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E56AFCFE-4760-4DBC-9B2F-2021B3C0B7C3}" xr6:coauthVersionLast="47" xr6:coauthVersionMax="47" xr10:uidLastSave="{00000000-0000-0000-0000-000000000000}"/>
  <bookViews>
    <workbookView xWindow="-110" yWindow="-110" windowWidth="19420" windowHeight="10420" activeTab="2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7" i="6" l="1" a="1"/>
  <c r="Q7" i="6"/>
  <c r="Q8" i="6" a="1"/>
  <c r="Q8" i="6" s="1"/>
  <c r="Q9" i="6" a="1"/>
  <c r="Q9" i="6"/>
  <c r="Q10" i="6" a="1"/>
  <c r="Q10" i="6"/>
  <c r="Q11" i="6" a="1"/>
  <c r="Q11" i="6"/>
  <c r="Q12" i="6" a="1"/>
  <c r="Q12" i="6" s="1"/>
  <c r="Q13" i="6" a="1"/>
  <c r="Q13" i="6"/>
  <c r="Q14" i="6" a="1"/>
  <c r="Q14" i="6"/>
  <c r="Q15" i="6" a="1"/>
  <c r="Q15" i="6"/>
  <c r="Q16" i="6" a="1"/>
  <c r="Q16" i="6" s="1"/>
  <c r="Q17" i="6" a="1"/>
  <c r="Q17" i="6"/>
  <c r="Q18" i="6" a="1"/>
  <c r="Q18" i="6"/>
  <c r="Q19" i="6" a="1"/>
  <c r="Q19" i="6"/>
  <c r="Q20" i="6" a="1"/>
  <c r="Q20" i="6" s="1"/>
  <c r="Q21" i="6" a="1"/>
  <c r="Q21" i="6"/>
  <c r="Q22" i="6" a="1"/>
  <c r="Q22" i="6"/>
  <c r="Q23" i="6" a="1"/>
  <c r="Q23" i="6"/>
  <c r="Q24" i="6" a="1"/>
  <c r="Q24" i="6" s="1"/>
  <c r="Q25" i="6" a="1"/>
  <c r="Q25" i="6"/>
  <c r="Q26" i="6" a="1"/>
  <c r="Q26" i="6"/>
  <c r="Q27" i="6" a="1"/>
  <c r="Q27" i="6" s="1"/>
  <c r="Q28" i="6" a="1"/>
  <c r="Q28" i="6" s="1"/>
  <c r="Q29" i="6" a="1"/>
  <c r="Q29" i="6"/>
  <c r="Q30" i="6" a="1"/>
  <c r="Q30" i="6"/>
  <c r="Q31" i="6" a="1"/>
  <c r="Q31" i="6" s="1"/>
  <c r="Q32" i="6" a="1"/>
  <c r="Q32" i="6" s="1"/>
  <c r="Q33" i="6" a="1"/>
  <c r="Q33" i="6"/>
  <c r="Q34" i="6" a="1"/>
  <c r="Q34" i="6"/>
  <c r="Q35" i="6" a="1"/>
  <c r="Q35" i="6" s="1"/>
  <c r="Q36" i="6" a="1"/>
  <c r="Q36" i="6" s="1"/>
  <c r="Q37" i="6" a="1"/>
  <c r="Q37" i="6" s="1"/>
  <c r="Q38" i="6" a="1"/>
  <c r="Q38" i="6"/>
  <c r="Q39" i="6" a="1"/>
  <c r="Q39" i="6" s="1"/>
  <c r="Q40" i="6" a="1"/>
  <c r="Q40" i="6" s="1"/>
  <c r="Q41" i="6" a="1"/>
  <c r="Q41" i="6" s="1"/>
  <c r="Q42" i="6" a="1"/>
  <c r="Q42" i="6"/>
  <c r="Q43" i="6" a="1"/>
  <c r="Q43" i="6" s="1"/>
  <c r="Q44" i="6" a="1"/>
  <c r="Q44" i="6" s="1"/>
  <c r="Q45" i="6" a="1"/>
  <c r="Q45" i="6" s="1"/>
  <c r="Q46" i="6" a="1"/>
  <c r="Q46" i="6"/>
  <c r="Q47" i="6" a="1"/>
  <c r="Q47" i="6"/>
  <c r="Q48" i="6" a="1"/>
  <c r="Q48" i="6" s="1"/>
  <c r="Q49" i="6" a="1"/>
  <c r="Q49" i="6" s="1"/>
  <c r="Q50" i="6" a="1"/>
  <c r="Q50" i="6"/>
  <c r="Q51" i="6" a="1"/>
  <c r="Q51" i="6"/>
  <c r="Q52" i="6" a="1"/>
  <c r="Q52" i="6" s="1"/>
  <c r="Q53" i="6" a="1"/>
  <c r="Q53" i="6" s="1"/>
  <c r="Q54" i="6" a="1"/>
  <c r="Q54" i="6"/>
  <c r="Q55" i="6" a="1"/>
  <c r="Q55" i="6"/>
  <c r="Q56" i="6" a="1"/>
  <c r="Q56" i="6" s="1"/>
  <c r="Q57" i="6" a="1"/>
  <c r="Q57" i="6" s="1"/>
  <c r="Q58" i="6" a="1"/>
  <c r="Q58" i="6"/>
  <c r="Q59" i="6" a="1"/>
  <c r="Q59" i="6"/>
  <c r="Q60" i="6" a="1"/>
  <c r="Q60" i="6" s="1"/>
  <c r="Q61" i="6" a="1"/>
  <c r="Q61" i="6" s="1"/>
  <c r="Q62" i="6" a="1"/>
  <c r="Q62" i="6"/>
  <c r="Q63" i="6" a="1"/>
  <c r="Q63" i="6"/>
  <c r="Q64" i="6" a="1"/>
  <c r="Q64" i="6" s="1"/>
  <c r="Q65" i="6" a="1"/>
  <c r="Q65" i="6" s="1"/>
  <c r="Q66" i="6" a="1"/>
  <c r="Q66" i="6"/>
  <c r="Q67" i="6" a="1"/>
  <c r="Q67" i="6" s="1"/>
  <c r="Q68" i="6" a="1"/>
  <c r="Q68" i="6" s="1"/>
  <c r="Q69" i="6" a="1"/>
  <c r="Q69" i="6" s="1"/>
  <c r="Q70" i="6" a="1"/>
  <c r="Q70" i="6"/>
  <c r="Q71" i="6" a="1"/>
  <c r="Q71" i="6" s="1"/>
  <c r="Q72" i="6" a="1"/>
  <c r="Q72" i="6" s="1"/>
  <c r="Q73" i="6" a="1"/>
  <c r="Q73" i="6" s="1"/>
  <c r="Q74" i="6" a="1"/>
  <c r="Q74" i="6"/>
  <c r="Q75" i="6" a="1"/>
  <c r="Q75" i="6" s="1"/>
  <c r="Q76" i="6" a="1"/>
  <c r="Q76" i="6" s="1"/>
  <c r="Q77" i="6" a="1"/>
  <c r="Q77" i="6" s="1"/>
  <c r="Q78" i="6" a="1"/>
  <c r="Q78" i="6"/>
  <c r="Q79" i="6" a="1"/>
  <c r="Q79" i="6" s="1"/>
  <c r="Q80" i="6" a="1"/>
  <c r="Q80" i="6" s="1"/>
  <c r="Q81" i="6" a="1"/>
  <c r="Q81" i="6" s="1"/>
  <c r="Q82" i="6" a="1"/>
  <c r="Q82" i="6"/>
  <c r="Q83" i="6" a="1"/>
  <c r="Q83" i="6" s="1"/>
  <c r="Q84" i="6" a="1"/>
  <c r="Q84" i="6" s="1"/>
  <c r="Q85" i="6" a="1"/>
  <c r="Q85" i="6" s="1"/>
  <c r="Q86" i="6" a="1"/>
  <c r="Q86" i="6"/>
  <c r="Q87" i="6" a="1"/>
  <c r="Q87" i="6" s="1"/>
  <c r="Q88" i="6" a="1"/>
  <c r="Q88" i="6" s="1"/>
  <c r="Q89" i="6" a="1"/>
  <c r="Q89" i="6" s="1"/>
  <c r="Q90" i="6" a="1"/>
  <c r="Q90" i="6"/>
  <c r="Q91" i="6" a="1"/>
  <c r="Q91" i="6" s="1"/>
  <c r="Q92" i="6" a="1"/>
  <c r="Q92" i="6" s="1"/>
  <c r="Q93" i="6" a="1"/>
  <c r="Q93" i="6" s="1"/>
  <c r="Q94" i="6" a="1"/>
  <c r="Q94" i="6" s="1"/>
  <c r="Q95" i="6" a="1"/>
  <c r="Q95" i="6" s="1"/>
  <c r="Q96" i="6" a="1"/>
  <c r="Q96" i="6" s="1"/>
  <c r="Q97" i="6" a="1"/>
  <c r="Q97" i="6" s="1"/>
  <c r="Q98" i="6" a="1"/>
  <c r="Q98" i="6" s="1"/>
  <c r="Q99" i="6" a="1"/>
  <c r="Q99" i="6" s="1"/>
  <c r="Q100" i="6" a="1"/>
  <c r="Q100" i="6" s="1"/>
  <c r="Q101" i="6" a="1"/>
  <c r="Q101" i="6" s="1"/>
  <c r="Q102" i="6" a="1"/>
  <c r="Q102" i="6"/>
  <c r="Q103" i="6" a="1"/>
  <c r="Q103" i="6" s="1"/>
  <c r="Q104" i="6" a="1"/>
  <c r="Q104" i="6" s="1"/>
  <c r="Q105" i="6" a="1"/>
  <c r="Q105" i="6" s="1"/>
  <c r="Q106" i="6" a="1"/>
  <c r="Q106" i="6"/>
  <c r="Q107" i="6" a="1"/>
  <c r="Q107" i="6" s="1"/>
  <c r="Q108" i="6" a="1"/>
  <c r="Q108" i="6" s="1"/>
  <c r="Q109" i="6" a="1"/>
  <c r="Q109" i="6" s="1"/>
  <c r="Q110" i="6" a="1"/>
  <c r="Q110" i="6" s="1"/>
  <c r="Q111" i="6" a="1"/>
  <c r="Q111" i="6" s="1"/>
  <c r="Q112" i="6" a="1"/>
  <c r="Q112" i="6" s="1"/>
  <c r="Q113" i="6" a="1"/>
  <c r="Q113" i="6" s="1"/>
  <c r="Q114" i="6" a="1"/>
  <c r="Q114" i="6" s="1"/>
  <c r="Q115" i="6" a="1"/>
  <c r="Q115" i="6" s="1"/>
  <c r="Q116" i="6" a="1"/>
  <c r="Q116" i="6" s="1"/>
  <c r="Q117" i="6" a="1"/>
  <c r="Q117" i="6" s="1"/>
  <c r="Q118" i="6" a="1"/>
  <c r="Q118" i="6"/>
  <c r="Q119" i="6" a="1"/>
  <c r="Q119" i="6" s="1"/>
  <c r="Q120" i="6" a="1"/>
  <c r="Q120" i="6" s="1"/>
  <c r="Q121" i="6" a="1"/>
  <c r="Q121" i="6" s="1"/>
  <c r="Q122" i="6" a="1"/>
  <c r="Q122" i="6" s="1"/>
  <c r="Q123" i="6" a="1"/>
  <c r="Q123" i="6" s="1"/>
  <c r="Q124" i="6" a="1"/>
  <c r="Q124" i="6" s="1"/>
  <c r="Q125" i="6" a="1"/>
  <c r="Q125" i="6" s="1"/>
  <c r="Q126" i="6" a="1"/>
  <c r="Q126" i="6" s="1"/>
  <c r="Q127" i="6" a="1"/>
  <c r="Q127" i="6" s="1"/>
  <c r="Q128" i="6" a="1"/>
  <c r="Q128" i="6" s="1"/>
  <c r="Q129" i="6" a="1"/>
  <c r="Q129" i="6" s="1"/>
  <c r="Q130" i="6" a="1"/>
  <c r="Q130" i="6" s="1"/>
  <c r="Q131" i="6" a="1"/>
  <c r="Q131" i="6" s="1"/>
  <c r="Q132" i="6" a="1"/>
  <c r="Q132" i="6" s="1"/>
  <c r="Q133" i="6" a="1"/>
  <c r="Q133" i="6" s="1"/>
  <c r="Q134" i="6" a="1"/>
  <c r="Q134" i="6"/>
  <c r="Q135" i="6" a="1"/>
  <c r="Q135" i="6" s="1"/>
  <c r="Q136" i="6" a="1"/>
  <c r="Q136" i="6" s="1"/>
  <c r="Q137" i="6" a="1"/>
  <c r="Q137" i="6" s="1"/>
  <c r="Q138" i="6" a="1"/>
  <c r="Q138" i="6"/>
  <c r="Q139" i="6" a="1"/>
  <c r="Q139" i="6" s="1"/>
  <c r="Q140" i="6" a="1"/>
  <c r="Q140" i="6" s="1"/>
  <c r="Q141" i="6" a="1"/>
  <c r="Q141" i="6" s="1"/>
  <c r="Q142" i="6" a="1"/>
  <c r="Q142" i="6"/>
  <c r="Q143" i="6" a="1"/>
  <c r="Q143" i="6" s="1"/>
  <c r="Q144" i="6" a="1"/>
  <c r="Q144" i="6" s="1"/>
  <c r="Q145" i="6" a="1"/>
  <c r="Q145" i="6" s="1"/>
  <c r="Q146" i="6" a="1"/>
  <c r="Q146" i="6"/>
  <c r="Q147" i="6" a="1"/>
  <c r="Q147" i="6" s="1"/>
  <c r="Q148" i="6" a="1"/>
  <c r="Q148" i="6" s="1"/>
  <c r="Q149" i="6" a="1"/>
  <c r="Q149" i="6" s="1"/>
  <c r="Q150" i="6" a="1"/>
  <c r="Q150" i="6"/>
  <c r="Q151" i="6" a="1"/>
  <c r="Q151" i="6" s="1"/>
  <c r="Q152" i="6" a="1"/>
  <c r="Q152" i="6" s="1"/>
  <c r="Q153" i="6" a="1"/>
  <c r="Q153" i="6" s="1"/>
  <c r="Q154" i="6" a="1"/>
  <c r="Q154" i="6" s="1"/>
  <c r="Q155" i="6" a="1"/>
  <c r="Q155" i="6" s="1"/>
  <c r="Q156" i="6" a="1"/>
  <c r="Q156" i="6" s="1"/>
  <c r="Q157" i="6" a="1"/>
  <c r="Q157" i="6" s="1"/>
  <c r="Q158" i="6" a="1"/>
  <c r="Q158" i="6" s="1"/>
  <c r="Q159" i="6" a="1"/>
  <c r="Q159" i="6" s="1"/>
  <c r="Q160" i="6" a="1"/>
  <c r="Q160" i="6" s="1"/>
  <c r="Q161" i="6" a="1"/>
  <c r="Q161" i="6" s="1"/>
  <c r="Q162" i="6" a="1"/>
  <c r="Q162" i="6" s="1"/>
  <c r="Q163" i="6" a="1"/>
  <c r="Q163" i="6" s="1"/>
  <c r="Q164" i="6" a="1"/>
  <c r="Q164" i="6" s="1"/>
  <c r="Q165" i="6" a="1"/>
  <c r="Q165" i="6" s="1"/>
  <c r="Q166" i="6" a="1"/>
  <c r="Q166" i="6"/>
  <c r="Q167" i="6" a="1"/>
  <c r="Q167" i="6" s="1"/>
  <c r="Q168" i="6" a="1"/>
  <c r="Q168" i="6" s="1"/>
  <c r="Q169" i="6" a="1"/>
  <c r="Q169" i="6" s="1"/>
  <c r="Q170" i="6" a="1"/>
  <c r="Q170" i="6"/>
  <c r="Q171" i="6" a="1"/>
  <c r="Q171" i="6" s="1"/>
  <c r="Q172" i="6" a="1"/>
  <c r="Q172" i="6" s="1"/>
  <c r="Q173" i="6" a="1"/>
  <c r="Q173" i="6" s="1"/>
  <c r="Q174" i="6" a="1"/>
  <c r="Q174" i="6"/>
  <c r="Q175" i="6" a="1"/>
  <c r="Q175" i="6" s="1"/>
  <c r="Q176" i="6" a="1"/>
  <c r="Q176" i="6" s="1"/>
  <c r="Q177" i="6" a="1"/>
  <c r="Q177" i="6" s="1"/>
  <c r="Q178" i="6" a="1"/>
  <c r="Q178" i="6"/>
  <c r="Q179" i="6" a="1"/>
  <c r="Q179" i="6" s="1"/>
  <c r="Q180" i="6" a="1"/>
  <c r="Q180" i="6" s="1"/>
  <c r="Q181" i="6" a="1"/>
  <c r="Q181" i="6" s="1"/>
  <c r="Q182" i="6" a="1"/>
  <c r="Q182" i="6"/>
  <c r="Q183" i="6" a="1"/>
  <c r="Q183" i="6" s="1"/>
  <c r="Q184" i="6" a="1"/>
  <c r="Q184" i="6" s="1"/>
  <c r="Q185" i="6" a="1"/>
  <c r="Q185" i="6" s="1"/>
  <c r="Q186" i="6" a="1"/>
  <c r="Q186" i="6" s="1"/>
  <c r="Q187" i="6" a="1"/>
  <c r="Q187" i="6" s="1"/>
  <c r="Q188" i="6" a="1"/>
  <c r="Q188" i="6" s="1"/>
  <c r="Q189" i="6" a="1"/>
  <c r="Q189" i="6" s="1"/>
  <c r="Q190" i="6" a="1"/>
  <c r="Q190" i="6" s="1"/>
  <c r="Q191" i="6" a="1"/>
  <c r="Q191" i="6" s="1"/>
  <c r="Q192" i="6" a="1"/>
  <c r="Q192" i="6" s="1"/>
  <c r="Q193" i="6" a="1"/>
  <c r="Q193" i="6" s="1"/>
  <c r="Q194" i="6" a="1"/>
  <c r="Q194" i="6" s="1"/>
  <c r="Q195" i="6" a="1"/>
  <c r="Q195" i="6" s="1"/>
  <c r="Q196" i="6" a="1"/>
  <c r="Q196" i="6" s="1"/>
  <c r="Q197" i="6" a="1"/>
  <c r="Q197" i="6" s="1"/>
  <c r="Q198" i="6" a="1"/>
  <c r="Q198" i="6"/>
  <c r="Q199" i="6" a="1"/>
  <c r="Q199" i="6" s="1"/>
  <c r="Q200" i="6" a="1"/>
  <c r="Q200" i="6" s="1"/>
  <c r="Q201" i="6" a="1"/>
  <c r="Q201" i="6" s="1"/>
  <c r="Q202" i="6" a="1"/>
  <c r="Q202" i="6"/>
  <c r="Q203" i="6" a="1"/>
  <c r="Q203" i="6" s="1"/>
  <c r="Q204" i="6" a="1"/>
  <c r="Q204" i="6" s="1"/>
  <c r="Q205" i="6" a="1"/>
  <c r="Q205" i="6" s="1"/>
  <c r="Q206" i="6" a="1"/>
  <c r="Q206" i="6"/>
  <c r="Q207" i="6" a="1"/>
  <c r="Q207" i="6" s="1"/>
  <c r="Q208" i="6" a="1"/>
  <c r="Q208" i="6" s="1"/>
  <c r="Q209" i="6" a="1"/>
  <c r="Q209" i="6" s="1"/>
  <c r="Q210" i="6" a="1"/>
  <c r="Q210" i="6"/>
  <c r="Q211" i="6" a="1"/>
  <c r="Q211" i="6" s="1"/>
  <c r="Q212" i="6" a="1"/>
  <c r="Q212" i="6" s="1"/>
  <c r="Q213" i="6" a="1"/>
  <c r="Q213" i="6" s="1"/>
  <c r="Q214" i="6" a="1"/>
  <c r="Q214" i="6"/>
  <c r="Q215" i="6" a="1"/>
  <c r="Q215" i="6" s="1"/>
  <c r="Q216" i="6" a="1"/>
  <c r="Q216" i="6" s="1"/>
  <c r="Q217" i="6" a="1"/>
  <c r="Q217" i="6" s="1"/>
  <c r="Q218" i="6" a="1"/>
  <c r="Q218" i="6" s="1"/>
  <c r="Q219" i="6" a="1"/>
  <c r="Q219" i="6" s="1"/>
  <c r="Q220" i="6" a="1"/>
  <c r="Q220" i="6" s="1"/>
  <c r="Q221" i="6" a="1"/>
  <c r="Q221" i="6" s="1"/>
  <c r="Q222" i="6" a="1"/>
  <c r="Q222" i="6" s="1"/>
  <c r="Q223" i="6" a="1"/>
  <c r="Q223" i="6" s="1"/>
  <c r="Q224" i="6" a="1"/>
  <c r="Q224" i="6" s="1"/>
  <c r="Q225" i="6" a="1"/>
  <c r="Q225" i="6" s="1"/>
  <c r="Q226" i="6" a="1"/>
  <c r="Q226" i="6" s="1"/>
  <c r="Q227" i="6" a="1"/>
  <c r="Q227" i="6" s="1"/>
  <c r="Q228" i="6" a="1"/>
  <c r="Q228" i="6" s="1"/>
  <c r="Q229" i="6" a="1"/>
  <c r="Q229" i="6" s="1"/>
  <c r="Q230" i="6" a="1"/>
  <c r="Q230" i="6"/>
  <c r="Q231" i="6" a="1"/>
  <c r="Q231" i="6" s="1"/>
  <c r="Q232" i="6" a="1"/>
  <c r="Q232" i="6" s="1"/>
  <c r="Q233" i="6" a="1"/>
  <c r="Q233" i="6" s="1"/>
  <c r="Q234" i="6" a="1"/>
  <c r="Q234" i="6"/>
  <c r="Q235" i="6" a="1"/>
  <c r="Q235" i="6" s="1"/>
  <c r="Q236" i="6" a="1"/>
  <c r="Q236" i="6" s="1"/>
  <c r="Q237" i="6" a="1"/>
  <c r="Q237" i="6" s="1"/>
  <c r="Q238" i="6" a="1"/>
  <c r="Q238" i="6"/>
  <c r="Q239" i="6" a="1"/>
  <c r="Q239" i="6" s="1"/>
  <c r="Q240" i="6" a="1"/>
  <c r="Q240" i="6" s="1"/>
  <c r="Q241" i="6" a="1"/>
  <c r="Q241" i="6" s="1"/>
  <c r="Q242" i="6" a="1"/>
  <c r="Q242" i="6"/>
  <c r="Q243" i="6" a="1"/>
  <c r="Q243" i="6" s="1"/>
  <c r="Q244" i="6" a="1"/>
  <c r="Q244" i="6" s="1"/>
  <c r="Q245" i="6" a="1"/>
  <c r="Q245" i="6" s="1"/>
  <c r="Q246" i="6" a="1"/>
  <c r="Q246" i="6"/>
  <c r="Q247" i="6" a="1"/>
  <c r="Q247" i="6" s="1"/>
  <c r="Q248" i="6" a="1"/>
  <c r="Q248" i="6" s="1"/>
  <c r="Q249" i="6" a="1"/>
  <c r="Q249" i="6" s="1"/>
  <c r="Q250" i="6" a="1"/>
  <c r="Q250" i="6" s="1"/>
  <c r="Q251" i="6" a="1"/>
  <c r="Q251" i="6" s="1"/>
  <c r="Q252" i="6" a="1"/>
  <c r="Q252" i="6" s="1"/>
  <c r="Q253" i="6" a="1"/>
  <c r="Q253" i="6" s="1"/>
  <c r="Q254" i="6" a="1"/>
  <c r="Q254" i="6" s="1"/>
  <c r="Q255" i="6" a="1"/>
  <c r="Q255" i="6" s="1"/>
  <c r="Q256" i="6" a="1"/>
  <c r="Q256" i="6" s="1"/>
  <c r="Q257" i="6" a="1"/>
  <c r="Q257" i="6" s="1"/>
  <c r="Q258" i="6" a="1"/>
  <c r="Q258" i="6" s="1"/>
  <c r="Q259" i="6" a="1"/>
  <c r="Q259" i="6" s="1"/>
  <c r="Q260" i="6" a="1"/>
  <c r="Q260" i="6" s="1"/>
  <c r="Q261" i="6" a="1"/>
  <c r="Q261" i="6" s="1"/>
  <c r="Q262" i="6" a="1"/>
  <c r="Q262" i="6"/>
  <c r="Q263" i="6" a="1"/>
  <c r="Q263" i="6" s="1"/>
  <c r="Q264" i="6" a="1"/>
  <c r="Q264" i="6" s="1"/>
  <c r="Q265" i="6" a="1"/>
  <c r="Q265" i="6" s="1"/>
  <c r="Q266" i="6" a="1"/>
  <c r="Q266" i="6"/>
  <c r="Q267" i="6" a="1"/>
  <c r="Q267" i="6" s="1"/>
  <c r="Q268" i="6" a="1"/>
  <c r="Q268" i="6" s="1"/>
  <c r="Q269" i="6" a="1"/>
  <c r="Q269" i="6" s="1"/>
  <c r="Q270" i="6" a="1"/>
  <c r="Q270" i="6"/>
  <c r="Q271" i="6" a="1"/>
  <c r="Q271" i="6" s="1"/>
  <c r="Q272" i="6" a="1"/>
  <c r="Q272" i="6" s="1"/>
  <c r="Q273" i="6" a="1"/>
  <c r="Q273" i="6" s="1"/>
  <c r="Q274" i="6" a="1"/>
  <c r="Q274" i="6"/>
  <c r="Q275" i="6" a="1"/>
  <c r="Q275" i="6" s="1"/>
  <c r="Q276" i="6" a="1"/>
  <c r="Q276" i="6" s="1"/>
  <c r="Q277" i="6" a="1"/>
  <c r="Q277" i="6" s="1"/>
  <c r="Q278" i="6" a="1"/>
  <c r="Q278" i="6"/>
  <c r="Q279" i="6" a="1"/>
  <c r="Q279" i="6" s="1"/>
  <c r="Q280" i="6" a="1"/>
  <c r="Q280" i="6" s="1"/>
  <c r="Q281" i="6" a="1"/>
  <c r="Q281" i="6" s="1"/>
  <c r="Q282" i="6" a="1"/>
  <c r="Q282" i="6" s="1"/>
  <c r="Q283" i="6" a="1"/>
  <c r="Q283" i="6" s="1"/>
  <c r="Q284" i="6" a="1"/>
  <c r="Q284" i="6" s="1"/>
  <c r="Q285" i="6" a="1"/>
  <c r="Q285" i="6" s="1"/>
  <c r="Q286" i="6" a="1"/>
  <c r="Q286" i="6" s="1"/>
  <c r="Q287" i="6" a="1"/>
  <c r="Q287" i="6" s="1"/>
  <c r="Q288" i="6" a="1"/>
  <c r="Q288" i="6" s="1"/>
  <c r="Q289" i="6" a="1"/>
  <c r="Q289" i="6" s="1"/>
  <c r="Q290" i="6" a="1"/>
  <c r="Q290" i="6" s="1"/>
  <c r="Q291" i="6" a="1"/>
  <c r="Q291" i="6" s="1"/>
  <c r="Q292" i="6" a="1"/>
  <c r="Q292" i="6" s="1"/>
  <c r="Q293" i="6" a="1"/>
  <c r="Q293" i="6" s="1"/>
  <c r="Q294" i="6" a="1"/>
  <c r="Q294" i="6"/>
  <c r="Q295" i="6" a="1"/>
  <c r="Q295" i="6" s="1"/>
  <c r="Q296" i="6" a="1"/>
  <c r="Q296" i="6" s="1"/>
  <c r="Q297" i="6" a="1"/>
  <c r="Q297" i="6" s="1"/>
  <c r="Q298" i="6" a="1"/>
  <c r="Q298" i="6"/>
  <c r="Q299" i="6" a="1"/>
  <c r="Q299" i="6" s="1"/>
  <c r="Q300" i="6" a="1"/>
  <c r="Q300" i="6" s="1"/>
  <c r="Q301" i="6" a="1"/>
  <c r="Q301" i="6" s="1"/>
  <c r="Q302" i="6" a="1"/>
  <c r="Q302" i="6"/>
  <c r="Q303" i="6" a="1"/>
  <c r="Q303" i="6" s="1"/>
  <c r="Q304" i="6" a="1"/>
  <c r="Q304" i="6" s="1"/>
  <c r="Q305" i="6" a="1"/>
  <c r="Q305" i="6" s="1"/>
  <c r="Q306" i="6" a="1"/>
  <c r="Q306" i="6" s="1"/>
  <c r="Q307" i="6" a="1"/>
  <c r="Q307" i="6" s="1"/>
  <c r="Q308" i="6" a="1"/>
  <c r="Q308" i="6" s="1"/>
  <c r="Q309" i="6" a="1"/>
  <c r="Q309" i="6" s="1"/>
  <c r="Q310" i="6" a="1"/>
  <c r="Q310" i="6"/>
  <c r="Q311" i="6" a="1"/>
  <c r="Q311" i="6" s="1"/>
  <c r="Q312" i="6" a="1"/>
  <c r="Q312" i="6" s="1"/>
  <c r="Q313" i="6" a="1"/>
  <c r="Q313" i="6" s="1"/>
  <c r="Q314" i="6" a="1"/>
  <c r="Q314" i="6" s="1"/>
  <c r="Q315" i="6" a="1"/>
  <c r="Q315" i="6" s="1"/>
  <c r="Q316" i="6" a="1"/>
  <c r="Q316" i="6" s="1"/>
  <c r="Q317" i="6" a="1"/>
  <c r="Q317" i="6" s="1"/>
  <c r="Q318" i="6" a="1"/>
  <c r="Q318" i="6" s="1"/>
  <c r="Q319" i="6" a="1"/>
  <c r="Q319" i="6" s="1"/>
  <c r="Q320" i="6" a="1"/>
  <c r="Q320" i="6" s="1"/>
  <c r="Q321" i="6" a="1"/>
  <c r="Q321" i="6" s="1"/>
  <c r="Q322" i="6" a="1"/>
  <c r="Q322" i="6" s="1"/>
  <c r="Q323" i="6" a="1"/>
  <c r="Q323" i="6" s="1"/>
  <c r="Q324" i="6" a="1"/>
  <c r="Q324" i="6" s="1"/>
  <c r="Q325" i="6" a="1"/>
  <c r="Q325" i="6" s="1"/>
  <c r="Q326" i="6" a="1"/>
  <c r="Q326" i="6"/>
  <c r="Q327" i="6" a="1"/>
  <c r="Q327" i="6" s="1"/>
  <c r="Q328" i="6" a="1"/>
  <c r="Q328" i="6" s="1"/>
  <c r="Q329" i="6" a="1"/>
  <c r="Q329" i="6"/>
  <c r="Q330" i="6" a="1"/>
  <c r="Q330" i="6" s="1"/>
  <c r="Q331" i="6" a="1"/>
  <c r="Q331" i="6" s="1"/>
  <c r="Q332" i="6" a="1"/>
  <c r="Q332" i="6" s="1"/>
  <c r="Q333" i="6" a="1"/>
  <c r="Q333" i="6"/>
  <c r="Q334" i="6" a="1"/>
  <c r="Q334" i="6"/>
  <c r="Q335" i="6" a="1"/>
  <c r="Q335" i="6" s="1"/>
  <c r="Q336" i="6" a="1"/>
  <c r="Q336" i="6" s="1"/>
  <c r="Q337" i="6" a="1"/>
  <c r="Q337" i="6"/>
  <c r="Q338" i="6" a="1"/>
  <c r="Q338" i="6"/>
  <c r="Q339" i="6" a="1"/>
  <c r="Q339" i="6" s="1"/>
  <c r="Q340" i="6" a="1"/>
  <c r="Q340" i="6" s="1"/>
  <c r="Q341" i="6" a="1"/>
  <c r="Q341" i="6" s="1"/>
  <c r="Q342" i="6" a="1"/>
  <c r="Q342" i="6"/>
  <c r="Q343" i="6" a="1"/>
  <c r="Q343" i="6" s="1"/>
  <c r="Q344" i="6" a="1"/>
  <c r="Q344" i="6" s="1"/>
  <c r="Q345" i="6" a="1"/>
  <c r="Q345" i="6"/>
  <c r="Q346" i="6" a="1"/>
  <c r="Q346" i="6" s="1"/>
  <c r="Q347" i="6" a="1"/>
  <c r="Q347" i="6" s="1"/>
  <c r="Q348" i="6" a="1"/>
  <c r="Q348" i="6" s="1"/>
  <c r="Q349" i="6" a="1"/>
  <c r="Q349" i="6" s="1"/>
  <c r="Q350" i="6" a="1"/>
  <c r="Q350" i="6"/>
  <c r="Q351" i="6" a="1"/>
  <c r="Q351" i="6"/>
  <c r="Q352" i="6" a="1"/>
  <c r="Q352" i="6" s="1"/>
  <c r="Q353" i="6" a="1"/>
  <c r="Q353" i="6" s="1"/>
  <c r="Q354" i="6" a="1"/>
  <c r="Q354" i="6"/>
  <c r="Q355" i="6" a="1"/>
  <c r="Q355" i="6"/>
  <c r="Q356" i="6" a="1"/>
  <c r="Q356" i="6" s="1"/>
  <c r="Q357" i="6" a="1"/>
  <c r="Q357" i="6" s="1"/>
  <c r="Q358" i="6" a="1"/>
  <c r="Q358" i="6"/>
  <c r="Q359" i="6" a="1"/>
  <c r="Q359" i="6" s="1"/>
  <c r="Q360" i="6" a="1"/>
  <c r="Q360" i="6" s="1"/>
  <c r="Q361" i="6" a="1"/>
  <c r="Q361" i="6" s="1"/>
  <c r="Q362" i="6" a="1"/>
  <c r="Q362" i="6"/>
  <c r="Q363" i="6" a="1"/>
  <c r="Q363" i="6" s="1"/>
  <c r="Q364" i="6" a="1"/>
  <c r="Q364" i="6" s="1"/>
  <c r="Q365" i="6" a="1"/>
  <c r="Q365" i="6" s="1"/>
  <c r="Q366" i="6" a="1"/>
  <c r="Q366" i="6"/>
  <c r="Q367" i="6" a="1"/>
  <c r="Q367" i="6" s="1"/>
  <c r="Q368" i="6" a="1"/>
  <c r="Q368" i="6" s="1"/>
  <c r="Q369" i="6" a="1"/>
  <c r="Q369" i="6" s="1"/>
  <c r="Q370" i="6" a="1"/>
  <c r="Q370" i="6"/>
  <c r="Q371" i="6" a="1"/>
  <c r="Q371" i="6" s="1"/>
  <c r="Q372" i="6" a="1"/>
  <c r="Q372" i="6" s="1"/>
  <c r="Q373" i="6" a="1"/>
  <c r="Q373" i="6" s="1"/>
  <c r="Q374" i="6" a="1"/>
  <c r="Q374" i="6"/>
  <c r="Q375" i="6" a="1"/>
  <c r="Q375" i="6" s="1"/>
  <c r="Q376" i="6" a="1"/>
  <c r="Q376" i="6" s="1"/>
  <c r="Q377" i="6" a="1"/>
  <c r="Q377" i="6" s="1"/>
  <c r="Q378" i="6" a="1"/>
  <c r="Q378" i="6" s="1"/>
  <c r="Q379" i="6" a="1"/>
  <c r="Q379" i="6" s="1"/>
  <c r="Q380" i="6" a="1"/>
  <c r="Q380" i="6" s="1"/>
  <c r="Q381" i="6" a="1"/>
  <c r="Q381" i="6" s="1"/>
  <c r="Q382" i="6" a="1"/>
  <c r="Q382" i="6" s="1"/>
  <c r="Q383" i="6" a="1"/>
  <c r="Q383" i="6" s="1"/>
  <c r="Q384" i="6" a="1"/>
  <c r="Q384" i="6" s="1"/>
  <c r="Q385" i="6" a="1"/>
  <c r="Q385" i="6" s="1"/>
  <c r="Q386" i="6" a="1"/>
  <c r="Q386" i="6" s="1"/>
  <c r="Q387" i="6" a="1"/>
  <c r="Q387" i="6" s="1"/>
  <c r="Q388" i="6" a="1"/>
  <c r="Q388" i="6" s="1"/>
  <c r="Q389" i="6" a="1"/>
  <c r="Q389" i="6" s="1"/>
  <c r="Q390" i="6" a="1"/>
  <c r="Q390" i="6" s="1"/>
  <c r="Q391" i="6" a="1"/>
  <c r="Q391" i="6" s="1"/>
  <c r="Q392" i="6" a="1"/>
  <c r="Q392" i="6" s="1"/>
  <c r="Q393" i="6" a="1"/>
  <c r="Q393" i="6" s="1"/>
  <c r="Q394" i="6" a="1"/>
  <c r="Q394" i="6" s="1"/>
  <c r="Q395" i="6" a="1"/>
  <c r="Q395" i="6" s="1"/>
  <c r="Q396" i="6" a="1"/>
  <c r="Q396" i="6" s="1"/>
  <c r="Q397" i="6" a="1"/>
  <c r="Q397" i="6" s="1"/>
  <c r="Q398" i="6" a="1"/>
  <c r="Q398" i="6" s="1"/>
  <c r="Q399" i="6" a="1"/>
  <c r="Q399" i="6" s="1"/>
  <c r="Q400" i="6" a="1"/>
  <c r="Q400" i="6" s="1"/>
  <c r="Q401" i="6" a="1"/>
  <c r="Q401" i="6" s="1"/>
  <c r="Q402" i="6" a="1"/>
  <c r="Q402" i="6" s="1"/>
  <c r="Q403" i="6" a="1"/>
  <c r="Q403" i="6" s="1"/>
  <c r="Q404" i="6" a="1"/>
  <c r="Q404" i="6" s="1"/>
  <c r="Q405" i="6" a="1"/>
  <c r="Q405" i="6" s="1"/>
  <c r="Q406" i="6" a="1"/>
  <c r="Q406" i="6" s="1"/>
  <c r="Q407" i="6" a="1"/>
  <c r="Q407" i="6" s="1"/>
  <c r="Q408" i="6" a="1"/>
  <c r="Q408" i="6" s="1"/>
  <c r="Q409" i="6" a="1"/>
  <c r="Q409" i="6" s="1"/>
  <c r="Q410" i="6" a="1"/>
  <c r="Q410" i="6" s="1"/>
  <c r="Q411" i="6" a="1"/>
  <c r="Q411" i="6" s="1"/>
  <c r="Q412" i="6" a="1"/>
  <c r="Q412" i="6" s="1"/>
  <c r="Q413" i="6" a="1"/>
  <c r="Q413" i="6" s="1"/>
  <c r="Q414" i="6" a="1"/>
  <c r="Q414" i="6" s="1"/>
  <c r="Q415" i="6" a="1"/>
  <c r="Q415" i="6" s="1"/>
  <c r="Q416" i="6" a="1"/>
  <c r="Q416" i="6" s="1"/>
  <c r="Q417" i="6" a="1"/>
  <c r="Q417" i="6" s="1"/>
  <c r="Q418" i="6" a="1"/>
  <c r="Q418" i="6" s="1"/>
  <c r="Q419" i="6" a="1"/>
  <c r="Q419" i="6" s="1"/>
  <c r="Q420" i="6" a="1"/>
  <c r="Q420" i="6" s="1"/>
  <c r="Q421" i="6" a="1"/>
  <c r="Q421" i="6" s="1"/>
  <c r="Q422" i="6" a="1"/>
  <c r="Q422" i="6" s="1"/>
  <c r="Q423" i="6" a="1"/>
  <c r="Q423" i="6" s="1"/>
  <c r="Q424" i="6" a="1"/>
  <c r="Q424" i="6" s="1"/>
  <c r="Q425" i="6" a="1"/>
  <c r="Q425" i="6" s="1"/>
  <c r="Q426" i="6" a="1"/>
  <c r="Q426" i="6" s="1"/>
  <c r="Q427" i="6" a="1"/>
  <c r="Q427" i="6" s="1"/>
  <c r="Q428" i="6" a="1"/>
  <c r="Q428" i="6" s="1"/>
  <c r="Q429" i="6" a="1"/>
  <c r="Q429" i="6" s="1"/>
  <c r="Q430" i="6" a="1"/>
  <c r="Q430" i="6" s="1"/>
  <c r="Q431" i="6" a="1"/>
  <c r="Q431" i="6" s="1"/>
  <c r="Q432" i="6" a="1"/>
  <c r="Q432" i="6" s="1"/>
  <c r="Q433" i="6" a="1"/>
  <c r="Q433" i="6" s="1"/>
  <c r="Q434" i="6" a="1"/>
  <c r="Q434" i="6" s="1"/>
  <c r="Q435" i="6" a="1"/>
  <c r="Q435" i="6" s="1"/>
  <c r="Q436" i="6" a="1"/>
  <c r="Q436" i="6" s="1"/>
  <c r="Q437" i="6" a="1"/>
  <c r="Q437" i="6" s="1"/>
  <c r="Q438" i="6" a="1"/>
  <c r="Q438" i="6" s="1"/>
  <c r="Q439" i="6" a="1"/>
  <c r="Q439" i="6" s="1"/>
  <c r="Q440" i="6" a="1"/>
  <c r="Q440" i="6" s="1"/>
  <c r="Q441" i="6" a="1"/>
  <c r="Q441" i="6" s="1"/>
  <c r="Q442" i="6" a="1"/>
  <c r="Q442" i="6" s="1"/>
  <c r="Q443" i="6" a="1"/>
  <c r="Q443" i="6" s="1"/>
  <c r="Q444" i="6" a="1"/>
  <c r="Q444" i="6" s="1"/>
  <c r="Q445" i="6" a="1"/>
  <c r="Q445" i="6" s="1"/>
  <c r="Q446" i="6" a="1"/>
  <c r="Q446" i="6" s="1"/>
  <c r="Q447" i="6" a="1"/>
  <c r="Q447" i="6" s="1"/>
  <c r="Q448" i="6" a="1"/>
  <c r="Q448" i="6" s="1"/>
  <c r="Q449" i="6" a="1"/>
  <c r="Q449" i="6" s="1"/>
  <c r="Q450" i="6" a="1"/>
  <c r="Q450" i="6" s="1"/>
  <c r="Q451" i="6" a="1"/>
  <c r="Q451" i="6" s="1"/>
  <c r="Q452" i="6" a="1"/>
  <c r="Q452" i="6" s="1"/>
  <c r="Q453" i="6" a="1"/>
  <c r="Q453" i="6" s="1"/>
  <c r="Q454" i="6" a="1"/>
  <c r="Q454" i="6" s="1"/>
  <c r="Q455" i="6" a="1"/>
  <c r="Q455" i="6" s="1"/>
  <c r="Q456" i="6" a="1"/>
  <c r="Q456" i="6" s="1"/>
  <c r="Q457" i="6" a="1"/>
  <c r="Q457" i="6" s="1"/>
  <c r="Q458" i="6" a="1"/>
  <c r="Q458" i="6" s="1"/>
  <c r="Q459" i="6" a="1"/>
  <c r="Q459" i="6" s="1"/>
  <c r="Q460" i="6" a="1"/>
  <c r="Q460" i="6" s="1"/>
  <c r="Q461" i="6" a="1"/>
  <c r="Q461" i="6" s="1"/>
  <c r="Q462" i="6" a="1"/>
  <c r="Q462" i="6" s="1"/>
  <c r="Q463" i="6" a="1"/>
  <c r="Q463" i="6" s="1"/>
  <c r="Q464" i="6" a="1"/>
  <c r="Q464" i="6" s="1"/>
  <c r="Q465" i="6" a="1"/>
  <c r="Q465" i="6" s="1"/>
  <c r="Q466" i="6" a="1"/>
  <c r="Q466" i="6" s="1"/>
  <c r="Q467" i="6" a="1"/>
  <c r="Q467" i="6" s="1"/>
  <c r="Q468" i="6" a="1"/>
  <c r="Q468" i="6" s="1"/>
  <c r="Q469" i="6" a="1"/>
  <c r="Q469" i="6" s="1"/>
  <c r="Q470" i="6" a="1"/>
  <c r="Q470" i="6" s="1"/>
  <c r="Q471" i="6" a="1"/>
  <c r="Q471" i="6" s="1"/>
  <c r="Q472" i="6" a="1"/>
  <c r="Q472" i="6" s="1"/>
  <c r="Q473" i="6" a="1"/>
  <c r="Q473" i="6" s="1"/>
  <c r="Q474" i="6" a="1"/>
  <c r="Q474" i="6" s="1"/>
  <c r="Q475" i="6" a="1"/>
  <c r="Q475" i="6" s="1"/>
  <c r="Q476" i="6" a="1"/>
  <c r="Q476" i="6" s="1"/>
  <c r="Q477" i="6" a="1"/>
  <c r="Q477" i="6" s="1"/>
  <c r="Q478" i="6" a="1"/>
  <c r="Q478" i="6" s="1"/>
  <c r="Q479" i="6" a="1"/>
  <c r="Q479" i="6" s="1"/>
  <c r="Q480" i="6" a="1"/>
  <c r="Q480" i="6" s="1"/>
  <c r="Q481" i="6" a="1"/>
  <c r="Q481" i="6" s="1"/>
  <c r="Q482" i="6" a="1"/>
  <c r="Q482" i="6" s="1"/>
  <c r="Q483" i="6" a="1"/>
  <c r="Q483" i="6" s="1"/>
  <c r="Q484" i="6" a="1"/>
  <c r="Q484" i="6" s="1"/>
  <c r="Q485" i="6" a="1"/>
  <c r="Q485" i="6" s="1"/>
  <c r="Q486" i="6" a="1"/>
  <c r="Q486" i="6" s="1"/>
  <c r="Q487" i="6" a="1"/>
  <c r="Q487" i="6" s="1"/>
  <c r="Q488" i="6" a="1"/>
  <c r="Q488" i="6" s="1"/>
  <c r="Q489" i="6" a="1"/>
  <c r="Q489" i="6" s="1"/>
  <c r="Q490" i="6" a="1"/>
  <c r="Q490" i="6" s="1"/>
  <c r="Q491" i="6" a="1"/>
  <c r="Q491" i="6" s="1"/>
  <c r="Q492" i="6" a="1"/>
  <c r="Q492" i="6" s="1"/>
  <c r="Q493" i="6" a="1"/>
  <c r="Q493" i="6" s="1"/>
  <c r="Q494" i="6" a="1"/>
  <c r="Q494" i="6" s="1"/>
  <c r="Q495" i="6" a="1"/>
  <c r="Q495" i="6" s="1"/>
  <c r="Q496" i="6" a="1"/>
  <c r="Q496" i="6" s="1"/>
  <c r="Q497" i="6" a="1"/>
  <c r="Q497" i="6" s="1"/>
  <c r="Q498" i="6" a="1"/>
  <c r="Q498" i="6" s="1"/>
  <c r="Q499" i="6" a="1"/>
  <c r="Q499" i="6" s="1"/>
  <c r="Q500" i="6" a="1"/>
  <c r="Q500" i="6" s="1"/>
  <c r="Q501" i="6" a="1"/>
  <c r="Q501" i="6" s="1"/>
  <c r="Q502" i="6" a="1"/>
  <c r="Q502" i="6" s="1"/>
  <c r="Q503" i="6" a="1"/>
  <c r="Q503" i="6" s="1"/>
  <c r="Q504" i="6" a="1"/>
  <c r="Q504" i="6" s="1"/>
  <c r="Q505" i="6" a="1"/>
  <c r="Q505" i="6" s="1"/>
  <c r="Q506" i="6" a="1"/>
  <c r="Q506" i="6" s="1"/>
  <c r="Q507" i="6" a="1"/>
  <c r="Q507" i="6" s="1"/>
  <c r="Q508" i="6" a="1"/>
  <c r="Q508" i="6" s="1"/>
  <c r="Q509" i="6" a="1"/>
  <c r="Q509" i="6" s="1"/>
  <c r="Q510" i="6" a="1"/>
  <c r="Q510" i="6" s="1"/>
  <c r="Q511" i="6" a="1"/>
  <c r="Q511" i="6" s="1"/>
  <c r="Q512" i="6" a="1"/>
  <c r="Q512" i="6" s="1"/>
  <c r="Q513" i="6" a="1"/>
  <c r="Q513" i="6" s="1"/>
  <c r="Q514" i="6" a="1"/>
  <c r="Q514" i="6" s="1"/>
  <c r="Q515" i="6" a="1"/>
  <c r="Q515" i="6" s="1"/>
  <c r="Q516" i="6" a="1"/>
  <c r="Q516" i="6" s="1"/>
  <c r="Q517" i="6" a="1"/>
  <c r="Q517" i="6" s="1"/>
  <c r="Q518" i="6" a="1"/>
  <c r="Q518" i="6" s="1"/>
  <c r="Q519" i="6" a="1"/>
  <c r="Q519" i="6" s="1"/>
  <c r="Q520" i="6" a="1"/>
  <c r="Q520" i="6" s="1"/>
  <c r="Q521" i="6" a="1"/>
  <c r="Q521" i="6" s="1"/>
  <c r="Q522" i="6" a="1"/>
  <c r="Q522" i="6" s="1"/>
  <c r="Q523" i="6" a="1"/>
  <c r="Q523" i="6" s="1"/>
  <c r="Q524" i="6" a="1"/>
  <c r="Q524" i="6" s="1"/>
  <c r="Q525" i="6" a="1"/>
  <c r="Q525" i="6" s="1"/>
  <c r="Q526" i="6" a="1"/>
  <c r="Q526" i="6" s="1"/>
  <c r="Q527" i="6" a="1"/>
  <c r="Q527" i="6" s="1"/>
  <c r="Q528" i="6" a="1"/>
  <c r="Q528" i="6" s="1"/>
  <c r="Q529" i="6" a="1"/>
  <c r="Q529" i="6" s="1"/>
  <c r="Q530" i="6" a="1"/>
  <c r="Q530" i="6" s="1"/>
  <c r="Q531" i="6" a="1"/>
  <c r="Q531" i="6" s="1"/>
  <c r="Q532" i="6" a="1"/>
  <c r="Q532" i="6" s="1"/>
  <c r="Q533" i="6" a="1"/>
  <c r="Q533" i="6" s="1"/>
  <c r="Q534" i="6" a="1"/>
  <c r="Q534" i="6" s="1"/>
  <c r="Q535" i="6" a="1"/>
  <c r="Q535" i="6" s="1"/>
  <c r="Q536" i="6" a="1"/>
  <c r="Q536" i="6" s="1"/>
  <c r="Q537" i="6" a="1"/>
  <c r="Q537" i="6" s="1"/>
  <c r="Q538" i="6" a="1"/>
  <c r="Q538" i="6" s="1"/>
  <c r="Q539" i="6" a="1"/>
  <c r="Q539" i="6" s="1"/>
  <c r="Q540" i="6" a="1"/>
  <c r="Q540" i="6" s="1"/>
  <c r="Q541" i="6" a="1"/>
  <c r="Q541" i="6" s="1"/>
  <c r="Q542" i="6" a="1"/>
  <c r="Q542" i="6" s="1"/>
  <c r="Q543" i="6" a="1"/>
  <c r="Q543" i="6" s="1"/>
  <c r="Q544" i="6" a="1"/>
  <c r="Q544" i="6" s="1"/>
  <c r="Q545" i="6" a="1"/>
  <c r="Q545" i="6" s="1"/>
  <c r="Q546" i="6" a="1"/>
  <c r="Q546" i="6" s="1"/>
  <c r="Q547" i="6" a="1"/>
  <c r="Q547" i="6" s="1"/>
  <c r="Q548" i="6" a="1"/>
  <c r="Q548" i="6" s="1"/>
  <c r="Q549" i="6" a="1"/>
  <c r="Q549" i="6" s="1"/>
  <c r="Q550" i="6" a="1"/>
  <c r="Q550" i="6" s="1"/>
  <c r="Q551" i="6" a="1"/>
  <c r="Q551" i="6" s="1"/>
  <c r="Q552" i="6" a="1"/>
  <c r="Q552" i="6" s="1"/>
  <c r="Q553" i="6" a="1"/>
  <c r="Q553" i="6" s="1"/>
  <c r="Q554" i="6" a="1"/>
  <c r="Q554" i="6" s="1"/>
  <c r="Q555" i="6" a="1"/>
  <c r="Q555" i="6" s="1"/>
  <c r="Q556" i="6" a="1"/>
  <c r="Q556" i="6" s="1"/>
  <c r="Q557" i="6" a="1"/>
  <c r="Q557" i="6" s="1"/>
  <c r="Q558" i="6" a="1"/>
  <c r="Q558" i="6" s="1"/>
  <c r="Q559" i="6" a="1"/>
  <c r="Q559" i="6" s="1"/>
  <c r="Q560" i="6" a="1"/>
  <c r="Q560" i="6" s="1"/>
  <c r="Q561" i="6" a="1"/>
  <c r="Q561" i="6" s="1"/>
  <c r="Q562" i="6" a="1"/>
  <c r="Q562" i="6" s="1"/>
  <c r="Q563" i="6" a="1"/>
  <c r="Q563" i="6" s="1"/>
  <c r="Q564" i="6" a="1"/>
  <c r="Q564" i="6" s="1"/>
  <c r="Q565" i="6" a="1"/>
  <c r="Q565" i="6" s="1"/>
  <c r="Q566" i="6" a="1"/>
  <c r="Q566" i="6" s="1"/>
  <c r="Q567" i="6" a="1"/>
  <c r="Q567" i="6" s="1"/>
  <c r="Q568" i="6" a="1"/>
  <c r="Q568" i="6" s="1"/>
  <c r="Q569" i="6" a="1"/>
  <c r="Q569" i="6" s="1"/>
  <c r="Q570" i="6" a="1"/>
  <c r="Q570" i="6" s="1"/>
  <c r="Q571" i="6" a="1"/>
  <c r="Q571" i="6" s="1"/>
  <c r="Q572" i="6" a="1"/>
  <c r="Q572" i="6" s="1"/>
  <c r="Q573" i="6" a="1"/>
  <c r="Q573" i="6" s="1"/>
  <c r="Q574" i="6" a="1"/>
  <c r="Q574" i="6" s="1"/>
  <c r="Q575" i="6" a="1"/>
  <c r="Q575" i="6" s="1"/>
  <c r="Q576" i="6" a="1"/>
  <c r="Q576" i="6" s="1"/>
  <c r="Q577" i="6" a="1"/>
  <c r="Q577" i="6" s="1"/>
  <c r="Q578" i="6" a="1"/>
  <c r="Q578" i="6" s="1"/>
  <c r="Q579" i="6" a="1"/>
  <c r="Q579" i="6" s="1"/>
  <c r="Q580" i="6" a="1"/>
  <c r="Q580" i="6" s="1"/>
  <c r="Q581" i="6" a="1"/>
  <c r="Q581" i="6" s="1"/>
  <c r="Q582" i="6" a="1"/>
  <c r="Q582" i="6" s="1"/>
  <c r="Q583" i="6" a="1"/>
  <c r="Q583" i="6" s="1"/>
  <c r="Q584" i="6" a="1"/>
  <c r="Q584" i="6" s="1"/>
  <c r="Q585" i="6" a="1"/>
  <c r="Q585" i="6" s="1"/>
  <c r="Q586" i="6" a="1"/>
  <c r="Q586" i="6" s="1"/>
  <c r="Q587" i="6" a="1"/>
  <c r="Q587" i="6" s="1"/>
  <c r="Q588" i="6" a="1"/>
  <c r="Q588" i="6" s="1"/>
  <c r="Q589" i="6" a="1"/>
  <c r="Q589" i="6" s="1"/>
  <c r="Q590" i="6" a="1"/>
  <c r="Q590" i="6" s="1"/>
  <c r="Q591" i="6" a="1"/>
  <c r="Q591" i="6" s="1"/>
  <c r="Q592" i="6" a="1"/>
  <c r="Q592" i="6" s="1"/>
  <c r="Q593" i="6" a="1"/>
  <c r="Q593" i="6" s="1"/>
  <c r="Q594" i="6" a="1"/>
  <c r="Q594" i="6" s="1"/>
  <c r="Q595" i="6" a="1"/>
  <c r="Q595" i="6" s="1"/>
  <c r="Q596" i="6" a="1"/>
  <c r="Q596" i="6" s="1"/>
  <c r="Q597" i="6" a="1"/>
  <c r="Q597" i="6" s="1"/>
  <c r="Q598" i="6" a="1"/>
  <c r="Q598" i="6" s="1"/>
  <c r="Q599" i="6" a="1"/>
  <c r="Q599" i="6" s="1"/>
  <c r="Q600" i="6" a="1"/>
  <c r="Q600" i="6" s="1"/>
  <c r="Q601" i="6" a="1"/>
  <c r="Q601" i="6" s="1"/>
  <c r="Q602" i="6" a="1"/>
  <c r="Q602" i="6" s="1"/>
  <c r="Q603" i="6" a="1"/>
  <c r="Q603" i="6" s="1"/>
  <c r="Q604" i="6" a="1"/>
  <c r="Q604" i="6" s="1"/>
  <c r="Q605" i="6" a="1"/>
  <c r="Q605" i="6" s="1"/>
  <c r="Q606" i="6" a="1"/>
  <c r="Q606" i="6" s="1"/>
  <c r="Q607" i="6" a="1"/>
  <c r="Q607" i="6" s="1"/>
  <c r="Q608" i="6" a="1"/>
  <c r="Q608" i="6" s="1"/>
  <c r="Q609" i="6" a="1"/>
  <c r="Q609" i="6" s="1"/>
  <c r="Q610" i="6" a="1"/>
  <c r="Q610" i="6" s="1"/>
  <c r="Q611" i="6" a="1"/>
  <c r="Q611" i="6" s="1"/>
  <c r="Q612" i="6" a="1"/>
  <c r="Q612" i="6" s="1"/>
  <c r="Q613" i="6" a="1"/>
  <c r="Q613" i="6" s="1"/>
  <c r="Q614" i="6" a="1"/>
  <c r="Q614" i="6" s="1"/>
  <c r="Q615" i="6" a="1"/>
  <c r="Q615" i="6" s="1"/>
  <c r="Q616" i="6" a="1"/>
  <c r="Q616" i="6" s="1"/>
  <c r="Q617" i="6" a="1"/>
  <c r="Q617" i="6" s="1"/>
  <c r="Q618" i="6" a="1"/>
  <c r="Q618" i="6" s="1"/>
  <c r="Q619" i="6" a="1"/>
  <c r="Q619" i="6" s="1"/>
  <c r="Q620" i="6" a="1"/>
  <c r="Q620" i="6" s="1"/>
  <c r="Q621" i="6" a="1"/>
  <c r="Q621" i="6" s="1"/>
  <c r="Q622" i="6" a="1"/>
  <c r="Q622" i="6" s="1"/>
  <c r="Q623" i="6" a="1"/>
  <c r="Q623" i="6" s="1"/>
  <c r="Q624" i="6" a="1"/>
  <c r="Q624" i="6" s="1"/>
  <c r="Q625" i="6" a="1"/>
  <c r="Q625" i="6" s="1"/>
  <c r="Q626" i="6" a="1"/>
  <c r="Q626" i="6" s="1"/>
  <c r="Q627" i="6" a="1"/>
  <c r="Q627" i="6" s="1"/>
  <c r="Q628" i="6" a="1"/>
  <c r="Q628" i="6" s="1"/>
  <c r="Q629" i="6" a="1"/>
  <c r="Q629" i="6" s="1"/>
  <c r="Q630" i="6" a="1"/>
  <c r="Q630" i="6" s="1"/>
  <c r="Q631" i="6" a="1"/>
  <c r="Q631" i="6" s="1"/>
  <c r="Q632" i="6" a="1"/>
  <c r="Q632" i="6" s="1"/>
  <c r="Q633" i="6" a="1"/>
  <c r="Q633" i="6" s="1"/>
  <c r="Q634" i="6" a="1"/>
  <c r="Q634" i="6" s="1"/>
  <c r="Q635" i="6" a="1"/>
  <c r="Q635" i="6" s="1"/>
  <c r="Q636" i="6" a="1"/>
  <c r="Q636" i="6" s="1"/>
  <c r="Q637" i="6" a="1"/>
  <c r="Q637" i="6" s="1"/>
  <c r="Q638" i="6" a="1"/>
  <c r="Q638" i="6" s="1"/>
  <c r="Q639" i="6" a="1"/>
  <c r="Q639" i="6"/>
  <c r="Q640" i="6" a="1"/>
  <c r="Q640" i="6" s="1"/>
  <c r="Q641" i="6" a="1"/>
  <c r="Q641" i="6" s="1"/>
  <c r="Q642" i="6" a="1"/>
  <c r="Q642" i="6" s="1"/>
  <c r="Q643" i="6" a="1"/>
  <c r="Q643" i="6" s="1"/>
  <c r="Q644" i="6" a="1"/>
  <c r="Q644" i="6" s="1"/>
  <c r="Q645" i="6" a="1"/>
  <c r="Q645" i="6" s="1"/>
  <c r="Q646" i="6" a="1"/>
  <c r="Q646" i="6" s="1"/>
  <c r="Q647" i="6" a="1"/>
  <c r="Q647" i="6"/>
  <c r="Q648" i="6" a="1"/>
  <c r="Q648" i="6" s="1"/>
  <c r="Q649" i="6" a="1"/>
  <c r="Q649" i="6" s="1"/>
  <c r="Q650" i="6" a="1"/>
  <c r="Q650" i="6" s="1"/>
  <c r="Q651" i="6" a="1"/>
  <c r="Q651" i="6" s="1"/>
  <c r="Q652" i="6" a="1"/>
  <c r="Q652" i="6" s="1"/>
  <c r="Q653" i="6" a="1"/>
  <c r="Q653" i="6" s="1"/>
  <c r="Q654" i="6" a="1"/>
  <c r="Q654" i="6" s="1"/>
  <c r="Q655" i="6" a="1"/>
  <c r="Q655" i="6"/>
  <c r="Q656" i="6" a="1"/>
  <c r="Q656" i="6" s="1"/>
  <c r="Q657" i="6" a="1"/>
  <c r="Q657" i="6" s="1"/>
  <c r="Q658" i="6" a="1"/>
  <c r="Q658" i="6" s="1"/>
  <c r="Q659" i="6" a="1"/>
  <c r="Q659" i="6" s="1"/>
  <c r="Q660" i="6" a="1"/>
  <c r="Q660" i="6"/>
  <c r="Q661" i="6" a="1"/>
  <c r="Q661" i="6" s="1"/>
  <c r="Q662" i="6" a="1"/>
  <c r="Q662" i="6"/>
  <c r="Q663" i="6" a="1"/>
  <c r="Q663" i="6"/>
  <c r="Q664" i="6" a="1"/>
  <c r="Q664" i="6"/>
  <c r="Q665" i="6" a="1"/>
  <c r="Q665" i="6" s="1"/>
  <c r="Q666" i="6" a="1"/>
  <c r="Q666" i="6" s="1"/>
  <c r="Q667" i="6" a="1"/>
  <c r="Q667" i="6" s="1"/>
  <c r="Q668" i="6" a="1"/>
  <c r="Q668" i="6" s="1"/>
  <c r="Q669" i="6" a="1"/>
  <c r="Q669" i="6" s="1"/>
  <c r="Q670" i="6" a="1"/>
  <c r="Q670" i="6"/>
  <c r="Q671" i="6" a="1"/>
  <c r="Q671" i="6"/>
  <c r="Q672" i="6" a="1"/>
  <c r="Q672" i="6"/>
  <c r="Q673" i="6" a="1"/>
  <c r="Q673" i="6" s="1"/>
  <c r="Q674" i="6" a="1"/>
  <c r="Q674" i="6"/>
  <c r="Q675" i="6" a="1"/>
  <c r="Q675" i="6" s="1"/>
  <c r="Q676" i="6" a="1"/>
  <c r="Q676" i="6" s="1"/>
  <c r="Q677" i="6" a="1"/>
  <c r="Q677" i="6" s="1"/>
  <c r="Q678" i="6" a="1"/>
  <c r="Q678" i="6"/>
  <c r="Q679" i="6" a="1"/>
  <c r="Q679" i="6"/>
  <c r="Q680" i="6" a="1"/>
  <c r="Q680" i="6"/>
  <c r="Q681" i="6" a="1"/>
  <c r="Q681" i="6"/>
  <c r="Q682" i="6" a="1"/>
  <c r="Q682" i="6"/>
  <c r="Q683" i="6" a="1"/>
  <c r="Q683" i="6"/>
  <c r="Q684" i="6" a="1"/>
  <c r="Q684" i="6"/>
  <c r="Q685" i="6" a="1"/>
  <c r="Q685" i="6"/>
  <c r="Q686" i="6" a="1"/>
  <c r="Q686" i="6"/>
  <c r="Q687" i="6" a="1"/>
  <c r="Q687" i="6"/>
  <c r="Q688" i="6" a="1"/>
  <c r="Q688" i="6"/>
  <c r="Q689" i="6" a="1"/>
  <c r="Q689" i="6"/>
  <c r="Q690" i="6" a="1"/>
  <c r="Q690" i="6" s="1"/>
  <c r="Q691" i="6" a="1"/>
  <c r="Q691" i="6"/>
  <c r="Q692" i="6" a="1"/>
  <c r="Q692" i="6"/>
  <c r="Q693" i="6" a="1"/>
  <c r="Q693" i="6"/>
  <c r="Q694" i="6" a="1"/>
  <c r="Q694" i="6" s="1"/>
  <c r="Q695" i="6" a="1"/>
  <c r="Q695" i="6"/>
  <c r="Q696" i="6" a="1"/>
  <c r="Q696" i="6"/>
  <c r="Q697" i="6" a="1"/>
  <c r="Q697" i="6"/>
  <c r="Q698" i="6" a="1"/>
  <c r="Q698" i="6" s="1"/>
  <c r="Q699" i="6" a="1"/>
  <c r="Q699" i="6"/>
  <c r="Q700" i="6" a="1"/>
  <c r="Q700" i="6"/>
  <c r="Q701" i="6" a="1"/>
  <c r="Q701" i="6"/>
  <c r="Q702" i="6" a="1"/>
  <c r="Q702" i="6" s="1"/>
  <c r="Q703" i="6" a="1"/>
  <c r="Q703" i="6"/>
  <c r="Q704" i="6" a="1"/>
  <c r="Q704" i="6"/>
  <c r="Q705" i="6" a="1"/>
  <c r="Q705" i="6"/>
  <c r="Q706" i="6" a="1"/>
  <c r="Q706" i="6" s="1"/>
  <c r="Q707" i="6" a="1"/>
  <c r="Q707" i="6"/>
  <c r="Q708" i="6" a="1"/>
  <c r="Q708" i="6"/>
  <c r="Q709" i="6" a="1"/>
  <c r="Q709" i="6"/>
  <c r="Q710" i="6" a="1"/>
  <c r="Q710" i="6" s="1"/>
  <c r="Q711" i="6" a="1"/>
  <c r="Q711" i="6"/>
  <c r="Q712" i="6" a="1"/>
  <c r="Q712" i="6"/>
  <c r="Q713" i="6" a="1"/>
  <c r="Q713" i="6"/>
  <c r="Q714" i="6" a="1"/>
  <c r="Q714" i="6" s="1"/>
  <c r="Q715" i="6" a="1"/>
  <c r="Q715" i="6"/>
  <c r="Q716" i="6" a="1"/>
  <c r="Q716" i="6"/>
  <c r="Q717" i="6" a="1"/>
  <c r="Q717" i="6"/>
  <c r="Q718" i="6" a="1"/>
  <c r="Q718" i="6" s="1"/>
  <c r="Q719" i="6" a="1"/>
  <c r="Q719" i="6"/>
  <c r="Q720" i="6" a="1"/>
  <c r="Q720" i="6"/>
  <c r="Q721" i="6" a="1"/>
  <c r="Q721" i="6"/>
  <c r="Q722" i="6" a="1"/>
  <c r="Q722" i="6" s="1"/>
  <c r="Q723" i="6" a="1"/>
  <c r="Q723" i="6"/>
  <c r="Q724" i="6" a="1"/>
  <c r="Q724" i="6"/>
  <c r="Q725" i="6" a="1"/>
  <c r="Q725" i="6"/>
  <c r="Q726" i="6" a="1"/>
  <c r="Q726" i="6" s="1"/>
  <c r="Q727" i="6" a="1"/>
  <c r="Q727" i="6" s="1"/>
  <c r="Q728" i="6" a="1"/>
  <c r="Q728" i="6"/>
  <c r="Q729" i="6" a="1"/>
  <c r="Q729" i="6"/>
  <c r="Q730" i="6" a="1"/>
  <c r="Q730" i="6" s="1"/>
  <c r="Q731" i="6" a="1"/>
  <c r="Q731" i="6" s="1"/>
  <c r="Q732" i="6" a="1"/>
  <c r="Q732" i="6"/>
  <c r="Q733" i="6" a="1"/>
  <c r="Q733" i="6"/>
  <c r="Q734" i="6" a="1"/>
  <c r="Q734" i="6" s="1"/>
  <c r="Q735" i="6" a="1"/>
  <c r="Q735" i="6" s="1"/>
  <c r="Q736" i="6" a="1"/>
  <c r="Q736" i="6"/>
  <c r="Q737" i="6" a="1"/>
  <c r="Q737" i="6"/>
  <c r="Q738" i="6" a="1"/>
  <c r="Q738" i="6" s="1"/>
  <c r="Q739" i="6" a="1"/>
  <c r="Q739" i="6" s="1"/>
  <c r="Q740" i="6" a="1"/>
  <c r="Q740" i="6"/>
  <c r="Q741" i="6" a="1"/>
  <c r="Q741" i="6"/>
  <c r="Q742" i="6" a="1"/>
  <c r="Q742" i="6" s="1"/>
  <c r="Q743" i="6" a="1"/>
  <c r="Q743" i="6" s="1"/>
  <c r="Q744" i="6" a="1"/>
  <c r="Q744" i="6"/>
  <c r="Q745" i="6" a="1"/>
  <c r="Q745" i="6"/>
  <c r="Q746" i="6" a="1"/>
  <c r="Q746" i="6" s="1"/>
  <c r="Q747" i="6" a="1"/>
  <c r="Q747" i="6" s="1"/>
  <c r="Q748" i="6" a="1"/>
  <c r="Q748" i="6"/>
  <c r="Q749" i="6" a="1"/>
  <c r="Q749" i="6"/>
  <c r="Q750" i="6" a="1"/>
  <c r="Q750" i="6" s="1"/>
  <c r="Q751" i="6" a="1"/>
  <c r="Q751" i="6" s="1"/>
  <c r="Q752" i="6" a="1"/>
  <c r="Q752" i="6"/>
  <c r="Q753" i="6" a="1"/>
  <c r="Q753" i="6"/>
  <c r="Q754" i="6" a="1"/>
  <c r="Q754" i="6" s="1"/>
  <c r="Q755" i="6" a="1"/>
  <c r="Q755" i="6" s="1"/>
  <c r="Q756" i="6" a="1"/>
  <c r="Q756" i="6"/>
  <c r="Q757" i="6" a="1"/>
  <c r="Q757" i="6"/>
  <c r="Q758" i="6" a="1"/>
  <c r="Q758" i="6" s="1"/>
  <c r="Q759" i="6" a="1"/>
  <c r="Q759" i="6" s="1"/>
  <c r="Q760" i="6" a="1"/>
  <c r="Q760" i="6"/>
  <c r="Q761" i="6" a="1"/>
  <c r="Q761" i="6"/>
  <c r="Q762" i="6" a="1"/>
  <c r="Q762" i="6" s="1"/>
  <c r="Q763" i="6" a="1"/>
  <c r="Q763" i="6" s="1"/>
  <c r="Q764" i="6" a="1"/>
  <c r="Q764" i="6"/>
  <c r="Q765" i="6" a="1"/>
  <c r="Q765" i="6" s="1"/>
  <c r="Q766" i="6" a="1"/>
  <c r="Q766" i="6" s="1"/>
  <c r="Q767" i="6" a="1"/>
  <c r="Q767" i="6" s="1"/>
  <c r="Q768" i="6" a="1"/>
  <c r="Q768" i="6"/>
  <c r="Q769" i="6" a="1"/>
  <c r="Q769" i="6" s="1"/>
  <c r="Q770" i="6" a="1"/>
  <c r="Q770" i="6" s="1"/>
  <c r="Q771" i="6" a="1"/>
  <c r="Q771" i="6" s="1"/>
  <c r="Q772" i="6" a="1"/>
  <c r="Q772" i="6"/>
  <c r="Q773" i="6" a="1"/>
  <c r="Q773" i="6" s="1"/>
  <c r="Q774" i="6" a="1"/>
  <c r="Q774" i="6" s="1"/>
  <c r="Q775" i="6" a="1"/>
  <c r="Q775" i="6" s="1"/>
  <c r="Q776" i="6" a="1"/>
  <c r="Q776" i="6"/>
  <c r="Q777" i="6" a="1"/>
  <c r="Q777" i="6" s="1"/>
  <c r="Q778" i="6" a="1"/>
  <c r="Q778" i="6" s="1"/>
  <c r="Q779" i="6" a="1"/>
  <c r="Q779" i="6" s="1"/>
  <c r="Q780" i="6" a="1"/>
  <c r="Q780" i="6"/>
  <c r="Q781" i="6" a="1"/>
  <c r="Q781" i="6" s="1"/>
  <c r="Q782" i="6" a="1"/>
  <c r="Q782" i="6" s="1"/>
  <c r="Q783" i="6" a="1"/>
  <c r="Q783" i="6" s="1"/>
  <c r="Q784" i="6" a="1"/>
  <c r="Q784" i="6"/>
  <c r="Q785" i="6" a="1"/>
  <c r="Q785" i="6" s="1"/>
  <c r="Q786" i="6" a="1"/>
  <c r="Q786" i="6" s="1"/>
  <c r="Q787" i="6" a="1"/>
  <c r="Q787" i="6" s="1"/>
  <c r="Q788" i="6" a="1"/>
  <c r="Q788" i="6"/>
  <c r="Q789" i="6" a="1"/>
  <c r="Q789" i="6" s="1"/>
  <c r="Q790" i="6" a="1"/>
  <c r="Q790" i="6" s="1"/>
  <c r="Q791" i="6" a="1"/>
  <c r="Q791" i="6" s="1"/>
  <c r="Q792" i="6" a="1"/>
  <c r="Q792" i="6"/>
  <c r="Q793" i="6" a="1"/>
  <c r="Q793" i="6" s="1"/>
  <c r="Q794" i="6" a="1"/>
  <c r="Q794" i="6" s="1"/>
  <c r="Q795" i="6" a="1"/>
  <c r="Q795" i="6" s="1"/>
  <c r="Q796" i="6" a="1"/>
  <c r="Q796" i="6"/>
  <c r="Q797" i="6" a="1"/>
  <c r="Q797" i="6" s="1"/>
  <c r="Q798" i="6" a="1"/>
  <c r="Q798" i="6" s="1"/>
  <c r="Q799" i="6" a="1"/>
  <c r="Q799" i="6" s="1"/>
  <c r="Q800" i="6" a="1"/>
  <c r="Q800" i="6"/>
  <c r="Q801" i="6" a="1"/>
  <c r="Q801" i="6" s="1"/>
  <c r="Q802" i="6" a="1"/>
  <c r="Q802" i="6" s="1"/>
  <c r="Q803" i="6" a="1"/>
  <c r="Q803" i="6" s="1"/>
  <c r="Q804" i="6" a="1"/>
  <c r="Q804" i="6"/>
  <c r="Q805" i="6" a="1"/>
  <c r="Q805" i="6" s="1"/>
  <c r="Q806" i="6" a="1"/>
  <c r="Q806" i="6" s="1"/>
  <c r="Q807" i="6" a="1"/>
  <c r="Q807" i="6" s="1"/>
  <c r="Q808" i="6" a="1"/>
  <c r="Q808" i="6"/>
  <c r="Q809" i="6" a="1"/>
  <c r="Q809" i="6" s="1"/>
  <c r="Q810" i="6" a="1"/>
  <c r="Q810" i="6" s="1"/>
  <c r="Q811" i="6" a="1"/>
  <c r="Q811" i="6" s="1"/>
  <c r="Q812" i="6" a="1"/>
  <c r="Q812" i="6"/>
  <c r="Q813" i="6" a="1"/>
  <c r="Q813" i="6" s="1"/>
  <c r="Q814" i="6" a="1"/>
  <c r="Q814" i="6" s="1"/>
  <c r="Q815" i="6" a="1"/>
  <c r="Q815" i="6" s="1"/>
  <c r="Q816" i="6" a="1"/>
  <c r="Q816" i="6"/>
  <c r="Q817" i="6" a="1"/>
  <c r="Q817" i="6" s="1"/>
  <c r="Q818" i="6" a="1"/>
  <c r="Q818" i="6" s="1"/>
  <c r="Q819" i="6" a="1"/>
  <c r="Q819" i="6" s="1"/>
  <c r="Q820" i="6" a="1"/>
  <c r="Q820" i="6"/>
  <c r="Q821" i="6" a="1"/>
  <c r="Q821" i="6" s="1"/>
  <c r="Q822" i="6" a="1"/>
  <c r="Q822" i="6" s="1"/>
  <c r="Q823" i="6" a="1"/>
  <c r="Q823" i="6" s="1"/>
  <c r="Q824" i="6" a="1"/>
  <c r="Q824" i="6"/>
  <c r="Q825" i="6" a="1"/>
  <c r="Q825" i="6" s="1"/>
  <c r="Q826" i="6" a="1"/>
  <c r="Q826" i="6" s="1"/>
  <c r="Q827" i="6" a="1"/>
  <c r="Q827" i="6" s="1"/>
  <c r="Q828" i="6" a="1"/>
  <c r="Q828" i="6"/>
  <c r="Q829" i="6" a="1"/>
  <c r="Q829" i="6" s="1"/>
  <c r="Q830" i="6" a="1"/>
  <c r="Q830" i="6" s="1"/>
  <c r="Q831" i="6" a="1"/>
  <c r="Q831" i="6" s="1"/>
  <c r="Q832" i="6" a="1"/>
  <c r="Q832" i="6"/>
  <c r="Q833" i="6" a="1"/>
  <c r="Q833" i="6" s="1"/>
  <c r="Q834" i="6" a="1"/>
  <c r="Q834" i="6" s="1"/>
  <c r="Q835" i="6" a="1"/>
  <c r="Q835" i="6" s="1"/>
  <c r="Q836" i="6" a="1"/>
  <c r="Q836" i="6"/>
  <c r="Q837" i="6" a="1"/>
  <c r="Q837" i="6" s="1"/>
  <c r="Q838" i="6" a="1"/>
  <c r="Q838" i="6" s="1"/>
  <c r="Q839" i="6" a="1"/>
  <c r="Q839" i="6" s="1"/>
  <c r="Q840" i="6" a="1"/>
  <c r="Q840" i="6"/>
  <c r="Q841" i="6" a="1"/>
  <c r="Q841" i="6" s="1"/>
  <c r="Q842" i="6" a="1"/>
  <c r="Q842" i="6" s="1"/>
  <c r="Q843" i="6" a="1"/>
  <c r="Q843" i="6" s="1"/>
  <c r="Q844" i="6" a="1"/>
  <c r="Q844" i="6"/>
  <c r="Q845" i="6" a="1"/>
  <c r="Q845" i="6" s="1"/>
  <c r="Q846" i="6" a="1"/>
  <c r="Q846" i="6" s="1"/>
  <c r="Q847" i="6" a="1"/>
  <c r="Q847" i="6" s="1"/>
  <c r="Q848" i="6" a="1"/>
  <c r="Q848" i="6"/>
  <c r="Q849" i="6" a="1"/>
  <c r="Q849" i="6" s="1"/>
  <c r="Q850" i="6" a="1"/>
  <c r="Q850" i="6" s="1"/>
  <c r="Q851" i="6" a="1"/>
  <c r="Q851" i="6" s="1"/>
  <c r="Q852" i="6" a="1"/>
  <c r="Q852" i="6"/>
  <c r="Q853" i="6" a="1"/>
  <c r="Q853" i="6" s="1"/>
  <c r="Q854" i="6" a="1"/>
  <c r="Q854" i="6" s="1"/>
  <c r="Q855" i="6" a="1"/>
  <c r="Q855" i="6" s="1"/>
  <c r="Q856" i="6" a="1"/>
  <c r="Q856" i="6"/>
  <c r="Q857" i="6" a="1"/>
  <c r="Q857" i="6" s="1"/>
  <c r="Q858" i="6" a="1"/>
  <c r="Q858" i="6" s="1"/>
  <c r="Q859" i="6" a="1"/>
  <c r="Q859" i="6" s="1"/>
  <c r="Q860" i="6" a="1"/>
  <c r="Q860" i="6"/>
  <c r="Q861" i="6" a="1"/>
  <c r="Q861" i="6" s="1"/>
  <c r="Q862" i="6" a="1"/>
  <c r="Q862" i="6" s="1"/>
  <c r="Q863" i="6" a="1"/>
  <c r="Q863" i="6" s="1"/>
  <c r="Q864" i="6" a="1"/>
  <c r="Q864" i="6"/>
  <c r="Q865" i="6" a="1"/>
  <c r="Q865" i="6" s="1"/>
  <c r="Q866" i="6" a="1"/>
  <c r="Q866" i="6" s="1"/>
  <c r="Q867" i="6" a="1"/>
  <c r="Q867" i="6" s="1"/>
  <c r="Q868" i="6" a="1"/>
  <c r="Q868" i="6"/>
  <c r="Q869" i="6" a="1"/>
  <c r="Q869" i="6" s="1"/>
  <c r="Q870" i="6" a="1"/>
  <c r="Q870" i="6" s="1"/>
  <c r="Q871" i="6" a="1"/>
  <c r="Q871" i="6" s="1"/>
  <c r="Q872" i="6" a="1"/>
  <c r="Q872" i="6"/>
  <c r="Q873" i="6" a="1"/>
  <c r="Q873" i="6" s="1"/>
  <c r="Q874" i="6" a="1"/>
  <c r="Q874" i="6" s="1"/>
  <c r="Q875" i="6" a="1"/>
  <c r="Q875" i="6" s="1"/>
  <c r="Q876" i="6" a="1"/>
  <c r="Q876" i="6"/>
  <c r="Q877" i="6" a="1"/>
  <c r="Q877" i="6" s="1"/>
  <c r="Q878" i="6" a="1"/>
  <c r="Q878" i="6" s="1"/>
  <c r="Q879" i="6" a="1"/>
  <c r="Q879" i="6" s="1"/>
  <c r="Q880" i="6" a="1"/>
  <c r="Q880" i="6"/>
  <c r="Q881" i="6" a="1"/>
  <c r="Q881" i="6" s="1"/>
  <c r="Q882" i="6" a="1"/>
  <c r="Q882" i="6" s="1"/>
  <c r="Q883" i="6" a="1"/>
  <c r="Q883" i="6" s="1"/>
  <c r="Q884" i="6" a="1"/>
  <c r="Q884" i="6"/>
  <c r="Q885" i="6" a="1"/>
  <c r="Q885" i="6" s="1"/>
  <c r="Q886" i="6" a="1"/>
  <c r="Q886" i="6" s="1"/>
  <c r="Q887" i="6" a="1"/>
  <c r="Q887" i="6" s="1"/>
  <c r="Q888" i="6" a="1"/>
  <c r="Q888" i="6"/>
  <c r="Q889" i="6" a="1"/>
  <c r="Q889" i="6" s="1"/>
  <c r="Q890" i="6" a="1"/>
  <c r="Q890" i="6" s="1"/>
  <c r="Q891" i="6" a="1"/>
  <c r="Q891" i="6" s="1"/>
  <c r="Q892" i="6" a="1"/>
  <c r="Q892" i="6"/>
  <c r="Q893" i="6" a="1"/>
  <c r="Q893" i="6" s="1"/>
  <c r="Q894" i="6" a="1"/>
  <c r="Q894" i="6" s="1"/>
  <c r="Q895" i="6" a="1"/>
  <c r="Q895" i="6" s="1"/>
  <c r="Q896" i="6" a="1"/>
  <c r="Q896" i="6"/>
  <c r="Q897" i="6" a="1"/>
  <c r="Q897" i="6" s="1"/>
  <c r="Q898" i="6" a="1"/>
  <c r="Q898" i="6" s="1"/>
  <c r="Q899" i="6" a="1"/>
  <c r="Q899" i="6" s="1"/>
  <c r="Q900" i="6" a="1"/>
  <c r="Q900" i="6"/>
  <c r="Q901" i="6" a="1"/>
  <c r="Q901" i="6" s="1"/>
  <c r="Q902" i="6" a="1"/>
  <c r="Q902" i="6" s="1"/>
  <c r="Q903" i="6" a="1"/>
  <c r="Q903" i="6" s="1"/>
  <c r="Q904" i="6" a="1"/>
  <c r="Q904" i="6"/>
  <c r="Q905" i="6" a="1"/>
  <c r="Q905" i="6" s="1"/>
  <c r="Q906" i="6" a="1"/>
  <c r="Q906" i="6" s="1"/>
  <c r="Q907" i="6" a="1"/>
  <c r="Q907" i="6" s="1"/>
  <c r="Q908" i="6" a="1"/>
  <c r="Q908" i="6"/>
  <c r="Q909" i="6" a="1"/>
  <c r="Q909" i="6" s="1"/>
  <c r="Q910" i="6" a="1"/>
  <c r="Q910" i="6" s="1"/>
  <c r="Q911" i="6" a="1"/>
  <c r="Q911" i="6" s="1"/>
  <c r="Q912" i="6" a="1"/>
  <c r="Q912" i="6"/>
  <c r="Q913" i="6" a="1"/>
  <c r="Q913" i="6" s="1"/>
  <c r="Q914" i="6" a="1"/>
  <c r="Q914" i="6" s="1"/>
  <c r="Q915" i="6" a="1"/>
  <c r="Q915" i="6" s="1"/>
  <c r="Q916" i="6" a="1"/>
  <c r="Q916" i="6"/>
  <c r="Q917" i="6" a="1"/>
  <c r="Q917" i="6" s="1"/>
  <c r="Q918" i="6" a="1"/>
  <c r="Q918" i="6" s="1"/>
  <c r="Q919" i="6" a="1"/>
  <c r="Q919" i="6" s="1"/>
  <c r="Q920" i="6" a="1"/>
  <c r="Q920" i="6"/>
  <c r="Q921" i="6" a="1"/>
  <c r="Q921" i="6" s="1"/>
  <c r="Q922" i="6" a="1"/>
  <c r="Q922" i="6" s="1"/>
  <c r="Q923" i="6" a="1"/>
  <c r="Q923" i="6" s="1"/>
  <c r="Q924" i="6" a="1"/>
  <c r="Q924" i="6"/>
  <c r="Q925" i="6" a="1"/>
  <c r="Q925" i="6" s="1"/>
  <c r="Q926" i="6" a="1"/>
  <c r="Q926" i="6" s="1"/>
  <c r="Q927" i="6" a="1"/>
  <c r="Q927" i="6" s="1"/>
  <c r="Q928" i="6" a="1"/>
  <c r="Q928" i="6"/>
  <c r="Q929" i="6" a="1"/>
  <c r="Q929" i="6" s="1"/>
  <c r="Q930" i="6" a="1"/>
  <c r="Q930" i="6" s="1"/>
  <c r="Q931" i="6" a="1"/>
  <c r="Q931" i="6" s="1"/>
  <c r="Q932" i="6" a="1"/>
  <c r="Q932" i="6"/>
  <c r="Q933" i="6" a="1"/>
  <c r="Q933" i="6" s="1"/>
  <c r="Q934" i="6" a="1"/>
  <c r="Q934" i="6" s="1"/>
  <c r="Q935" i="6" a="1"/>
  <c r="Q935" i="6" s="1"/>
  <c r="Q936" i="6" a="1"/>
  <c r="Q936" i="6"/>
  <c r="Q937" i="6" a="1"/>
  <c r="Q937" i="6" s="1"/>
  <c r="Q938" i="6" a="1"/>
  <c r="Q938" i="6" s="1"/>
  <c r="Q939" i="6" a="1"/>
  <c r="Q939" i="6" s="1"/>
  <c r="Q940" i="6" a="1"/>
  <c r="Q940" i="6"/>
  <c r="Q941" i="6" a="1"/>
  <c r="Q941" i="6" s="1"/>
  <c r="Q942" i="6" a="1"/>
  <c r="Q942" i="6" s="1"/>
  <c r="Q943" i="6" a="1"/>
  <c r="Q943" i="6" s="1"/>
  <c r="Q944" i="6" a="1"/>
  <c r="Q944" i="6"/>
  <c r="Q945" i="6" a="1"/>
  <c r="Q945" i="6" s="1"/>
  <c r="Q946" i="6" a="1"/>
  <c r="Q946" i="6" s="1"/>
  <c r="Q947" i="6" a="1"/>
  <c r="Q947" i="6" s="1"/>
  <c r="Q948" i="6" a="1"/>
  <c r="Q948" i="6"/>
  <c r="Q949" i="6" a="1"/>
  <c r="Q949" i="6" s="1"/>
  <c r="Q950" i="6" a="1"/>
  <c r="Q950" i="6" s="1"/>
  <c r="Q951" i="6" a="1"/>
  <c r="Q951" i="6" s="1"/>
  <c r="Q952" i="6" a="1"/>
  <c r="Q952" i="6"/>
  <c r="Q953" i="6" a="1"/>
  <c r="Q953" i="6" s="1"/>
  <c r="Q954" i="6" a="1"/>
  <c r="Q954" i="6" s="1"/>
  <c r="Q955" i="6" a="1"/>
  <c r="Q955" i="6" s="1"/>
  <c r="Q956" i="6" a="1"/>
  <c r="Q956" i="6"/>
  <c r="Q957" i="6" a="1"/>
  <c r="Q957" i="6" s="1"/>
  <c r="Q958" i="6" a="1"/>
  <c r="Q958" i="6" s="1"/>
  <c r="Q959" i="6" a="1"/>
  <c r="Q959" i="6" s="1"/>
  <c r="Q960" i="6" a="1"/>
  <c r="Q960" i="6"/>
  <c r="Q961" i="6" a="1"/>
  <c r="Q961" i="6" s="1"/>
  <c r="Q962" i="6" a="1"/>
  <c r="Q962" i="6" s="1"/>
  <c r="Q963" i="6" a="1"/>
  <c r="Q963" i="6" s="1"/>
  <c r="Q964" i="6" a="1"/>
  <c r="Q964" i="6"/>
  <c r="Q965" i="6" a="1"/>
  <c r="Q965" i="6" s="1"/>
  <c r="Q966" i="6" a="1"/>
  <c r="Q966" i="6" s="1"/>
  <c r="Q967" i="6" a="1"/>
  <c r="Q967" i="6" s="1"/>
  <c r="Q968" i="6" a="1"/>
  <c r="Q968" i="6"/>
  <c r="Q969" i="6" a="1"/>
  <c r="Q969" i="6" s="1"/>
  <c r="Q970" i="6" a="1"/>
  <c r="Q970" i="6" s="1"/>
  <c r="Q971" i="6" a="1"/>
  <c r="Q971" i="6" s="1"/>
  <c r="Q972" i="6" a="1"/>
  <c r="Q972" i="6"/>
  <c r="Q973" i="6" a="1"/>
  <c r="Q973" i="6" s="1"/>
  <c r="Q974" i="6" a="1"/>
  <c r="Q974" i="6" s="1"/>
  <c r="Q975" i="6" a="1"/>
  <c r="Q975" i="6" s="1"/>
  <c r="Q976" i="6" a="1"/>
  <c r="Q976" i="6"/>
  <c r="Q977" i="6" a="1"/>
  <c r="Q977" i="6" s="1"/>
  <c r="Q978" i="6" a="1"/>
  <c r="Q978" i="6" s="1"/>
  <c r="Q979" i="6" a="1"/>
  <c r="Q979" i="6" s="1"/>
  <c r="Q980" i="6" a="1"/>
  <c r="Q980" i="6"/>
  <c r="Q981" i="6" a="1"/>
  <c r="Q981" i="6" s="1"/>
  <c r="Q982" i="6" a="1"/>
  <c r="Q982" i="6" s="1"/>
  <c r="Q983" i="6" a="1"/>
  <c r="Q983" i="6" s="1"/>
  <c r="Q984" i="6" a="1"/>
  <c r="Q984" i="6"/>
  <c r="Q985" i="6" a="1"/>
  <c r="Q985" i="6" s="1"/>
  <c r="Q986" i="6" a="1"/>
  <c r="Q986" i="6" s="1"/>
  <c r="Q987" i="6" a="1"/>
  <c r="Q987" i="6" s="1"/>
  <c r="Q988" i="6" a="1"/>
  <c r="Q988" i="6"/>
  <c r="Q989" i="6" a="1"/>
  <c r="Q989" i="6" s="1"/>
  <c r="Q990" i="6" a="1"/>
  <c r="Q990" i="6" s="1"/>
  <c r="Q991" i="6" a="1"/>
  <c r="Q991" i="6" s="1"/>
  <c r="Q992" i="6" a="1"/>
  <c r="Q992" i="6"/>
  <c r="Q993" i="6" a="1"/>
  <c r="Q993" i="6" s="1"/>
  <c r="Q994" i="6" a="1"/>
  <c r="Q994" i="6" s="1"/>
  <c r="Q995" i="6" a="1"/>
  <c r="Q995" i="6" s="1"/>
  <c r="Q996" i="6" a="1"/>
  <c r="Q996" i="6"/>
  <c r="Q997" i="6" a="1"/>
  <c r="Q997" i="6" s="1"/>
  <c r="Q998" i="6" a="1"/>
  <c r="Q998" i="6" s="1"/>
  <c r="Q999" i="6" a="1"/>
  <c r="Q999" i="6" s="1"/>
  <c r="Q1000" i="6" a="1"/>
  <c r="Q1000" i="6"/>
  <c r="Q1001" i="6" a="1"/>
  <c r="Q1001" i="6" s="1"/>
  <c r="Q3" i="6" a="1"/>
  <c r="Q3" i="6" s="1"/>
  <c r="Q4" i="6" a="1"/>
  <c r="Q4" i="6" s="1"/>
  <c r="Q5" i="6" a="1"/>
  <c r="Q5" i="6" s="1"/>
  <c r="Q6" i="6" a="1"/>
  <c r="Q6" i="6"/>
  <c r="Q2" i="6" a="1"/>
  <c r="Q2" i="6" s="1"/>
  <c r="AN53" i="8"/>
  <c r="AN19" i="8"/>
  <c r="AN55" i="8"/>
  <c r="AN8" i="8"/>
  <c r="AN56" i="8"/>
  <c r="AN38" i="8"/>
  <c r="AN36" i="8"/>
  <c r="AN11" i="8"/>
  <c r="AN29" i="8"/>
  <c r="AN16" i="8"/>
  <c r="AN15" i="8"/>
  <c r="AN6" i="8"/>
  <c r="AN51" i="8"/>
  <c r="AN35" i="8"/>
  <c r="AN43" i="8"/>
  <c r="AN9" i="8"/>
  <c r="AN45" i="8"/>
  <c r="AN17" i="8"/>
  <c r="AN42" i="8"/>
  <c r="AN7" i="8"/>
  <c r="AN48" i="8"/>
  <c r="AN31" i="8"/>
  <c r="AN30" i="8"/>
  <c r="AN10" i="8"/>
  <c r="AN18" i="8"/>
  <c r="AN14" i="8"/>
  <c r="AN13" i="8"/>
  <c r="AN5" i="8"/>
  <c r="AN65" i="8"/>
  <c r="AN12" i="8"/>
  <c r="AN50" i="8"/>
  <c r="AN25" i="8"/>
  <c r="AN46" i="8"/>
  <c r="AN20" i="8"/>
  <c r="AN66" i="8"/>
  <c r="AN39" i="8"/>
  <c r="AN61" i="8"/>
  <c r="AN28" i="8"/>
  <c r="AN60" i="8"/>
  <c r="AN33" i="8"/>
  <c r="AN24" i="8"/>
  <c r="AN52" i="8"/>
  <c r="AN22" i="8"/>
  <c r="AN67" i="8"/>
  <c r="AN37" i="8"/>
  <c r="AN62" i="8"/>
  <c r="AN27" i="8"/>
  <c r="AN58" i="8"/>
  <c r="AN23" i="8"/>
  <c r="AN63" i="8"/>
  <c r="AN41" i="8"/>
  <c r="AN64" i="8"/>
  <c r="AN32" i="8"/>
  <c r="AN49" i="8"/>
  <c r="AN26" i="8"/>
  <c r="AN47" i="8"/>
  <c r="AN21" i="8"/>
  <c r="AN57" i="8"/>
  <c r="AN40" i="8"/>
  <c r="AN59" i="8"/>
  <c r="AN34" i="8"/>
  <c r="AN54" i="8"/>
  <c r="AN44" i="8"/>
  <c r="B4" i="8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2" i="6"/>
  <c r="AF312" i="6"/>
  <c r="AF873" i="6"/>
  <c r="AF267" i="6"/>
  <c r="AF845" i="6"/>
  <c r="AF466" i="6"/>
  <c r="AF916" i="6"/>
  <c r="AF839" i="6"/>
  <c r="AF203" i="6"/>
  <c r="AF542" i="6"/>
  <c r="AF104" i="6"/>
  <c r="AF608" i="6"/>
  <c r="AF84" i="6"/>
  <c r="AF594" i="6"/>
  <c r="AF272" i="6"/>
  <c r="AF663" i="6"/>
  <c r="AF225" i="6"/>
  <c r="AF727" i="6"/>
  <c r="AF458" i="6"/>
  <c r="AF857" i="6"/>
  <c r="AF900" i="6"/>
  <c r="AF918" i="6"/>
  <c r="AF838" i="6"/>
  <c r="AF763" i="6"/>
  <c r="AF136" i="6"/>
  <c r="AF844" i="6"/>
  <c r="AF498" i="6"/>
  <c r="AF24" i="6"/>
  <c r="AF117" i="6"/>
  <c r="AF369" i="6"/>
  <c r="AF760" i="6"/>
  <c r="AF617" i="6"/>
  <c r="AF587" i="6"/>
  <c r="AF186" i="6"/>
  <c r="AF661" i="6"/>
  <c r="AF914" i="6"/>
  <c r="AF518" i="6"/>
  <c r="AF340" i="6"/>
  <c r="AF145" i="6"/>
  <c r="AF911" i="6"/>
  <c r="AF714" i="6"/>
  <c r="AF433" i="6"/>
  <c r="AF260" i="6"/>
  <c r="AF443" i="6"/>
  <c r="AF723" i="6"/>
  <c r="AF134" i="6"/>
  <c r="AF625" i="6"/>
  <c r="AF931" i="6"/>
  <c r="AF263" i="6"/>
  <c r="AF665" i="6"/>
  <c r="AF707" i="6"/>
  <c r="AF35" i="6"/>
  <c r="AF812" i="6"/>
  <c r="AF471" i="6"/>
  <c r="AF939" i="6"/>
  <c r="AF618" i="6"/>
  <c r="AF387" i="6"/>
  <c r="AF743" i="6"/>
  <c r="AF583" i="6"/>
  <c r="AF800" i="6"/>
  <c r="AF746" i="6"/>
  <c r="AF92" i="6"/>
  <c r="AF57" i="6"/>
  <c r="AF475" i="6"/>
  <c r="AF396" i="6"/>
  <c r="AF927" i="6"/>
  <c r="AF833" i="6"/>
  <c r="AF78" i="6"/>
  <c r="AF967" i="6"/>
  <c r="AF638" i="6"/>
  <c r="AF942" i="6"/>
  <c r="AF626" i="6"/>
  <c r="AF344" i="6"/>
  <c r="AF264" i="6"/>
  <c r="AF782" i="6"/>
  <c r="AF44" i="6"/>
  <c r="AF411" i="6"/>
  <c r="AF825" i="6"/>
  <c r="AF334" i="6"/>
  <c r="AF71" i="6"/>
  <c r="AF30" i="6"/>
  <c r="AF622" i="6"/>
  <c r="AF985" i="6"/>
  <c r="AF734" i="6"/>
  <c r="AF237" i="6"/>
  <c r="AF731" i="6"/>
  <c r="AF564" i="6"/>
  <c r="AF20" i="6"/>
  <c r="AF350" i="6"/>
  <c r="AF482" i="6"/>
  <c r="AF850" i="6"/>
  <c r="AF832" i="6"/>
  <c r="AF175" i="6"/>
  <c r="AF163" i="6"/>
  <c r="AF399" i="6"/>
  <c r="AF70" i="6"/>
  <c r="AF544" i="6"/>
  <c r="AF789" i="6"/>
  <c r="AF318" i="6"/>
  <c r="AF244" i="6"/>
  <c r="AF761" i="6"/>
  <c r="AF109" i="6"/>
  <c r="AF901" i="6"/>
  <c r="AF882" i="6"/>
  <c r="AF932" i="6"/>
  <c r="AF253" i="6"/>
  <c r="AF62" i="6"/>
  <c r="AF481" i="6"/>
  <c r="AF354" i="6"/>
  <c r="AF324" i="6"/>
  <c r="AF434" i="6"/>
  <c r="AF346" i="6"/>
  <c r="AF7" i="6"/>
  <c r="AF37" i="6"/>
  <c r="AF495" i="6"/>
  <c r="AF757" i="6"/>
  <c r="AF831" i="6"/>
  <c r="AF733" i="6"/>
  <c r="AF500" i="6"/>
  <c r="AF55" i="6"/>
  <c r="AF715" i="6"/>
  <c r="AF486" i="6"/>
  <c r="AF421" i="6"/>
  <c r="AF279" i="6"/>
  <c r="AF453" i="6"/>
  <c r="AF604" i="6"/>
  <c r="AF667" i="6"/>
  <c r="AF388" i="6"/>
  <c r="AF202" i="6"/>
  <c r="AF609" i="6"/>
  <c r="AF540" i="6"/>
  <c r="AF112" i="6"/>
  <c r="AF520" i="6"/>
  <c r="AF56" i="6"/>
  <c r="AF612" i="6"/>
  <c r="AF642" i="6"/>
  <c r="AF192" i="6"/>
  <c r="AF95" i="6"/>
  <c r="AF249" i="6"/>
  <c r="AF157" i="6"/>
  <c r="AF51" i="6"/>
  <c r="AF710" i="6"/>
  <c r="AF783" i="6"/>
  <c r="AF335" i="6"/>
  <c r="AF629" i="6"/>
  <c r="AF599" i="6"/>
  <c r="AF503" i="6"/>
  <c r="AF941" i="6"/>
  <c r="AF904" i="6"/>
  <c r="AF699" i="6"/>
  <c r="AF982" i="6"/>
  <c r="AF93" i="6"/>
  <c r="AF319" i="6"/>
  <c r="AF148" i="6"/>
  <c r="AF183" i="6"/>
  <c r="AF448" i="6"/>
  <c r="AF398" i="6"/>
  <c r="AF776" i="6"/>
  <c r="AF910" i="6"/>
  <c r="AF359" i="6"/>
  <c r="AF566" i="6"/>
  <c r="AF596" i="6"/>
  <c r="AF963" i="6"/>
  <c r="AF738" i="6"/>
  <c r="AF405" i="6"/>
  <c r="AF729" i="6"/>
  <c r="AF262" i="6"/>
  <c r="AF521" i="6"/>
  <c r="AF784" i="6"/>
  <c r="AF875" i="6"/>
  <c r="AF943" i="6"/>
  <c r="AF864" i="6"/>
  <c r="AF187" i="6"/>
  <c r="AF531" i="6"/>
  <c r="AF849" i="6"/>
  <c r="AF191" i="6"/>
  <c r="AF378" i="6"/>
  <c r="AF773" i="6"/>
  <c r="AF813" i="6"/>
  <c r="AF223" i="6"/>
  <c r="AF144" i="6"/>
  <c r="AF551" i="6"/>
  <c r="AF61" i="6"/>
  <c r="AF313" i="6"/>
  <c r="AF484" i="6"/>
  <c r="AF713" i="6"/>
  <c r="AF210" i="6"/>
  <c r="AF683" i="6"/>
  <c r="AF426" i="6"/>
  <c r="AF284" i="6"/>
  <c r="AF464" i="6"/>
  <c r="AF169" i="6"/>
  <c r="AF358" i="6"/>
  <c r="AF516" i="6"/>
  <c r="AF759" i="6"/>
  <c r="AF370" i="6"/>
  <c r="AF304" i="6"/>
  <c r="AF485" i="6"/>
  <c r="AF266" i="6"/>
  <c r="AF698" i="6"/>
  <c r="AF118" i="6"/>
  <c r="AF290" i="6"/>
  <c r="AF602" i="6"/>
  <c r="AF94" i="6"/>
  <c r="AF898" i="6"/>
  <c r="AF902" i="6"/>
  <c r="AF940" i="6"/>
  <c r="AF974" i="6"/>
  <c r="AF326" i="6"/>
  <c r="AF1001" i="6"/>
  <c r="AF515" i="6"/>
  <c r="AF308" i="6"/>
  <c r="AF179" i="6"/>
  <c r="AF379" i="6"/>
  <c r="AF407" i="6"/>
  <c r="AF408" i="6"/>
  <c r="AF680" i="6"/>
  <c r="AF725" i="6"/>
  <c r="AF170" i="6"/>
  <c r="AF610" i="6"/>
  <c r="AF363" i="6"/>
  <c r="AF981" i="6"/>
  <c r="AF227" i="6"/>
  <c r="AF296" i="6"/>
  <c r="AF339" i="6"/>
  <c r="AF47" i="6"/>
  <c r="AF965" i="6"/>
  <c r="AF178" i="6"/>
  <c r="AF508" i="6"/>
  <c r="AF241" i="6"/>
  <c r="AF291" i="6"/>
  <c r="AF576" i="6"/>
  <c r="AF801" i="6"/>
  <c r="AF470" i="6"/>
  <c r="AF664" i="6"/>
  <c r="AF815" i="6"/>
  <c r="AF554" i="6"/>
  <c r="AF205" i="6"/>
  <c r="AF164" i="6"/>
  <c r="AF289" i="6"/>
  <c r="AF422" i="6"/>
  <c r="AF364" i="6"/>
  <c r="AF125" i="6"/>
  <c r="AF928" i="6"/>
  <c r="AF211" i="6"/>
  <c r="AF590" i="6"/>
  <c r="AF208" i="6"/>
  <c r="AF487" i="6"/>
  <c r="AF206" i="6"/>
  <c r="AF445" i="6"/>
  <c r="AF961" i="6"/>
  <c r="AF565" i="6"/>
  <c r="AF100" i="6"/>
  <c r="AF935" i="6"/>
  <c r="AF616" i="6"/>
  <c r="AF36" i="6"/>
  <c r="AF226" i="6"/>
  <c r="AF10" i="6"/>
  <c r="AF553" i="6"/>
  <c r="AF40" i="6"/>
  <c r="AF745" i="6"/>
  <c r="AF896" i="6"/>
  <c r="AF924" i="6"/>
  <c r="AF493" i="6"/>
  <c r="AF772" i="6"/>
  <c r="AF105" i="6"/>
  <c r="AF402" i="6"/>
  <c r="AF652" i="6"/>
  <c r="AF174" i="6"/>
  <c r="AF995" i="6"/>
  <c r="AF926" i="6"/>
  <c r="AF212" i="6"/>
  <c r="AF185" i="6"/>
  <c r="AF52" i="6"/>
  <c r="AF478" i="6"/>
  <c r="AF46" i="6"/>
  <c r="AF506" i="6"/>
  <c r="AF53" i="6"/>
  <c r="AF368" i="6"/>
  <c r="AF681" i="6"/>
  <c r="AF933" i="6"/>
  <c r="AF124" i="6"/>
  <c r="AF648" i="6"/>
  <c r="AF543" i="6"/>
  <c r="AF147" i="6"/>
  <c r="AF1000" i="6"/>
  <c r="AF444" i="6"/>
  <c r="AF143" i="6"/>
  <c r="AF139" i="6"/>
  <c r="AF809" i="6"/>
  <c r="AF389" i="6"/>
  <c r="AF827" i="6"/>
  <c r="AF588" i="6"/>
  <c r="AF38" i="6"/>
  <c r="AF697" i="6"/>
  <c r="AF345" i="6"/>
  <c r="AF730" i="6"/>
  <c r="AF718" i="6"/>
  <c r="AF647" i="6"/>
  <c r="AF771" i="6"/>
  <c r="AF766" i="6"/>
  <c r="AF921" i="6"/>
  <c r="AF556" i="6"/>
  <c r="AF737" i="6"/>
  <c r="AF204" i="6"/>
  <c r="AF649" i="6"/>
  <c r="AF889" i="6"/>
  <c r="AF248" i="6"/>
  <c r="AF577" i="6"/>
  <c r="AF639" i="6"/>
  <c r="AF365" i="6"/>
  <c r="AF305" i="6"/>
  <c r="AF419" i="6"/>
  <c r="AF415" i="6"/>
  <c r="AF497" i="6"/>
  <c r="AF585" i="6"/>
  <c r="AF946" i="6"/>
  <c r="AF787" i="6"/>
  <c r="AF314" i="6"/>
  <c r="AF428" i="6"/>
  <c r="AF261" i="6"/>
  <c r="AF765" i="6"/>
  <c r="AF23" i="6"/>
  <c r="AF393" i="6"/>
  <c r="AF190" i="6"/>
  <c r="AF383" i="6"/>
  <c r="AF796" i="6"/>
  <c r="AF702" i="6"/>
  <c r="AF213" i="6"/>
  <c r="AF682" i="6"/>
  <c r="AF193" i="6"/>
  <c r="AF979" i="6"/>
  <c r="AF717" i="6"/>
  <c r="AF280" i="6"/>
  <c r="AF568" i="6"/>
  <c r="AF794" i="6"/>
  <c r="AF293" i="6"/>
  <c r="AF111" i="6"/>
  <c r="AF513" i="6"/>
  <c r="AF847" i="6"/>
  <c r="AF455" i="6"/>
  <c r="AF645" i="6"/>
  <c r="AF372" i="6"/>
  <c r="AF474" i="6"/>
  <c r="AF762" i="6"/>
  <c r="AF54" i="6"/>
  <c r="AF960" i="6"/>
  <c r="AF414" i="6"/>
  <c r="AF640" i="6"/>
  <c r="AF814" i="6"/>
  <c r="AF380" i="6"/>
  <c r="AF321" i="6"/>
  <c r="AF232" i="6"/>
  <c r="AF615" i="6"/>
  <c r="AF200" i="6"/>
  <c r="AF327" i="6"/>
  <c r="AF138" i="6"/>
  <c r="AF469" i="6"/>
  <c r="AF720" i="6"/>
  <c r="AF160" i="6"/>
  <c r="AF67" i="6"/>
  <c r="AF987" i="6"/>
  <c r="AF722" i="6"/>
  <c r="AF534" i="6"/>
  <c r="AF423" i="6"/>
  <c r="AF830" i="6"/>
  <c r="AF395" i="6"/>
  <c r="AF770" i="6"/>
  <c r="AF522" i="6"/>
  <c r="AF742" i="6"/>
  <c r="AF744" i="6"/>
  <c r="AF228" i="6"/>
  <c r="AF140" i="6"/>
  <c r="AF966" i="6"/>
  <c r="AF198" i="6"/>
  <c r="AF286" i="6"/>
  <c r="AF651" i="6"/>
  <c r="AF643" i="6"/>
  <c r="AF9" i="6"/>
  <c r="AF758" i="6"/>
  <c r="AF668" i="6"/>
  <c r="AF489" i="6"/>
  <c r="AF878" i="6"/>
  <c r="AF347" i="6"/>
  <c r="AF527" i="6"/>
  <c r="AF593" i="6"/>
  <c r="AF829" i="6"/>
  <c r="AF955" i="6"/>
  <c r="AF201" i="6"/>
  <c r="AF195" i="6"/>
  <c r="AF367" i="6"/>
  <c r="AF391" i="6"/>
  <c r="AF39" i="6"/>
  <c r="AF385" i="6"/>
  <c r="AF853" i="6"/>
  <c r="AF989" i="6"/>
  <c r="AF376" i="6"/>
  <c r="AF320" i="6"/>
  <c r="AF233" i="6"/>
  <c r="AF298" i="6"/>
  <c r="AF592" i="6"/>
  <c r="AF31" i="6"/>
  <c r="AF5" i="6"/>
  <c r="AF14" i="6"/>
  <c r="AF884" i="6"/>
  <c r="AF300" i="6"/>
  <c r="AF425" i="6"/>
  <c r="AF530" i="6"/>
  <c r="AF439" i="6"/>
  <c r="AF337" i="6"/>
  <c r="AF165" i="6"/>
  <c r="AF660" i="6"/>
  <c r="AF207" i="6"/>
  <c r="AF209" i="6"/>
  <c r="AF110" i="6"/>
  <c r="AF655" i="6"/>
  <c r="AF591" i="6"/>
  <c r="AF245" i="6"/>
  <c r="AF954" i="6"/>
  <c r="AF549" i="6"/>
  <c r="AF268" i="6"/>
  <c r="AF82" i="6"/>
  <c r="AF352" i="6"/>
  <c r="AF573" i="6"/>
  <c r="AF774" i="6"/>
  <c r="AF962" i="6"/>
  <c r="AF130" i="6"/>
  <c r="AF561" i="6"/>
  <c r="AF270" i="6"/>
  <c r="AF34" i="6"/>
  <c r="AF685" i="6"/>
  <c r="AF141" i="6"/>
  <c r="AF492" i="6"/>
  <c r="AF409" i="6"/>
  <c r="AF121" i="6"/>
  <c r="AF930" i="6"/>
  <c r="AF437" i="6"/>
  <c r="AF417" i="6"/>
  <c r="AF189" i="6"/>
  <c r="AF404" i="6"/>
  <c r="AF848" i="6"/>
  <c r="AF581" i="6"/>
  <c r="AF127" i="6"/>
  <c r="AF72" i="6"/>
  <c r="AF624" i="6"/>
  <c r="AF888" i="6"/>
  <c r="AF499" i="6"/>
  <c r="AF973" i="6"/>
  <c r="AF49" i="6"/>
  <c r="AF236" i="6"/>
  <c r="AF355" i="6"/>
  <c r="AF735" i="6"/>
  <c r="AF988" i="6"/>
  <c r="AF427" i="6"/>
  <c r="AF58" i="6"/>
  <c r="AF102" i="6"/>
  <c r="AF732" i="6"/>
  <c r="AF234" i="6"/>
  <c r="AF243" i="6"/>
  <c r="AF769" i="6"/>
  <c r="AF96" i="6"/>
  <c r="AF550" i="6"/>
  <c r="AF465" i="6"/>
  <c r="AF673" i="6"/>
  <c r="AF66" i="6"/>
  <c r="AF154" i="6"/>
  <c r="AF74" i="6"/>
  <c r="AF214" i="6"/>
  <c r="AF802" i="6"/>
  <c r="AF80" i="6"/>
  <c r="AF580" i="6"/>
  <c r="AF276" i="6"/>
  <c r="AF252" i="6"/>
  <c r="AF217" i="6"/>
  <c r="AF747" i="6"/>
  <c r="AF101" i="6"/>
  <c r="AF317" i="6"/>
  <c r="AF21" i="6"/>
  <c r="AF374" i="6"/>
  <c r="AF152" i="6"/>
  <c r="AF669" i="6"/>
  <c r="AF28" i="6"/>
  <c r="AF614" i="6"/>
  <c r="AF704" i="6"/>
  <c r="AF632" i="6"/>
  <c r="AF107" i="6"/>
  <c r="AF689" i="6"/>
  <c r="AF116" i="6"/>
  <c r="AF135" i="6"/>
  <c r="AF8" i="6"/>
  <c r="AF892" i="6"/>
  <c r="AF59" i="6"/>
  <c r="AF461" i="6"/>
  <c r="AF957" i="6"/>
  <c r="AF999" i="6"/>
  <c r="AF167" i="6"/>
  <c r="AF548" i="6"/>
  <c r="AF159" i="6"/>
  <c r="AF840" i="6"/>
  <c r="AF77" i="6"/>
  <c r="AF970" i="6"/>
  <c r="AF711" i="6"/>
  <c r="AF240" i="6"/>
  <c r="AF348" i="6"/>
  <c r="AF925" i="6"/>
  <c r="AF631" i="6"/>
  <c r="AF149" i="6"/>
  <c r="AF793" i="6"/>
  <c r="AF798" i="6"/>
  <c r="AF620" i="6"/>
  <c r="AF294" i="6"/>
  <c r="AF919" i="6"/>
  <c r="AF920" i="6"/>
  <c r="AF555" i="6"/>
  <c r="AF431" i="6"/>
  <c r="AF856" i="6"/>
  <c r="AF477" i="6"/>
  <c r="AF998" i="6"/>
  <c r="AF271" i="6"/>
  <c r="AF897" i="6"/>
  <c r="AF6" i="6"/>
  <c r="AF106" i="6"/>
  <c r="AF991" i="6"/>
  <c r="AF692" i="6"/>
  <c r="AF412" i="6"/>
  <c r="AF686" i="6"/>
  <c r="AF292" i="6"/>
  <c r="AF937" i="6"/>
  <c r="AF582" i="6"/>
  <c r="AF239" i="6"/>
  <c r="AF418" i="6"/>
  <c r="AF224" i="6"/>
  <c r="AF153" i="6"/>
  <c r="AF654" i="6"/>
  <c r="AF219" i="6"/>
  <c r="AF880" i="6"/>
  <c r="AF971" i="6"/>
  <c r="AF349" i="6"/>
  <c r="AF678" i="6"/>
  <c r="AF785" i="6"/>
  <c r="AF88" i="6"/>
  <c r="AF400" i="6"/>
  <c r="AF862" i="6"/>
  <c r="AF528" i="6"/>
  <c r="AF859" i="6"/>
  <c r="AF447" i="6"/>
  <c r="AF781" i="6"/>
  <c r="AF628" i="6"/>
  <c r="AF360" i="6"/>
  <c r="AF64" i="6"/>
  <c r="AF155" i="6"/>
  <c r="AF874" i="6"/>
  <c r="AF893" i="6"/>
  <c r="AF81" i="6"/>
  <c r="AF657" i="6"/>
  <c r="AF637" i="6"/>
  <c r="AF650" i="6"/>
  <c r="AF572" i="6"/>
  <c r="AF623" i="6"/>
  <c r="AF716" i="6"/>
  <c r="AF578" i="6"/>
  <c r="AF811" i="6"/>
  <c r="AF694" i="6"/>
  <c r="AF15" i="6"/>
  <c r="AF525" i="6"/>
  <c r="AF700" i="6"/>
  <c r="AF570" i="6"/>
  <c r="AF158" i="6"/>
  <c r="AF822" i="6"/>
  <c r="AF91" i="6"/>
  <c r="AF65" i="6"/>
  <c r="AF780" i="6"/>
  <c r="AF256" i="6"/>
  <c r="AF63" i="6"/>
  <c r="AF397" i="6"/>
  <c r="AF269" i="6"/>
  <c r="AF274" i="6"/>
  <c r="AF258" i="6"/>
  <c r="AF708" i="6"/>
  <c r="AF16" i="6"/>
  <c r="AF861" i="6"/>
  <c r="AF162" i="6"/>
  <c r="AF18" i="6"/>
  <c r="AF330" i="6"/>
  <c r="AF295" i="6"/>
  <c r="AF545" i="6"/>
  <c r="AF532" i="6"/>
  <c r="AF992" i="6"/>
  <c r="AF653" i="6"/>
  <c r="AF307" i="6"/>
  <c r="AF504" i="6"/>
  <c r="AF246" i="6"/>
  <c r="AF843" i="6"/>
  <c r="AF43" i="6"/>
  <c r="AF496" i="6"/>
  <c r="AF83" i="6"/>
  <c r="AF621" i="6"/>
  <c r="AF536" i="6"/>
  <c r="AF674" i="6"/>
  <c r="AF371" i="6"/>
  <c r="AF976" i="6"/>
  <c r="AF171" i="6"/>
  <c r="AF906" i="6"/>
  <c r="AF89" i="6"/>
  <c r="AF562" i="6"/>
  <c r="AF384" i="6"/>
  <c r="AF748" i="6"/>
  <c r="AF386" i="6"/>
  <c r="AF538" i="6"/>
  <c r="AF636" i="6"/>
  <c r="AF13" i="6"/>
  <c r="AF403" i="6"/>
  <c r="AF799" i="6"/>
  <c r="AF567" i="6"/>
  <c r="AF278" i="6"/>
  <c r="AF728" i="6"/>
  <c r="AF739" i="6"/>
  <c r="AF675" i="6"/>
  <c r="AF724" i="6"/>
  <c r="AF488" i="6"/>
  <c r="AF322" i="6"/>
  <c r="AF691" i="6"/>
  <c r="AF86" i="6"/>
  <c r="AF635" i="6"/>
  <c r="AF129" i="6"/>
  <c r="AF885" i="6"/>
  <c r="AF997" i="6"/>
  <c r="AF283" i="6"/>
  <c r="AF983" i="6"/>
  <c r="AF834" i="6"/>
  <c r="AF891" i="6"/>
  <c r="AF817" i="6"/>
  <c r="AF684" i="6"/>
  <c r="AF196" i="6"/>
  <c r="AF854" i="6"/>
  <c r="AF229" i="6"/>
  <c r="AF695" i="6"/>
  <c r="AF331" i="6"/>
  <c r="AF842" i="6"/>
  <c r="AF356" i="6"/>
  <c r="AF658" i="6"/>
  <c r="AF375" i="6"/>
  <c r="AF539" i="6"/>
  <c r="AF601" i="6"/>
  <c r="AF323" i="6"/>
  <c r="AF132" i="6"/>
  <c r="AF913" i="6"/>
  <c r="AF254" i="6"/>
  <c r="AF25" i="6"/>
  <c r="AF712" i="6"/>
  <c r="AF507" i="6"/>
  <c r="AF670" i="6"/>
  <c r="AF980" i="6"/>
  <c r="AF909" i="6"/>
  <c r="AF795" i="6"/>
  <c r="AF905" i="6"/>
  <c r="AF671" i="6"/>
  <c r="AF60" i="6"/>
  <c r="AF215" i="6"/>
  <c r="AF950" i="6"/>
  <c r="AF659" i="6"/>
  <c r="AF749" i="6"/>
  <c r="AF282" i="6"/>
  <c r="AF868" i="6"/>
  <c r="AF188" i="6"/>
  <c r="AF480" i="6"/>
  <c r="AF858" i="6"/>
  <c r="AF726" i="6"/>
  <c r="AF316" i="6"/>
  <c r="AF835" i="6"/>
  <c r="AF76" i="6"/>
  <c r="AF517" i="6"/>
  <c r="AF929" i="6"/>
  <c r="AF541" i="6"/>
  <c r="AF754" i="6"/>
  <c r="AF429" i="6"/>
  <c r="AF756" i="6"/>
  <c r="AF441" i="6"/>
  <c r="AF123" i="6"/>
  <c r="AF709" i="6"/>
  <c r="AF108" i="6"/>
  <c r="AF440" i="6"/>
  <c r="AF778" i="6"/>
  <c r="AF606" i="6"/>
  <c r="AF676" i="6"/>
  <c r="AF449" i="6"/>
  <c r="AF446" i="6"/>
  <c r="AF259" i="6"/>
  <c r="AF993" i="6"/>
  <c r="AF584" i="6"/>
  <c r="AF12" i="6"/>
  <c r="AF797" i="6"/>
  <c r="AF285" i="6"/>
  <c r="AF945" i="6"/>
  <c r="AF977" i="6"/>
  <c r="AF79" i="6"/>
  <c r="AF837" i="6"/>
  <c r="AF975" i="6"/>
  <c r="AF199" i="6"/>
  <c r="AF502" i="6"/>
  <c r="AF119" i="6"/>
  <c r="AF938" i="6"/>
  <c r="AF894" i="6"/>
  <c r="AF917" i="6"/>
  <c r="AF306" i="6"/>
  <c r="AF790" i="6"/>
  <c r="AF524" i="6"/>
  <c r="AF197" i="6"/>
  <c r="AF816" i="6"/>
  <c r="AF26" i="6"/>
  <c r="AF357" i="6"/>
  <c r="AF899" i="6"/>
  <c r="AF936" i="6"/>
  <c r="AF886" i="6"/>
  <c r="AF342" i="6"/>
  <c r="AF361" i="6"/>
  <c r="AF194" i="6"/>
  <c r="AF803" i="6"/>
  <c r="AF752" i="6"/>
  <c r="AF696" i="6"/>
  <c r="AF273" i="6"/>
  <c r="AF589" i="6"/>
  <c r="AF552" i="6"/>
  <c r="AF600" i="6"/>
  <c r="AF753" i="6"/>
  <c r="AF579" i="6"/>
  <c r="AF494" i="6"/>
  <c r="AF866" i="6"/>
  <c r="AF876" i="6"/>
  <c r="AF505" i="6"/>
  <c r="AF257" i="6"/>
  <c r="AF490" i="6"/>
  <c r="AF338" i="6"/>
  <c r="AF672" i="6"/>
  <c r="AF740" i="6"/>
  <c r="AF120" i="6"/>
  <c r="AF255" i="6"/>
  <c r="AF597" i="6"/>
  <c r="AF22" i="6"/>
  <c r="AF994" i="6"/>
  <c r="AF420" i="6"/>
  <c r="AF523" i="6"/>
  <c r="AF969" i="6"/>
  <c r="AF332" i="6"/>
  <c r="AF922" i="6"/>
  <c r="AF430" i="6"/>
  <c r="AF85" i="6"/>
  <c r="AF315" i="6"/>
  <c r="AF557" i="6"/>
  <c r="AF2" i="6"/>
  <c r="AF703" i="6"/>
  <c r="AF764" i="6"/>
  <c r="AF627" i="6"/>
  <c r="AF890" i="6"/>
  <c r="AF467" i="6"/>
  <c r="AF406" i="6"/>
  <c r="AF741" i="6"/>
  <c r="AF605" i="6"/>
  <c r="AF677" i="6"/>
  <c r="AF907" i="6"/>
  <c r="AF823" i="6"/>
  <c r="AF865" i="6"/>
  <c r="AF479" i="6"/>
  <c r="AF855" i="6"/>
  <c r="AF341" i="6"/>
  <c r="AF182" i="6"/>
  <c r="AF362" i="6"/>
  <c r="AF450" i="6"/>
  <c r="AF619" i="6"/>
  <c r="AF329" i="6"/>
  <c r="AF27" i="6"/>
  <c r="AF473" i="6"/>
  <c r="AF146" i="6"/>
  <c r="AF310" i="6"/>
  <c r="AF824" i="6"/>
  <c r="AF821" i="6"/>
  <c r="AF265" i="6"/>
  <c r="AF462" i="6"/>
  <c r="AF90" i="6"/>
  <c r="AF948" i="6"/>
  <c r="AF98" i="6"/>
  <c r="AF19" i="6"/>
  <c r="AF230" i="6"/>
  <c r="AF881" i="6"/>
  <c r="AF68" i="6"/>
  <c r="AF807" i="6"/>
  <c r="AF435" i="6"/>
  <c r="AF968" i="6"/>
  <c r="AF442" i="6"/>
  <c r="AF535" i="6"/>
  <c r="AF944" i="6"/>
  <c r="AF333" i="6"/>
  <c r="AF218" i="6"/>
  <c r="AF841" i="6"/>
  <c r="AF133" i="6"/>
  <c r="AF353" i="6"/>
  <c r="AF336" i="6"/>
  <c r="AF303" i="6"/>
  <c r="AF693" i="6"/>
  <c r="AF852" i="6"/>
  <c r="AF137" i="6"/>
  <c r="AF751" i="6"/>
  <c r="AF301" i="6"/>
  <c r="AF775" i="6"/>
  <c r="AF382" i="6"/>
  <c r="AF607" i="6"/>
  <c r="AF986" i="6"/>
  <c r="AF416" i="6"/>
  <c r="AF172" i="6"/>
  <c r="AF662" i="6"/>
  <c r="AF984" i="6"/>
  <c r="AF242" i="6"/>
  <c r="AF468" i="6"/>
  <c r="AF231" i="6"/>
  <c r="AF325" i="6"/>
  <c r="AF958" i="6"/>
  <c r="AF529" i="6"/>
  <c r="AF719" i="6"/>
  <c r="AF177" i="6"/>
  <c r="AF646" i="6"/>
  <c r="AF547" i="6"/>
  <c r="AF644" i="6"/>
  <c r="AF392" i="6"/>
  <c r="AF42" i="6"/>
  <c r="AF287" i="6"/>
  <c r="AF424" i="6"/>
  <c r="AF390" i="6"/>
  <c r="AF947" i="6"/>
  <c r="AF611" i="6"/>
  <c r="AF491" i="6"/>
  <c r="AF526" i="6"/>
  <c r="AF180" i="6"/>
  <c r="AF806" i="6"/>
  <c r="AF50" i="6"/>
  <c r="AF299" i="6"/>
  <c r="AF216" i="6"/>
  <c r="AF721" i="6"/>
  <c r="AF113" i="6"/>
  <c r="AF595" i="6"/>
  <c r="AF923" i="6"/>
  <c r="AF366" i="6"/>
  <c r="AF666" i="6"/>
  <c r="AF863" i="6"/>
  <c r="AF903" i="6"/>
  <c r="AF509" i="6"/>
  <c r="AF559" i="6"/>
  <c r="AF546" i="6"/>
  <c r="AF351" i="6"/>
  <c r="AF476" i="6"/>
  <c r="AF413" i="6"/>
  <c r="AF791" i="6"/>
  <c r="AF460" i="6"/>
  <c r="AF869" i="6"/>
  <c r="AF706" i="6"/>
  <c r="AF394" i="6"/>
  <c r="AF457" i="6"/>
  <c r="AF220" i="6"/>
  <c r="AF181" i="6"/>
  <c r="AF630" i="6"/>
  <c r="AF103" i="6"/>
  <c r="AF156" i="6"/>
  <c r="AF32" i="6"/>
  <c r="AF736" i="6"/>
  <c r="AF510" i="6"/>
  <c r="AF281" i="6"/>
  <c r="AF235" i="6"/>
  <c r="AF959" i="6"/>
  <c r="AF436" i="6"/>
  <c r="AF701" i="6"/>
  <c r="AF122" i="6"/>
  <c r="AF41" i="6"/>
  <c r="AF99" i="6"/>
  <c r="AF996" i="6"/>
  <c r="AF768" i="6"/>
  <c r="AF142" i="6"/>
  <c r="AF238" i="6"/>
  <c r="AF836" i="6"/>
  <c r="AF250" i="6"/>
  <c r="AF168" i="6"/>
  <c r="AF860" i="6"/>
  <c r="AF432" i="6"/>
  <c r="AF633" i="6"/>
  <c r="AF277" i="6"/>
  <c r="AF820" i="6"/>
  <c r="AF131" i="6"/>
  <c r="AF173" i="6"/>
  <c r="AF603" i="6"/>
  <c r="AF978" i="6"/>
  <c r="AF438" i="6"/>
  <c r="AF634" i="6"/>
  <c r="AF311" i="6"/>
  <c r="AF87" i="6"/>
  <c r="AF934" i="6"/>
  <c r="AF870" i="6"/>
  <c r="AF951" i="6"/>
  <c r="AF952" i="6"/>
  <c r="AF48" i="6"/>
  <c r="AF126" i="6"/>
  <c r="AF456" i="6"/>
  <c r="AF879" i="6"/>
  <c r="AF871" i="6"/>
  <c r="AF818" i="6"/>
  <c r="AF4" i="6"/>
  <c r="AF912" i="6"/>
  <c r="AF176" i="6"/>
  <c r="AF819" i="6"/>
  <c r="AF574" i="6"/>
  <c r="AF779" i="6"/>
  <c r="AF97" i="6"/>
  <c r="AF641" i="6"/>
  <c r="AF483" i="6"/>
  <c r="AF792" i="6"/>
  <c r="AF401" i="6"/>
  <c r="AF956" i="6"/>
  <c r="AF808" i="6"/>
  <c r="AF828" i="6"/>
  <c r="AF915" i="6"/>
  <c r="AF45" i="6"/>
  <c r="AF11" i="6"/>
  <c r="AF373" i="6"/>
  <c r="AF877" i="6"/>
  <c r="AF767" i="6"/>
  <c r="AF537" i="6"/>
  <c r="AF114" i="6"/>
  <c r="AF575" i="6"/>
  <c r="AF990" i="6"/>
  <c r="AF777" i="6"/>
  <c r="AF810" i="6"/>
  <c r="AF895" i="6"/>
  <c r="AF826" i="6"/>
  <c r="AF560" i="6"/>
  <c r="AF328" i="6"/>
  <c r="AF805" i="6"/>
  <c r="AF972" i="6"/>
  <c r="AF586" i="6"/>
  <c r="AF687" i="6"/>
  <c r="AF705" i="6"/>
  <c r="AF3" i="6"/>
  <c r="AF563" i="6"/>
  <c r="AF750" i="6"/>
  <c r="AF883" i="6"/>
  <c r="AF804" i="6"/>
  <c r="AF786" i="6"/>
  <c r="AF887" i="6"/>
  <c r="AF251" i="6"/>
  <c r="AF128" i="6"/>
  <c r="AF501" i="6"/>
  <c r="AF519" i="6"/>
  <c r="AF613" i="6"/>
  <c r="AF908" i="6"/>
  <c r="AF275" i="6"/>
  <c r="AF867" i="6"/>
  <c r="AF410" i="6"/>
  <c r="AF459" i="6"/>
  <c r="AF949" i="6"/>
  <c r="AF115" i="6"/>
  <c r="AF755" i="6"/>
  <c r="AF151" i="6"/>
  <c r="AF288" i="6"/>
  <c r="AF452" i="6"/>
  <c r="AF788" i="6"/>
  <c r="AF512" i="6"/>
  <c r="AF964" i="6"/>
  <c r="AF302" i="6"/>
  <c r="AF846" i="6"/>
  <c r="AF656" i="6"/>
  <c r="AF569" i="6"/>
  <c r="AF29" i="6"/>
  <c r="AF309" i="6"/>
  <c r="AF953" i="6"/>
  <c r="AF75" i="6"/>
  <c r="AF150" i="6"/>
  <c r="AF73" i="6"/>
  <c r="AF297" i="6"/>
  <c r="AF161" i="6"/>
  <c r="AF247" i="6"/>
  <c r="AF221" i="6"/>
  <c r="AF451" i="6"/>
  <c r="AF377" i="6"/>
  <c r="AF598" i="6"/>
  <c r="AF166" i="6"/>
  <c r="AF184" i="6"/>
  <c r="AF381" i="6"/>
  <c r="AF872" i="6"/>
  <c r="AF571" i="6"/>
  <c r="AF679" i="6"/>
  <c r="AF533" i="6"/>
  <c r="AF69" i="6"/>
  <c r="AF558" i="6"/>
  <c r="AF511" i="6"/>
  <c r="AF33" i="6"/>
  <c r="AF17" i="6"/>
  <c r="AF690" i="6"/>
  <c r="AF514" i="6"/>
  <c r="AF463" i="6"/>
  <c r="AF222" i="6"/>
  <c r="AF454" i="6"/>
  <c r="AF343" i="6"/>
  <c r="AF688" i="6"/>
  <c r="AF472" i="6"/>
  <c r="AF851" i="6"/>
  <c r="AQ14" i="8" l="1"/>
  <c r="AQ26" i="8"/>
  <c r="AQ24" i="8"/>
  <c r="AS19" i="8"/>
  <c r="AQ15" i="8"/>
  <c r="AR15" i="8"/>
  <c r="AR23" i="8"/>
  <c r="AR26" i="8"/>
  <c r="AS28" i="8"/>
  <c r="AS14" i="8"/>
  <c r="AS18" i="8"/>
  <c r="AR28" i="8"/>
  <c r="AS25" i="8"/>
  <c r="AR14" i="8"/>
  <c r="AS17" i="8"/>
  <c r="AQ28" i="8"/>
  <c r="AR25" i="8"/>
  <c r="AQ19" i="8"/>
  <c r="AR19" i="8"/>
  <c r="AS16" i="8"/>
  <c r="AS27" i="8"/>
  <c r="AQ25" i="8"/>
  <c r="AQ18" i="8"/>
  <c r="AR18" i="8"/>
  <c r="AS15" i="8"/>
  <c r="AR27" i="8"/>
  <c r="AS24" i="8"/>
  <c r="AQ17" i="8"/>
  <c r="AR17" i="8"/>
  <c r="AQ23" i="8"/>
  <c r="AQ27" i="8"/>
  <c r="AR24" i="8"/>
  <c r="AQ16" i="8"/>
  <c r="AR16" i="8"/>
  <c r="AS23" i="8"/>
  <c r="AS26" i="8"/>
  <c r="AS6" i="8"/>
  <c r="AQ7" i="8"/>
  <c r="AQ6" i="8"/>
  <c r="AS5" i="8"/>
  <c r="AR5" i="8"/>
  <c r="AS10" i="8"/>
  <c r="AQ5" i="8"/>
  <c r="AS9" i="8"/>
  <c r="AQ10" i="8"/>
  <c r="AS8" i="8"/>
  <c r="AQ9" i="8"/>
  <c r="AS7" i="8"/>
  <c r="AR9" i="8"/>
  <c r="AQ8" i="8"/>
  <c r="AR8" i="8"/>
  <c r="AR7" i="8"/>
  <c r="AR6" i="8"/>
  <c r="AR10" i="8"/>
  <c r="B5" i="8" l="1"/>
  <c r="B6" i="8"/>
  <c r="B7" i="8" l="1"/>
  <c r="B8" i="8" l="1"/>
  <c r="B9" i="8"/>
  <c r="N14" i="8" l="1"/>
  <c r="AC5" i="10" l="1"/>
  <c r="AC2" i="10"/>
  <c r="P4" i="8"/>
  <c r="AL4" i="8" s="1"/>
  <c r="O4" i="8"/>
  <c r="AK4" i="8" s="1"/>
  <c r="N4" i="8"/>
  <c r="AJ4" i="8" s="1"/>
  <c r="M4" i="8"/>
  <c r="AI4" i="8" s="1"/>
  <c r="L4" i="8"/>
  <c r="AH4" i="8" s="1"/>
  <c r="K4" i="8"/>
  <c r="AG4" i="8" s="1"/>
  <c r="AT11" i="6"/>
  <c r="AT12" i="6"/>
  <c r="AT13" i="6"/>
  <c r="AT14" i="6"/>
  <c r="AT15" i="6"/>
  <c r="AT10" i="6"/>
  <c r="AZ9" i="6"/>
  <c r="AY9" i="6"/>
  <c r="AX9" i="6"/>
  <c r="AW9" i="6"/>
  <c r="AV9" i="6"/>
  <c r="AU9" i="6"/>
  <c r="AX10" i="6" l="1"/>
  <c r="AY10" i="6"/>
  <c r="AZ10" i="6"/>
  <c r="AU10" i="6"/>
  <c r="AW10" i="6"/>
  <c r="AV10" i="6"/>
  <c r="AZ15" i="6"/>
  <c r="AY15" i="6"/>
  <c r="AV15" i="6"/>
  <c r="AW15" i="6"/>
  <c r="AU15" i="6"/>
  <c r="AX15" i="6"/>
  <c r="AW14" i="6"/>
  <c r="AX14" i="6"/>
  <c r="AY14" i="6"/>
  <c r="AZ14" i="6"/>
  <c r="AU14" i="6"/>
  <c r="AV14" i="6"/>
  <c r="AV13" i="6"/>
  <c r="AW13" i="6"/>
  <c r="AU13" i="6"/>
  <c r="AX13" i="6"/>
  <c r="AY13" i="6"/>
  <c r="AZ13" i="6"/>
  <c r="AY12" i="6"/>
  <c r="AZ12" i="6"/>
  <c r="AU12" i="6"/>
  <c r="AV12" i="6"/>
  <c r="AX12" i="6"/>
  <c r="AW12" i="6"/>
  <c r="AV11" i="6"/>
  <c r="AW11" i="6"/>
  <c r="AU11" i="6"/>
  <c r="AX11" i="6"/>
  <c r="AY11" i="6"/>
  <c r="AZ11" i="6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H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Q10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AX5" i="6" l="1"/>
  <c r="AY7" i="6"/>
  <c r="AW4" i="6"/>
  <c r="AU2" i="6"/>
  <c r="AV3" i="6"/>
  <c r="AZ6" i="6"/>
  <c r="AY6" i="6"/>
  <c r="AZ7" i="6"/>
  <c r="AU3" i="6"/>
  <c r="AV2" i="6"/>
  <c r="I937" i="6"/>
  <c r="I969" i="6"/>
  <c r="I1001" i="6"/>
  <c r="I942" i="6"/>
  <c r="I974" i="6"/>
  <c r="I964" i="6"/>
  <c r="I996" i="6"/>
  <c r="I953" i="6"/>
  <c r="I985" i="6"/>
  <c r="I36" i="6"/>
  <c r="I68" i="6"/>
  <c r="I100" i="6"/>
  <c r="I132" i="6"/>
  <c r="I164" i="6"/>
  <c r="I196" i="6"/>
  <c r="I27" i="6"/>
  <c r="I187" i="6"/>
  <c r="I219" i="6"/>
  <c r="I251" i="6"/>
  <c r="I6" i="6"/>
  <c r="I285" i="6"/>
  <c r="I53" i="6"/>
  <c r="I85" i="6"/>
  <c r="I117" i="6"/>
  <c r="I149" i="6"/>
  <c r="I181" i="6"/>
  <c r="I245" i="6"/>
  <c r="I226" i="6"/>
  <c r="I274" i="6"/>
  <c r="I914" i="6"/>
  <c r="I857" i="6"/>
  <c r="I909" i="6"/>
  <c r="I904" i="6"/>
  <c r="I915" i="6"/>
  <c r="I830" i="6"/>
  <c r="I940" i="6"/>
  <c r="I972" i="6"/>
  <c r="I961" i="6"/>
  <c r="I993" i="6"/>
  <c r="I966" i="6"/>
  <c r="I998" i="6"/>
  <c r="I956" i="6"/>
  <c r="I988" i="6"/>
  <c r="I958" i="6"/>
  <c r="I990" i="6"/>
  <c r="I945" i="6"/>
  <c r="I977" i="6"/>
  <c r="I950" i="6"/>
  <c r="I982" i="6"/>
  <c r="I59" i="6"/>
  <c r="I21" i="6"/>
  <c r="I213" i="6"/>
  <c r="I8" i="6"/>
  <c r="I40" i="6"/>
  <c r="I72" i="6"/>
  <c r="I104" i="6"/>
  <c r="I136" i="6"/>
  <c r="I168" i="6"/>
  <c r="I200" i="6"/>
  <c r="I232" i="6"/>
  <c r="I295" i="6"/>
  <c r="I31" i="6"/>
  <c r="I63" i="6"/>
  <c r="I95" i="6"/>
  <c r="I127" i="6"/>
  <c r="I159" i="6"/>
  <c r="I191" i="6"/>
  <c r="I223" i="6"/>
  <c r="I255" i="6"/>
  <c r="I14" i="6"/>
  <c r="I78" i="6"/>
  <c r="I142" i="6"/>
  <c r="I206" i="6"/>
  <c r="I270" i="6"/>
  <c r="I265" i="6"/>
  <c r="I25" i="6"/>
  <c r="I57" i="6"/>
  <c r="I89" i="6"/>
  <c r="I121" i="6"/>
  <c r="I153" i="6"/>
  <c r="I185" i="6"/>
  <c r="I217" i="6"/>
  <c r="I249" i="6"/>
  <c r="I18" i="6"/>
  <c r="I248" i="6"/>
  <c r="I280" i="6"/>
  <c r="I90" i="6"/>
  <c r="I162" i="6"/>
  <c r="I234" i="6"/>
  <c r="I906" i="6"/>
  <c r="I841" i="6"/>
  <c r="I901" i="6"/>
  <c r="I896" i="6"/>
  <c r="I907" i="6"/>
  <c r="I814" i="6"/>
  <c r="I878" i="6"/>
  <c r="I921" i="6"/>
  <c r="I924" i="6"/>
  <c r="I740" i="6"/>
  <c r="I871" i="6"/>
  <c r="I844" i="6"/>
  <c r="I855" i="6"/>
  <c r="I796" i="6"/>
  <c r="I826" i="6"/>
  <c r="I837" i="6"/>
  <c r="I848" i="6"/>
  <c r="I717" i="6"/>
  <c r="I819" i="6"/>
  <c r="I123" i="6"/>
  <c r="I198" i="6"/>
  <c r="I276" i="6"/>
  <c r="I12" i="6"/>
  <c r="I44" i="6"/>
  <c r="I76" i="6"/>
  <c r="I108" i="6"/>
  <c r="I140" i="6"/>
  <c r="I172" i="6"/>
  <c r="I204" i="6"/>
  <c r="I236" i="6"/>
  <c r="I3" i="6"/>
  <c r="I35" i="6"/>
  <c r="I67" i="6"/>
  <c r="I99" i="6"/>
  <c r="I131" i="6"/>
  <c r="I163" i="6"/>
  <c r="I195" i="6"/>
  <c r="I227" i="6"/>
  <c r="I263" i="6"/>
  <c r="I22" i="6"/>
  <c r="I86" i="6"/>
  <c r="I150" i="6"/>
  <c r="I214" i="6"/>
  <c r="I278" i="6"/>
  <c r="I289" i="6"/>
  <c r="I29" i="6"/>
  <c r="I61" i="6"/>
  <c r="I93" i="6"/>
  <c r="I125" i="6"/>
  <c r="I157" i="6"/>
  <c r="I189" i="6"/>
  <c r="I221" i="6"/>
  <c r="I253" i="6"/>
  <c r="I26" i="6"/>
  <c r="I252" i="6"/>
  <c r="I284" i="6"/>
  <c r="I98" i="6"/>
  <c r="I170" i="6"/>
  <c r="I242" i="6"/>
  <c r="I898" i="6"/>
  <c r="I825" i="6"/>
  <c r="I893" i="6"/>
  <c r="I888" i="6"/>
  <c r="I899" i="6"/>
  <c r="I934" i="6"/>
  <c r="I228" i="6"/>
  <c r="I262" i="6"/>
  <c r="I82" i="6"/>
  <c r="I16" i="6"/>
  <c r="I48" i="6"/>
  <c r="I80" i="6"/>
  <c r="I112" i="6"/>
  <c r="I144" i="6"/>
  <c r="I176" i="6"/>
  <c r="I208" i="6"/>
  <c r="I240" i="6"/>
  <c r="I7" i="6"/>
  <c r="I39" i="6"/>
  <c r="I71" i="6"/>
  <c r="I103" i="6"/>
  <c r="I135" i="6"/>
  <c r="I167" i="6"/>
  <c r="I199" i="6"/>
  <c r="I231" i="6"/>
  <c r="I271" i="6"/>
  <c r="I30" i="6"/>
  <c r="I94" i="6"/>
  <c r="I158" i="6"/>
  <c r="I222" i="6"/>
  <c r="I286" i="6"/>
  <c r="I297" i="6"/>
  <c r="I33" i="6"/>
  <c r="I65" i="6"/>
  <c r="I97" i="6"/>
  <c r="I129" i="6"/>
  <c r="I161" i="6"/>
  <c r="I193" i="6"/>
  <c r="I225" i="6"/>
  <c r="I261" i="6"/>
  <c r="I74" i="6"/>
  <c r="I256" i="6"/>
  <c r="I288" i="6"/>
  <c r="I106" i="6"/>
  <c r="I178" i="6"/>
  <c r="I258" i="6"/>
  <c r="I890" i="6"/>
  <c r="I809" i="6"/>
  <c r="I885" i="6"/>
  <c r="I880" i="6"/>
  <c r="I891" i="6"/>
  <c r="I926" i="6"/>
  <c r="I849" i="6"/>
  <c r="I905" i="6"/>
  <c r="I908" i="6"/>
  <c r="I919" i="6"/>
  <c r="I838" i="6"/>
  <c r="I828" i="6"/>
  <c r="I839" i="6"/>
  <c r="I777" i="6"/>
  <c r="I810" i="6"/>
  <c r="I821" i="6"/>
  <c r="I832" i="6"/>
  <c r="I663" i="6"/>
  <c r="I803" i="6"/>
  <c r="I767" i="6"/>
  <c r="I778" i="6"/>
  <c r="I671" i="6"/>
  <c r="I792" i="6"/>
  <c r="I728" i="6"/>
  <c r="I91" i="6"/>
  <c r="I70" i="6"/>
  <c r="I20" i="6"/>
  <c r="I52" i="6"/>
  <c r="I84" i="6"/>
  <c r="I116" i="6"/>
  <c r="I148" i="6"/>
  <c r="I180" i="6"/>
  <c r="I212" i="6"/>
  <c r="I259" i="6"/>
  <c r="I11" i="6"/>
  <c r="I43" i="6"/>
  <c r="I75" i="6"/>
  <c r="I107" i="6"/>
  <c r="I139" i="6"/>
  <c r="I171" i="6"/>
  <c r="I203" i="6"/>
  <c r="I235" i="6"/>
  <c r="I279" i="6"/>
  <c r="I38" i="6"/>
  <c r="I102" i="6"/>
  <c r="I166" i="6"/>
  <c r="I230" i="6"/>
  <c r="I294" i="6"/>
  <c r="I5" i="6"/>
  <c r="I37" i="6"/>
  <c r="I69" i="6"/>
  <c r="I101" i="6"/>
  <c r="I133" i="6"/>
  <c r="I165" i="6"/>
  <c r="I197" i="6"/>
  <c r="I229" i="6"/>
  <c r="I281" i="6"/>
  <c r="I138" i="6"/>
  <c r="I260" i="6"/>
  <c r="I42" i="6"/>
  <c r="I114" i="6"/>
  <c r="I186" i="6"/>
  <c r="I290" i="6"/>
  <c r="I882" i="6"/>
  <c r="I724" i="6"/>
  <c r="I877" i="6"/>
  <c r="I872" i="6"/>
  <c r="I883" i="6"/>
  <c r="I918" i="6"/>
  <c r="I4" i="6"/>
  <c r="I10" i="6"/>
  <c r="I24" i="6"/>
  <c r="I56" i="6"/>
  <c r="I88" i="6"/>
  <c r="I120" i="6"/>
  <c r="I152" i="6"/>
  <c r="I184" i="6"/>
  <c r="I216" i="6"/>
  <c r="I267" i="6"/>
  <c r="I15" i="6"/>
  <c r="I47" i="6"/>
  <c r="I79" i="6"/>
  <c r="I111" i="6"/>
  <c r="I143" i="6"/>
  <c r="I175" i="6"/>
  <c r="I207" i="6"/>
  <c r="I239" i="6"/>
  <c r="I291" i="6"/>
  <c r="I46" i="6"/>
  <c r="I110" i="6"/>
  <c r="I174" i="6"/>
  <c r="I238" i="6"/>
  <c r="I257" i="6"/>
  <c r="I9" i="6"/>
  <c r="I41" i="6"/>
  <c r="I73" i="6"/>
  <c r="I105" i="6"/>
  <c r="I137" i="6"/>
  <c r="I169" i="6"/>
  <c r="I201" i="6"/>
  <c r="I233" i="6"/>
  <c r="I293" i="6"/>
  <c r="I202" i="6"/>
  <c r="I264" i="6"/>
  <c r="I50" i="6"/>
  <c r="I122" i="6"/>
  <c r="I194" i="6"/>
  <c r="I298" i="6"/>
  <c r="I874" i="6"/>
  <c r="I933" i="6"/>
  <c r="I928" i="6"/>
  <c r="I870" i="6"/>
  <c r="I875" i="6"/>
  <c r="I910" i="6"/>
  <c r="I154" i="6"/>
  <c r="I28" i="6"/>
  <c r="I60" i="6"/>
  <c r="I92" i="6"/>
  <c r="I124" i="6"/>
  <c r="I156" i="6"/>
  <c r="I188" i="6"/>
  <c r="I220" i="6"/>
  <c r="I275" i="6"/>
  <c r="I19" i="6"/>
  <c r="I51" i="6"/>
  <c r="I83" i="6"/>
  <c r="I115" i="6"/>
  <c r="I147" i="6"/>
  <c r="I179" i="6"/>
  <c r="I211" i="6"/>
  <c r="I243" i="6"/>
  <c r="I299" i="6"/>
  <c r="I54" i="6"/>
  <c r="I118" i="6"/>
  <c r="I182" i="6"/>
  <c r="I246" i="6"/>
  <c r="I269" i="6"/>
  <c r="I13" i="6"/>
  <c r="I45" i="6"/>
  <c r="I77" i="6"/>
  <c r="I109" i="6"/>
  <c r="I141" i="6"/>
  <c r="I173" i="6"/>
  <c r="I205" i="6"/>
  <c r="I237" i="6"/>
  <c r="I34" i="6"/>
  <c r="I266" i="6"/>
  <c r="I268" i="6"/>
  <c r="I58" i="6"/>
  <c r="I130" i="6"/>
  <c r="I210" i="6"/>
  <c r="I250" i="6"/>
  <c r="I930" i="6"/>
  <c r="I869" i="6"/>
  <c r="I925" i="6"/>
  <c r="I920" i="6"/>
  <c r="I931" i="6"/>
  <c r="I862" i="6"/>
  <c r="I902" i="6"/>
  <c r="I804" i="6"/>
  <c r="I881" i="6"/>
  <c r="I884" i="6"/>
  <c r="I895" i="6"/>
  <c r="I868" i="6"/>
  <c r="I773" i="6"/>
  <c r="I815" i="6"/>
  <c r="I850" i="6"/>
  <c r="I861" i="6"/>
  <c r="I788" i="6"/>
  <c r="I808" i="6"/>
  <c r="I843" i="6"/>
  <c r="I780" i="6"/>
  <c r="I743" i="6"/>
  <c r="I754" i="6"/>
  <c r="I749" i="6"/>
  <c r="I768" i="6"/>
  <c r="I711" i="6"/>
  <c r="I747" i="6"/>
  <c r="I287" i="6"/>
  <c r="I155" i="6"/>
  <c r="I134" i="6"/>
  <c r="I244" i="6"/>
  <c r="I2" i="6"/>
  <c r="I32" i="6"/>
  <c r="I64" i="6"/>
  <c r="I96" i="6"/>
  <c r="I128" i="6"/>
  <c r="I160" i="6"/>
  <c r="I192" i="6"/>
  <c r="I224" i="6"/>
  <c r="I283" i="6"/>
  <c r="I23" i="6"/>
  <c r="I55" i="6"/>
  <c r="I87" i="6"/>
  <c r="I119" i="6"/>
  <c r="I151" i="6"/>
  <c r="I183" i="6"/>
  <c r="I215" i="6"/>
  <c r="I247" i="6"/>
  <c r="I273" i="6"/>
  <c r="I62" i="6"/>
  <c r="I126" i="6"/>
  <c r="I190" i="6"/>
  <c r="I254" i="6"/>
  <c r="I277" i="6"/>
  <c r="I17" i="6"/>
  <c r="I49" i="6"/>
  <c r="I81" i="6"/>
  <c r="I113" i="6"/>
  <c r="I145" i="6"/>
  <c r="I177" i="6"/>
  <c r="I209" i="6"/>
  <c r="I241" i="6"/>
  <c r="I292" i="6"/>
  <c r="I296" i="6"/>
  <c r="I272" i="6"/>
  <c r="I66" i="6"/>
  <c r="I146" i="6"/>
  <c r="I218" i="6"/>
  <c r="I282" i="6"/>
  <c r="I948" i="6"/>
  <c r="I980" i="6"/>
  <c r="I922" i="6"/>
  <c r="I867" i="6"/>
  <c r="I917" i="6"/>
  <c r="I912" i="6"/>
  <c r="I923" i="6"/>
  <c r="I846" i="6"/>
  <c r="I886" i="6"/>
  <c r="I929" i="6"/>
  <c r="I932" i="6"/>
  <c r="I785" i="6"/>
  <c r="I879" i="6"/>
  <c r="I852" i="6"/>
  <c r="I863" i="6"/>
  <c r="I801" i="6"/>
  <c r="I834" i="6"/>
  <c r="I845" i="6"/>
  <c r="I856" i="6"/>
  <c r="I732" i="6"/>
  <c r="I827" i="6"/>
  <c r="I791" i="6"/>
  <c r="I802" i="6"/>
  <c r="I738" i="6"/>
  <c r="I733" i="6"/>
  <c r="I752" i="6"/>
  <c r="I795" i="6"/>
  <c r="I731" i="6"/>
  <c r="I742" i="6"/>
  <c r="I745" i="6"/>
  <c r="I689" i="6"/>
  <c r="I692" i="6"/>
  <c r="I722" i="6"/>
  <c r="I658" i="6"/>
  <c r="I693" i="6"/>
  <c r="I704" i="6"/>
  <c r="I582" i="6"/>
  <c r="I667" i="6"/>
  <c r="I678" i="6"/>
  <c r="I640" i="6"/>
  <c r="I576" i="6"/>
  <c r="I595" i="6"/>
  <c r="I625" i="6"/>
  <c r="I566" i="6"/>
  <c r="I596" i="6"/>
  <c r="I623" i="6"/>
  <c r="I558" i="6"/>
  <c r="I594" i="6"/>
  <c r="I613" i="6"/>
  <c r="I546" i="6"/>
  <c r="I547" i="6"/>
  <c r="I537" i="6"/>
  <c r="I551" i="6"/>
  <c r="I526" i="6"/>
  <c r="I459" i="6"/>
  <c r="I529" i="6"/>
  <c r="I508" i="6"/>
  <c r="I472" i="6"/>
  <c r="I464" i="6"/>
  <c r="I439" i="6"/>
  <c r="I471" i="6"/>
  <c r="I473" i="6"/>
  <c r="I434" i="6"/>
  <c r="I454" i="6"/>
  <c r="I420" i="6"/>
  <c r="I418" i="6"/>
  <c r="I415" i="6"/>
  <c r="I351" i="6"/>
  <c r="I430" i="6"/>
  <c r="I394" i="6"/>
  <c r="I411" i="6"/>
  <c r="I406" i="6"/>
  <c r="I393" i="6"/>
  <c r="I336" i="6"/>
  <c r="I341" i="6"/>
  <c r="I333" i="6"/>
  <c r="I363" i="6"/>
  <c r="I358" i="6"/>
  <c r="I307" i="6"/>
  <c r="I329" i="6"/>
  <c r="I316" i="6"/>
  <c r="I303" i="6"/>
  <c r="I783" i="6"/>
  <c r="I794" i="6"/>
  <c r="I730" i="6"/>
  <c r="I725" i="6"/>
  <c r="I744" i="6"/>
  <c r="I787" i="6"/>
  <c r="I798" i="6"/>
  <c r="I734" i="6"/>
  <c r="I737" i="6"/>
  <c r="I681" i="6"/>
  <c r="I684" i="6"/>
  <c r="I714" i="6"/>
  <c r="I650" i="6"/>
  <c r="I685" i="6"/>
  <c r="I696" i="6"/>
  <c r="I723" i="6"/>
  <c r="I659" i="6"/>
  <c r="I670" i="6"/>
  <c r="I632" i="6"/>
  <c r="I568" i="6"/>
  <c r="I587" i="6"/>
  <c r="I617" i="6"/>
  <c r="I562" i="6"/>
  <c r="I588" i="6"/>
  <c r="I615" i="6"/>
  <c r="I554" i="6"/>
  <c r="I586" i="6"/>
  <c r="I605" i="6"/>
  <c r="I560" i="6"/>
  <c r="I539" i="6"/>
  <c r="I525" i="6"/>
  <c r="I543" i="6"/>
  <c r="I522" i="6"/>
  <c r="I523" i="6"/>
  <c r="I521" i="6"/>
  <c r="I500" i="6"/>
  <c r="I514" i="6"/>
  <c r="I463" i="6"/>
  <c r="I491" i="6"/>
  <c r="I467" i="6"/>
  <c r="I460" i="6"/>
  <c r="I487" i="6"/>
  <c r="I446" i="6"/>
  <c r="I412" i="6"/>
  <c r="I405" i="6"/>
  <c r="I421" i="6"/>
  <c r="I328" i="6"/>
  <c r="I422" i="6"/>
  <c r="I386" i="6"/>
  <c r="I403" i="6"/>
  <c r="I398" i="6"/>
  <c r="I385" i="6"/>
  <c r="I330" i="6"/>
  <c r="I370" i="6"/>
  <c r="I320" i="6"/>
  <c r="I355" i="6"/>
  <c r="I350" i="6"/>
  <c r="I334" i="6"/>
  <c r="I321" i="6"/>
  <c r="I308" i="6"/>
  <c r="I947" i="6"/>
  <c r="I979" i="6"/>
  <c r="I952" i="6"/>
  <c r="I984" i="6"/>
  <c r="I957" i="6"/>
  <c r="I989" i="6"/>
  <c r="I962" i="6"/>
  <c r="I994" i="6"/>
  <c r="I959" i="6"/>
  <c r="I991" i="6"/>
  <c r="I865" i="6"/>
  <c r="I913" i="6"/>
  <c r="I916" i="6"/>
  <c r="I927" i="6"/>
  <c r="I854" i="6"/>
  <c r="I836" i="6"/>
  <c r="I847" i="6"/>
  <c r="I781" i="6"/>
  <c r="I818" i="6"/>
  <c r="I829" i="6"/>
  <c r="I840" i="6"/>
  <c r="I695" i="6"/>
  <c r="I811" i="6"/>
  <c r="I775" i="6"/>
  <c r="I786" i="6"/>
  <c r="I703" i="6"/>
  <c r="I800" i="6"/>
  <c r="I736" i="6"/>
  <c r="I779" i="6"/>
  <c r="I790" i="6"/>
  <c r="I727" i="6"/>
  <c r="I729" i="6"/>
  <c r="I673" i="6"/>
  <c r="I676" i="6"/>
  <c r="I706" i="6"/>
  <c r="I645" i="6"/>
  <c r="I677" i="6"/>
  <c r="I688" i="6"/>
  <c r="I715" i="6"/>
  <c r="I651" i="6"/>
  <c r="I662" i="6"/>
  <c r="I624" i="6"/>
  <c r="I643" i="6"/>
  <c r="I579" i="6"/>
  <c r="I609" i="6"/>
  <c r="I549" i="6"/>
  <c r="I580" i="6"/>
  <c r="I607" i="6"/>
  <c r="I642" i="6"/>
  <c r="I578" i="6"/>
  <c r="I597" i="6"/>
  <c r="I552" i="6"/>
  <c r="I531" i="6"/>
  <c r="I564" i="6"/>
  <c r="I535" i="6"/>
  <c r="I502" i="6"/>
  <c r="I515" i="6"/>
  <c r="I513" i="6"/>
  <c r="I527" i="6"/>
  <c r="I506" i="6"/>
  <c r="I493" i="6"/>
  <c r="I483" i="6"/>
  <c r="I466" i="6"/>
  <c r="I453" i="6"/>
  <c r="I479" i="6"/>
  <c r="I437" i="6"/>
  <c r="I389" i="6"/>
  <c r="I445" i="6"/>
  <c r="I413" i="6"/>
  <c r="I322" i="6"/>
  <c r="I414" i="6"/>
  <c r="I378" i="6"/>
  <c r="I395" i="6"/>
  <c r="I390" i="6"/>
  <c r="I377" i="6"/>
  <c r="I317" i="6"/>
  <c r="I362" i="6"/>
  <c r="I314" i="6"/>
  <c r="I338" i="6"/>
  <c r="I346" i="6"/>
  <c r="I326" i="6"/>
  <c r="I313" i="6"/>
  <c r="I300" i="6"/>
  <c r="I771" i="6"/>
  <c r="I782" i="6"/>
  <c r="I687" i="6"/>
  <c r="I719" i="6"/>
  <c r="I665" i="6"/>
  <c r="I668" i="6"/>
  <c r="I698" i="6"/>
  <c r="I638" i="6"/>
  <c r="I669" i="6"/>
  <c r="I680" i="6"/>
  <c r="I707" i="6"/>
  <c r="I646" i="6"/>
  <c r="I654" i="6"/>
  <c r="I616" i="6"/>
  <c r="I635" i="6"/>
  <c r="I571" i="6"/>
  <c r="I601" i="6"/>
  <c r="I636" i="6"/>
  <c r="I572" i="6"/>
  <c r="I599" i="6"/>
  <c r="I634" i="6"/>
  <c r="I570" i="6"/>
  <c r="I589" i="6"/>
  <c r="I544" i="6"/>
  <c r="I518" i="6"/>
  <c r="I556" i="6"/>
  <c r="I530" i="6"/>
  <c r="I528" i="6"/>
  <c r="I507" i="6"/>
  <c r="I505" i="6"/>
  <c r="I519" i="6"/>
  <c r="I498" i="6"/>
  <c r="I485" i="6"/>
  <c r="I475" i="6"/>
  <c r="I461" i="6"/>
  <c r="I452" i="6"/>
  <c r="I443" i="6"/>
  <c r="I465" i="6"/>
  <c r="I447" i="6"/>
  <c r="I433" i="6"/>
  <c r="I432" i="6"/>
  <c r="I435" i="6"/>
  <c r="I399" i="6"/>
  <c r="I408" i="6"/>
  <c r="I387" i="6"/>
  <c r="I382" i="6"/>
  <c r="I361" i="6"/>
  <c r="I304" i="6"/>
  <c r="I354" i="6"/>
  <c r="I301" i="6"/>
  <c r="I325" i="6"/>
  <c r="I344" i="6"/>
  <c r="I318" i="6"/>
  <c r="I305" i="6"/>
  <c r="I343" i="6"/>
  <c r="I971" i="6"/>
  <c r="I944" i="6"/>
  <c r="I976" i="6"/>
  <c r="I949" i="6"/>
  <c r="I981" i="6"/>
  <c r="I954" i="6"/>
  <c r="I986" i="6"/>
  <c r="I951" i="6"/>
  <c r="I983" i="6"/>
  <c r="I833" i="6"/>
  <c r="I897" i="6"/>
  <c r="I900" i="6"/>
  <c r="I911" i="6"/>
  <c r="I822" i="6"/>
  <c r="I820" i="6"/>
  <c r="I831" i="6"/>
  <c r="I866" i="6"/>
  <c r="I772" i="6"/>
  <c r="I813" i="6"/>
  <c r="I824" i="6"/>
  <c r="I859" i="6"/>
  <c r="I797" i="6"/>
  <c r="I759" i="6"/>
  <c r="I770" i="6"/>
  <c r="I765" i="6"/>
  <c r="I784" i="6"/>
  <c r="I726" i="6"/>
  <c r="I763" i="6"/>
  <c r="I774" i="6"/>
  <c r="I655" i="6"/>
  <c r="I721" i="6"/>
  <c r="I657" i="6"/>
  <c r="I660" i="6"/>
  <c r="I690" i="6"/>
  <c r="I606" i="6"/>
  <c r="I661" i="6"/>
  <c r="I672" i="6"/>
  <c r="I699" i="6"/>
  <c r="I710" i="6"/>
  <c r="I644" i="6"/>
  <c r="I608" i="6"/>
  <c r="I627" i="6"/>
  <c r="I557" i="6"/>
  <c r="I593" i="6"/>
  <c r="I628" i="6"/>
  <c r="I534" i="6"/>
  <c r="I591" i="6"/>
  <c r="I626" i="6"/>
  <c r="I542" i="6"/>
  <c r="I581" i="6"/>
  <c r="I536" i="6"/>
  <c r="I510" i="6"/>
  <c r="I548" i="6"/>
  <c r="I517" i="6"/>
  <c r="I520" i="6"/>
  <c r="I499" i="6"/>
  <c r="I497" i="6"/>
  <c r="I511" i="6"/>
  <c r="I509" i="6"/>
  <c r="I477" i="6"/>
  <c r="I444" i="6"/>
  <c r="I456" i="6"/>
  <c r="I451" i="6"/>
  <c r="I440" i="6"/>
  <c r="I457" i="6"/>
  <c r="I441" i="6"/>
  <c r="I431" i="6"/>
  <c r="I424" i="6"/>
  <c r="I427" i="6"/>
  <c r="I383" i="6"/>
  <c r="I400" i="6"/>
  <c r="I379" i="6"/>
  <c r="I367" i="6"/>
  <c r="I404" i="6"/>
  <c r="I372" i="6"/>
  <c r="I365" i="6"/>
  <c r="I368" i="6"/>
  <c r="I312" i="6"/>
  <c r="I339" i="6"/>
  <c r="I310" i="6"/>
  <c r="I348" i="6"/>
  <c r="I335" i="6"/>
  <c r="I817" i="6"/>
  <c r="I889" i="6"/>
  <c r="I892" i="6"/>
  <c r="I903" i="6"/>
  <c r="I806" i="6"/>
  <c r="I812" i="6"/>
  <c r="I823" i="6"/>
  <c r="I858" i="6"/>
  <c r="I756" i="6"/>
  <c r="I805" i="6"/>
  <c r="I816" i="6"/>
  <c r="I851" i="6"/>
  <c r="I793" i="6"/>
  <c r="I751" i="6"/>
  <c r="I762" i="6"/>
  <c r="I757" i="6"/>
  <c r="I776" i="6"/>
  <c r="I718" i="6"/>
  <c r="I755" i="6"/>
  <c r="I766" i="6"/>
  <c r="I769" i="6"/>
  <c r="I713" i="6"/>
  <c r="I716" i="6"/>
  <c r="I652" i="6"/>
  <c r="I682" i="6"/>
  <c r="I574" i="6"/>
  <c r="I653" i="6"/>
  <c r="I664" i="6"/>
  <c r="I691" i="6"/>
  <c r="I702" i="6"/>
  <c r="I622" i="6"/>
  <c r="I600" i="6"/>
  <c r="I619" i="6"/>
  <c r="I649" i="6"/>
  <c r="I585" i="6"/>
  <c r="I620" i="6"/>
  <c r="I647" i="6"/>
  <c r="I583" i="6"/>
  <c r="I618" i="6"/>
  <c r="I637" i="6"/>
  <c r="I573" i="6"/>
  <c r="I436" i="6"/>
  <c r="I561" i="6"/>
  <c r="I540" i="6"/>
  <c r="I538" i="6"/>
  <c r="I512" i="6"/>
  <c r="I480" i="6"/>
  <c r="I482" i="6"/>
  <c r="I503" i="6"/>
  <c r="I501" i="6"/>
  <c r="I468" i="6"/>
  <c r="I494" i="6"/>
  <c r="I455" i="6"/>
  <c r="I492" i="6"/>
  <c r="I429" i="6"/>
  <c r="I449" i="6"/>
  <c r="I391" i="6"/>
  <c r="I426" i="6"/>
  <c r="I416" i="6"/>
  <c r="I419" i="6"/>
  <c r="I417" i="6"/>
  <c r="I392" i="6"/>
  <c r="I373" i="6"/>
  <c r="I309" i="6"/>
  <c r="I396" i="6"/>
  <c r="I364" i="6"/>
  <c r="I357" i="6"/>
  <c r="I360" i="6"/>
  <c r="I306" i="6"/>
  <c r="I331" i="6"/>
  <c r="I302" i="6"/>
  <c r="I340" i="6"/>
  <c r="I327" i="6"/>
  <c r="I963" i="6"/>
  <c r="I995" i="6"/>
  <c r="I968" i="6"/>
  <c r="I1000" i="6"/>
  <c r="I941" i="6"/>
  <c r="I973" i="6"/>
  <c r="I946" i="6"/>
  <c r="I978" i="6"/>
  <c r="I943" i="6"/>
  <c r="I975" i="6"/>
  <c r="I939" i="6"/>
  <c r="I758" i="6"/>
  <c r="I761" i="6"/>
  <c r="I705" i="6"/>
  <c r="I708" i="6"/>
  <c r="I630" i="6"/>
  <c r="I674" i="6"/>
  <c r="I709" i="6"/>
  <c r="I720" i="6"/>
  <c r="I656" i="6"/>
  <c r="I683" i="6"/>
  <c r="I694" i="6"/>
  <c r="I590" i="6"/>
  <c r="I592" i="6"/>
  <c r="I611" i="6"/>
  <c r="I641" i="6"/>
  <c r="I577" i="6"/>
  <c r="I612" i="6"/>
  <c r="I639" i="6"/>
  <c r="I575" i="6"/>
  <c r="I610" i="6"/>
  <c r="I629" i="6"/>
  <c r="I565" i="6"/>
  <c r="I563" i="6"/>
  <c r="I553" i="6"/>
  <c r="I532" i="6"/>
  <c r="I541" i="6"/>
  <c r="I504" i="6"/>
  <c r="I469" i="6"/>
  <c r="I524" i="6"/>
  <c r="I495" i="6"/>
  <c r="I490" i="6"/>
  <c r="I448" i="6"/>
  <c r="I486" i="6"/>
  <c r="I489" i="6"/>
  <c r="I484" i="6"/>
  <c r="I470" i="6"/>
  <c r="I375" i="6"/>
  <c r="I450" i="6"/>
  <c r="I407" i="6"/>
  <c r="I397" i="6"/>
  <c r="I353" i="6"/>
  <c r="I410" i="6"/>
  <c r="I384" i="6"/>
  <c r="I369" i="6"/>
  <c r="I409" i="6"/>
  <c r="I388" i="6"/>
  <c r="I356" i="6"/>
  <c r="I349" i="6"/>
  <c r="I352" i="6"/>
  <c r="I374" i="6"/>
  <c r="I323" i="6"/>
  <c r="I345" i="6"/>
  <c r="I332" i="6"/>
  <c r="I319" i="6"/>
  <c r="I936" i="6"/>
  <c r="I894" i="6"/>
  <c r="I789" i="6"/>
  <c r="I873" i="6"/>
  <c r="I876" i="6"/>
  <c r="I887" i="6"/>
  <c r="I860" i="6"/>
  <c r="I748" i="6"/>
  <c r="I807" i="6"/>
  <c r="I842" i="6"/>
  <c r="I853" i="6"/>
  <c r="I864" i="6"/>
  <c r="I764" i="6"/>
  <c r="I835" i="6"/>
  <c r="I799" i="6"/>
  <c r="I735" i="6"/>
  <c r="I746" i="6"/>
  <c r="I741" i="6"/>
  <c r="I760" i="6"/>
  <c r="I679" i="6"/>
  <c r="I739" i="6"/>
  <c r="I750" i="6"/>
  <c r="I753" i="6"/>
  <c r="I697" i="6"/>
  <c r="I700" i="6"/>
  <c r="I598" i="6"/>
  <c r="I666" i="6"/>
  <c r="I701" i="6"/>
  <c r="I712" i="6"/>
  <c r="I614" i="6"/>
  <c r="I675" i="6"/>
  <c r="I686" i="6"/>
  <c r="I648" i="6"/>
  <c r="I584" i="6"/>
  <c r="I603" i="6"/>
  <c r="I633" i="6"/>
  <c r="I569" i="6"/>
  <c r="I604" i="6"/>
  <c r="I631" i="6"/>
  <c r="I567" i="6"/>
  <c r="I602" i="6"/>
  <c r="I621" i="6"/>
  <c r="I550" i="6"/>
  <c r="I555" i="6"/>
  <c r="I545" i="6"/>
  <c r="I559" i="6"/>
  <c r="I533" i="6"/>
  <c r="I496" i="6"/>
  <c r="I458" i="6"/>
  <c r="I516" i="6"/>
  <c r="I488" i="6"/>
  <c r="I474" i="6"/>
  <c r="I442" i="6"/>
  <c r="I478" i="6"/>
  <c r="I481" i="6"/>
  <c r="I476" i="6"/>
  <c r="I462" i="6"/>
  <c r="I425" i="6"/>
  <c r="I428" i="6"/>
  <c r="I423" i="6"/>
  <c r="I381" i="6"/>
  <c r="I438" i="6"/>
  <c r="I402" i="6"/>
  <c r="I376" i="6"/>
  <c r="I359" i="6"/>
  <c r="I401" i="6"/>
  <c r="I380" i="6"/>
  <c r="I347" i="6"/>
  <c r="I342" i="6"/>
  <c r="I371" i="6"/>
  <c r="I366" i="6"/>
  <c r="I315" i="6"/>
  <c r="I337" i="6"/>
  <c r="I324" i="6"/>
  <c r="I311" i="6"/>
  <c r="I955" i="6"/>
  <c r="I987" i="6"/>
  <c r="I960" i="6"/>
  <c r="I992" i="6"/>
  <c r="I965" i="6"/>
  <c r="I997" i="6"/>
  <c r="I938" i="6"/>
  <c r="I970" i="6"/>
  <c r="I935" i="6"/>
  <c r="I967" i="6"/>
  <c r="I999" i="6"/>
  <c r="I560" i="10"/>
  <c r="I277" i="10"/>
  <c r="I494" i="10"/>
  <c r="I512" i="10"/>
  <c r="I245" i="10"/>
  <c r="I552" i="10"/>
  <c r="I611" i="10"/>
  <c r="I44" i="10"/>
  <c r="I599" i="10"/>
  <c r="I412" i="10"/>
  <c r="I29" i="10"/>
  <c r="I70" i="10"/>
  <c r="I656" i="10"/>
  <c r="I660" i="10"/>
  <c r="I74" i="10"/>
  <c r="I689" i="10"/>
  <c r="I544" i="10"/>
  <c r="I572" i="10"/>
  <c r="I632" i="10"/>
  <c r="I532" i="10"/>
  <c r="I493" i="10"/>
  <c r="I62" i="10"/>
  <c r="I82" i="10"/>
  <c r="I253" i="10"/>
  <c r="I860" i="10"/>
  <c r="I132" i="10"/>
  <c r="I287" i="10"/>
  <c r="I652" i="10"/>
  <c r="I761" i="10"/>
  <c r="I982" i="10"/>
  <c r="I619" i="10"/>
  <c r="I84" i="10"/>
  <c r="I388" i="10"/>
  <c r="I420" i="10"/>
  <c r="I452" i="10"/>
  <c r="I516" i="10"/>
  <c r="I685" i="10"/>
  <c r="I703" i="10"/>
  <c r="I765" i="10"/>
  <c r="I895" i="10"/>
  <c r="I978" i="10"/>
  <c r="I392" i="10"/>
  <c r="I428" i="10"/>
  <c r="I362" i="10"/>
  <c r="I485" i="10"/>
  <c r="I478" i="10"/>
  <c r="I668" i="10"/>
  <c r="I691" i="10"/>
  <c r="I717" i="10"/>
  <c r="I745" i="10"/>
  <c r="I808" i="10"/>
  <c r="I820" i="10"/>
  <c r="I885" i="10"/>
  <c r="I901" i="10"/>
  <c r="I909" i="10"/>
  <c r="I998" i="10"/>
  <c r="I64" i="10"/>
  <c r="I295" i="10"/>
  <c r="I205" i="10"/>
  <c r="I124" i="10"/>
  <c r="I257" i="10"/>
  <c r="I376" i="10"/>
  <c r="I595" i="10"/>
  <c r="I697" i="10"/>
  <c r="I801" i="10"/>
  <c r="I891" i="10"/>
  <c r="I213" i="10"/>
  <c r="I291" i="10"/>
  <c r="I466" i="10"/>
  <c r="I498" i="10"/>
  <c r="I616" i="10"/>
  <c r="I624" i="10"/>
  <c r="I580" i="10"/>
  <c r="I737" i="10"/>
  <c r="I769" i="10"/>
  <c r="I775" i="10"/>
  <c r="I681" i="10"/>
  <c r="I715" i="10"/>
  <c r="I793" i="10"/>
  <c r="I825" i="10"/>
  <c r="I869" i="10"/>
  <c r="I990" i="10"/>
  <c r="I400" i="10"/>
  <c r="I800" i="10"/>
  <c r="I86" i="10"/>
  <c r="I116" i="10"/>
  <c r="I783" i="10"/>
  <c r="I505" i="10"/>
  <c r="I907" i="10"/>
  <c r="I45" i="10"/>
  <c r="I641" i="10"/>
  <c r="I997" i="10"/>
  <c r="I864" i="10"/>
  <c r="I528" i="10"/>
  <c r="I461" i="10"/>
  <c r="I520" i="10"/>
  <c r="I986" i="10"/>
  <c r="I168" i="10"/>
  <c r="I824" i="10"/>
  <c r="I805" i="10"/>
  <c r="I66" i="10"/>
  <c r="I436" i="10"/>
  <c r="I709" i="10"/>
  <c r="I644" i="10"/>
  <c r="I725" i="10"/>
  <c r="I80" i="10"/>
  <c r="I489" i="10"/>
  <c r="I672" i="10"/>
  <c r="I699" i="10"/>
  <c r="I56" i="10"/>
  <c r="I160" i="10"/>
  <c r="I229" i="10"/>
  <c r="I201" i="10"/>
  <c r="I974" i="10"/>
  <c r="I649" i="10"/>
  <c r="I979" i="10"/>
  <c r="I1001" i="10"/>
  <c r="I470" i="10"/>
  <c r="I60" i="10"/>
  <c r="I887" i="10"/>
  <c r="I612" i="10"/>
  <c r="I53" i="10"/>
  <c r="I615" i="10"/>
  <c r="I812" i="10"/>
  <c r="I627" i="10"/>
  <c r="I128" i="10"/>
  <c r="I556" i="10"/>
  <c r="I448" i="10"/>
  <c r="I47" i="10"/>
  <c r="I76" i="10"/>
  <c r="I364" i="10"/>
  <c r="I733" i="10"/>
  <c r="I78" i="10"/>
  <c r="I540" i="10"/>
  <c r="I947" i="10"/>
  <c r="I983" i="10"/>
  <c r="I72" i="10"/>
  <c r="I905" i="10"/>
  <c r="I693" i="10"/>
  <c r="I197" i="10"/>
  <c r="I852" i="10"/>
  <c r="I548" i="10"/>
  <c r="I481" i="10"/>
  <c r="I877" i="10"/>
  <c r="I509" i="10"/>
  <c r="I817" i="10"/>
  <c r="I502" i="10"/>
  <c r="I273" i="10"/>
  <c r="I757" i="10"/>
  <c r="I237" i="10"/>
  <c r="I873" i="10"/>
  <c r="I683" i="10"/>
  <c r="I299" i="10"/>
  <c r="I889" i="10"/>
  <c r="I607" i="10"/>
  <c r="I217" i="10"/>
  <c r="I809" i="10"/>
  <c r="I987" i="10"/>
  <c r="I568" i="10"/>
  <c r="I645" i="10"/>
  <c r="I797" i="10"/>
  <c r="I640" i="10"/>
  <c r="I813" i="10"/>
  <c r="I623" i="10"/>
  <c r="I120" i="10"/>
  <c r="I164" i="10"/>
  <c r="I261" i="10"/>
  <c r="I522" i="10"/>
  <c r="I68" i="10"/>
  <c r="I225" i="10"/>
  <c r="I269" i="10"/>
  <c r="I372" i="10"/>
  <c r="I404" i="10"/>
  <c r="I497" i="10"/>
  <c r="I514" i="10"/>
  <c r="I648" i="10"/>
  <c r="I628" i="10"/>
  <c r="I687" i="10"/>
  <c r="I749" i="10"/>
  <c r="I844" i="10"/>
  <c r="I893" i="10"/>
  <c r="I951" i="10"/>
  <c r="I233" i="10"/>
  <c r="I265" i="10"/>
  <c r="I444" i="10"/>
  <c r="I458" i="10"/>
  <c r="I469" i="10"/>
  <c r="I501" i="10"/>
  <c r="I462" i="10"/>
  <c r="I524" i="10"/>
  <c r="I677" i="10"/>
  <c r="I707" i="10"/>
  <c r="I701" i="10"/>
  <c r="I729" i="10"/>
  <c r="I779" i="10"/>
  <c r="I897" i="10"/>
  <c r="I584" i="10"/>
  <c r="I796" i="10"/>
  <c r="I828" i="10"/>
  <c r="I881" i="10"/>
  <c r="I465" i="10"/>
  <c r="I564" i="10"/>
  <c r="I753" i="10"/>
  <c r="I768" i="10"/>
  <c r="I368" i="10"/>
  <c r="I408" i="10"/>
  <c r="I249" i="10"/>
  <c r="I281" i="10"/>
  <c r="I384" i="10"/>
  <c r="I416" i="10"/>
  <c r="I490" i="10"/>
  <c r="I477" i="10"/>
  <c r="I588" i="10"/>
  <c r="I637" i="10"/>
  <c r="I675" i="10"/>
  <c r="I721" i="10"/>
  <c r="I836" i="10"/>
  <c r="I856" i="10"/>
  <c r="I396" i="10"/>
  <c r="I474" i="10"/>
  <c r="I536" i="10"/>
  <c r="I636" i="10"/>
  <c r="I664" i="10"/>
  <c r="I713" i="10"/>
  <c r="I741" i="10"/>
  <c r="I804" i="10"/>
  <c r="I816" i="10"/>
  <c r="I939" i="10"/>
  <c r="I943" i="10"/>
  <c r="I994" i="10"/>
  <c r="I209" i="10"/>
  <c r="I432" i="10"/>
  <c r="I424" i="10"/>
  <c r="I303" i="10"/>
  <c r="I473" i="10"/>
  <c r="I486" i="10"/>
  <c r="I631" i="10"/>
  <c r="I603" i="10"/>
  <c r="I679" i="10"/>
  <c r="I913" i="10"/>
  <c r="I840" i="10"/>
  <c r="I380" i="10"/>
  <c r="I792" i="10"/>
  <c r="I821" i="10"/>
  <c r="I711" i="10"/>
  <c r="I518" i="10"/>
  <c r="I21" i="10"/>
  <c r="I23" i="10"/>
  <c r="I7" i="10"/>
  <c r="I620" i="10"/>
  <c r="I576" i="10"/>
  <c r="I911" i="10"/>
  <c r="I695" i="10"/>
  <c r="I221" i="10"/>
  <c r="I241" i="10"/>
  <c r="I366" i="10"/>
  <c r="I440" i="10"/>
  <c r="I482" i="10"/>
  <c r="I848" i="10"/>
  <c r="I915" i="10"/>
  <c r="I16" i="10"/>
  <c r="I28" i="10"/>
  <c r="I18" i="10"/>
  <c r="I11" i="10"/>
  <c r="I10" i="10"/>
  <c r="I2" i="10"/>
  <c r="I12" i="10"/>
  <c r="I26" i="10"/>
  <c r="I3" i="10"/>
  <c r="I15" i="10"/>
  <c r="I14" i="10"/>
  <c r="I4" i="10"/>
  <c r="I13" i="10"/>
  <c r="I27" i="10"/>
  <c r="I5" i="10"/>
  <c r="I24" i="10"/>
  <c r="I8" i="10"/>
  <c r="I9" i="10"/>
  <c r="I6" i="10"/>
  <c r="I22" i="10"/>
  <c r="I25" i="10"/>
  <c r="I19" i="10"/>
  <c r="I30" i="10"/>
  <c r="I31" i="10"/>
  <c r="I33" i="10"/>
  <c r="I38" i="10"/>
  <c r="I17" i="10"/>
  <c r="I35" i="10"/>
  <c r="I46" i="10"/>
  <c r="I32" i="10"/>
  <c r="I20" i="10"/>
  <c r="I34" i="10"/>
  <c r="I63" i="10"/>
  <c r="I67" i="10"/>
  <c r="I71" i="10"/>
  <c r="I75" i="10"/>
  <c r="I79" i="10"/>
  <c r="I83" i="10"/>
  <c r="I87" i="10"/>
  <c r="I91" i="10"/>
  <c r="I95" i="10"/>
  <c r="I99" i="10"/>
  <c r="I103" i="10"/>
  <c r="I107" i="10"/>
  <c r="I111" i="10"/>
  <c r="I36" i="10"/>
  <c r="I39" i="10"/>
  <c r="I48" i="10"/>
  <c r="I54" i="10"/>
  <c r="I41" i="10"/>
  <c r="I43" i="10"/>
  <c r="I49" i="10"/>
  <c r="I52" i="10"/>
  <c r="I50" i="10"/>
  <c r="I40" i="10"/>
  <c r="I42" i="10"/>
  <c r="I51" i="10"/>
  <c r="I37" i="10"/>
  <c r="I115" i="10"/>
  <c r="I118" i="10"/>
  <c r="I90" i="10"/>
  <c r="I94" i="10"/>
  <c r="I98" i="10"/>
  <c r="I102" i="10"/>
  <c r="I106" i="10"/>
  <c r="I110" i="10"/>
  <c r="I119" i="10"/>
  <c r="I55" i="10"/>
  <c r="I57" i="10"/>
  <c r="I113" i="10"/>
  <c r="I114" i="10"/>
  <c r="I211" i="10"/>
  <c r="I61" i="10"/>
  <c r="I65" i="10"/>
  <c r="I69" i="10"/>
  <c r="I73" i="10"/>
  <c r="I77" i="10"/>
  <c r="I81" i="10"/>
  <c r="I85" i="10"/>
  <c r="I89" i="10"/>
  <c r="I93" i="10"/>
  <c r="I97" i="10"/>
  <c r="I101" i="10"/>
  <c r="I105" i="10"/>
  <c r="I109" i="10"/>
  <c r="I117" i="10"/>
  <c r="I59" i="10"/>
  <c r="I88" i="10"/>
  <c r="I92" i="10"/>
  <c r="I96" i="10"/>
  <c r="I100" i="10"/>
  <c r="I104" i="10"/>
  <c r="I108" i="10"/>
  <c r="I112" i="10"/>
  <c r="I58" i="10"/>
  <c r="I136" i="10"/>
  <c r="I140" i="10"/>
  <c r="I144" i="10"/>
  <c r="I148" i="10"/>
  <c r="I152" i="10"/>
  <c r="I156" i="10"/>
  <c r="I172" i="10"/>
  <c r="I176" i="10"/>
  <c r="I180" i="10"/>
  <c r="I184" i="10"/>
  <c r="I188" i="10"/>
  <c r="I192" i="10"/>
  <c r="I196" i="10"/>
  <c r="I227" i="10"/>
  <c r="I223" i="10"/>
  <c r="I226" i="10"/>
  <c r="I123" i="10"/>
  <c r="I127" i="10"/>
  <c r="I131" i="10"/>
  <c r="I135" i="10"/>
  <c r="I139" i="10"/>
  <c r="I143" i="10"/>
  <c r="I147" i="10"/>
  <c r="I151" i="10"/>
  <c r="I155" i="10"/>
  <c r="I159" i="10"/>
  <c r="I163" i="10"/>
  <c r="I167" i="10"/>
  <c r="I171" i="10"/>
  <c r="I175" i="10"/>
  <c r="I179" i="10"/>
  <c r="I183" i="10"/>
  <c r="I187" i="10"/>
  <c r="I191" i="10"/>
  <c r="I195" i="10"/>
  <c r="I214" i="10"/>
  <c r="I219" i="10"/>
  <c r="I222" i="10"/>
  <c r="I198" i="10"/>
  <c r="I200" i="10"/>
  <c r="I215" i="10"/>
  <c r="I218" i="10"/>
  <c r="I122" i="10"/>
  <c r="I126" i="10"/>
  <c r="I130" i="10"/>
  <c r="I134" i="10"/>
  <c r="I138" i="10"/>
  <c r="I142" i="10"/>
  <c r="I146" i="10"/>
  <c r="I150" i="10"/>
  <c r="I154" i="10"/>
  <c r="I158" i="10"/>
  <c r="I162" i="10"/>
  <c r="I166" i="10"/>
  <c r="I170" i="10"/>
  <c r="I174" i="10"/>
  <c r="I178" i="10"/>
  <c r="I182" i="10"/>
  <c r="I186" i="10"/>
  <c r="I190" i="10"/>
  <c r="I194" i="10"/>
  <c r="I199" i="10"/>
  <c r="I202" i="10"/>
  <c r="I204" i="10"/>
  <c r="I289" i="10"/>
  <c r="I203" i="10"/>
  <c r="I206" i="10"/>
  <c r="I208" i="10"/>
  <c r="I231" i="10"/>
  <c r="I235" i="10"/>
  <c r="I239" i="10"/>
  <c r="I243" i="10"/>
  <c r="I247" i="10"/>
  <c r="I251" i="10"/>
  <c r="I255" i="10"/>
  <c r="I259" i="10"/>
  <c r="I263" i="10"/>
  <c r="I267" i="10"/>
  <c r="I271" i="10"/>
  <c r="I275" i="10"/>
  <c r="I279" i="10"/>
  <c r="I283" i="10"/>
  <c r="I121" i="10"/>
  <c r="I125" i="10"/>
  <c r="I129" i="10"/>
  <c r="I133" i="10"/>
  <c r="I137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189" i="10"/>
  <c r="I193" i="10"/>
  <c r="I207" i="10"/>
  <c r="I210" i="10"/>
  <c r="I212" i="10"/>
  <c r="I216" i="10"/>
  <c r="I220" i="10"/>
  <c r="I224" i="10"/>
  <c r="I228" i="10"/>
  <c r="I232" i="10"/>
  <c r="I236" i="10"/>
  <c r="I240" i="10"/>
  <c r="I244" i="10"/>
  <c r="I248" i="10"/>
  <c r="I252" i="10"/>
  <c r="I256" i="10"/>
  <c r="I260" i="10"/>
  <c r="I264" i="10"/>
  <c r="I268" i="10"/>
  <c r="I272" i="10"/>
  <c r="I276" i="10"/>
  <c r="I280" i="10"/>
  <c r="I284" i="10"/>
  <c r="I456" i="10"/>
  <c r="I294" i="10"/>
  <c r="I230" i="10"/>
  <c r="I234" i="10"/>
  <c r="I238" i="10"/>
  <c r="I242" i="10"/>
  <c r="I246" i="10"/>
  <c r="I250" i="10"/>
  <c r="I254" i="10"/>
  <c r="I258" i="10"/>
  <c r="I262" i="10"/>
  <c r="I266" i="10"/>
  <c r="I270" i="10"/>
  <c r="I274" i="10"/>
  <c r="I278" i="10"/>
  <c r="I282" i="10"/>
  <c r="I286" i="10"/>
  <c r="I439" i="10"/>
  <c r="I285" i="10"/>
  <c r="I290" i="10"/>
  <c r="I407" i="10"/>
  <c r="I293" i="10"/>
  <c r="I298" i="10"/>
  <c r="I375" i="10"/>
  <c r="I288" i="10"/>
  <c r="I292" i="10"/>
  <c r="I296" i="10"/>
  <c r="I300" i="10"/>
  <c r="I304" i="10"/>
  <c r="I308" i="10"/>
  <c r="I312" i="10"/>
  <c r="I316" i="10"/>
  <c r="I320" i="10"/>
  <c r="I324" i="10"/>
  <c r="I328" i="10"/>
  <c r="I332" i="10"/>
  <c r="I336" i="10"/>
  <c r="I340" i="10"/>
  <c r="I344" i="10"/>
  <c r="I348" i="10"/>
  <c r="I352" i="10"/>
  <c r="I356" i="10"/>
  <c r="I360" i="10"/>
  <c r="I387" i="10"/>
  <c r="I419" i="10"/>
  <c r="I451" i="10"/>
  <c r="I467" i="10"/>
  <c r="I399" i="10"/>
  <c r="I431" i="10"/>
  <c r="I457" i="10"/>
  <c r="I307" i="10"/>
  <c r="I311" i="10"/>
  <c r="I315" i="10"/>
  <c r="I319" i="10"/>
  <c r="I323" i="10"/>
  <c r="I327" i="10"/>
  <c r="I331" i="10"/>
  <c r="I335" i="10"/>
  <c r="I339" i="10"/>
  <c r="I343" i="10"/>
  <c r="I347" i="10"/>
  <c r="I351" i="10"/>
  <c r="I355" i="10"/>
  <c r="I359" i="10"/>
  <c r="I361" i="10"/>
  <c r="I363" i="10"/>
  <c r="I365" i="10"/>
  <c r="I379" i="10"/>
  <c r="I411" i="10"/>
  <c r="I443" i="10"/>
  <c r="I463" i="10"/>
  <c r="I391" i="10"/>
  <c r="I423" i="10"/>
  <c r="I302" i="10"/>
  <c r="I306" i="10"/>
  <c r="I310" i="10"/>
  <c r="I314" i="10"/>
  <c r="I318" i="10"/>
  <c r="I322" i="10"/>
  <c r="I326" i="10"/>
  <c r="I330" i="10"/>
  <c r="I334" i="10"/>
  <c r="I338" i="10"/>
  <c r="I342" i="10"/>
  <c r="I346" i="10"/>
  <c r="I350" i="10"/>
  <c r="I354" i="10"/>
  <c r="I358" i="10"/>
  <c r="I367" i="10"/>
  <c r="I371" i="10"/>
  <c r="I403" i="10"/>
  <c r="I435" i="10"/>
  <c r="I383" i="10"/>
  <c r="I415" i="10"/>
  <c r="I447" i="10"/>
  <c r="I297" i="10"/>
  <c r="I301" i="10"/>
  <c r="I305" i="10"/>
  <c r="I309" i="10"/>
  <c r="I313" i="10"/>
  <c r="I317" i="10"/>
  <c r="I321" i="10"/>
  <c r="I325" i="10"/>
  <c r="I329" i="10"/>
  <c r="I333" i="10"/>
  <c r="I337" i="10"/>
  <c r="I341" i="10"/>
  <c r="I345" i="10"/>
  <c r="I349" i="10"/>
  <c r="I353" i="10"/>
  <c r="I357" i="10"/>
  <c r="I395" i="10"/>
  <c r="I427" i="10"/>
  <c r="I370" i="10"/>
  <c r="I374" i="10"/>
  <c r="I378" i="10"/>
  <c r="I382" i="10"/>
  <c r="I386" i="10"/>
  <c r="I390" i="10"/>
  <c r="I394" i="10"/>
  <c r="I398" i="10"/>
  <c r="I402" i="10"/>
  <c r="I406" i="10"/>
  <c r="I410" i="10"/>
  <c r="I414" i="10"/>
  <c r="I418" i="10"/>
  <c r="I422" i="10"/>
  <c r="I426" i="10"/>
  <c r="I430" i="10"/>
  <c r="I434" i="10"/>
  <c r="I438" i="10"/>
  <c r="I442" i="10"/>
  <c r="I446" i="10"/>
  <c r="I450" i="10"/>
  <c r="I454" i="10"/>
  <c r="I459" i="10"/>
  <c r="I464" i="10"/>
  <c r="I471" i="10"/>
  <c r="I475" i="10"/>
  <c r="I479" i="10"/>
  <c r="I483" i="10"/>
  <c r="I487" i="10"/>
  <c r="I491" i="10"/>
  <c r="I495" i="10"/>
  <c r="I499" i="10"/>
  <c r="I503" i="10"/>
  <c r="I507" i="10"/>
  <c r="I511" i="10"/>
  <c r="I523" i="10"/>
  <c r="I369" i="10"/>
  <c r="I373" i="10"/>
  <c r="I377" i="10"/>
  <c r="I381" i="10"/>
  <c r="I385" i="10"/>
  <c r="I389" i="10"/>
  <c r="I393" i="10"/>
  <c r="I397" i="10"/>
  <c r="I401" i="10"/>
  <c r="I405" i="10"/>
  <c r="I409" i="10"/>
  <c r="I413" i="10"/>
  <c r="I417" i="10"/>
  <c r="I421" i="10"/>
  <c r="I425" i="10"/>
  <c r="I429" i="10"/>
  <c r="I433" i="10"/>
  <c r="I437" i="10"/>
  <c r="I441" i="10"/>
  <c r="I445" i="10"/>
  <c r="I449" i="10"/>
  <c r="I453" i="10"/>
  <c r="I515" i="10"/>
  <c r="I460" i="10"/>
  <c r="I455" i="10"/>
  <c r="I468" i="10"/>
  <c r="I472" i="10"/>
  <c r="I476" i="10"/>
  <c r="I480" i="10"/>
  <c r="I484" i="10"/>
  <c r="I488" i="10"/>
  <c r="I492" i="10"/>
  <c r="I496" i="10"/>
  <c r="I500" i="10"/>
  <c r="I504" i="10"/>
  <c r="I508" i="10"/>
  <c r="I513" i="10"/>
  <c r="I521" i="10"/>
  <c r="I525" i="10"/>
  <c r="I506" i="10"/>
  <c r="I510" i="10"/>
  <c r="I517" i="10"/>
  <c r="I519" i="10"/>
  <c r="I553" i="10"/>
  <c r="I554" i="10"/>
  <c r="I581" i="10"/>
  <c r="I526" i="10"/>
  <c r="I530" i="10"/>
  <c r="I534" i="10"/>
  <c r="I538" i="10"/>
  <c r="I542" i="10"/>
  <c r="I546" i="10"/>
  <c r="I550" i="10"/>
  <c r="I561" i="10"/>
  <c r="I557" i="10"/>
  <c r="I573" i="10"/>
  <c r="I529" i="10"/>
  <c r="I533" i="10"/>
  <c r="I537" i="10"/>
  <c r="I541" i="10"/>
  <c r="I545" i="10"/>
  <c r="I549" i="10"/>
  <c r="I585" i="10"/>
  <c r="I565" i="10"/>
  <c r="I577" i="10"/>
  <c r="I618" i="10"/>
  <c r="I589" i="10"/>
  <c r="I606" i="10"/>
  <c r="I527" i="10"/>
  <c r="I531" i="10"/>
  <c r="I535" i="10"/>
  <c r="I539" i="10"/>
  <c r="I543" i="10"/>
  <c r="I547" i="10"/>
  <c r="I551" i="10"/>
  <c r="I569" i="10"/>
  <c r="I594" i="10"/>
  <c r="I592" i="10"/>
  <c r="I601" i="10"/>
  <c r="I614" i="10"/>
  <c r="I558" i="10"/>
  <c r="I562" i="10"/>
  <c r="I566" i="10"/>
  <c r="I570" i="10"/>
  <c r="I574" i="10"/>
  <c r="I578" i="10"/>
  <c r="I582" i="10"/>
  <c r="I586" i="10"/>
  <c r="I590" i="10"/>
  <c r="I602" i="10"/>
  <c r="I626" i="10"/>
  <c r="I650" i="10"/>
  <c r="I630" i="10"/>
  <c r="I610" i="10"/>
  <c r="I593" i="10"/>
  <c r="I597" i="10"/>
  <c r="I622" i="10"/>
  <c r="I555" i="10"/>
  <c r="I559" i="10"/>
  <c r="I563" i="10"/>
  <c r="I567" i="10"/>
  <c r="I571" i="10"/>
  <c r="I575" i="10"/>
  <c r="I579" i="10"/>
  <c r="I583" i="10"/>
  <c r="I587" i="10"/>
  <c r="I591" i="10"/>
  <c r="I598" i="10"/>
  <c r="I634" i="10"/>
  <c r="I635" i="10"/>
  <c r="I605" i="10"/>
  <c r="I609" i="10"/>
  <c r="I613" i="10"/>
  <c r="I617" i="10"/>
  <c r="I621" i="10"/>
  <c r="I625" i="10"/>
  <c r="I629" i="10"/>
  <c r="I633" i="10"/>
  <c r="I642" i="10"/>
  <c r="I654" i="10"/>
  <c r="I596" i="10"/>
  <c r="I600" i="10"/>
  <c r="I604" i="10"/>
  <c r="I608" i="10"/>
  <c r="I638" i="10"/>
  <c r="I658" i="10"/>
  <c r="I662" i="10"/>
  <c r="I666" i="10"/>
  <c r="I670" i="10"/>
  <c r="I674" i="10"/>
  <c r="I646" i="10"/>
  <c r="I639" i="10"/>
  <c r="I643" i="10"/>
  <c r="I647" i="10"/>
  <c r="I651" i="10"/>
  <c r="I655" i="10"/>
  <c r="I659" i="10"/>
  <c r="I663" i="10"/>
  <c r="I667" i="10"/>
  <c r="I671" i="10"/>
  <c r="I690" i="10"/>
  <c r="I686" i="10"/>
  <c r="I694" i="10"/>
  <c r="I653" i="10"/>
  <c r="I657" i="10"/>
  <c r="I661" i="10"/>
  <c r="I665" i="10"/>
  <c r="I669" i="10"/>
  <c r="I673" i="10"/>
  <c r="I698" i="10"/>
  <c r="I676" i="10"/>
  <c r="I678" i="10"/>
  <c r="I680" i="10"/>
  <c r="I682" i="10"/>
  <c r="I684" i="10"/>
  <c r="I719" i="10"/>
  <c r="I723" i="10"/>
  <c r="I702" i="10"/>
  <c r="I706" i="10"/>
  <c r="I710" i="10"/>
  <c r="I714" i="10"/>
  <c r="I718" i="10"/>
  <c r="I722" i="10"/>
  <c r="I705" i="10"/>
  <c r="I724" i="10"/>
  <c r="I688" i="10"/>
  <c r="I692" i="10"/>
  <c r="I696" i="10"/>
  <c r="I700" i="10"/>
  <c r="I704" i="10"/>
  <c r="I708" i="10"/>
  <c r="I712" i="10"/>
  <c r="I716" i="10"/>
  <c r="I720" i="10"/>
  <c r="I727" i="10"/>
  <c r="I790" i="10"/>
  <c r="I728" i="10"/>
  <c r="I732" i="10"/>
  <c r="I736" i="10"/>
  <c r="I740" i="10"/>
  <c r="I744" i="10"/>
  <c r="I748" i="10"/>
  <c r="I752" i="10"/>
  <c r="I756" i="10"/>
  <c r="I760" i="10"/>
  <c r="I764" i="10"/>
  <c r="I786" i="10"/>
  <c r="I731" i="10"/>
  <c r="I735" i="10"/>
  <c r="I739" i="10"/>
  <c r="I743" i="10"/>
  <c r="I747" i="10"/>
  <c r="I751" i="10"/>
  <c r="I755" i="10"/>
  <c r="I759" i="10"/>
  <c r="I763" i="10"/>
  <c r="I767" i="10"/>
  <c r="I771" i="10"/>
  <c r="I782" i="10"/>
  <c r="I726" i="10"/>
  <c r="I730" i="10"/>
  <c r="I734" i="10"/>
  <c r="I738" i="10"/>
  <c r="I742" i="10"/>
  <c r="I746" i="10"/>
  <c r="I750" i="10"/>
  <c r="I754" i="10"/>
  <c r="I758" i="10"/>
  <c r="I762" i="10"/>
  <c r="I766" i="10"/>
  <c r="I770" i="10"/>
  <c r="I772" i="10"/>
  <c r="I773" i="10"/>
  <c r="I774" i="10"/>
  <c r="I778" i="10"/>
  <c r="I777" i="10"/>
  <c r="I781" i="10"/>
  <c r="I785" i="10"/>
  <c r="I789" i="10"/>
  <c r="I795" i="10"/>
  <c r="I776" i="10"/>
  <c r="I780" i="10"/>
  <c r="I784" i="10"/>
  <c r="I788" i="10"/>
  <c r="I799" i="10"/>
  <c r="I803" i="10"/>
  <c r="I807" i="10"/>
  <c r="I811" i="10"/>
  <c r="I815" i="10"/>
  <c r="I819" i="10"/>
  <c r="I823" i="10"/>
  <c r="I827" i="10"/>
  <c r="I831" i="10"/>
  <c r="I787" i="10"/>
  <c r="I791" i="10"/>
  <c r="I843" i="10"/>
  <c r="I794" i="10"/>
  <c r="I798" i="10"/>
  <c r="I802" i="10"/>
  <c r="I806" i="10"/>
  <c r="I810" i="10"/>
  <c r="I814" i="10"/>
  <c r="I818" i="10"/>
  <c r="I822" i="10"/>
  <c r="I826" i="10"/>
  <c r="I830" i="10"/>
  <c r="I833" i="10"/>
  <c r="I834" i="10"/>
  <c r="I839" i="10"/>
  <c r="I846" i="10"/>
  <c r="I838" i="10"/>
  <c r="I842" i="10"/>
  <c r="I829" i="10"/>
  <c r="I886" i="10"/>
  <c r="I832" i="10"/>
  <c r="I835" i="10"/>
  <c r="I850" i="10"/>
  <c r="I854" i="10"/>
  <c r="I858" i="10"/>
  <c r="I862" i="10"/>
  <c r="I866" i="10"/>
  <c r="I882" i="10"/>
  <c r="I884" i="10"/>
  <c r="I837" i="10"/>
  <c r="I841" i="10"/>
  <c r="I845" i="10"/>
  <c r="I849" i="10"/>
  <c r="I853" i="10"/>
  <c r="I857" i="10"/>
  <c r="I861" i="10"/>
  <c r="I865" i="10"/>
  <c r="I878" i="10"/>
  <c r="I880" i="10"/>
  <c r="I874" i="10"/>
  <c r="I876" i="10"/>
  <c r="I872" i="10"/>
  <c r="I888" i="10"/>
  <c r="I870" i="10"/>
  <c r="I847" i="10"/>
  <c r="I851" i="10"/>
  <c r="I855" i="10"/>
  <c r="I859" i="10"/>
  <c r="I863" i="10"/>
  <c r="I867" i="10"/>
  <c r="I868" i="10"/>
  <c r="I896" i="10"/>
  <c r="I890" i="10"/>
  <c r="I892" i="10"/>
  <c r="I871" i="10"/>
  <c r="I875" i="10"/>
  <c r="I879" i="10"/>
  <c r="I883" i="10"/>
  <c r="I904" i="10"/>
  <c r="I900" i="10"/>
  <c r="I899" i="10"/>
  <c r="I903" i="10"/>
  <c r="I928" i="10"/>
  <c r="I917" i="10"/>
  <c r="I919" i="10"/>
  <c r="I924" i="10"/>
  <c r="I931" i="10"/>
  <c r="I894" i="10"/>
  <c r="I898" i="10"/>
  <c r="I902" i="10"/>
  <c r="I906" i="10"/>
  <c r="I910" i="10"/>
  <c r="I914" i="10"/>
  <c r="I920" i="10"/>
  <c r="I927" i="10"/>
  <c r="I923" i="10"/>
  <c r="I916" i="10"/>
  <c r="I944" i="10"/>
  <c r="I908" i="10"/>
  <c r="I912" i="10"/>
  <c r="I942" i="10"/>
  <c r="I952" i="10"/>
  <c r="I918" i="10"/>
  <c r="I922" i="10"/>
  <c r="I926" i="10"/>
  <c r="I930" i="10"/>
  <c r="I934" i="10"/>
  <c r="I945" i="10"/>
  <c r="I955" i="10"/>
  <c r="I937" i="10"/>
  <c r="I948" i="10"/>
  <c r="I921" i="10"/>
  <c r="I925" i="10"/>
  <c r="I929" i="10"/>
  <c r="I933" i="10"/>
  <c r="I946" i="10"/>
  <c r="I940" i="10"/>
  <c r="I949" i="10"/>
  <c r="I932" i="10"/>
  <c r="I936" i="10"/>
  <c r="I938" i="10"/>
  <c r="I935" i="10"/>
  <c r="I941" i="10"/>
  <c r="I950" i="10"/>
  <c r="I953" i="10"/>
  <c r="I956" i="10"/>
  <c r="I954" i="10"/>
  <c r="I959" i="10"/>
  <c r="I958" i="10"/>
  <c r="I957" i="10"/>
  <c r="I961" i="10"/>
  <c r="I965" i="10"/>
  <c r="I969" i="10"/>
  <c r="I973" i="10"/>
  <c r="I976" i="10"/>
  <c r="I960" i="10"/>
  <c r="I964" i="10"/>
  <c r="I968" i="10"/>
  <c r="I972" i="10"/>
  <c r="I977" i="10"/>
  <c r="I980" i="10"/>
  <c r="I963" i="10"/>
  <c r="I967" i="10"/>
  <c r="I971" i="10"/>
  <c r="I981" i="10"/>
  <c r="I984" i="10"/>
  <c r="I962" i="10"/>
  <c r="I966" i="10"/>
  <c r="I970" i="10"/>
  <c r="I985" i="10"/>
  <c r="I989" i="10"/>
  <c r="I993" i="10"/>
  <c r="I988" i="10"/>
  <c r="I992" i="10"/>
  <c r="I996" i="10"/>
  <c r="I1000" i="10"/>
  <c r="I975" i="10"/>
  <c r="I991" i="10"/>
  <c r="I995" i="10"/>
  <c r="I999" i="10"/>
  <c r="AL20" i="6"/>
  <c r="AM20" i="6"/>
  <c r="AN20" i="6"/>
  <c r="AJ20" i="6"/>
  <c r="AO20" i="6"/>
  <c r="AK20" i="6"/>
  <c r="AJ17" i="6"/>
  <c r="AK17" i="6"/>
  <c r="AL17" i="6"/>
  <c r="AM17" i="6"/>
  <c r="AN17" i="6"/>
  <c r="AO17" i="6"/>
  <c r="AJ16" i="6"/>
  <c r="AK16" i="6"/>
  <c r="AL16" i="6"/>
  <c r="AM16" i="6"/>
  <c r="AN16" i="6"/>
  <c r="AO16" i="6"/>
  <c r="AJ15" i="6"/>
  <c r="AK15" i="6"/>
  <c r="AL15" i="6"/>
  <c r="AM15" i="6"/>
  <c r="AN15" i="6"/>
  <c r="AO15" i="6"/>
  <c r="AJ14" i="6"/>
  <c r="AK14" i="6"/>
  <c r="AL14" i="6"/>
  <c r="AM14" i="6"/>
  <c r="AN14" i="6"/>
  <c r="AO14" i="6"/>
  <c r="AJ13" i="6"/>
  <c r="AK13" i="6"/>
  <c r="AL13" i="6"/>
  <c r="AM13" i="6"/>
  <c r="AN13" i="6"/>
  <c r="AO13" i="6"/>
  <c r="AJ12" i="6"/>
  <c r="AK12" i="6"/>
  <c r="AL12" i="6"/>
  <c r="AM12" i="6"/>
  <c r="AN12" i="6"/>
  <c r="AO12" i="6"/>
  <c r="AL7" i="6"/>
  <c r="AM7" i="6"/>
  <c r="AN7" i="6"/>
  <c r="AO7" i="6"/>
  <c r="AJ7" i="6"/>
  <c r="AK7" i="6"/>
  <c r="AO8" i="6"/>
  <c r="AJ8" i="6"/>
  <c r="AK8" i="6"/>
  <c r="AN8" i="6"/>
  <c r="AL8" i="6"/>
  <c r="AM8" i="6"/>
  <c r="AJ6" i="6"/>
  <c r="AK6" i="6"/>
  <c r="AL6" i="6"/>
  <c r="AM6" i="6"/>
  <c r="AN6" i="6"/>
  <c r="AO6" i="6"/>
  <c r="AL5" i="6"/>
  <c r="AN5" i="6"/>
  <c r="AO5" i="6"/>
  <c r="AM5" i="6"/>
  <c r="AJ5" i="6"/>
  <c r="AK5" i="6"/>
  <c r="AJ4" i="6"/>
  <c r="AK4" i="6"/>
  <c r="AL4" i="6"/>
  <c r="AM4" i="6"/>
  <c r="AN4" i="6"/>
  <c r="AO4" i="6"/>
  <c r="AJ3" i="6"/>
  <c r="AK3" i="6"/>
  <c r="AL3" i="6"/>
  <c r="AM3" i="6"/>
  <c r="AN3" i="6"/>
  <c r="AO3" i="6"/>
  <c r="AX7" i="6" l="1"/>
  <c r="AZ5" i="6"/>
  <c r="AW5" i="6"/>
  <c r="AX4" i="6"/>
  <c r="AU4" i="6"/>
  <c r="AW2" i="6"/>
  <c r="AW6" i="6"/>
  <c r="AY4" i="6"/>
  <c r="AU5" i="6"/>
  <c r="AX2" i="6"/>
  <c r="AW7" i="6"/>
  <c r="AZ4" i="6"/>
  <c r="AU6" i="6"/>
  <c r="AY2" i="6"/>
  <c r="AV5" i="6"/>
  <c r="AX3" i="6"/>
  <c r="AU7" i="6"/>
  <c r="AZ2" i="6"/>
  <c r="AQ2" i="6" s="1"/>
  <c r="AV20" i="6" s="1"/>
  <c r="AV6" i="6"/>
  <c r="AY3" i="6"/>
  <c r="AV7" i="6"/>
  <c r="AZ3" i="6"/>
  <c r="AX6" i="6"/>
  <c r="AY5" i="6"/>
  <c r="AV4" i="6"/>
  <c r="AW3" i="6"/>
  <c r="R988" i="10"/>
  <c r="X988" i="10" s="1"/>
  <c r="R981" i="10"/>
  <c r="X981" i="10" s="1"/>
  <c r="R964" i="10"/>
  <c r="X964" i="10" s="1"/>
  <c r="R958" i="10"/>
  <c r="X958" i="10" s="1"/>
  <c r="R938" i="10"/>
  <c r="X938" i="10" s="1"/>
  <c r="R925" i="10"/>
  <c r="X925" i="10" s="1"/>
  <c r="R926" i="10"/>
  <c r="X926" i="10" s="1"/>
  <c r="R916" i="10"/>
  <c r="X916" i="10" s="1"/>
  <c r="R898" i="10"/>
  <c r="X898" i="10" s="1"/>
  <c r="R899" i="10"/>
  <c r="X899" i="10" s="1"/>
  <c r="R890" i="10"/>
  <c r="X890" i="10" s="1"/>
  <c r="R847" i="10"/>
  <c r="X847" i="10" s="1"/>
  <c r="R865" i="10"/>
  <c r="X865" i="10" s="1"/>
  <c r="R884" i="10"/>
  <c r="X884" i="10" s="1"/>
  <c r="R832" i="10"/>
  <c r="X832" i="10" s="1"/>
  <c r="R833" i="10"/>
  <c r="X833" i="10" s="1"/>
  <c r="R802" i="10"/>
  <c r="X802" i="10" s="1"/>
  <c r="R823" i="10"/>
  <c r="X823" i="10" s="1"/>
  <c r="R784" i="10"/>
  <c r="X784" i="10" s="1"/>
  <c r="R778" i="10"/>
  <c r="X778" i="10" s="1"/>
  <c r="R754" i="10"/>
  <c r="X754" i="10" s="1"/>
  <c r="R782" i="10"/>
  <c r="X782" i="10" s="1"/>
  <c r="R743" i="10"/>
  <c r="X743" i="10" s="1"/>
  <c r="R752" i="10"/>
  <c r="X752" i="10" s="1"/>
  <c r="R727" i="10"/>
  <c r="X727" i="10" s="1"/>
  <c r="R692" i="10"/>
  <c r="X692" i="10" s="1"/>
  <c r="R706" i="10"/>
  <c r="X706" i="10" s="1"/>
  <c r="R676" i="10"/>
  <c r="X676" i="10" s="1"/>
  <c r="R694" i="10"/>
  <c r="X694" i="10" s="1"/>
  <c r="R651" i="10"/>
  <c r="X651" i="10" s="1"/>
  <c r="R662" i="10"/>
  <c r="X662" i="10" s="1"/>
  <c r="R642" i="10"/>
  <c r="X642" i="10" s="1"/>
  <c r="R605" i="10"/>
  <c r="X605" i="10" s="1"/>
  <c r="R575" i="10"/>
  <c r="X575" i="10" s="1"/>
  <c r="R593" i="10"/>
  <c r="R582" i="10"/>
  <c r="X582" i="10" s="1"/>
  <c r="R601" i="10"/>
  <c r="X601" i="10" s="1"/>
  <c r="R535" i="10"/>
  <c r="X535" i="10" s="1"/>
  <c r="R585" i="10"/>
  <c r="X585" i="10" s="1"/>
  <c r="R557" i="10"/>
  <c r="X557" i="10" s="1"/>
  <c r="R526" i="10"/>
  <c r="X526" i="10" s="1"/>
  <c r="R525" i="10"/>
  <c r="R488" i="10"/>
  <c r="X488" i="10" s="1"/>
  <c r="R515" i="10"/>
  <c r="X515" i="10" s="1"/>
  <c r="R425" i="10"/>
  <c r="X425" i="10" s="1"/>
  <c r="R393" i="10"/>
  <c r="X393" i="10" s="1"/>
  <c r="R511" i="10"/>
  <c r="X511" i="10" s="1"/>
  <c r="R479" i="10"/>
  <c r="X479" i="10" s="1"/>
  <c r="R442" i="10"/>
  <c r="X442" i="10" s="1"/>
  <c r="R410" i="10"/>
  <c r="X410" i="10" s="1"/>
  <c r="R378" i="10"/>
  <c r="X378" i="10" s="1"/>
  <c r="R345" i="10"/>
  <c r="X345" i="10" s="1"/>
  <c r="R313" i="10"/>
  <c r="X313" i="10" s="1"/>
  <c r="R435" i="10"/>
  <c r="X435" i="10" s="1"/>
  <c r="R342" i="10"/>
  <c r="X342" i="10" s="1"/>
  <c r="R310" i="10"/>
  <c r="X310" i="10" s="1"/>
  <c r="R379" i="10"/>
  <c r="X379" i="10" s="1"/>
  <c r="R343" i="10"/>
  <c r="X343" i="10" s="1"/>
  <c r="R311" i="10"/>
  <c r="X311" i="10" s="1"/>
  <c r="R387" i="10"/>
  <c r="X387" i="10" s="1"/>
  <c r="R332" i="10"/>
  <c r="X332" i="10" s="1"/>
  <c r="R300" i="10"/>
  <c r="X300" i="10" s="1"/>
  <c r="R290" i="10"/>
  <c r="X290" i="10" s="1"/>
  <c r="R266" i="10"/>
  <c r="X266" i="10" s="1"/>
  <c r="R234" i="10"/>
  <c r="X234" i="10" s="1"/>
  <c r="R268" i="10"/>
  <c r="X268" i="10" s="1"/>
  <c r="R236" i="10"/>
  <c r="X236" i="10" s="1"/>
  <c r="R207" i="10"/>
  <c r="X207" i="10" s="1"/>
  <c r="R165" i="10"/>
  <c r="X165" i="10" s="1"/>
  <c r="R133" i="10"/>
  <c r="X133" i="10" s="1"/>
  <c r="R267" i="10"/>
  <c r="X267" i="10" s="1"/>
  <c r="R235" i="10"/>
  <c r="X235" i="10" s="1"/>
  <c r="R199" i="10"/>
  <c r="X199" i="10" s="1"/>
  <c r="R166" i="10"/>
  <c r="X166" i="10" s="1"/>
  <c r="R134" i="10"/>
  <c r="X134" i="10" s="1"/>
  <c r="R222" i="10"/>
  <c r="X222" i="10" s="1"/>
  <c r="R175" i="10"/>
  <c r="X175" i="10" s="1"/>
  <c r="R143" i="10"/>
  <c r="X143" i="10" s="1"/>
  <c r="R227" i="10"/>
  <c r="X227" i="10" s="1"/>
  <c r="R156" i="10"/>
  <c r="X156" i="10" s="1"/>
  <c r="R108" i="10"/>
  <c r="X108" i="10" s="1"/>
  <c r="R109" i="10"/>
  <c r="X109" i="10" s="1"/>
  <c r="R77" i="10"/>
  <c r="X77" i="10" s="1"/>
  <c r="R57" i="10"/>
  <c r="X57" i="10" s="1"/>
  <c r="R90" i="10"/>
  <c r="X90" i="10" s="1"/>
  <c r="R52" i="10"/>
  <c r="X52" i="10" s="1"/>
  <c r="R111" i="10"/>
  <c r="X111" i="10" s="1"/>
  <c r="R79" i="10"/>
  <c r="X79" i="10" s="1"/>
  <c r="R46" i="10"/>
  <c r="X46" i="10" s="1"/>
  <c r="R25" i="10"/>
  <c r="X25" i="10" s="1"/>
  <c r="R11" i="10"/>
  <c r="X11" i="10" s="1"/>
  <c r="R366" i="10"/>
  <c r="X366" i="10" s="1"/>
  <c r="R23" i="10"/>
  <c r="X23" i="10" s="1"/>
  <c r="R913" i="10"/>
  <c r="X913" i="10" s="1"/>
  <c r="R432" i="10"/>
  <c r="X432" i="10" s="1"/>
  <c r="R713" i="10"/>
  <c r="X713" i="10" s="1"/>
  <c r="R721" i="10"/>
  <c r="X721" i="10" s="1"/>
  <c r="R281" i="10"/>
  <c r="X281" i="10" s="1"/>
  <c r="R881" i="10"/>
  <c r="X881" i="10" s="1"/>
  <c r="R707" i="10"/>
  <c r="X707" i="10" s="1"/>
  <c r="R265" i="10"/>
  <c r="X265" i="10" s="1"/>
  <c r="R648" i="10"/>
  <c r="R522" i="10"/>
  <c r="X522" i="10" s="1"/>
  <c r="R645" i="10"/>
  <c r="X645" i="10" s="1"/>
  <c r="R683" i="10"/>
  <c r="R877" i="10"/>
  <c r="X877" i="10" s="1"/>
  <c r="R983" i="10"/>
  <c r="X983" i="10" s="1"/>
  <c r="R448" i="10"/>
  <c r="X448" i="10" s="1"/>
  <c r="R887" i="10"/>
  <c r="X887" i="10" s="1"/>
  <c r="R229" i="10"/>
  <c r="X229" i="10" s="1"/>
  <c r="R644" i="10"/>
  <c r="X644" i="10" s="1"/>
  <c r="R520" i="10"/>
  <c r="X520" i="10" s="1"/>
  <c r="R505" i="10"/>
  <c r="X505" i="10" s="1"/>
  <c r="R825" i="10"/>
  <c r="X825" i="10" s="1"/>
  <c r="R624" i="10"/>
  <c r="X624" i="10" s="1"/>
  <c r="R697" i="10"/>
  <c r="X697" i="10" s="1"/>
  <c r="R998" i="10"/>
  <c r="X998" i="10" s="1"/>
  <c r="R691" i="10"/>
  <c r="X691" i="10" s="1"/>
  <c r="R895" i="10"/>
  <c r="X895" i="10" s="1"/>
  <c r="R84" i="10"/>
  <c r="X84" i="10" s="1"/>
  <c r="R253" i="10"/>
  <c r="X253" i="10" s="1"/>
  <c r="R689" i="10"/>
  <c r="X689" i="10" s="1"/>
  <c r="R44" i="10"/>
  <c r="X44" i="10" s="1"/>
  <c r="R999" i="10"/>
  <c r="X999" i="10" s="1"/>
  <c r="R993" i="10"/>
  <c r="X993" i="10" s="1"/>
  <c r="R971" i="10"/>
  <c r="X971" i="10" s="1"/>
  <c r="R960" i="10"/>
  <c r="X960" i="10" s="1"/>
  <c r="R959" i="10"/>
  <c r="X959" i="10" s="1"/>
  <c r="R936" i="10"/>
  <c r="X936" i="10" s="1"/>
  <c r="R921" i="10"/>
  <c r="X921" i="10" s="1"/>
  <c r="R922" i="10"/>
  <c r="R923" i="10"/>
  <c r="X923" i="10" s="1"/>
  <c r="R894" i="10"/>
  <c r="X894" i="10" s="1"/>
  <c r="R900" i="10"/>
  <c r="X900" i="10" s="1"/>
  <c r="R896" i="10"/>
  <c r="X896" i="10" s="1"/>
  <c r="R870" i="10"/>
  <c r="X870" i="10" s="1"/>
  <c r="R861" i="10"/>
  <c r="X861" i="10" s="1"/>
  <c r="R882" i="10"/>
  <c r="X882" i="10" s="1"/>
  <c r="R886" i="10"/>
  <c r="X886" i="10" s="1"/>
  <c r="R830" i="10"/>
  <c r="R798" i="10"/>
  <c r="X798" i="10" s="1"/>
  <c r="R819" i="10"/>
  <c r="X819" i="10" s="1"/>
  <c r="R780" i="10"/>
  <c r="X780" i="10" s="1"/>
  <c r="R774" i="10"/>
  <c r="X774" i="10" s="1"/>
  <c r="R750" i="10"/>
  <c r="X750" i="10" s="1"/>
  <c r="R771" i="10"/>
  <c r="R739" i="10"/>
  <c r="X739" i="10" s="1"/>
  <c r="R748" i="10"/>
  <c r="X748" i="10" s="1"/>
  <c r="R720" i="10"/>
  <c r="X720" i="10" s="1"/>
  <c r="R688" i="10"/>
  <c r="X688" i="10" s="1"/>
  <c r="R702" i="10"/>
  <c r="X702" i="10" s="1"/>
  <c r="R698" i="10"/>
  <c r="X698" i="10" s="1"/>
  <c r="R686" i="10"/>
  <c r="R647" i="10"/>
  <c r="X647" i="10" s="1"/>
  <c r="R658" i="10"/>
  <c r="X658" i="10" s="1"/>
  <c r="R633" i="10"/>
  <c r="X633" i="10" s="1"/>
  <c r="R635" i="10"/>
  <c r="X635" i="10" s="1"/>
  <c r="R571" i="10"/>
  <c r="X571" i="10" s="1"/>
  <c r="R610" i="10"/>
  <c r="X610" i="10" s="1"/>
  <c r="R578" i="10"/>
  <c r="X578" i="10" s="1"/>
  <c r="R592" i="10"/>
  <c r="X592" i="10" s="1"/>
  <c r="R531" i="10"/>
  <c r="X531" i="10" s="1"/>
  <c r="R549" i="10"/>
  <c r="X549" i="10" s="1"/>
  <c r="R561" i="10"/>
  <c r="X561" i="10" s="1"/>
  <c r="R581" i="10"/>
  <c r="X581" i="10" s="1"/>
  <c r="R521" i="10"/>
  <c r="X521" i="10" s="1"/>
  <c r="R484" i="10"/>
  <c r="X484" i="10" s="1"/>
  <c r="R453" i="10"/>
  <c r="X453" i="10" s="1"/>
  <c r="R421" i="10"/>
  <c r="X421" i="10" s="1"/>
  <c r="R389" i="10"/>
  <c r="X389" i="10" s="1"/>
  <c r="R507" i="10"/>
  <c r="X507" i="10" s="1"/>
  <c r="R475" i="10"/>
  <c r="X475" i="10" s="1"/>
  <c r="R438" i="10"/>
  <c r="X438" i="10" s="1"/>
  <c r="R406" i="10"/>
  <c r="X406" i="10" s="1"/>
  <c r="R374" i="10"/>
  <c r="X374" i="10" s="1"/>
  <c r="R341" i="10"/>
  <c r="X341" i="10" s="1"/>
  <c r="R309" i="10"/>
  <c r="X309" i="10" s="1"/>
  <c r="R403" i="10"/>
  <c r="X403" i="10" s="1"/>
  <c r="R338" i="10"/>
  <c r="X338" i="10" s="1"/>
  <c r="R306" i="10"/>
  <c r="X306" i="10" s="1"/>
  <c r="R365" i="10"/>
  <c r="X365" i="10" s="1"/>
  <c r="R339" i="10"/>
  <c r="X339" i="10" s="1"/>
  <c r="R307" i="10"/>
  <c r="X307" i="10" s="1"/>
  <c r="R360" i="10"/>
  <c r="X360" i="10" s="1"/>
  <c r="R328" i="10"/>
  <c r="X328" i="10" s="1"/>
  <c r="R296" i="10"/>
  <c r="X296" i="10" s="1"/>
  <c r="R285" i="10"/>
  <c r="X285" i="10" s="1"/>
  <c r="R262" i="10"/>
  <c r="X262" i="10" s="1"/>
  <c r="R230" i="10"/>
  <c r="X230" i="10" s="1"/>
  <c r="R264" i="10"/>
  <c r="X264" i="10" s="1"/>
  <c r="R232" i="10"/>
  <c r="X232" i="10" s="1"/>
  <c r="R193" i="10"/>
  <c r="X193" i="10" s="1"/>
  <c r="R161" i="10"/>
  <c r="X161" i="10" s="1"/>
  <c r="R129" i="10"/>
  <c r="X129" i="10" s="1"/>
  <c r="R263" i="10"/>
  <c r="X263" i="10" s="1"/>
  <c r="R231" i="10"/>
  <c r="X231" i="10" s="1"/>
  <c r="R194" i="10"/>
  <c r="X194" i="10" s="1"/>
  <c r="R162" i="10"/>
  <c r="X162" i="10" s="1"/>
  <c r="R130" i="10"/>
  <c r="X130" i="10" s="1"/>
  <c r="R219" i="10"/>
  <c r="X219" i="10" s="1"/>
  <c r="R171" i="10"/>
  <c r="R139" i="10"/>
  <c r="X139" i="10" s="1"/>
  <c r="R196" i="10"/>
  <c r="X196" i="10" s="1"/>
  <c r="R152" i="10"/>
  <c r="X152" i="10" s="1"/>
  <c r="R104" i="10"/>
  <c r="X104" i="10" s="1"/>
  <c r="R105" i="10"/>
  <c r="X105" i="10" s="1"/>
  <c r="R73" i="10"/>
  <c r="X73" i="10" s="1"/>
  <c r="R55" i="10"/>
  <c r="X55" i="10" s="1"/>
  <c r="R118" i="10"/>
  <c r="X118" i="10" s="1"/>
  <c r="R49" i="10"/>
  <c r="X49" i="10" s="1"/>
  <c r="R107" i="10"/>
  <c r="R75" i="10"/>
  <c r="X75" i="10" s="1"/>
  <c r="R35" i="10"/>
  <c r="X35" i="10" s="1"/>
  <c r="R22" i="10"/>
  <c r="X22" i="10" s="1"/>
  <c r="R14" i="10"/>
  <c r="X14" i="10" s="1"/>
  <c r="R18" i="10"/>
  <c r="X18" i="10" s="1"/>
  <c r="R241" i="10"/>
  <c r="R21" i="10"/>
  <c r="X21" i="10" s="1"/>
  <c r="R679" i="10"/>
  <c r="X679" i="10" s="1"/>
  <c r="R209" i="10"/>
  <c r="X209" i="10" s="1"/>
  <c r="R664" i="10"/>
  <c r="X664" i="10" s="1"/>
  <c r="R675" i="10"/>
  <c r="R249" i="10"/>
  <c r="X249" i="10" s="1"/>
  <c r="R828" i="10"/>
  <c r="X828" i="10" s="1"/>
  <c r="R677" i="10"/>
  <c r="X677" i="10" s="1"/>
  <c r="R233" i="10"/>
  <c r="X233" i="10" s="1"/>
  <c r="R514" i="10"/>
  <c r="X514" i="10" s="1"/>
  <c r="R261" i="10"/>
  <c r="X261" i="10" s="1"/>
  <c r="R568" i="10"/>
  <c r="X568" i="10" s="1"/>
  <c r="R873" i="10"/>
  <c r="X873" i="10" s="1"/>
  <c r="R481" i="10"/>
  <c r="X481" i="10" s="1"/>
  <c r="R947" i="10"/>
  <c r="X947" i="10" s="1"/>
  <c r="R556" i="10"/>
  <c r="X556" i="10" s="1"/>
  <c r="R60" i="10"/>
  <c r="X60" i="10" s="1"/>
  <c r="R160" i="10"/>
  <c r="X160" i="10" s="1"/>
  <c r="R709" i="10"/>
  <c r="X709" i="10" s="1"/>
  <c r="R461" i="10"/>
  <c r="X461" i="10" s="1"/>
  <c r="R783" i="10"/>
  <c r="X783" i="10" s="1"/>
  <c r="R793" i="10"/>
  <c r="X793" i="10" s="1"/>
  <c r="R616" i="10"/>
  <c r="X616" i="10" s="1"/>
  <c r="R595" i="10"/>
  <c r="X595" i="10" s="1"/>
  <c r="R909" i="10"/>
  <c r="X909" i="10" s="1"/>
  <c r="R668" i="10"/>
  <c r="X668" i="10" s="1"/>
  <c r="R765" i="10"/>
  <c r="X765" i="10" s="1"/>
  <c r="R619" i="10"/>
  <c r="X619" i="10" s="1"/>
  <c r="R82" i="10"/>
  <c r="X82" i="10" s="1"/>
  <c r="R74" i="10"/>
  <c r="X74" i="10" s="1"/>
  <c r="R611" i="10"/>
  <c r="X611" i="10" s="1"/>
  <c r="R995" i="10"/>
  <c r="X995" i="10" s="1"/>
  <c r="R989" i="10"/>
  <c r="X989" i="10" s="1"/>
  <c r="R967" i="10"/>
  <c r="X967" i="10" s="1"/>
  <c r="R976" i="10"/>
  <c r="X976" i="10" s="1"/>
  <c r="R954" i="10"/>
  <c r="X954" i="10" s="1"/>
  <c r="R932" i="10"/>
  <c r="X932" i="10" s="1"/>
  <c r="R948" i="10"/>
  <c r="X948" i="10" s="1"/>
  <c r="R918" i="10"/>
  <c r="X918" i="10" s="1"/>
  <c r="R927" i="10"/>
  <c r="X927" i="10" s="1"/>
  <c r="R931" i="10"/>
  <c r="X931" i="10" s="1"/>
  <c r="R904" i="10"/>
  <c r="X904" i="10" s="1"/>
  <c r="R868" i="10"/>
  <c r="X868" i="10" s="1"/>
  <c r="R888" i="10"/>
  <c r="X888" i="10" s="1"/>
  <c r="R857" i="10"/>
  <c r="X857" i="10" s="1"/>
  <c r="R866" i="10"/>
  <c r="X866" i="10" s="1"/>
  <c r="R829" i="10"/>
  <c r="X829" i="10" s="1"/>
  <c r="R826" i="10"/>
  <c r="X826" i="10" s="1"/>
  <c r="R794" i="10"/>
  <c r="X794" i="10" s="1"/>
  <c r="R815" i="10"/>
  <c r="X815" i="10" s="1"/>
  <c r="R776" i="10"/>
  <c r="X776" i="10" s="1"/>
  <c r="R773" i="10"/>
  <c r="X773" i="10" s="1"/>
  <c r="R746" i="10"/>
  <c r="X746" i="10" s="1"/>
  <c r="R767" i="10"/>
  <c r="X767" i="10" s="1"/>
  <c r="R735" i="10"/>
  <c r="X735" i="10" s="1"/>
  <c r="R744" i="10"/>
  <c r="X744" i="10" s="1"/>
  <c r="R716" i="10"/>
  <c r="X716" i="10" s="1"/>
  <c r="R724" i="10"/>
  <c r="R723" i="10"/>
  <c r="X723" i="10" s="1"/>
  <c r="R673" i="10"/>
  <c r="X673" i="10" s="1"/>
  <c r="R690" i="10"/>
  <c r="X690" i="10" s="1"/>
  <c r="R643" i="10"/>
  <c r="X643" i="10" s="1"/>
  <c r="R638" i="10"/>
  <c r="X638" i="10" s="1"/>
  <c r="R629" i="10"/>
  <c r="X629" i="10" s="1"/>
  <c r="R634" i="10"/>
  <c r="X634" i="10" s="1"/>
  <c r="R567" i="10"/>
  <c r="X567" i="10" s="1"/>
  <c r="R630" i="10"/>
  <c r="X630" i="10" s="1"/>
  <c r="R574" i="10"/>
  <c r="X574" i="10" s="1"/>
  <c r="R594" i="10"/>
  <c r="X594" i="10" s="1"/>
  <c r="R527" i="10"/>
  <c r="X527" i="10" s="1"/>
  <c r="R545" i="10"/>
  <c r="X545" i="10" s="1"/>
  <c r="R550" i="10"/>
  <c r="X550" i="10" s="1"/>
  <c r="R554" i="10"/>
  <c r="X554" i="10" s="1"/>
  <c r="R513" i="10"/>
  <c r="X513" i="10" s="1"/>
  <c r="R480" i="10"/>
  <c r="X480" i="10" s="1"/>
  <c r="R449" i="10"/>
  <c r="X449" i="10" s="1"/>
  <c r="R417" i="10"/>
  <c r="X417" i="10" s="1"/>
  <c r="R385" i="10"/>
  <c r="X385" i="10" s="1"/>
  <c r="R503" i="10"/>
  <c r="X503" i="10" s="1"/>
  <c r="R471" i="10"/>
  <c r="X471" i="10" s="1"/>
  <c r="R434" i="10"/>
  <c r="X434" i="10" s="1"/>
  <c r="R402" i="10"/>
  <c r="X402" i="10" s="1"/>
  <c r="R370" i="10"/>
  <c r="X370" i="10" s="1"/>
  <c r="R337" i="10"/>
  <c r="X337" i="10" s="1"/>
  <c r="R305" i="10"/>
  <c r="X305" i="10" s="1"/>
  <c r="R371" i="10"/>
  <c r="X371" i="10" s="1"/>
  <c r="R334" i="10"/>
  <c r="X334" i="10" s="1"/>
  <c r="R302" i="10"/>
  <c r="X302" i="10" s="1"/>
  <c r="R363" i="10"/>
  <c r="X363" i="10" s="1"/>
  <c r="R335" i="10"/>
  <c r="X335" i="10" s="1"/>
  <c r="R457" i="10"/>
  <c r="X457" i="10" s="1"/>
  <c r="R356" i="10"/>
  <c r="X356" i="10" s="1"/>
  <c r="R324" i="10"/>
  <c r="X324" i="10" s="1"/>
  <c r="R292" i="10"/>
  <c r="X292" i="10" s="1"/>
  <c r="R439" i="10"/>
  <c r="X439" i="10" s="1"/>
  <c r="R258" i="10"/>
  <c r="X258" i="10" s="1"/>
  <c r="R294" i="10"/>
  <c r="R260" i="10"/>
  <c r="X260" i="10" s="1"/>
  <c r="R228" i="10"/>
  <c r="X228" i="10" s="1"/>
  <c r="R189" i="10"/>
  <c r="X189" i="10" s="1"/>
  <c r="R157" i="10"/>
  <c r="X157" i="10" s="1"/>
  <c r="R125" i="10"/>
  <c r="X125" i="10" s="1"/>
  <c r="R259" i="10"/>
  <c r="X259" i="10" s="1"/>
  <c r="R208" i="10"/>
  <c r="X208" i="10" s="1"/>
  <c r="R190" i="10"/>
  <c r="R158" i="10"/>
  <c r="X158" i="10" s="1"/>
  <c r="R126" i="10"/>
  <c r="X126" i="10" s="1"/>
  <c r="R214" i="10"/>
  <c r="X214" i="10" s="1"/>
  <c r="R167" i="10"/>
  <c r="X167" i="10" s="1"/>
  <c r="R135" i="10"/>
  <c r="X135" i="10" s="1"/>
  <c r="R192" i="10"/>
  <c r="X192" i="10" s="1"/>
  <c r="R148" i="10"/>
  <c r="X148" i="10" s="1"/>
  <c r="R100" i="10"/>
  <c r="X100" i="10" s="1"/>
  <c r="R101" i="10"/>
  <c r="X101" i="10" s="1"/>
  <c r="R69" i="10"/>
  <c r="X69" i="10" s="1"/>
  <c r="R119" i="10"/>
  <c r="X119" i="10" s="1"/>
  <c r="R115" i="10"/>
  <c r="X115" i="10" s="1"/>
  <c r="R43" i="10"/>
  <c r="X43" i="10" s="1"/>
  <c r="R103" i="10"/>
  <c r="X103" i="10" s="1"/>
  <c r="R71" i="10"/>
  <c r="X71" i="10" s="1"/>
  <c r="R17" i="10"/>
  <c r="R9" i="10"/>
  <c r="X9" i="10" s="1"/>
  <c r="R15" i="10"/>
  <c r="X15" i="10" s="1"/>
  <c r="R28" i="10"/>
  <c r="X28" i="10" s="1"/>
  <c r="R221" i="10"/>
  <c r="X221" i="10" s="1"/>
  <c r="R518" i="10"/>
  <c r="X518" i="10" s="1"/>
  <c r="R603" i="10"/>
  <c r="X603" i="10" s="1"/>
  <c r="R994" i="10"/>
  <c r="R636" i="10"/>
  <c r="X636" i="10" s="1"/>
  <c r="R637" i="10"/>
  <c r="X637" i="10" s="1"/>
  <c r="R408" i="10"/>
  <c r="X408" i="10" s="1"/>
  <c r="R796" i="10"/>
  <c r="X796" i="10" s="1"/>
  <c r="R524" i="10"/>
  <c r="X524" i="10" s="1"/>
  <c r="R951" i="10"/>
  <c r="X951" i="10" s="1"/>
  <c r="R497" i="10"/>
  <c r="X497" i="10" s="1"/>
  <c r="R164" i="10"/>
  <c r="X164" i="10" s="1"/>
  <c r="R987" i="10"/>
  <c r="X987" i="10" s="1"/>
  <c r="R237" i="10"/>
  <c r="X237" i="10" s="1"/>
  <c r="R548" i="10"/>
  <c r="X548" i="10" s="1"/>
  <c r="R540" i="10"/>
  <c r="X540" i="10" s="1"/>
  <c r="R128" i="10"/>
  <c r="X128" i="10" s="1"/>
  <c r="R470" i="10"/>
  <c r="X470" i="10" s="1"/>
  <c r="R56" i="10"/>
  <c r="X56" i="10" s="1"/>
  <c r="R436" i="10"/>
  <c r="X436" i="10" s="1"/>
  <c r="R528" i="10"/>
  <c r="X528" i="10" s="1"/>
  <c r="R116" i="10"/>
  <c r="X116" i="10" s="1"/>
  <c r="R715" i="10"/>
  <c r="X715" i="10" s="1"/>
  <c r="R498" i="10"/>
  <c r="X498" i="10" s="1"/>
  <c r="R376" i="10"/>
  <c r="X376" i="10" s="1"/>
  <c r="R901" i="10"/>
  <c r="X901" i="10" s="1"/>
  <c r="R478" i="10"/>
  <c r="X478" i="10" s="1"/>
  <c r="R703" i="10"/>
  <c r="X703" i="10" s="1"/>
  <c r="R982" i="10"/>
  <c r="X982" i="10" s="1"/>
  <c r="R62" i="10"/>
  <c r="X62" i="10" s="1"/>
  <c r="R660" i="10"/>
  <c r="X660" i="10" s="1"/>
  <c r="R552" i="10"/>
  <c r="X552" i="10" s="1"/>
  <c r="R991" i="10"/>
  <c r="X991" i="10" s="1"/>
  <c r="R985" i="10"/>
  <c r="X985" i="10" s="1"/>
  <c r="R963" i="10"/>
  <c r="X963" i="10" s="1"/>
  <c r="R973" i="10"/>
  <c r="X973" i="10" s="1"/>
  <c r="R956" i="10"/>
  <c r="X956" i="10" s="1"/>
  <c r="R949" i="10"/>
  <c r="X949" i="10" s="1"/>
  <c r="R937" i="10"/>
  <c r="X937" i="10" s="1"/>
  <c r="R952" i="10"/>
  <c r="X952" i="10" s="1"/>
  <c r="R920" i="10"/>
  <c r="X920" i="10" s="1"/>
  <c r="R924" i="10"/>
  <c r="X924" i="10" s="1"/>
  <c r="R883" i="10"/>
  <c r="X883" i="10" s="1"/>
  <c r="R867" i="10"/>
  <c r="X867" i="10" s="1"/>
  <c r="R872" i="10"/>
  <c r="X872" i="10" s="1"/>
  <c r="R853" i="10"/>
  <c r="X853" i="10" s="1"/>
  <c r="R862" i="10"/>
  <c r="X862" i="10" s="1"/>
  <c r="R842" i="10"/>
  <c r="X842" i="10" s="1"/>
  <c r="R822" i="10"/>
  <c r="X822" i="10" s="1"/>
  <c r="R843" i="10"/>
  <c r="X843" i="10" s="1"/>
  <c r="R811" i="10"/>
  <c r="X811" i="10" s="1"/>
  <c r="R795" i="10"/>
  <c r="X795" i="10" s="1"/>
  <c r="R772" i="10"/>
  <c r="R742" i="10"/>
  <c r="X742" i="10" s="1"/>
  <c r="R763" i="10"/>
  <c r="X763" i="10" s="1"/>
  <c r="R731" i="10"/>
  <c r="X731" i="10" s="1"/>
  <c r="R740" i="10"/>
  <c r="X740" i="10" s="1"/>
  <c r="R712" i="10"/>
  <c r="X712" i="10" s="1"/>
  <c r="R705" i="10"/>
  <c r="X705" i="10" s="1"/>
  <c r="R719" i="10"/>
  <c r="X719" i="10" s="1"/>
  <c r="R669" i="10"/>
  <c r="X669" i="10" s="1"/>
  <c r="R671" i="10"/>
  <c r="X671" i="10" s="1"/>
  <c r="R639" i="10"/>
  <c r="X639" i="10" s="1"/>
  <c r="R608" i="10"/>
  <c r="X608" i="10" s="1"/>
  <c r="R625" i="10"/>
  <c r="X625" i="10" s="1"/>
  <c r="R598" i="10"/>
  <c r="X598" i="10" s="1"/>
  <c r="R563" i="10"/>
  <c r="X563" i="10" s="1"/>
  <c r="R650" i="10"/>
  <c r="X650" i="10" s="1"/>
  <c r="R570" i="10"/>
  <c r="R569" i="10"/>
  <c r="X569" i="10" s="1"/>
  <c r="R606" i="10"/>
  <c r="X606" i="10" s="1"/>
  <c r="R541" i="10"/>
  <c r="X541" i="10" s="1"/>
  <c r="R546" i="10"/>
  <c r="X546" i="10" s="1"/>
  <c r="R553" i="10"/>
  <c r="X553" i="10" s="1"/>
  <c r="R508" i="10"/>
  <c r="X508" i="10" s="1"/>
  <c r="R476" i="10"/>
  <c r="X476" i="10" s="1"/>
  <c r="R445" i="10"/>
  <c r="X445" i="10" s="1"/>
  <c r="R413" i="10"/>
  <c r="X413" i="10" s="1"/>
  <c r="R381" i="10"/>
  <c r="X381" i="10" s="1"/>
  <c r="R499" i="10"/>
  <c r="X499" i="10" s="1"/>
  <c r="R464" i="10"/>
  <c r="X464" i="10" s="1"/>
  <c r="R430" i="10"/>
  <c r="X430" i="10" s="1"/>
  <c r="R398" i="10"/>
  <c r="X398" i="10" s="1"/>
  <c r="R427" i="10"/>
  <c r="X427" i="10" s="1"/>
  <c r="R333" i="10"/>
  <c r="X333" i="10" s="1"/>
  <c r="R301" i="10"/>
  <c r="X301" i="10" s="1"/>
  <c r="R367" i="10"/>
  <c r="X367" i="10" s="1"/>
  <c r="R330" i="10"/>
  <c r="X330" i="10" s="1"/>
  <c r="R423" i="10"/>
  <c r="X423" i="10" s="1"/>
  <c r="R361" i="10"/>
  <c r="X361" i="10" s="1"/>
  <c r="R331" i="10"/>
  <c r="X331" i="10" s="1"/>
  <c r="R431" i="10"/>
  <c r="X431" i="10" s="1"/>
  <c r="R352" i="10"/>
  <c r="X352" i="10" s="1"/>
  <c r="R320" i="10"/>
  <c r="X320" i="10" s="1"/>
  <c r="R288" i="10"/>
  <c r="X288" i="10" s="1"/>
  <c r="R286" i="10"/>
  <c r="X286" i="10" s="1"/>
  <c r="R254" i="10"/>
  <c r="X254" i="10" s="1"/>
  <c r="R456" i="10"/>
  <c r="X456" i="10" s="1"/>
  <c r="R256" i="10"/>
  <c r="X256" i="10" s="1"/>
  <c r="R224" i="10"/>
  <c r="X224" i="10" s="1"/>
  <c r="R185" i="10"/>
  <c r="X185" i="10" s="1"/>
  <c r="R153" i="10"/>
  <c r="X153" i="10" s="1"/>
  <c r="R121" i="10"/>
  <c r="X121" i="10" s="1"/>
  <c r="R255" i="10"/>
  <c r="X255" i="10" s="1"/>
  <c r="R206" i="10"/>
  <c r="X206" i="10" s="1"/>
  <c r="R186" i="10"/>
  <c r="X186" i="10" s="1"/>
  <c r="R154" i="10"/>
  <c r="X154" i="10" s="1"/>
  <c r="R122" i="10"/>
  <c r="X122" i="10" s="1"/>
  <c r="R195" i="10"/>
  <c r="X195" i="10" s="1"/>
  <c r="R163" i="10"/>
  <c r="X163" i="10" s="1"/>
  <c r="R131" i="10"/>
  <c r="X131" i="10" s="1"/>
  <c r="R188" i="10"/>
  <c r="X188" i="10" s="1"/>
  <c r="R144" i="10"/>
  <c r="X144" i="10" s="1"/>
  <c r="R96" i="10"/>
  <c r="X96" i="10" s="1"/>
  <c r="R97" i="10"/>
  <c r="X97" i="10" s="1"/>
  <c r="R65" i="10"/>
  <c r="X65" i="10" s="1"/>
  <c r="R110" i="10"/>
  <c r="X110" i="10" s="1"/>
  <c r="R37" i="10"/>
  <c r="X37" i="10" s="1"/>
  <c r="R41" i="10"/>
  <c r="X41" i="10" s="1"/>
  <c r="R99" i="10"/>
  <c r="X99" i="10" s="1"/>
  <c r="R67" i="10"/>
  <c r="X67" i="10" s="1"/>
  <c r="R38" i="10"/>
  <c r="X38" i="10" s="1"/>
  <c r="R8" i="10"/>
  <c r="X8" i="10" s="1"/>
  <c r="R16" i="10"/>
  <c r="X16" i="10" s="1"/>
  <c r="R695" i="10"/>
  <c r="X695" i="10" s="1"/>
  <c r="R711" i="10"/>
  <c r="X711" i="10" s="1"/>
  <c r="R631" i="10"/>
  <c r="X631" i="10" s="1"/>
  <c r="R943" i="10"/>
  <c r="X943" i="10" s="1"/>
  <c r="R536" i="10"/>
  <c r="X536" i="10" s="1"/>
  <c r="R588" i="10"/>
  <c r="X588" i="10" s="1"/>
  <c r="R368" i="10"/>
  <c r="X368" i="10" s="1"/>
  <c r="R584" i="10"/>
  <c r="X584" i="10" s="1"/>
  <c r="R462" i="10"/>
  <c r="X462" i="10" s="1"/>
  <c r="R893" i="10"/>
  <c r="X893" i="10" s="1"/>
  <c r="R404" i="10"/>
  <c r="X404" i="10" s="1"/>
  <c r="R120" i="10"/>
  <c r="X120" i="10" s="1"/>
  <c r="R809" i="10"/>
  <c r="X809" i="10" s="1"/>
  <c r="R757" i="10"/>
  <c r="X757" i="10" s="1"/>
  <c r="R852" i="10"/>
  <c r="X852" i="10" s="1"/>
  <c r="R78" i="10"/>
  <c r="X78" i="10" s="1"/>
  <c r="R627" i="10"/>
  <c r="X627" i="10" s="1"/>
  <c r="R1001" i="10"/>
  <c r="R699" i="10"/>
  <c r="X699" i="10" s="1"/>
  <c r="R66" i="10"/>
  <c r="X66" i="10" s="1"/>
  <c r="R864" i="10"/>
  <c r="X864" i="10" s="1"/>
  <c r="R86" i="10"/>
  <c r="X86" i="10" s="1"/>
  <c r="R681" i="10"/>
  <c r="X681" i="10" s="1"/>
  <c r="R466" i="10"/>
  <c r="X466" i="10" s="1"/>
  <c r="R257" i="10"/>
  <c r="X257" i="10" s="1"/>
  <c r="R885" i="10"/>
  <c r="R485" i="10"/>
  <c r="X485" i="10" s="1"/>
  <c r="R685" i="10"/>
  <c r="X685" i="10" s="1"/>
  <c r="R761" i="10"/>
  <c r="X761" i="10" s="1"/>
  <c r="R493" i="10"/>
  <c r="X493" i="10" s="1"/>
  <c r="R656" i="10"/>
  <c r="X656" i="10" s="1"/>
  <c r="R245" i="10"/>
  <c r="X245" i="10" s="1"/>
  <c r="R975" i="10"/>
  <c r="X975" i="10" s="1"/>
  <c r="R970" i="10"/>
  <c r="X970" i="10" s="1"/>
  <c r="R980" i="10"/>
  <c r="X980" i="10" s="1"/>
  <c r="R969" i="10"/>
  <c r="X969" i="10" s="1"/>
  <c r="R953" i="10"/>
  <c r="X953" i="10" s="1"/>
  <c r="R940" i="10"/>
  <c r="X940" i="10" s="1"/>
  <c r="R955" i="10"/>
  <c r="X955" i="10" s="1"/>
  <c r="R942" i="10"/>
  <c r="X942" i="10" s="1"/>
  <c r="R914" i="10"/>
  <c r="X914" i="10" s="1"/>
  <c r="R919" i="10"/>
  <c r="X919" i="10" s="1"/>
  <c r="R879" i="10"/>
  <c r="X879" i="10" s="1"/>
  <c r="R863" i="10"/>
  <c r="X863" i="10" s="1"/>
  <c r="R876" i="10"/>
  <c r="X876" i="10" s="1"/>
  <c r="R849" i="10"/>
  <c r="X849" i="10" s="1"/>
  <c r="R858" i="10"/>
  <c r="X858" i="10" s="1"/>
  <c r="R838" i="10"/>
  <c r="X838" i="10" s="1"/>
  <c r="R818" i="10"/>
  <c r="X818" i="10" s="1"/>
  <c r="R791" i="10"/>
  <c r="X791" i="10" s="1"/>
  <c r="R807" i="10"/>
  <c r="X807" i="10" s="1"/>
  <c r="R789" i="10"/>
  <c r="X789" i="10" s="1"/>
  <c r="R770" i="10"/>
  <c r="X770" i="10" s="1"/>
  <c r="R738" i="10"/>
  <c r="X738" i="10" s="1"/>
  <c r="R759" i="10"/>
  <c r="X759" i="10" s="1"/>
  <c r="R786" i="10"/>
  <c r="X786" i="10" s="1"/>
  <c r="R736" i="10"/>
  <c r="X736" i="10" s="1"/>
  <c r="R708" i="10"/>
  <c r="X708" i="10" s="1"/>
  <c r="R722" i="10"/>
  <c r="X722" i="10" s="1"/>
  <c r="R684" i="10"/>
  <c r="X684" i="10" s="1"/>
  <c r="R665" i="10"/>
  <c r="X665" i="10" s="1"/>
  <c r="R667" i="10"/>
  <c r="X667" i="10" s="1"/>
  <c r="R646" i="10"/>
  <c r="X646" i="10" s="1"/>
  <c r="R604" i="10"/>
  <c r="X604" i="10" s="1"/>
  <c r="R621" i="10"/>
  <c r="X621" i="10" s="1"/>
  <c r="R591" i="10"/>
  <c r="X591" i="10" s="1"/>
  <c r="R559" i="10"/>
  <c r="X559" i="10" s="1"/>
  <c r="R626" i="10"/>
  <c r="X626" i="10" s="1"/>
  <c r="R566" i="10"/>
  <c r="X566" i="10" s="1"/>
  <c r="R551" i="10"/>
  <c r="X551" i="10" s="1"/>
  <c r="R589" i="10"/>
  <c r="X589" i="10" s="1"/>
  <c r="R537" i="10"/>
  <c r="X537" i="10" s="1"/>
  <c r="R542" i="10"/>
  <c r="X542" i="10" s="1"/>
  <c r="R519" i="10"/>
  <c r="X519" i="10" s="1"/>
  <c r="R504" i="10"/>
  <c r="X504" i="10" s="1"/>
  <c r="R472" i="10"/>
  <c r="X472" i="10" s="1"/>
  <c r="R441" i="10"/>
  <c r="X441" i="10" s="1"/>
  <c r="R409" i="10"/>
  <c r="X409" i="10" s="1"/>
  <c r="R377" i="10"/>
  <c r="X377" i="10" s="1"/>
  <c r="R495" i="10"/>
  <c r="X495" i="10" s="1"/>
  <c r="R459" i="10"/>
  <c r="X459" i="10" s="1"/>
  <c r="R426" i="10"/>
  <c r="X426" i="10" s="1"/>
  <c r="R394" i="10"/>
  <c r="X394" i="10" s="1"/>
  <c r="R395" i="10"/>
  <c r="X395" i="10" s="1"/>
  <c r="R329" i="10"/>
  <c r="X329" i="10" s="1"/>
  <c r="R297" i="10"/>
  <c r="X297" i="10" s="1"/>
  <c r="R358" i="10"/>
  <c r="X358" i="10" s="1"/>
  <c r="R326" i="10"/>
  <c r="X326" i="10" s="1"/>
  <c r="R391" i="10"/>
  <c r="X391" i="10" s="1"/>
  <c r="R359" i="10"/>
  <c r="X359" i="10" s="1"/>
  <c r="R327" i="10"/>
  <c r="X327" i="10" s="1"/>
  <c r="R399" i="10"/>
  <c r="X399" i="10" s="1"/>
  <c r="R348" i="10"/>
  <c r="X348" i="10" s="1"/>
  <c r="R316" i="10"/>
  <c r="X316" i="10" s="1"/>
  <c r="R375" i="10"/>
  <c r="X375" i="10" s="1"/>
  <c r="R282" i="10"/>
  <c r="X282" i="10" s="1"/>
  <c r="R250" i="10"/>
  <c r="X250" i="10" s="1"/>
  <c r="R284" i="10"/>
  <c r="X284" i="10" s="1"/>
  <c r="R252" i="10"/>
  <c r="X252" i="10" s="1"/>
  <c r="R220" i="10"/>
  <c r="X220" i="10" s="1"/>
  <c r="R181" i="10"/>
  <c r="X181" i="10" s="1"/>
  <c r="R149" i="10"/>
  <c r="X149" i="10" s="1"/>
  <c r="R283" i="10"/>
  <c r="X283" i="10" s="1"/>
  <c r="R251" i="10"/>
  <c r="X251" i="10" s="1"/>
  <c r="R203" i="10"/>
  <c r="X203" i="10" s="1"/>
  <c r="R182" i="10"/>
  <c r="X182" i="10" s="1"/>
  <c r="R150" i="10"/>
  <c r="X150" i="10" s="1"/>
  <c r="R218" i="10"/>
  <c r="X218" i="10" s="1"/>
  <c r="R191" i="10"/>
  <c r="X191" i="10" s="1"/>
  <c r="R159" i="10"/>
  <c r="X159" i="10" s="1"/>
  <c r="R127" i="10"/>
  <c r="X127" i="10" s="1"/>
  <c r="R184" i="10"/>
  <c r="X184" i="10" s="1"/>
  <c r="R140" i="10"/>
  <c r="X140" i="10" s="1"/>
  <c r="R92" i="10"/>
  <c r="X92" i="10" s="1"/>
  <c r="R93" i="10"/>
  <c r="X93" i="10" s="1"/>
  <c r="R61" i="10"/>
  <c r="X61" i="10" s="1"/>
  <c r="R106" i="10"/>
  <c r="X106" i="10" s="1"/>
  <c r="R51" i="10"/>
  <c r="X51" i="10" s="1"/>
  <c r="R54" i="10"/>
  <c r="X54" i="10" s="1"/>
  <c r="R95" i="10"/>
  <c r="X95" i="10" s="1"/>
  <c r="R63" i="10"/>
  <c r="X63" i="10" s="1"/>
  <c r="R33" i="10"/>
  <c r="X33" i="10" s="1"/>
  <c r="R24" i="10"/>
  <c r="X24" i="10" s="1"/>
  <c r="R26" i="10"/>
  <c r="X26" i="10" s="1"/>
  <c r="R915" i="10"/>
  <c r="X915" i="10" s="1"/>
  <c r="R911" i="10"/>
  <c r="X911" i="10" s="1"/>
  <c r="R821" i="10"/>
  <c r="X821" i="10" s="1"/>
  <c r="R486" i="10"/>
  <c r="X486" i="10" s="1"/>
  <c r="R939" i="10"/>
  <c r="X939" i="10" s="1"/>
  <c r="R474" i="10"/>
  <c r="R477" i="10"/>
  <c r="X477" i="10" s="1"/>
  <c r="R768" i="10"/>
  <c r="X768" i="10" s="1"/>
  <c r="R897" i="10"/>
  <c r="X897" i="10" s="1"/>
  <c r="R501" i="10"/>
  <c r="X501" i="10" s="1"/>
  <c r="R844" i="10"/>
  <c r="X844" i="10" s="1"/>
  <c r="R372" i="10"/>
  <c r="X372" i="10" s="1"/>
  <c r="R623" i="10"/>
  <c r="X623" i="10" s="1"/>
  <c r="R217" i="10"/>
  <c r="X217" i="10" s="1"/>
  <c r="R273" i="10"/>
  <c r="X273" i="10" s="1"/>
  <c r="R197" i="10"/>
  <c r="X197" i="10" s="1"/>
  <c r="R733" i="10"/>
  <c r="X733" i="10" s="1"/>
  <c r="R812" i="10"/>
  <c r="X812" i="10" s="1"/>
  <c r="R979" i="10"/>
  <c r="X979" i="10" s="1"/>
  <c r="R672" i="10"/>
  <c r="X672" i="10" s="1"/>
  <c r="R805" i="10"/>
  <c r="X805" i="10" s="1"/>
  <c r="R997" i="10"/>
  <c r="X997" i="10" s="1"/>
  <c r="R800" i="10"/>
  <c r="X800" i="10" s="1"/>
  <c r="R775" i="10"/>
  <c r="X775" i="10" s="1"/>
  <c r="R291" i="10"/>
  <c r="X291" i="10" s="1"/>
  <c r="R124" i="10"/>
  <c r="X124" i="10" s="1"/>
  <c r="R820" i="10"/>
  <c r="X820" i="10" s="1"/>
  <c r="R362" i="10"/>
  <c r="X362" i="10" s="1"/>
  <c r="R516" i="10"/>
  <c r="X516" i="10" s="1"/>
  <c r="R652" i="10"/>
  <c r="X652" i="10" s="1"/>
  <c r="R532" i="10"/>
  <c r="X532" i="10" s="1"/>
  <c r="R70" i="10"/>
  <c r="X70" i="10" s="1"/>
  <c r="R512" i="10"/>
  <c r="X512" i="10" s="1"/>
  <c r="R1000" i="10"/>
  <c r="X1000" i="10" s="1"/>
  <c r="R966" i="10"/>
  <c r="X966" i="10" s="1"/>
  <c r="R977" i="10"/>
  <c r="X977" i="10" s="1"/>
  <c r="R965" i="10"/>
  <c r="X965" i="10" s="1"/>
  <c r="R950" i="10"/>
  <c r="X950" i="10" s="1"/>
  <c r="R946" i="10"/>
  <c r="X946" i="10" s="1"/>
  <c r="R945" i="10"/>
  <c r="X945" i="10" s="1"/>
  <c r="R912" i="10"/>
  <c r="X912" i="10" s="1"/>
  <c r="R910" i="10"/>
  <c r="X910" i="10" s="1"/>
  <c r="R917" i="10"/>
  <c r="X917" i="10" s="1"/>
  <c r="R875" i="10"/>
  <c r="X875" i="10" s="1"/>
  <c r="R859" i="10"/>
  <c r="X859" i="10" s="1"/>
  <c r="R874" i="10"/>
  <c r="X874" i="10" s="1"/>
  <c r="R845" i="10"/>
  <c r="X845" i="10" s="1"/>
  <c r="R854" i="10"/>
  <c r="X854" i="10" s="1"/>
  <c r="R846" i="10"/>
  <c r="X846" i="10" s="1"/>
  <c r="R814" i="10"/>
  <c r="X814" i="10" s="1"/>
  <c r="R787" i="10"/>
  <c r="X787" i="10" s="1"/>
  <c r="R803" i="10"/>
  <c r="X803" i="10" s="1"/>
  <c r="R785" i="10"/>
  <c r="R766" i="10"/>
  <c r="X766" i="10" s="1"/>
  <c r="R734" i="10"/>
  <c r="X734" i="10" s="1"/>
  <c r="R755" i="10"/>
  <c r="X755" i="10" s="1"/>
  <c r="R764" i="10"/>
  <c r="X764" i="10" s="1"/>
  <c r="R732" i="10"/>
  <c r="X732" i="10" s="1"/>
  <c r="R704" i="10"/>
  <c r="X704" i="10" s="1"/>
  <c r="R718" i="10"/>
  <c r="X718" i="10" s="1"/>
  <c r="R682" i="10"/>
  <c r="X682" i="10" s="1"/>
  <c r="R661" i="10"/>
  <c r="X661" i="10" s="1"/>
  <c r="R663" i="10"/>
  <c r="X663" i="10" s="1"/>
  <c r="R674" i="10"/>
  <c r="X674" i="10" s="1"/>
  <c r="R600" i="10"/>
  <c r="X600" i="10" s="1"/>
  <c r="R617" i="10"/>
  <c r="X617" i="10" s="1"/>
  <c r="R587" i="10"/>
  <c r="X587" i="10" s="1"/>
  <c r="R555" i="10"/>
  <c r="X555" i="10" s="1"/>
  <c r="R602" i="10"/>
  <c r="X602" i="10" s="1"/>
  <c r="R562" i="10"/>
  <c r="X562" i="10" s="1"/>
  <c r="R547" i="10"/>
  <c r="X547" i="10" s="1"/>
  <c r="R618" i="10"/>
  <c r="X618" i="10" s="1"/>
  <c r="R533" i="10"/>
  <c r="X533" i="10" s="1"/>
  <c r="R538" i="10"/>
  <c r="X538" i="10" s="1"/>
  <c r="R517" i="10"/>
  <c r="X517" i="10" s="1"/>
  <c r="R500" i="10"/>
  <c r="X500" i="10" s="1"/>
  <c r="R468" i="10"/>
  <c r="R437" i="10"/>
  <c r="X437" i="10" s="1"/>
  <c r="R405" i="10"/>
  <c r="X405" i="10" s="1"/>
  <c r="R373" i="10"/>
  <c r="X373" i="10" s="1"/>
  <c r="R491" i="10"/>
  <c r="X491" i="10" s="1"/>
  <c r="R454" i="10"/>
  <c r="X454" i="10" s="1"/>
  <c r="R422" i="10"/>
  <c r="X422" i="10" s="1"/>
  <c r="R390" i="10"/>
  <c r="X390" i="10" s="1"/>
  <c r="R357" i="10"/>
  <c r="X357" i="10" s="1"/>
  <c r="R325" i="10"/>
  <c r="X325" i="10" s="1"/>
  <c r="R447" i="10"/>
  <c r="X447" i="10" s="1"/>
  <c r="R354" i="10"/>
  <c r="X354" i="10" s="1"/>
  <c r="R322" i="10"/>
  <c r="X322" i="10" s="1"/>
  <c r="R463" i="10"/>
  <c r="X463" i="10" s="1"/>
  <c r="R355" i="10"/>
  <c r="X355" i="10" s="1"/>
  <c r="R323" i="10"/>
  <c r="R467" i="10"/>
  <c r="X467" i="10" s="1"/>
  <c r="R344" i="10"/>
  <c r="X344" i="10" s="1"/>
  <c r="R312" i="10"/>
  <c r="X312" i="10" s="1"/>
  <c r="R298" i="10"/>
  <c r="X298" i="10" s="1"/>
  <c r="R278" i="10"/>
  <c r="X278" i="10" s="1"/>
  <c r="R246" i="10"/>
  <c r="X246" i="10" s="1"/>
  <c r="R280" i="10"/>
  <c r="X280" i="10" s="1"/>
  <c r="R248" i="10"/>
  <c r="X248" i="10" s="1"/>
  <c r="R216" i="10"/>
  <c r="X216" i="10" s="1"/>
  <c r="R177" i="10"/>
  <c r="X177" i="10" s="1"/>
  <c r="R145" i="10"/>
  <c r="X145" i="10" s="1"/>
  <c r="R279" i="10"/>
  <c r="X279" i="10" s="1"/>
  <c r="R247" i="10"/>
  <c r="X247" i="10" s="1"/>
  <c r="R289" i="10"/>
  <c r="X289" i="10" s="1"/>
  <c r="R178" i="10"/>
  <c r="X178" i="10" s="1"/>
  <c r="R146" i="10"/>
  <c r="X146" i="10" s="1"/>
  <c r="R215" i="10"/>
  <c r="X215" i="10" s="1"/>
  <c r="R187" i="10"/>
  <c r="X187" i="10" s="1"/>
  <c r="R155" i="10"/>
  <c r="X155" i="10" s="1"/>
  <c r="R123" i="10"/>
  <c r="X123" i="10" s="1"/>
  <c r="R180" i="10"/>
  <c r="X180" i="10" s="1"/>
  <c r="R136" i="10"/>
  <c r="X136" i="10" s="1"/>
  <c r="R88" i="10"/>
  <c r="X88" i="10" s="1"/>
  <c r="R89" i="10"/>
  <c r="X89" i="10" s="1"/>
  <c r="R211" i="10"/>
  <c r="R102" i="10"/>
  <c r="X102" i="10" s="1"/>
  <c r="R42" i="10"/>
  <c r="X42" i="10" s="1"/>
  <c r="R48" i="10"/>
  <c r="X48" i="10" s="1"/>
  <c r="R91" i="10"/>
  <c r="X91" i="10" s="1"/>
  <c r="R34" i="10"/>
  <c r="X34" i="10" s="1"/>
  <c r="R31" i="10"/>
  <c r="X31" i="10" s="1"/>
  <c r="R12" i="10"/>
  <c r="X12" i="10" s="1"/>
  <c r="R848" i="10"/>
  <c r="X848" i="10" s="1"/>
  <c r="R576" i="10"/>
  <c r="X576" i="10" s="1"/>
  <c r="R792" i="10"/>
  <c r="X792" i="10" s="1"/>
  <c r="R473" i="10"/>
  <c r="X473" i="10" s="1"/>
  <c r="R816" i="10"/>
  <c r="X816" i="10" s="1"/>
  <c r="R396" i="10"/>
  <c r="X396" i="10" s="1"/>
  <c r="R490" i="10"/>
  <c r="X490" i="10" s="1"/>
  <c r="R753" i="10"/>
  <c r="X753" i="10" s="1"/>
  <c r="R779" i="10"/>
  <c r="X779" i="10" s="1"/>
  <c r="R469" i="10"/>
  <c r="X469" i="10" s="1"/>
  <c r="R749" i="10"/>
  <c r="X749" i="10" s="1"/>
  <c r="R269" i="10"/>
  <c r="X269" i="10" s="1"/>
  <c r="R813" i="10"/>
  <c r="X813" i="10" s="1"/>
  <c r="R607" i="10"/>
  <c r="X607" i="10" s="1"/>
  <c r="R502" i="10"/>
  <c r="X502" i="10" s="1"/>
  <c r="R693" i="10"/>
  <c r="X693" i="10" s="1"/>
  <c r="R364" i="10"/>
  <c r="R615" i="10"/>
  <c r="X615" i="10" s="1"/>
  <c r="R649" i="10"/>
  <c r="X649" i="10" s="1"/>
  <c r="R489" i="10"/>
  <c r="X489" i="10" s="1"/>
  <c r="R824" i="10"/>
  <c r="X824" i="10" s="1"/>
  <c r="R641" i="10"/>
  <c r="X641" i="10" s="1"/>
  <c r="R400" i="10"/>
  <c r="X400" i="10" s="1"/>
  <c r="R769" i="10"/>
  <c r="R213" i="10"/>
  <c r="X213" i="10" s="1"/>
  <c r="R205" i="10"/>
  <c r="X205" i="10" s="1"/>
  <c r="R808" i="10"/>
  <c r="X808" i="10" s="1"/>
  <c r="R428" i="10"/>
  <c r="X428" i="10" s="1"/>
  <c r="R452" i="10"/>
  <c r="X452" i="10" s="1"/>
  <c r="R287" i="10"/>
  <c r="X287" i="10" s="1"/>
  <c r="R632" i="10"/>
  <c r="X632" i="10" s="1"/>
  <c r="R29" i="10"/>
  <c r="X29" i="10" s="1"/>
  <c r="R494" i="10"/>
  <c r="X494" i="10" s="1"/>
  <c r="R996" i="10"/>
  <c r="X996" i="10" s="1"/>
  <c r="R962" i="10"/>
  <c r="X962" i="10" s="1"/>
  <c r="R972" i="10"/>
  <c r="X972" i="10" s="1"/>
  <c r="R961" i="10"/>
  <c r="X961" i="10" s="1"/>
  <c r="R941" i="10"/>
  <c r="X941" i="10" s="1"/>
  <c r="R933" i="10"/>
  <c r="X933" i="10" s="1"/>
  <c r="R934" i="10"/>
  <c r="X934" i="10" s="1"/>
  <c r="R908" i="10"/>
  <c r="X908" i="10" s="1"/>
  <c r="R906" i="10"/>
  <c r="X906" i="10" s="1"/>
  <c r="R928" i="10"/>
  <c r="X928" i="10" s="1"/>
  <c r="R871" i="10"/>
  <c r="X871" i="10" s="1"/>
  <c r="R855" i="10"/>
  <c r="X855" i="10" s="1"/>
  <c r="R880" i="10"/>
  <c r="X880" i="10" s="1"/>
  <c r="R841" i="10"/>
  <c r="X841" i="10" s="1"/>
  <c r="R850" i="10"/>
  <c r="X850" i="10" s="1"/>
  <c r="R839" i="10"/>
  <c r="X839" i="10" s="1"/>
  <c r="R810" i="10"/>
  <c r="X810" i="10" s="1"/>
  <c r="R831" i="10"/>
  <c r="X831" i="10" s="1"/>
  <c r="R799" i="10"/>
  <c r="X799" i="10" s="1"/>
  <c r="R781" i="10"/>
  <c r="X781" i="10" s="1"/>
  <c r="R762" i="10"/>
  <c r="X762" i="10" s="1"/>
  <c r="R730" i="10"/>
  <c r="X730" i="10" s="1"/>
  <c r="R751" i="10"/>
  <c r="X751" i="10" s="1"/>
  <c r="R760" i="10"/>
  <c r="X760" i="10" s="1"/>
  <c r="R728" i="10"/>
  <c r="X728" i="10" s="1"/>
  <c r="R700" i="10"/>
  <c r="X700" i="10" s="1"/>
  <c r="R714" i="10"/>
  <c r="X714" i="10" s="1"/>
  <c r="R680" i="10"/>
  <c r="X680" i="10" s="1"/>
  <c r="R657" i="10"/>
  <c r="X657" i="10" s="1"/>
  <c r="R659" i="10"/>
  <c r="X659" i="10" s="1"/>
  <c r="R670" i="10"/>
  <c r="X670" i="10" s="1"/>
  <c r="R596" i="10"/>
  <c r="X596" i="10" s="1"/>
  <c r="R613" i="10"/>
  <c r="X613" i="10" s="1"/>
  <c r="R583" i="10"/>
  <c r="X583" i="10" s="1"/>
  <c r="R622" i="10"/>
  <c r="X622" i="10" s="1"/>
  <c r="R590" i="10"/>
  <c r="X590" i="10" s="1"/>
  <c r="R558" i="10"/>
  <c r="X558" i="10" s="1"/>
  <c r="R543" i="10"/>
  <c r="X543" i="10" s="1"/>
  <c r="R577" i="10"/>
  <c r="X577" i="10" s="1"/>
  <c r="R529" i="10"/>
  <c r="X529" i="10" s="1"/>
  <c r="R534" i="10"/>
  <c r="X534" i="10" s="1"/>
  <c r="R510" i="10"/>
  <c r="X510" i="10" s="1"/>
  <c r="R496" i="10"/>
  <c r="X496" i="10" s="1"/>
  <c r="R455" i="10"/>
  <c r="X455" i="10" s="1"/>
  <c r="R433" i="10"/>
  <c r="X433" i="10" s="1"/>
  <c r="R401" i="10"/>
  <c r="X401" i="10" s="1"/>
  <c r="R369" i="10"/>
  <c r="X369" i="10" s="1"/>
  <c r="R487" i="10"/>
  <c r="X487" i="10" s="1"/>
  <c r="R450" i="10"/>
  <c r="R418" i="10"/>
  <c r="X418" i="10" s="1"/>
  <c r="R386" i="10"/>
  <c r="X386" i="10" s="1"/>
  <c r="R353" i="10"/>
  <c r="X353" i="10" s="1"/>
  <c r="R321" i="10"/>
  <c r="X321" i="10" s="1"/>
  <c r="R415" i="10"/>
  <c r="X415" i="10" s="1"/>
  <c r="R350" i="10"/>
  <c r="X350" i="10" s="1"/>
  <c r="R318" i="10"/>
  <c r="X318" i="10" s="1"/>
  <c r="R443" i="10"/>
  <c r="X443" i="10" s="1"/>
  <c r="R351" i="10"/>
  <c r="X351" i="10" s="1"/>
  <c r="R319" i="10"/>
  <c r="X319" i="10" s="1"/>
  <c r="R451" i="10"/>
  <c r="X451" i="10" s="1"/>
  <c r="R340" i="10"/>
  <c r="X340" i="10" s="1"/>
  <c r="R308" i="10"/>
  <c r="X308" i="10" s="1"/>
  <c r="R293" i="10"/>
  <c r="R274" i="10"/>
  <c r="X274" i="10" s="1"/>
  <c r="R242" i="10"/>
  <c r="X242" i="10" s="1"/>
  <c r="R276" i="10"/>
  <c r="X276" i="10" s="1"/>
  <c r="R244" i="10"/>
  <c r="X244" i="10" s="1"/>
  <c r="R212" i="10"/>
  <c r="X212" i="10" s="1"/>
  <c r="R173" i="10"/>
  <c r="X173" i="10" s="1"/>
  <c r="R141" i="10"/>
  <c r="X141" i="10" s="1"/>
  <c r="R275" i="10"/>
  <c r="X275" i="10" s="1"/>
  <c r="R243" i="10"/>
  <c r="X243" i="10" s="1"/>
  <c r="R204" i="10"/>
  <c r="X204" i="10" s="1"/>
  <c r="R174" i="10"/>
  <c r="X174" i="10" s="1"/>
  <c r="R142" i="10"/>
  <c r="X142" i="10" s="1"/>
  <c r="R200" i="10"/>
  <c r="X200" i="10" s="1"/>
  <c r="R183" i="10"/>
  <c r="X183" i="10" s="1"/>
  <c r="R151" i="10"/>
  <c r="X151" i="10" s="1"/>
  <c r="R226" i="10"/>
  <c r="X226" i="10" s="1"/>
  <c r="R176" i="10"/>
  <c r="X176" i="10" s="1"/>
  <c r="R58" i="10"/>
  <c r="X58" i="10" s="1"/>
  <c r="R59" i="10"/>
  <c r="X59" i="10" s="1"/>
  <c r="R85" i="10"/>
  <c r="X85" i="10" s="1"/>
  <c r="R114" i="10"/>
  <c r="X114" i="10" s="1"/>
  <c r="R98" i="10"/>
  <c r="X98" i="10" s="1"/>
  <c r="R40" i="10"/>
  <c r="X40" i="10" s="1"/>
  <c r="R39" i="10"/>
  <c r="X39" i="10" s="1"/>
  <c r="R87" i="10"/>
  <c r="X87" i="10" s="1"/>
  <c r="R20" i="10"/>
  <c r="X20" i="10" s="1"/>
  <c r="R30" i="10"/>
  <c r="X30" i="10" s="1"/>
  <c r="R27" i="10"/>
  <c r="X27" i="10" s="1"/>
  <c r="R482" i="10"/>
  <c r="X482" i="10" s="1"/>
  <c r="R620" i="10"/>
  <c r="X620" i="10" s="1"/>
  <c r="R380" i="10"/>
  <c r="X380" i="10" s="1"/>
  <c r="R303" i="10"/>
  <c r="X303" i="10" s="1"/>
  <c r="R804" i="10"/>
  <c r="X804" i="10" s="1"/>
  <c r="R856" i="10"/>
  <c r="R416" i="10"/>
  <c r="X416" i="10" s="1"/>
  <c r="R564" i="10"/>
  <c r="X564" i="10" s="1"/>
  <c r="R729" i="10"/>
  <c r="X729" i="10" s="1"/>
  <c r="R458" i="10"/>
  <c r="X458" i="10" s="1"/>
  <c r="R687" i="10"/>
  <c r="X687" i="10" s="1"/>
  <c r="R225" i="10"/>
  <c r="X225" i="10" s="1"/>
  <c r="R640" i="10"/>
  <c r="X640" i="10" s="1"/>
  <c r="R889" i="10"/>
  <c r="X889" i="10" s="1"/>
  <c r="R817" i="10"/>
  <c r="X817" i="10" s="1"/>
  <c r="R905" i="10"/>
  <c r="X905" i="10" s="1"/>
  <c r="R76" i="10"/>
  <c r="X76" i="10" s="1"/>
  <c r="R53" i="10"/>
  <c r="X53" i="10" s="1"/>
  <c r="R974" i="10"/>
  <c r="X974" i="10" s="1"/>
  <c r="R80" i="10"/>
  <c r="X80" i="10" s="1"/>
  <c r="R168" i="10"/>
  <c r="X168" i="10" s="1"/>
  <c r="R45" i="10"/>
  <c r="X45" i="10" s="1"/>
  <c r="R990" i="10"/>
  <c r="X990" i="10" s="1"/>
  <c r="R737" i="10"/>
  <c r="X737" i="10" s="1"/>
  <c r="R891" i="10"/>
  <c r="X891" i="10" s="1"/>
  <c r="R295" i="10"/>
  <c r="X295" i="10" s="1"/>
  <c r="R745" i="10"/>
  <c r="X745" i="10" s="1"/>
  <c r="R392" i="10"/>
  <c r="X392" i="10" s="1"/>
  <c r="R420" i="10"/>
  <c r="X420" i="10" s="1"/>
  <c r="R132" i="10"/>
  <c r="X132" i="10" s="1"/>
  <c r="R572" i="10"/>
  <c r="X572" i="10" s="1"/>
  <c r="R412" i="10"/>
  <c r="X412" i="10" s="1"/>
  <c r="R277" i="10"/>
  <c r="X277" i="10" s="1"/>
  <c r="R992" i="10"/>
  <c r="X992" i="10" s="1"/>
  <c r="R984" i="10"/>
  <c r="X984" i="10" s="1"/>
  <c r="R968" i="10"/>
  <c r="X968" i="10" s="1"/>
  <c r="R957" i="10"/>
  <c r="R935" i="10"/>
  <c r="X935" i="10" s="1"/>
  <c r="R929" i="10"/>
  <c r="X929" i="10" s="1"/>
  <c r="R930" i="10"/>
  <c r="X930" i="10" s="1"/>
  <c r="R944" i="10"/>
  <c r="X944" i="10" s="1"/>
  <c r="R902" i="10"/>
  <c r="X902" i="10" s="1"/>
  <c r="R903" i="10"/>
  <c r="X903" i="10" s="1"/>
  <c r="R892" i="10"/>
  <c r="X892" i="10" s="1"/>
  <c r="R851" i="10"/>
  <c r="X851" i="10" s="1"/>
  <c r="R878" i="10"/>
  <c r="X878" i="10" s="1"/>
  <c r="R837" i="10"/>
  <c r="X837" i="10" s="1"/>
  <c r="R835" i="10"/>
  <c r="X835" i="10" s="1"/>
  <c r="R834" i="10"/>
  <c r="X834" i="10" s="1"/>
  <c r="R806" i="10"/>
  <c r="X806" i="10" s="1"/>
  <c r="R827" i="10"/>
  <c r="X827" i="10" s="1"/>
  <c r="R788" i="10"/>
  <c r="X788" i="10" s="1"/>
  <c r="R777" i="10"/>
  <c r="X777" i="10" s="1"/>
  <c r="R758" i="10"/>
  <c r="X758" i="10" s="1"/>
  <c r="R726" i="10"/>
  <c r="X726" i="10" s="1"/>
  <c r="R747" i="10"/>
  <c r="X747" i="10" s="1"/>
  <c r="R756" i="10"/>
  <c r="X756" i="10" s="1"/>
  <c r="R790" i="10"/>
  <c r="X790" i="10" s="1"/>
  <c r="R696" i="10"/>
  <c r="X696" i="10" s="1"/>
  <c r="R710" i="10"/>
  <c r="X710" i="10" s="1"/>
  <c r="R678" i="10"/>
  <c r="X678" i="10" s="1"/>
  <c r="R653" i="10"/>
  <c r="R655" i="10"/>
  <c r="X655" i="10" s="1"/>
  <c r="R666" i="10"/>
  <c r="X666" i="10" s="1"/>
  <c r="R654" i="10"/>
  <c r="X654" i="10" s="1"/>
  <c r="R609" i="10"/>
  <c r="X609" i="10" s="1"/>
  <c r="R579" i="10"/>
  <c r="X579" i="10" s="1"/>
  <c r="R597" i="10"/>
  <c r="X597" i="10" s="1"/>
  <c r="R586" i="10"/>
  <c r="X586" i="10" s="1"/>
  <c r="R614" i="10"/>
  <c r="X614" i="10" s="1"/>
  <c r="R539" i="10"/>
  <c r="X539" i="10" s="1"/>
  <c r="R565" i="10"/>
  <c r="X565" i="10" s="1"/>
  <c r="R573" i="10"/>
  <c r="X573" i="10" s="1"/>
  <c r="R530" i="10"/>
  <c r="X530" i="10" s="1"/>
  <c r="R506" i="10"/>
  <c r="X506" i="10" s="1"/>
  <c r="R492" i="10"/>
  <c r="X492" i="10" s="1"/>
  <c r="R460" i="10"/>
  <c r="X460" i="10" s="1"/>
  <c r="R429" i="10"/>
  <c r="X429" i="10" s="1"/>
  <c r="R397" i="10"/>
  <c r="X397" i="10" s="1"/>
  <c r="R523" i="10"/>
  <c r="X523" i="10" s="1"/>
  <c r="R483" i="10"/>
  <c r="X483" i="10" s="1"/>
  <c r="R446" i="10"/>
  <c r="X446" i="10" s="1"/>
  <c r="R414" i="10"/>
  <c r="X414" i="10" s="1"/>
  <c r="R382" i="10"/>
  <c r="X382" i="10" s="1"/>
  <c r="R349" i="10"/>
  <c r="X349" i="10" s="1"/>
  <c r="R317" i="10"/>
  <c r="R383" i="10"/>
  <c r="X383" i="10" s="1"/>
  <c r="R346" i="10"/>
  <c r="X346" i="10" s="1"/>
  <c r="R314" i="10"/>
  <c r="X314" i="10" s="1"/>
  <c r="R411" i="10"/>
  <c r="X411" i="10" s="1"/>
  <c r="R347" i="10"/>
  <c r="X347" i="10" s="1"/>
  <c r="R315" i="10"/>
  <c r="X315" i="10" s="1"/>
  <c r="R419" i="10"/>
  <c r="X419" i="10" s="1"/>
  <c r="R336" i="10"/>
  <c r="X336" i="10" s="1"/>
  <c r="R304" i="10"/>
  <c r="X304" i="10" s="1"/>
  <c r="R407" i="10"/>
  <c r="X407" i="10" s="1"/>
  <c r="R270" i="10"/>
  <c r="X270" i="10" s="1"/>
  <c r="R238" i="10"/>
  <c r="X238" i="10" s="1"/>
  <c r="R272" i="10"/>
  <c r="X272" i="10" s="1"/>
  <c r="R240" i="10"/>
  <c r="X240" i="10" s="1"/>
  <c r="R210" i="10"/>
  <c r="R169" i="10"/>
  <c r="X169" i="10" s="1"/>
  <c r="R137" i="10"/>
  <c r="X137" i="10" s="1"/>
  <c r="R271" i="10"/>
  <c r="X271" i="10" s="1"/>
  <c r="R239" i="10"/>
  <c r="X239" i="10" s="1"/>
  <c r="R202" i="10"/>
  <c r="X202" i="10" s="1"/>
  <c r="R170" i="10"/>
  <c r="X170" i="10" s="1"/>
  <c r="R138" i="10"/>
  <c r="X138" i="10" s="1"/>
  <c r="R198" i="10"/>
  <c r="X198" i="10" s="1"/>
  <c r="R179" i="10"/>
  <c r="X179" i="10" s="1"/>
  <c r="R147" i="10"/>
  <c r="X147" i="10" s="1"/>
  <c r="R223" i="10"/>
  <c r="X223" i="10" s="1"/>
  <c r="R172" i="10"/>
  <c r="X172" i="10" s="1"/>
  <c r="R112" i="10"/>
  <c r="X112" i="10" s="1"/>
  <c r="R117" i="10"/>
  <c r="X117" i="10" s="1"/>
  <c r="R81" i="10"/>
  <c r="X81" i="10" s="1"/>
  <c r="R113" i="10"/>
  <c r="X113" i="10" s="1"/>
  <c r="R94" i="10"/>
  <c r="X94" i="10" s="1"/>
  <c r="R50" i="10"/>
  <c r="X50" i="10" s="1"/>
  <c r="R36" i="10"/>
  <c r="X36" i="10" s="1"/>
  <c r="R83" i="10"/>
  <c r="X83" i="10" s="1"/>
  <c r="R32" i="10"/>
  <c r="X32" i="10" s="1"/>
  <c r="R19" i="10"/>
  <c r="X19" i="10" s="1"/>
  <c r="R13" i="10"/>
  <c r="X13" i="10" s="1"/>
  <c r="R10" i="10"/>
  <c r="X10" i="10" s="1"/>
  <c r="R440" i="10"/>
  <c r="X440" i="10" s="1"/>
  <c r="R840" i="10"/>
  <c r="X840" i="10" s="1"/>
  <c r="R424" i="10"/>
  <c r="X424" i="10" s="1"/>
  <c r="R741" i="10"/>
  <c r="X741" i="10" s="1"/>
  <c r="R836" i="10"/>
  <c r="X836" i="10" s="1"/>
  <c r="R384" i="10"/>
  <c r="X384" i="10" s="1"/>
  <c r="R465" i="10"/>
  <c r="X465" i="10" s="1"/>
  <c r="R701" i="10"/>
  <c r="X701" i="10" s="1"/>
  <c r="R444" i="10"/>
  <c r="X444" i="10" s="1"/>
  <c r="R628" i="10"/>
  <c r="X628" i="10" s="1"/>
  <c r="R68" i="10"/>
  <c r="X68" i="10" s="1"/>
  <c r="R797" i="10"/>
  <c r="X797" i="10" s="1"/>
  <c r="R299" i="10"/>
  <c r="X299" i="10" s="1"/>
  <c r="R509" i="10"/>
  <c r="X509" i="10" s="1"/>
  <c r="R72" i="10"/>
  <c r="X72" i="10" s="1"/>
  <c r="R47" i="10"/>
  <c r="X47" i="10" s="1"/>
  <c r="R612" i="10"/>
  <c r="X612" i="10" s="1"/>
  <c r="R201" i="10"/>
  <c r="X201" i="10" s="1"/>
  <c r="R725" i="10"/>
  <c r="X725" i="10" s="1"/>
  <c r="R986" i="10"/>
  <c r="X986" i="10" s="1"/>
  <c r="R907" i="10"/>
  <c r="X907" i="10" s="1"/>
  <c r="R869" i="10"/>
  <c r="X869" i="10" s="1"/>
  <c r="R580" i="10"/>
  <c r="X580" i="10" s="1"/>
  <c r="R801" i="10"/>
  <c r="X801" i="10" s="1"/>
  <c r="R64" i="10"/>
  <c r="X64" i="10" s="1"/>
  <c r="R717" i="10"/>
  <c r="X717" i="10" s="1"/>
  <c r="R978" i="10"/>
  <c r="X978" i="10" s="1"/>
  <c r="R388" i="10"/>
  <c r="X388" i="10" s="1"/>
  <c r="R860" i="10"/>
  <c r="X860" i="10" s="1"/>
  <c r="R544" i="10"/>
  <c r="X544" i="10" s="1"/>
  <c r="R599" i="10"/>
  <c r="X599" i="10" s="1"/>
  <c r="R560" i="10"/>
  <c r="X560" i="10" s="1"/>
  <c r="R4" i="10"/>
  <c r="R6" i="10"/>
  <c r="X6" i="10" s="1"/>
  <c r="R3" i="10"/>
  <c r="X3" i="10" s="1"/>
  <c r="R5" i="10"/>
  <c r="X5" i="10" s="1"/>
  <c r="R7" i="10"/>
  <c r="X7" i="10" s="1"/>
  <c r="X1001" i="10"/>
  <c r="X769" i="10"/>
  <c r="X364" i="10"/>
  <c r="X856" i="10"/>
  <c r="X683" i="10"/>
  <c r="X241" i="10"/>
  <c r="X675" i="10"/>
  <c r="X474" i="10"/>
  <c r="X648" i="10"/>
  <c r="X885" i="10"/>
  <c r="X994" i="10"/>
  <c r="P14" i="8"/>
  <c r="O14" i="8"/>
  <c r="X4" i="10"/>
  <c r="R2" i="10"/>
  <c r="X957" i="10"/>
  <c r="X922" i="10"/>
  <c r="X830" i="10"/>
  <c r="X785" i="10"/>
  <c r="X772" i="10"/>
  <c r="X771" i="10"/>
  <c r="X724" i="10"/>
  <c r="X653" i="10"/>
  <c r="X686" i="10"/>
  <c r="X593" i="10"/>
  <c r="X570" i="10"/>
  <c r="X525" i="10"/>
  <c r="X468" i="10"/>
  <c r="X450" i="10"/>
  <c r="X317" i="10"/>
  <c r="X323" i="10"/>
  <c r="X293" i="10"/>
  <c r="X294" i="10"/>
  <c r="X210" i="10"/>
  <c r="X190" i="10"/>
  <c r="X171" i="10"/>
  <c r="X211" i="10"/>
  <c r="X107" i="10"/>
  <c r="X17" i="10"/>
  <c r="AI29" i="6" a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I20" i="6"/>
  <c r="Z608" i="10" s="1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S6" i="6"/>
  <c r="AS7" i="6"/>
  <c r="AS4" i="6"/>
  <c r="AS5" i="6"/>
  <c r="AS2" i="6"/>
  <c r="AS3" i="6"/>
  <c r="AI16" i="6"/>
  <c r="AI17" i="6"/>
  <c r="AI13" i="6"/>
  <c r="AI15" i="6"/>
  <c r="AI14" i="6"/>
  <c r="AI12" i="6"/>
  <c r="AJ11" i="6"/>
  <c r="AU28" i="6" s="1"/>
  <c r="AK11" i="6"/>
  <c r="AU29" i="6" s="1"/>
  <c r="AL11" i="6"/>
  <c r="AU30" i="6" s="1"/>
  <c r="AM11" i="6"/>
  <c r="AU31" i="6" s="1"/>
  <c r="AN11" i="6"/>
  <c r="AU32" i="6" s="1"/>
  <c r="AO11" i="6"/>
  <c r="AU33" i="6" s="1"/>
  <c r="AI11" i="6"/>
  <c r="R2" i="6"/>
  <c r="AQ7" i="6" l="1"/>
  <c r="AY25" i="6" s="1"/>
  <c r="AQ5" i="6"/>
  <c r="AX23" i="6" s="1"/>
  <c r="AQ4" i="6"/>
  <c r="AY22" i="6" s="1"/>
  <c r="AQ6" i="6"/>
  <c r="AV24" i="6" s="1"/>
  <c r="Z2" i="10"/>
  <c r="Z560" i="10"/>
  <c r="Z801" i="10"/>
  <c r="Z47" i="10"/>
  <c r="Z701" i="10"/>
  <c r="Z440" i="10"/>
  <c r="Z90" i="10"/>
  <c r="Z175" i="10"/>
  <c r="Z165" i="10"/>
  <c r="Z332" i="10"/>
  <c r="Z313" i="10"/>
  <c r="Z425" i="10"/>
  <c r="Z132" i="10"/>
  <c r="Z45" i="10"/>
  <c r="Z889" i="10"/>
  <c r="Z856" i="10"/>
  <c r="Z32" i="10"/>
  <c r="Z112" i="10"/>
  <c r="Z202" i="10"/>
  <c r="Z238" i="10"/>
  <c r="Z411" i="10"/>
  <c r="Z446" i="10"/>
  <c r="Z530" i="10"/>
  <c r="Z205" i="10"/>
  <c r="Z615" i="10"/>
  <c r="Z469" i="10"/>
  <c r="Z576" i="10"/>
  <c r="Z40" i="10"/>
  <c r="Z151" i="10"/>
  <c r="Z141" i="10"/>
  <c r="Z308" i="10"/>
  <c r="Z415" i="10"/>
  <c r="Z401" i="10"/>
  <c r="Z532" i="10"/>
  <c r="Z800" i="10"/>
  <c r="Z273" i="10"/>
  <c r="Z477" i="10"/>
  <c r="Z24" i="10"/>
  <c r="Z88" i="10"/>
  <c r="Z247" i="10"/>
  <c r="Z344" i="10"/>
  <c r="Z491" i="10"/>
  <c r="Z685" i="10"/>
  <c r="Z757" i="10"/>
  <c r="Z711" i="10"/>
  <c r="Z92" i="10"/>
  <c r="Z181" i="10"/>
  <c r="Z391" i="10"/>
  <c r="Z504" i="10"/>
  <c r="Z528" i="10"/>
  <c r="Z796" i="10"/>
  <c r="Z99" i="10"/>
  <c r="Z122" i="10"/>
  <c r="Z320" i="10"/>
  <c r="Z430" i="10"/>
  <c r="Z619" i="10"/>
  <c r="Z947" i="10"/>
  <c r="Z209" i="10"/>
  <c r="Z101" i="10"/>
  <c r="Z125" i="10"/>
  <c r="Z363" i="10"/>
  <c r="Z449" i="10"/>
  <c r="Z697" i="10"/>
  <c r="Z648" i="10"/>
  <c r="Z4" i="10"/>
  <c r="Z139" i="10"/>
  <c r="Z230" i="10"/>
  <c r="Z421" i="10"/>
  <c r="Z726" i="10"/>
  <c r="Z547" i="10"/>
  <c r="Z838" i="10"/>
  <c r="Z599" i="10"/>
  <c r="Z580" i="10"/>
  <c r="Z72" i="10"/>
  <c r="Z465" i="10"/>
  <c r="Z10" i="10"/>
  <c r="Z57" i="10"/>
  <c r="Z222" i="10"/>
  <c r="Z207" i="10"/>
  <c r="Z387" i="10"/>
  <c r="Z345" i="10"/>
  <c r="Z515" i="10"/>
  <c r="Z420" i="10"/>
  <c r="Z168" i="10"/>
  <c r="Z640" i="10"/>
  <c r="Z804" i="10"/>
  <c r="Z83" i="10"/>
  <c r="Z172" i="10"/>
  <c r="Z239" i="10"/>
  <c r="Z270" i="10"/>
  <c r="Z314" i="10"/>
  <c r="Z483" i="10"/>
  <c r="Z494" i="10"/>
  <c r="Z213" i="10"/>
  <c r="Z364" i="10"/>
  <c r="Z779" i="10"/>
  <c r="Z848" i="10"/>
  <c r="Z98" i="10"/>
  <c r="Z183" i="10"/>
  <c r="Z173" i="10"/>
  <c r="Z340" i="10"/>
  <c r="Z321" i="10"/>
  <c r="Z433" i="10"/>
  <c r="Z652" i="10"/>
  <c r="Z997" i="10"/>
  <c r="Z217" i="10"/>
  <c r="Z474" i="10"/>
  <c r="Z31" i="10"/>
  <c r="Z136" i="10"/>
  <c r="Z145" i="10"/>
  <c r="Z467" i="10"/>
  <c r="Z405" i="10"/>
  <c r="Z885" i="10"/>
  <c r="Z809" i="10"/>
  <c r="Z16" i="10"/>
  <c r="Z140" i="10"/>
  <c r="Z252" i="10"/>
  <c r="Z358" i="10"/>
  <c r="Z552" i="10"/>
  <c r="Z56" i="10"/>
  <c r="Z408" i="10"/>
  <c r="Z37" i="10"/>
  <c r="Z186" i="10"/>
  <c r="Z352" i="10"/>
  <c r="Z499" i="10"/>
  <c r="Z765" i="10"/>
  <c r="Z873" i="10"/>
  <c r="Z21" i="10"/>
  <c r="Z100" i="10"/>
  <c r="Z189" i="10"/>
  <c r="Z302" i="10"/>
  <c r="Z513" i="10"/>
  <c r="Z825" i="10"/>
  <c r="Z265" i="10"/>
  <c r="Z35" i="10"/>
  <c r="Z171" i="10"/>
  <c r="Z285" i="10"/>
  <c r="Z535" i="10"/>
  <c r="Z837" i="10"/>
  <c r="Z663" i="10"/>
  <c r="Z942" i="10"/>
  <c r="Z544" i="10"/>
  <c r="Z869" i="10"/>
  <c r="Z509" i="10"/>
  <c r="Z384" i="10"/>
  <c r="Z13" i="10"/>
  <c r="Z77" i="10"/>
  <c r="Z134" i="10"/>
  <c r="Z236" i="10"/>
  <c r="Z311" i="10"/>
  <c r="Z378" i="10"/>
  <c r="Z488" i="10"/>
  <c r="Z392" i="10"/>
  <c r="Z80" i="10"/>
  <c r="Z225" i="10"/>
  <c r="Z303" i="10"/>
  <c r="Z36" i="10"/>
  <c r="Z223" i="10"/>
  <c r="Z271" i="10"/>
  <c r="Z407" i="10"/>
  <c r="Z346" i="10"/>
  <c r="Z523" i="10"/>
  <c r="Z29" i="10"/>
  <c r="Z769" i="10"/>
  <c r="Z693" i="10"/>
  <c r="Z753" i="10"/>
  <c r="Z12" i="10"/>
  <c r="Z114" i="10"/>
  <c r="Z200" i="10"/>
  <c r="Z212" i="10"/>
  <c r="Z451" i="10"/>
  <c r="Z353" i="10"/>
  <c r="Z455" i="10"/>
  <c r="Z516" i="10"/>
  <c r="Z805" i="10"/>
  <c r="Z623" i="10"/>
  <c r="Z939" i="10"/>
  <c r="Z34" i="10"/>
  <c r="Z180" i="10"/>
  <c r="Z177" i="10"/>
  <c r="Z355" i="10"/>
  <c r="Z437" i="10"/>
  <c r="Z466" i="10"/>
  <c r="Z120" i="10"/>
  <c r="Z8" i="10"/>
  <c r="Z127" i="10"/>
  <c r="Z284" i="10"/>
  <c r="Z329" i="10"/>
  <c r="Z660" i="10"/>
  <c r="Z128" i="10"/>
  <c r="Z636" i="10"/>
  <c r="Z110" i="10"/>
  <c r="Z255" i="10"/>
  <c r="Z431" i="10"/>
  <c r="Z413" i="10"/>
  <c r="Z909" i="10"/>
  <c r="Z568" i="10"/>
  <c r="Z18" i="10"/>
  <c r="Z148" i="10"/>
  <c r="Z260" i="10"/>
  <c r="Z371" i="10"/>
  <c r="Z554" i="10"/>
  <c r="Z520" i="10"/>
  <c r="Z707" i="10"/>
  <c r="Z107" i="10"/>
  <c r="Z130" i="10"/>
  <c r="Z328" i="10"/>
  <c r="Z651" i="10"/>
  <c r="Z929" i="10"/>
  <c r="Z734" i="10"/>
  <c r="Z541" i="10"/>
  <c r="Z860" i="10"/>
  <c r="Z907" i="10"/>
  <c r="Z299" i="10"/>
  <c r="Z836" i="10"/>
  <c r="Z25" i="10"/>
  <c r="Z109" i="10"/>
  <c r="Z166" i="10"/>
  <c r="Z268" i="10"/>
  <c r="Z343" i="10"/>
  <c r="Z410" i="10"/>
  <c r="Z525" i="10"/>
  <c r="Z745" i="10"/>
  <c r="Z974" i="10"/>
  <c r="Z687" i="10"/>
  <c r="Z380" i="10"/>
  <c r="Z50" i="10"/>
  <c r="Z147" i="10"/>
  <c r="Z137" i="10"/>
  <c r="Z304" i="10"/>
  <c r="Z383" i="10"/>
  <c r="Z397" i="10"/>
  <c r="Z632" i="10"/>
  <c r="Z400" i="10"/>
  <c r="Z502" i="10"/>
  <c r="Z490" i="10"/>
  <c r="Z5" i="10"/>
  <c r="Z85" i="10"/>
  <c r="Z142" i="10"/>
  <c r="Z244" i="10"/>
  <c r="Z319" i="10"/>
  <c r="Z386" i="10"/>
  <c r="Z496" i="10"/>
  <c r="Z362" i="10"/>
  <c r="Z672" i="10"/>
  <c r="Z372" i="10"/>
  <c r="Z486" i="10"/>
  <c r="Z91" i="10"/>
  <c r="Z155" i="10"/>
  <c r="Z216" i="10"/>
  <c r="Z322" i="10"/>
  <c r="Z468" i="10"/>
  <c r="Z86" i="10"/>
  <c r="Z893" i="10"/>
  <c r="Z33" i="10"/>
  <c r="Z191" i="10"/>
  <c r="Z250" i="10"/>
  <c r="Z394" i="10"/>
  <c r="Z982" i="10"/>
  <c r="Z540" i="10"/>
  <c r="Z603" i="10"/>
  <c r="Z65" i="10"/>
  <c r="Z153" i="10"/>
  <c r="Z361" i="10"/>
  <c r="Z445" i="10"/>
  <c r="Z616" i="10"/>
  <c r="Z261" i="10"/>
  <c r="Z6" i="10"/>
  <c r="Z135" i="10"/>
  <c r="Z294" i="10"/>
  <c r="Z337" i="10"/>
  <c r="Z550" i="10"/>
  <c r="Z229" i="10"/>
  <c r="Z281" i="10"/>
  <c r="Z49" i="10"/>
  <c r="Z194" i="10"/>
  <c r="Z365" i="10"/>
  <c r="Z782" i="10"/>
  <c r="Z543" i="10"/>
  <c r="Z845" i="10"/>
  <c r="Z999" i="10"/>
  <c r="Z923" i="10"/>
  <c r="Z830" i="10"/>
  <c r="Z748" i="10"/>
  <c r="Z633" i="10"/>
  <c r="Z995" i="10"/>
  <c r="Z927" i="10"/>
  <c r="Z826" i="10"/>
  <c r="Z744" i="10"/>
  <c r="Z629" i="10"/>
  <c r="Z991" i="10"/>
  <c r="Z920" i="10"/>
  <c r="Z822" i="10"/>
  <c r="Z740" i="10"/>
  <c r="Z625" i="10"/>
  <c r="Z975" i="10"/>
  <c r="Z914" i="10"/>
  <c r="Z818" i="10"/>
  <c r="Z736" i="10"/>
  <c r="Z621" i="10"/>
  <c r="Z542" i="10"/>
  <c r="Z945" i="10"/>
  <c r="Z854" i="10"/>
  <c r="Z755" i="10"/>
  <c r="Z674" i="10"/>
  <c r="Z618" i="10"/>
  <c r="Z934" i="10"/>
  <c r="Z850" i="10"/>
  <c r="Z751" i="10"/>
  <c r="Z670" i="10"/>
  <c r="Z577" i="10"/>
  <c r="Z930" i="10"/>
  <c r="Z835" i="10"/>
  <c r="Z747" i="10"/>
  <c r="Z666" i="10"/>
  <c r="Z565" i="10"/>
  <c r="Z926" i="10"/>
  <c r="Z832" i="10"/>
  <c r="Z743" i="10"/>
  <c r="Z662" i="10"/>
  <c r="Z585" i="10"/>
  <c r="Z389" i="10"/>
  <c r="Z403" i="10"/>
  <c r="Z296" i="10"/>
  <c r="Z993" i="10"/>
  <c r="Z894" i="10"/>
  <c r="Z798" i="10"/>
  <c r="Z720" i="10"/>
  <c r="Z635" i="10"/>
  <c r="Z989" i="10"/>
  <c r="Z931" i="10"/>
  <c r="Z794" i="10"/>
  <c r="Z716" i="10"/>
  <c r="Z634" i="10"/>
  <c r="Z985" i="10"/>
  <c r="Z924" i="10"/>
  <c r="Z843" i="10"/>
  <c r="Z712" i="10"/>
  <c r="Z598" i="10"/>
  <c r="Z970" i="10"/>
  <c r="Z919" i="10"/>
  <c r="Z791" i="10"/>
  <c r="Z708" i="10"/>
  <c r="Z591" i="10"/>
  <c r="Z519" i="10"/>
  <c r="Z912" i="10"/>
  <c r="Z846" i="10"/>
  <c r="Z764" i="10"/>
  <c r="Z600" i="10"/>
  <c r="Z533" i="10"/>
  <c r="Z908" i="10"/>
  <c r="Z839" i="10"/>
  <c r="Z760" i="10"/>
  <c r="Z596" i="10"/>
  <c r="Z529" i="10"/>
  <c r="Z944" i="10"/>
  <c r="Z834" i="10"/>
  <c r="Z756" i="10"/>
  <c r="Z654" i="10"/>
  <c r="Z573" i="10"/>
  <c r="Z916" i="10"/>
  <c r="Z833" i="10"/>
  <c r="Z752" i="10"/>
  <c r="Z642" i="10"/>
  <c r="Z557" i="10"/>
  <c r="Z971" i="10"/>
  <c r="Z900" i="10"/>
  <c r="Z819" i="10"/>
  <c r="Z688" i="10"/>
  <c r="Z571" i="10"/>
  <c r="Z967" i="10"/>
  <c r="Z904" i="10"/>
  <c r="Z815" i="10"/>
  <c r="Z724" i="10"/>
  <c r="Z567" i="10"/>
  <c r="Z963" i="10"/>
  <c r="Z883" i="10"/>
  <c r="Z811" i="10"/>
  <c r="Z705" i="10"/>
  <c r="Z563" i="10"/>
  <c r="Z980" i="10"/>
  <c r="Z879" i="10"/>
  <c r="Z807" i="10"/>
  <c r="Z722" i="10"/>
  <c r="Z559" i="10"/>
  <c r="Z1000" i="10"/>
  <c r="Z910" i="10"/>
  <c r="Z814" i="10"/>
  <c r="Z732" i="10"/>
  <c r="Z617" i="10"/>
  <c r="Z996" i="10"/>
  <c r="Z906" i="10"/>
  <c r="Z810" i="10"/>
  <c r="Z728" i="10"/>
  <c r="Z613" i="10"/>
  <c r="Z992" i="10"/>
  <c r="Z902" i="10"/>
  <c r="Z806" i="10"/>
  <c r="Z790" i="10"/>
  <c r="Z609" i="10"/>
  <c r="Z988" i="10"/>
  <c r="Z898" i="10"/>
  <c r="Z802" i="10"/>
  <c r="Z727" i="10"/>
  <c r="Z605" i="10"/>
  <c r="Z561" i="10"/>
  <c r="Z475" i="10"/>
  <c r="Z306" i="10"/>
  <c r="Z262" i="10"/>
  <c r="Z231" i="10"/>
  <c r="Z152" i="10"/>
  <c r="Z75" i="10"/>
  <c r="Z432" i="10"/>
  <c r="Z522" i="10"/>
  <c r="Z644" i="10"/>
  <c r="Z895" i="10"/>
  <c r="Z480" i="10"/>
  <c r="Z370" i="10"/>
  <c r="Z457" i="10"/>
  <c r="Z228" i="10"/>
  <c r="Z126" i="10"/>
  <c r="Z69" i="10"/>
  <c r="Z14" i="10"/>
  <c r="Z249" i="10"/>
  <c r="Z481" i="10"/>
  <c r="Z793" i="10"/>
  <c r="Z74" i="10"/>
  <c r="Z381" i="10"/>
  <c r="Z367" i="10"/>
  <c r="Z288" i="10"/>
  <c r="Z121" i="10"/>
  <c r="Z131" i="10"/>
  <c r="Z41" i="10"/>
  <c r="Z518" i="10"/>
  <c r="Z951" i="10"/>
  <c r="Z470" i="10"/>
  <c r="Z901" i="10"/>
  <c r="Z472" i="10"/>
  <c r="Z395" i="10"/>
  <c r="Z399" i="10"/>
  <c r="Z220" i="10"/>
  <c r="Z218" i="10"/>
  <c r="Z61" i="10"/>
  <c r="Z3" i="10"/>
  <c r="Z368" i="10"/>
  <c r="Z852" i="10"/>
  <c r="Z681" i="10"/>
  <c r="Z656" i="10"/>
  <c r="Z373" i="10"/>
  <c r="Z354" i="10"/>
  <c r="Z298" i="10"/>
  <c r="Z279" i="10"/>
  <c r="Z123" i="10"/>
  <c r="Z960" i="10"/>
  <c r="Z896" i="10"/>
  <c r="Z780" i="10"/>
  <c r="Z702" i="10"/>
  <c r="Z610" i="10"/>
  <c r="Z976" i="10"/>
  <c r="Z868" i="10"/>
  <c r="Z776" i="10"/>
  <c r="Z723" i="10"/>
  <c r="Z630" i="10"/>
  <c r="Z973" i="10"/>
  <c r="Z867" i="10"/>
  <c r="Z795" i="10"/>
  <c r="Z719" i="10"/>
  <c r="Z650" i="10"/>
  <c r="Z969" i="10"/>
  <c r="Z863" i="10"/>
  <c r="Z789" i="10"/>
  <c r="Z684" i="10"/>
  <c r="Z626" i="10"/>
  <c r="Z966" i="10"/>
  <c r="Z917" i="10"/>
  <c r="Z787" i="10"/>
  <c r="Z704" i="10"/>
  <c r="Z587" i="10"/>
  <c r="Z962" i="10"/>
  <c r="Z928" i="10"/>
  <c r="Z831" i="10"/>
  <c r="Z700" i="10"/>
  <c r="Z583" i="10"/>
  <c r="Z984" i="10"/>
  <c r="Z903" i="10"/>
  <c r="Z827" i="10"/>
  <c r="Z696" i="10"/>
  <c r="Z579" i="10"/>
  <c r="Z981" i="10"/>
  <c r="Z899" i="10"/>
  <c r="Z823" i="10"/>
  <c r="Z692" i="10"/>
  <c r="Z575" i="10"/>
  <c r="Z581" i="10"/>
  <c r="Z959" i="10"/>
  <c r="Z870" i="10"/>
  <c r="Z774" i="10"/>
  <c r="Z698" i="10"/>
  <c r="Z578" i="10"/>
  <c r="Z954" i="10"/>
  <c r="Z888" i="10"/>
  <c r="Z773" i="10"/>
  <c r="Z673" i="10"/>
  <c r="Z574" i="10"/>
  <c r="Z956" i="10"/>
  <c r="Z872" i="10"/>
  <c r="Z772" i="10"/>
  <c r="Z669" i="10"/>
  <c r="Z570" i="10"/>
  <c r="Z953" i="10"/>
  <c r="Z876" i="10"/>
  <c r="Z770" i="10"/>
  <c r="Z665" i="10"/>
  <c r="Z566" i="10"/>
  <c r="Z977" i="10"/>
  <c r="Z875" i="10"/>
  <c r="Z803" i="10"/>
  <c r="Z718" i="10"/>
  <c r="Z555" i="10"/>
  <c r="Z972" i="10"/>
  <c r="Z871" i="10"/>
  <c r="Z799" i="10"/>
  <c r="Z714" i="10"/>
  <c r="Z622" i="10"/>
  <c r="Z968" i="10"/>
  <c r="Z892" i="10"/>
  <c r="Z788" i="10"/>
  <c r="Z710" i="10"/>
  <c r="Z597" i="10"/>
  <c r="Z964" i="10"/>
  <c r="Z890" i="10"/>
  <c r="Z784" i="10"/>
  <c r="Z706" i="10"/>
  <c r="Z593" i="10"/>
  <c r="Z521" i="10"/>
  <c r="Z406" i="10"/>
  <c r="Z339" i="10"/>
  <c r="Z264" i="10"/>
  <c r="Z162" i="10"/>
  <c r="Z105" i="10"/>
  <c r="Z22" i="10"/>
  <c r="Z721" i="10"/>
  <c r="Z683" i="10"/>
  <c r="Z505" i="10"/>
  <c r="Z253" i="10"/>
  <c r="Z417" i="10"/>
  <c r="Z305" i="10"/>
  <c r="Z324" i="10"/>
  <c r="Z157" i="10"/>
  <c r="Z167" i="10"/>
  <c r="Z115" i="10"/>
  <c r="Z241" i="10"/>
  <c r="Z677" i="10"/>
  <c r="Z556" i="10"/>
  <c r="Z595" i="10"/>
  <c r="Z546" i="10"/>
  <c r="Z464" i="10"/>
  <c r="Z423" i="10"/>
  <c r="Z254" i="10"/>
  <c r="Z206" i="10"/>
  <c r="Z144" i="10"/>
  <c r="Z67" i="10"/>
  <c r="Z994" i="10"/>
  <c r="Z164" i="10"/>
  <c r="Z436" i="10"/>
  <c r="Z703" i="10"/>
  <c r="Z409" i="10"/>
  <c r="Z297" i="10"/>
  <c r="Z316" i="10"/>
  <c r="Z149" i="10"/>
  <c r="Z159" i="10"/>
  <c r="Z51" i="10"/>
  <c r="Z695" i="10"/>
  <c r="Z462" i="10"/>
  <c r="Z627" i="10"/>
  <c r="Z257" i="10"/>
  <c r="Z538" i="10"/>
  <c r="Z454" i="10"/>
  <c r="Z463" i="10"/>
  <c r="Z936" i="10"/>
  <c r="Z861" i="10"/>
  <c r="Z750" i="10"/>
  <c r="Z686" i="10"/>
  <c r="Z592" i="10"/>
  <c r="Z932" i="10"/>
  <c r="Z857" i="10"/>
  <c r="Z746" i="10"/>
  <c r="Z690" i="10"/>
  <c r="Z594" i="10"/>
  <c r="Z949" i="10"/>
  <c r="Z853" i="10"/>
  <c r="Z742" i="10"/>
  <c r="Z671" i="10"/>
  <c r="Z569" i="10"/>
  <c r="Z940" i="10"/>
  <c r="Z849" i="10"/>
  <c r="Z738" i="10"/>
  <c r="Z667" i="10"/>
  <c r="Z551" i="10"/>
  <c r="Z965" i="10"/>
  <c r="Z859" i="10"/>
  <c r="Z785" i="10"/>
  <c r="Z682" i="10"/>
  <c r="Z602" i="10"/>
  <c r="Z961" i="10"/>
  <c r="Z855" i="10"/>
  <c r="Z781" i="10"/>
  <c r="Z680" i="10"/>
  <c r="Z590" i="10"/>
  <c r="Z957" i="10"/>
  <c r="Z851" i="10"/>
  <c r="Z777" i="10"/>
  <c r="Z678" i="10"/>
  <c r="Z586" i="10"/>
  <c r="Z958" i="10"/>
  <c r="Z847" i="10"/>
  <c r="Z778" i="10"/>
  <c r="Z676" i="10"/>
  <c r="Z582" i="10"/>
  <c r="Z484" i="10"/>
  <c r="Z374" i="10"/>
  <c r="Z307" i="10"/>
  <c r="Z921" i="10"/>
  <c r="Z882" i="10"/>
  <c r="Z771" i="10"/>
  <c r="Z647" i="10"/>
  <c r="Z531" i="10"/>
  <c r="Z948" i="10"/>
  <c r="Z866" i="10"/>
  <c r="Z767" i="10"/>
  <c r="Z643" i="10"/>
  <c r="Z527" i="10"/>
  <c r="Z937" i="10"/>
  <c r="Z862" i="10"/>
  <c r="Z763" i="10"/>
  <c r="Z639" i="10"/>
  <c r="Z606" i="10"/>
  <c r="Z955" i="10"/>
  <c r="Z858" i="10"/>
  <c r="Z759" i="10"/>
  <c r="Z646" i="10"/>
  <c r="Z589" i="10"/>
  <c r="Z950" i="10"/>
  <c r="Z874" i="10"/>
  <c r="Z766" i="10"/>
  <c r="Z661" i="10"/>
  <c r="Z562" i="10"/>
  <c r="Z941" i="10"/>
  <c r="Z880" i="10"/>
  <c r="Z762" i="10"/>
  <c r="Z657" i="10"/>
  <c r="Z558" i="10"/>
  <c r="Z935" i="10"/>
  <c r="Z878" i="10"/>
  <c r="Z758" i="10"/>
  <c r="Z653" i="10"/>
  <c r="Z614" i="10"/>
  <c r="Z938" i="10"/>
  <c r="Z865" i="10"/>
  <c r="Z754" i="10"/>
  <c r="Z694" i="10"/>
  <c r="Z601" i="10"/>
  <c r="Z453" i="10"/>
  <c r="Z341" i="10"/>
  <c r="Z360" i="10"/>
  <c r="Z193" i="10"/>
  <c r="Z219" i="10"/>
  <c r="Z55" i="10"/>
  <c r="Z11" i="10"/>
  <c r="Z881" i="10"/>
  <c r="Z983" i="10"/>
  <c r="Z624" i="10"/>
  <c r="Z44" i="10"/>
  <c r="Z503" i="10"/>
  <c r="Z334" i="10"/>
  <c r="Z439" i="10"/>
  <c r="Z259" i="10"/>
  <c r="Z192" i="10"/>
  <c r="Z103" i="10"/>
  <c r="Z679" i="10"/>
  <c r="Z514" i="10"/>
  <c r="Z160" i="10"/>
  <c r="Z668" i="10"/>
  <c r="Z508" i="10"/>
  <c r="Z398" i="10"/>
  <c r="Z331" i="10"/>
  <c r="Z256" i="10"/>
  <c r="Z154" i="10"/>
  <c r="Z97" i="10"/>
  <c r="Z9" i="10"/>
  <c r="Z637" i="10"/>
  <c r="Z237" i="10"/>
  <c r="Z116" i="10"/>
  <c r="Z62" i="10"/>
  <c r="Z495" i="10"/>
  <c r="Z326" i="10"/>
  <c r="Z282" i="10"/>
  <c r="Z251" i="10"/>
  <c r="Z184" i="10"/>
  <c r="Z95" i="10"/>
  <c r="Z631" i="10"/>
  <c r="Z404" i="10"/>
  <c r="Z699" i="10"/>
  <c r="Z485" i="10"/>
  <c r="Z500" i="10"/>
  <c r="Z390" i="10"/>
  <c r="Z323" i="10"/>
  <c r="Z248" i="10"/>
  <c r="Z146" i="10"/>
  <c r="Z89" i="10"/>
  <c r="Z922" i="10"/>
  <c r="Z886" i="10"/>
  <c r="Z739" i="10"/>
  <c r="Z658" i="10"/>
  <c r="Z549" i="10"/>
  <c r="Z918" i="10"/>
  <c r="Z829" i="10"/>
  <c r="Z735" i="10"/>
  <c r="Z638" i="10"/>
  <c r="Z388" i="10"/>
  <c r="Z986" i="10"/>
  <c r="Z797" i="10"/>
  <c r="Z741" i="10"/>
  <c r="Z46" i="10"/>
  <c r="Z108" i="10"/>
  <c r="Z199" i="10"/>
  <c r="Z234" i="10"/>
  <c r="Z379" i="10"/>
  <c r="Z442" i="10"/>
  <c r="Z526" i="10"/>
  <c r="Z295" i="10"/>
  <c r="Z53" i="10"/>
  <c r="Z458" i="10"/>
  <c r="Z620" i="10"/>
  <c r="Z94" i="10"/>
  <c r="Z179" i="10"/>
  <c r="Z169" i="10"/>
  <c r="Z336" i="10"/>
  <c r="Z317" i="10"/>
  <c r="Z429" i="10"/>
  <c r="Z287" i="10"/>
  <c r="Z641" i="10"/>
  <c r="Z607" i="10"/>
  <c r="Z396" i="10"/>
  <c r="Z30" i="10"/>
  <c r="Z59" i="10"/>
  <c r="Z174" i="10"/>
  <c r="Z276" i="10"/>
  <c r="Z351" i="10"/>
  <c r="Z418" i="10"/>
  <c r="Z510" i="10"/>
  <c r="Z820" i="10"/>
  <c r="Z979" i="10"/>
  <c r="Z844" i="10"/>
  <c r="Z821" i="10"/>
  <c r="Z48" i="10"/>
  <c r="Z187" i="10"/>
  <c r="Z280" i="10"/>
  <c r="Z447" i="10"/>
  <c r="Z517" i="10"/>
  <c r="Z864" i="10"/>
  <c r="Z584" i="10"/>
  <c r="Z63" i="10"/>
  <c r="Z150" i="10"/>
  <c r="Z375" i="10"/>
  <c r="Z426" i="10"/>
  <c r="Z478" i="10"/>
  <c r="Z548" i="10"/>
  <c r="Z221" i="10"/>
  <c r="Z96" i="10"/>
  <c r="Z185" i="10"/>
  <c r="Z330" i="10"/>
  <c r="Z476" i="10"/>
  <c r="Z783" i="10"/>
  <c r="Z233" i="10"/>
  <c r="Z17" i="10"/>
  <c r="Z214" i="10"/>
  <c r="Z258" i="10"/>
  <c r="Z402" i="10"/>
  <c r="Z689" i="10"/>
  <c r="Z887" i="10"/>
  <c r="Z713" i="10"/>
  <c r="Z118" i="10"/>
  <c r="Z263" i="10"/>
  <c r="Z338" i="10"/>
  <c r="Z884" i="10"/>
  <c r="Z659" i="10"/>
  <c r="Z946" i="10"/>
  <c r="Z731" i="10"/>
  <c r="Z978" i="10"/>
  <c r="Z725" i="10"/>
  <c r="Z68" i="10"/>
  <c r="Z424" i="10"/>
  <c r="Z79" i="10"/>
  <c r="Z156" i="10"/>
  <c r="Z235" i="10"/>
  <c r="Z266" i="10"/>
  <c r="Z310" i="10"/>
  <c r="Z479" i="10"/>
  <c r="Z277" i="10"/>
  <c r="Z891" i="10"/>
  <c r="Z76" i="10"/>
  <c r="Z729" i="10"/>
  <c r="Z482" i="10"/>
  <c r="Z113" i="10"/>
  <c r="Z198" i="10"/>
  <c r="Z210" i="10"/>
  <c r="Z419" i="10"/>
  <c r="Z349" i="10"/>
  <c r="Z460" i="10"/>
  <c r="Z452" i="10"/>
  <c r="Z824" i="10"/>
  <c r="Z813" i="10"/>
  <c r="Z816" i="10"/>
  <c r="Z20" i="10"/>
  <c r="Z58" i="10"/>
  <c r="Z204" i="10"/>
  <c r="Z242" i="10"/>
  <c r="Z443" i="10"/>
  <c r="Z450" i="10"/>
  <c r="Z534" i="10"/>
  <c r="Z124" i="10"/>
  <c r="Z812" i="10"/>
  <c r="Z501" i="10"/>
  <c r="Z911" i="10"/>
  <c r="Z42" i="10"/>
  <c r="Z215" i="10"/>
  <c r="Z246" i="10"/>
  <c r="Z325" i="10"/>
  <c r="Z245" i="10"/>
  <c r="Z66" i="10"/>
  <c r="Z588" i="10"/>
  <c r="Z54" i="10"/>
  <c r="Z182" i="10"/>
  <c r="Z348" i="10"/>
  <c r="Z459" i="10"/>
  <c r="Z376" i="10"/>
  <c r="Z987" i="10"/>
  <c r="Z28" i="10"/>
  <c r="Z188" i="10"/>
  <c r="Z224" i="10"/>
  <c r="Z301" i="10"/>
  <c r="Z553" i="10"/>
  <c r="Z461" i="10"/>
  <c r="Z828" i="10"/>
  <c r="Z71" i="10"/>
  <c r="Z158" i="10"/>
  <c r="Z292" i="10"/>
  <c r="Z434" i="10"/>
  <c r="Z84" i="10"/>
  <c r="Z448" i="10"/>
  <c r="Z913" i="10"/>
  <c r="Z73" i="10"/>
  <c r="Z129" i="10"/>
  <c r="Z309" i="10"/>
  <c r="Z925" i="10"/>
  <c r="Z730" i="10"/>
  <c r="Z537" i="10"/>
  <c r="Z842" i="10"/>
  <c r="Z717" i="10"/>
  <c r="Z201" i="10"/>
  <c r="Z628" i="10"/>
  <c r="Z840" i="10"/>
  <c r="Z111" i="10"/>
  <c r="Z227" i="10"/>
  <c r="Z267" i="10"/>
  <c r="Z290" i="10"/>
  <c r="Z342" i="10"/>
  <c r="Z511" i="10"/>
  <c r="Z412" i="10"/>
  <c r="Z737" i="10"/>
  <c r="Z905" i="10"/>
  <c r="Z564" i="10"/>
  <c r="Z27" i="10"/>
  <c r="Z81" i="10"/>
  <c r="Z138" i="10"/>
  <c r="Z240" i="10"/>
  <c r="Z315" i="10"/>
  <c r="Z382" i="10"/>
  <c r="Z492" i="10"/>
  <c r="Z428" i="10"/>
  <c r="Z489" i="10"/>
  <c r="Z269" i="10"/>
  <c r="Z473" i="10"/>
  <c r="Z87" i="10"/>
  <c r="Z176" i="10"/>
  <c r="Z243" i="10"/>
  <c r="Z274" i="10"/>
  <c r="Z318" i="10"/>
  <c r="Z487" i="10"/>
  <c r="Z512" i="10"/>
  <c r="Z291" i="10"/>
  <c r="Z733" i="10"/>
  <c r="Z897" i="10"/>
  <c r="Z915" i="10"/>
  <c r="Z102" i="10"/>
  <c r="Z178" i="10"/>
  <c r="Z278" i="10"/>
  <c r="Z357" i="10"/>
  <c r="Z493" i="10"/>
  <c r="Z1001" i="10"/>
  <c r="Z536" i="10"/>
  <c r="Z106" i="10"/>
  <c r="Z203" i="10"/>
  <c r="Z327" i="10"/>
  <c r="Z377" i="10"/>
  <c r="Z498" i="10"/>
  <c r="Z497" i="10"/>
  <c r="Z15" i="10"/>
  <c r="Z163" i="10"/>
  <c r="Z456" i="10"/>
  <c r="Z333" i="10"/>
  <c r="Z611" i="10"/>
  <c r="Z709" i="10"/>
  <c r="Z675" i="10"/>
  <c r="Z43" i="10"/>
  <c r="Z190" i="10"/>
  <c r="Z356" i="10"/>
  <c r="Z471" i="10"/>
  <c r="Z691" i="10"/>
  <c r="Z877" i="10"/>
  <c r="Z23" i="10"/>
  <c r="Z104" i="10"/>
  <c r="Z161" i="10"/>
  <c r="Z438" i="10"/>
  <c r="Z539" i="10"/>
  <c r="Z841" i="10"/>
  <c r="Z604" i="10"/>
  <c r="Z952" i="10"/>
  <c r="Z64" i="10"/>
  <c r="Z612" i="10"/>
  <c r="Z444" i="10"/>
  <c r="Z7" i="10"/>
  <c r="Z52" i="10"/>
  <c r="Z143" i="10"/>
  <c r="Z133" i="10"/>
  <c r="Z300" i="10"/>
  <c r="Z435" i="10"/>
  <c r="Z393" i="10"/>
  <c r="Z572" i="10"/>
  <c r="Z990" i="10"/>
  <c r="Z817" i="10"/>
  <c r="Z416" i="10"/>
  <c r="Z19" i="10"/>
  <c r="Z117" i="10"/>
  <c r="Z170" i="10"/>
  <c r="Z272" i="10"/>
  <c r="Z347" i="10"/>
  <c r="Z414" i="10"/>
  <c r="Z506" i="10"/>
  <c r="Z808" i="10"/>
  <c r="Z649" i="10"/>
  <c r="Z749" i="10"/>
  <c r="Z792" i="10"/>
  <c r="Z39" i="10"/>
  <c r="Z226" i="10"/>
  <c r="Z275" i="10"/>
  <c r="Z293" i="10"/>
  <c r="Z350" i="10"/>
  <c r="Z369" i="10"/>
  <c r="Z70" i="10"/>
  <c r="Z775" i="10"/>
  <c r="Z197" i="10"/>
  <c r="Z768" i="10"/>
  <c r="Z26" i="10"/>
  <c r="Z211" i="10"/>
  <c r="Z289" i="10"/>
  <c r="Z312" i="10"/>
  <c r="Z422" i="10"/>
  <c r="Z761" i="10"/>
  <c r="Z78" i="10"/>
  <c r="Z943" i="10"/>
  <c r="Z93" i="10"/>
  <c r="Z283" i="10"/>
  <c r="Z359" i="10"/>
  <c r="Z441" i="10"/>
  <c r="Z715" i="10"/>
  <c r="Z524" i="10"/>
  <c r="Z38" i="10"/>
  <c r="Z195" i="10"/>
  <c r="Z286" i="10"/>
  <c r="Z427" i="10"/>
  <c r="Z82" i="10"/>
  <c r="Z60" i="10"/>
  <c r="Z664" i="10"/>
  <c r="Z119" i="10"/>
  <c r="Z208" i="10"/>
  <c r="Z335" i="10"/>
  <c r="Z385" i="10"/>
  <c r="Z998" i="10"/>
  <c r="Z645" i="10"/>
  <c r="Z366" i="10"/>
  <c r="Z196" i="10"/>
  <c r="Z232" i="10"/>
  <c r="Z507" i="10"/>
  <c r="Z655" i="10"/>
  <c r="Z933" i="10"/>
  <c r="Z786" i="10"/>
  <c r="Z545" i="10"/>
  <c r="P18" i="8"/>
  <c r="O13" i="8"/>
  <c r="P13" i="8"/>
  <c r="X2" i="10"/>
  <c r="Q13" i="8" s="1"/>
  <c r="X2" i="6"/>
  <c r="K14" i="8"/>
  <c r="L13" i="8" s="1"/>
  <c r="N13" i="8" s="1"/>
  <c r="N9" i="8"/>
  <c r="O9" i="8"/>
  <c r="L9" i="8"/>
  <c r="M9" i="8"/>
  <c r="AI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W36" i="6"/>
  <c r="AU20" i="6"/>
  <c r="AV32" i="6" a="1"/>
  <c r="AV32" i="6" s="1"/>
  <c r="AV31" i="6" a="1"/>
  <c r="AV31" i="6" s="1"/>
  <c r="AV33" i="6" a="1"/>
  <c r="AV33" i="6" s="1"/>
  <c r="AV28" i="6" a="1"/>
  <c r="AV28" i="6" s="1"/>
  <c r="AV30" i="6" a="1"/>
  <c r="AV30" i="6" s="1"/>
  <c r="AZ25" i="6"/>
  <c r="AU23" i="6"/>
  <c r="AU25" i="6"/>
  <c r="AW25" i="6"/>
  <c r="AV23" i="6"/>
  <c r="AY23" i="6"/>
  <c r="AX25" i="6"/>
  <c r="AV25" i="6"/>
  <c r="AW23" i="6"/>
  <c r="AZ23" i="6"/>
  <c r="AW20" i="6"/>
  <c r="AY20" i="6"/>
  <c r="AZ20" i="6"/>
  <c r="AX20" i="6"/>
  <c r="AU22" i="6" l="1"/>
  <c r="AZ22" i="6"/>
  <c r="AX22" i="6"/>
  <c r="AV22" i="6"/>
  <c r="AW22" i="6"/>
  <c r="AU24" i="6"/>
  <c r="AW24" i="6"/>
  <c r="AZ24" i="6"/>
  <c r="AX24" i="6"/>
  <c r="AY24" i="6"/>
  <c r="Q18" i="8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R13" i="8" l="1"/>
  <c r="R18" i="8"/>
  <c r="R14" i="8"/>
  <c r="AH31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U35" i="10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U253" i="10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U871" i="10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U732" i="10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U194" i="10"/>
  <c r="U332" i="10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U134" i="10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U648" i="10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U711" i="10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U601" i="10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U14" i="10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U37" i="10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U599" i="10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U407" i="10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U817" i="10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U600" i="10"/>
  <c r="U334" i="10"/>
  <c r="AA334" i="10" s="1"/>
  <c r="U275" i="10"/>
  <c r="AA275" i="10" s="1"/>
  <c r="U281" i="10"/>
  <c r="AA281" i="10" s="1"/>
  <c r="U793" i="10"/>
  <c r="U884" i="10"/>
  <c r="U655" i="10"/>
  <c r="U455" i="10"/>
  <c r="U913" i="10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U965" i="10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U695" i="10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U114" i="10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U49" i="10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U375" i="10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U614" i="10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U699" i="10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U846" i="10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U794" i="10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U140" i="10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U682" i="10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U16" i="10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U650" i="10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U478" i="10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U67" i="10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U586" i="10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AA829" i="10" s="1"/>
  <c r="U97" i="10"/>
  <c r="U493" i="10"/>
  <c r="U184" i="10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AA159" i="10" s="1"/>
  <c r="U795" i="10"/>
  <c r="U148" i="10"/>
  <c r="U360" i="10"/>
  <c r="U479" i="10"/>
  <c r="AA479" i="10" s="1"/>
  <c r="U204" i="10"/>
  <c r="AA204" i="10" s="1"/>
  <c r="U942" i="10"/>
  <c r="AA942" i="10" s="1"/>
  <c r="U673" i="10"/>
  <c r="AA673" i="10" s="1"/>
  <c r="U508" i="10"/>
  <c r="AA508" i="10" s="1"/>
  <c r="U207" i="10"/>
  <c r="U769" i="10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AA576" i="10" s="1"/>
  <c r="U12" i="10"/>
  <c r="U419" i="10"/>
  <c r="U121" i="10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U731" i="10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U540" i="10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U245" i="10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U958" i="10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U201" i="10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U826" i="10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U18" i="10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U267" i="10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U561" i="10"/>
  <c r="U955" i="10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U116" i="10"/>
  <c r="U996" i="10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U788" i="10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U579" i="10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AA830" i="10" s="1"/>
  <c r="U605" i="10"/>
  <c r="U783" i="10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AA739" i="10" s="1"/>
  <c r="U557" i="10"/>
  <c r="U494" i="10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AA647" i="10" s="1"/>
  <c r="U1001" i="10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U243" i="10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U728" i="10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U529" i="10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U364" i="10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U444" i="10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U86" i="10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U232" i="10"/>
  <c r="U551" i="10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U439" i="10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U119" i="10"/>
  <c r="AA119" i="10" s="1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U205" i="10"/>
  <c r="AA205" i="10" s="1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U106" i="10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AA577" i="10" s="1"/>
  <c r="U623" i="10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AA612" i="10" s="1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AA721" i="10" s="1"/>
  <c r="U536" i="10"/>
  <c r="AA536" i="10" s="1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U81" i="10"/>
  <c r="AA81" i="10" s="1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U342" i="10"/>
  <c r="AA342" i="10" s="1"/>
  <c r="U261" i="10"/>
  <c r="AA261" i="10" s="1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AA484" i="10" s="1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AA262" i="10" s="1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AA286" i="10" s="1"/>
  <c r="U105" i="10"/>
  <c r="AA105" i="10" s="1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AA53" i="10" s="1"/>
  <c r="U550" i="10"/>
  <c r="AA550" i="10" s="1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AA98" i="10" s="1"/>
  <c r="U990" i="10"/>
  <c r="AA990" i="10" s="1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AA112" i="10" s="1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AA816" i="10" s="1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AA307" i="10" s="1"/>
  <c r="U667" i="10"/>
  <c r="AA667" i="10" s="1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A624" i="10"/>
  <c r="AA478" i="10"/>
  <c r="AA384" i="10"/>
  <c r="AA432" i="10"/>
  <c r="AA783" i="10"/>
  <c r="AA245" i="10"/>
  <c r="AA217" i="10"/>
  <c r="AA649" i="10"/>
  <c r="AA548" i="10"/>
  <c r="AA56" i="10"/>
  <c r="AA687" i="10"/>
  <c r="AA10" i="10"/>
  <c r="AA107" i="10"/>
  <c r="AA109" i="10"/>
  <c r="AA174" i="10"/>
  <c r="AA96" i="10"/>
  <c r="AA324" i="10"/>
  <c r="AA310" i="10"/>
  <c r="AA365" i="10"/>
  <c r="AA235" i="10"/>
  <c r="AA407" i="10"/>
  <c r="AA30" i="10"/>
  <c r="AA207" i="10"/>
  <c r="AA323" i="10"/>
  <c r="AA535" i="10"/>
  <c r="AA682" i="10"/>
  <c r="AA394" i="10"/>
  <c r="AA665" i="10"/>
  <c r="AA728" i="10"/>
  <c r="AA610" i="10"/>
  <c r="AA230" i="10"/>
  <c r="AA402" i="10"/>
  <c r="AA435" i="10"/>
  <c r="AA712" i="10"/>
  <c r="AA786" i="10"/>
  <c r="AA846" i="10"/>
  <c r="AA819" i="10"/>
  <c r="AA964" i="10"/>
  <c r="AA731" i="10"/>
  <c r="AA614" i="10"/>
  <c r="AA967" i="10"/>
  <c r="AA785" i="10"/>
  <c r="AA857" i="10"/>
  <c r="AA871" i="10"/>
  <c r="AA711" i="10"/>
  <c r="AA383" i="10"/>
  <c r="AA651" i="10"/>
  <c r="AA515" i="10"/>
  <c r="AA987" i="10"/>
  <c r="AA804" i="10"/>
  <c r="AA253" i="10"/>
  <c r="AA998" i="10"/>
  <c r="AA824" i="10"/>
  <c r="AA695" i="10"/>
  <c r="AA632" i="10"/>
  <c r="AA502" i="10"/>
  <c r="AA913" i="10"/>
  <c r="AA877" i="10"/>
  <c r="AA713" i="10"/>
  <c r="AA213" i="10"/>
  <c r="AA844" i="10"/>
  <c r="AA560" i="10"/>
  <c r="AA68" i="10"/>
  <c r="AA813" i="10"/>
  <c r="AA364" i="10"/>
  <c r="AA311" i="10"/>
  <c r="AA91" i="10"/>
  <c r="AA58" i="10"/>
  <c r="AA223" i="10"/>
  <c r="AA46" i="10"/>
  <c r="AA336" i="10"/>
  <c r="AA289" i="10"/>
  <c r="AA338" i="10"/>
  <c r="AA55" i="10"/>
  <c r="AA126" i="10"/>
  <c r="AA456" i="10"/>
  <c r="AA375" i="10"/>
  <c r="AA32" i="10"/>
  <c r="AA179" i="10"/>
  <c r="AA270" i="10"/>
  <c r="AA193" i="10"/>
  <c r="AA301" i="10"/>
  <c r="AA278" i="10"/>
  <c r="AA268" i="10"/>
  <c r="AA604" i="10"/>
  <c r="AA398" i="10"/>
  <c r="AA341" i="10"/>
  <c r="AA547" i="10"/>
  <c r="AA605" i="10"/>
  <c r="AA680" i="10"/>
  <c r="AA389" i="10"/>
  <c r="AA530" i="10"/>
  <c r="AA455" i="10"/>
  <c r="AA551" i="10"/>
  <c r="AA650" i="10"/>
  <c r="AA759" i="10"/>
  <c r="AA429" i="10"/>
  <c r="AA414" i="10"/>
  <c r="AA892" i="10"/>
  <c r="AA795" i="10"/>
  <c r="AA978" i="10"/>
  <c r="AA769" i="10"/>
  <c r="AA420" i="10"/>
  <c r="AA291" i="10"/>
  <c r="AA469" i="10"/>
  <c r="AA486" i="10"/>
  <c r="AA540" i="10"/>
  <c r="AA80" i="10"/>
  <c r="AA599" i="10"/>
  <c r="AA23" i="10"/>
  <c r="AA16" i="10"/>
  <c r="AA21" i="10"/>
  <c r="AA104" i="10"/>
  <c r="AA94" i="10"/>
  <c r="AA140" i="10"/>
  <c r="AA37" i="10"/>
  <c r="AA97" i="10"/>
  <c r="AA326" i="10"/>
  <c r="AA250" i="10"/>
  <c r="AA315" i="10"/>
  <c r="AA92" i="10"/>
  <c r="AA363" i="10"/>
  <c r="AA243" i="10"/>
  <c r="AA260" i="10"/>
  <c r="AA251" i="10"/>
  <c r="AA601" i="10"/>
  <c r="AA708" i="10"/>
  <c r="AA426" i="10"/>
  <c r="AA581" i="10"/>
  <c r="AA625" i="10"/>
  <c r="AA517" i="10"/>
  <c r="AA555" i="10"/>
  <c r="AA480" i="10"/>
  <c r="AA529" i="10"/>
  <c r="AA333" i="10"/>
  <c r="AA976" i="10"/>
  <c r="AA483" i="10"/>
  <c r="AA884" i="10"/>
  <c r="AA936" i="10"/>
  <c r="AA977" i="10"/>
  <c r="AA557" i="10"/>
  <c r="AA734" i="10"/>
  <c r="AA413" i="10"/>
  <c r="AA381" i="10"/>
  <c r="AA991" i="10"/>
  <c r="AA388" i="10"/>
  <c r="AA106" i="10"/>
  <c r="AA18" i="10"/>
  <c r="AA359" i="10"/>
  <c r="AA351" i="10"/>
  <c r="AA317" i="10"/>
  <c r="AA337" i="10"/>
  <c r="AA653" i="10"/>
  <c r="AA779" i="10"/>
  <c r="AA518" i="10"/>
  <c r="AA237" i="10"/>
  <c r="AA808" i="10"/>
  <c r="AA1001" i="10"/>
  <c r="AA116" i="10"/>
  <c r="AA568" i="10"/>
  <c r="AA12" i="10"/>
  <c r="AA83" i="10"/>
  <c r="AA54" i="10"/>
  <c r="AA184" i="10"/>
  <c r="AA33" i="10"/>
  <c r="AA332" i="10"/>
  <c r="AA443" i="10"/>
  <c r="AA302" i="10"/>
  <c r="AA468" i="10"/>
  <c r="AA561" i="10"/>
  <c r="AA442" i="10"/>
  <c r="AA457" i="10"/>
  <c r="AA549" i="10"/>
  <c r="AA690" i="10"/>
  <c r="AA417" i="10"/>
  <c r="AA655" i="10"/>
  <c r="AA948" i="10"/>
  <c r="AA754" i="10"/>
  <c r="AA446" i="10"/>
  <c r="AA917" i="10"/>
  <c r="AA950" i="10"/>
  <c r="AA755" i="10"/>
  <c r="AA397" i="10"/>
  <c r="AA788" i="10"/>
  <c r="AA794" i="10"/>
  <c r="AA826" i="10"/>
  <c r="AA872" i="10"/>
  <c r="AA656" i="10"/>
  <c r="AA412" i="10"/>
  <c r="AA78" i="10"/>
  <c r="AA79" i="10"/>
  <c r="AA167" i="10"/>
  <c r="AA669" i="10"/>
  <c r="AA390" i="10"/>
  <c r="AA594" i="10"/>
  <c r="AA449" i="10"/>
  <c r="AA541" i="10"/>
  <c r="AA782" i="10"/>
  <c r="AA887" i="10"/>
  <c r="AA408" i="10"/>
  <c r="AA509" i="10"/>
  <c r="AA299" i="10"/>
  <c r="AA809" i="10"/>
  <c r="AA362" i="10"/>
  <c r="AA493" i="10"/>
  <c r="AA60" i="10"/>
  <c r="AA474" i="10"/>
  <c r="AA737" i="10"/>
  <c r="AA128" i="10"/>
  <c r="AA64" i="10"/>
  <c r="AA86" i="10"/>
  <c r="AA45" i="10"/>
  <c r="AA2" i="10"/>
  <c r="AA200" i="10"/>
  <c r="AA34" i="10"/>
  <c r="AA57" i="10"/>
  <c r="AA267" i="10"/>
  <c r="AA41" i="10"/>
  <c r="AA117" i="10"/>
  <c r="AA190" i="10"/>
  <c r="AA274" i="10"/>
  <c r="AA212" i="10"/>
  <c r="AA371" i="10"/>
  <c r="AA114" i="10"/>
  <c r="AA263" i="10"/>
  <c r="AA284" i="10"/>
  <c r="AA283" i="10"/>
  <c r="AA732" i="10"/>
  <c r="AA165" i="10"/>
  <c r="AA537" i="10"/>
  <c r="AA638" i="10"/>
  <c r="AA760" i="10"/>
  <c r="AA496" i="10"/>
  <c r="AA600" i="10"/>
  <c r="AA460" i="10"/>
  <c r="AA542" i="10"/>
  <c r="AA736" i="10"/>
  <c r="AA853" i="10"/>
  <c r="AA965" i="10"/>
  <c r="AA780" i="10"/>
  <c r="AA914" i="10"/>
  <c r="AA750" i="10"/>
  <c r="AA959" i="10"/>
  <c r="AA504" i="10"/>
  <c r="AA879" i="10"/>
  <c r="AA958" i="10"/>
  <c r="AA989" i="10"/>
  <c r="AA851" i="10"/>
  <c r="AA681" i="10"/>
  <c r="AA74" i="10"/>
  <c r="AA194" i="10"/>
  <c r="AA232" i="10"/>
  <c r="AA313" i="10"/>
  <c r="AA419" i="10"/>
  <c r="AA182" i="10"/>
  <c r="AA586" i="10"/>
  <c r="AA821" i="10"/>
  <c r="AA514" i="10"/>
  <c r="AA201" i="10"/>
  <c r="AA197" i="10"/>
  <c r="AA564" i="10"/>
  <c r="AA458" i="10"/>
  <c r="AA699" i="10"/>
  <c r="AA444" i="10"/>
  <c r="AA436" i="10"/>
  <c r="AA620" i="10"/>
  <c r="AA148" i="10"/>
  <c r="AA215" i="10"/>
  <c r="AA129" i="10"/>
  <c r="AA67" i="10"/>
  <c r="AA35" i="10"/>
  <c r="AA139" i="10"/>
  <c r="AA77" i="10"/>
  <c r="AA95" i="10"/>
  <c r="AA199" i="10"/>
  <c r="AA293" i="10"/>
  <c r="AA308" i="10"/>
  <c r="AA306" i="10"/>
  <c r="AA344" i="10"/>
  <c r="AA134" i="10"/>
  <c r="AA236" i="10"/>
  <c r="AA331" i="10"/>
  <c r="AA578" i="10"/>
  <c r="AA663" i="10"/>
  <c r="AA704" i="10"/>
  <c r="AA491" i="10"/>
  <c r="AA49" i="10"/>
  <c r="AA513" i="10"/>
  <c r="AA523" i="10"/>
  <c r="AA671" i="10"/>
  <c r="AA696" i="10"/>
  <c r="AA254" i="10"/>
  <c r="AA949" i="10"/>
  <c r="AA822" i="10"/>
  <c r="AA937" i="10"/>
  <c r="AA888" i="10"/>
  <c r="AA746" i="10"/>
  <c r="AA906" i="10"/>
  <c r="AA778" i="10"/>
  <c r="AA985" i="10"/>
  <c r="AA725" i="10"/>
  <c r="AA494" i="10"/>
  <c r="AA793" i="10"/>
  <c r="AA837" i="10"/>
  <c r="AA910" i="10"/>
  <c r="AA729" i="10"/>
  <c r="AA648" i="10"/>
  <c r="AA481" i="10"/>
  <c r="AA544" i="10"/>
  <c r="AA497" i="10"/>
  <c r="AA265" i="10"/>
  <c r="AA691" i="10"/>
  <c r="AA44" i="10"/>
  <c r="AA817" i="10"/>
  <c r="AA828" i="10"/>
  <c r="AA623" i="10"/>
  <c r="AA891" i="10"/>
  <c r="AA745" i="10"/>
  <c r="AA70" i="10"/>
  <c r="AA14" i="10"/>
  <c r="AA218" i="10"/>
  <c r="AA360" i="10"/>
  <c r="AA103" i="10"/>
  <c r="AA151" i="10"/>
  <c r="AA288" i="10"/>
  <c r="AA358" i="10"/>
  <c r="AA339" i="10"/>
  <c r="AA185" i="10"/>
  <c r="AA439" i="10"/>
  <c r="AA169" i="10"/>
  <c r="AA180" i="10"/>
  <c r="AA153" i="10"/>
  <c r="AA425" i="10"/>
  <c r="AA722" i="10"/>
  <c r="AA643" i="10"/>
  <c r="AA427" i="10"/>
  <c r="AA22" i="10"/>
  <c r="AA582" i="10"/>
  <c r="AA579" i="10"/>
  <c r="AA705" i="10"/>
  <c r="AA726" i="10"/>
  <c r="AA938" i="10"/>
  <c r="AA774" i="10"/>
  <c r="AA876" i="10"/>
  <c r="AA925" i="10"/>
  <c r="AA694" i="10"/>
  <c r="AA766" i="10"/>
  <c r="AA955" i="10"/>
  <c r="AA845" i="10"/>
  <c r="AA919" i="10"/>
  <c r="AA960" i="10"/>
  <c r="AA996" i="10"/>
  <c r="AA842" i="10"/>
  <c r="AA120" i="10"/>
  <c r="AA65" i="10"/>
  <c r="AA121" i="10"/>
  <c r="AA246" i="10"/>
  <c r="AA823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Q19" i="8" l="1"/>
  <c r="P19" i="8"/>
  <c r="O19" i="8"/>
  <c r="L19" i="8"/>
  <c r="N19" i="8" s="1"/>
  <c r="K19" i="8"/>
  <c r="R19" i="8" l="1"/>
  <c r="AL2" i="6" l="1"/>
  <c r="AO2" i="6"/>
  <c r="AJ2" i="6"/>
  <c r="AN2" i="6"/>
  <c r="AI4" i="6"/>
  <c r="AM2" i="6"/>
  <c r="AI7" i="6"/>
  <c r="AI5" i="6"/>
  <c r="AI3" i="6"/>
  <c r="AI6" i="6"/>
  <c r="AI2" i="6"/>
  <c r="AI8" i="6"/>
  <c r="AK2" i="6"/>
  <c r="AQ3" i="6" l="1"/>
  <c r="AV21" i="6" s="1"/>
  <c r="AV29" i="6" a="1"/>
  <c r="AV29" i="6" s="1"/>
  <c r="AV36" i="6" s="1"/>
  <c r="AV39" i="6" s="1"/>
  <c r="AW29" i="6" l="1"/>
  <c r="AW30" i="6"/>
  <c r="AW31" i="6"/>
  <c r="AW32" i="6"/>
  <c r="AW33" i="6"/>
  <c r="AW28" i="6"/>
  <c r="AX21" i="6"/>
  <c r="AY21" i="6"/>
  <c r="AU21" i="6"/>
  <c r="AZ21" i="6"/>
  <c r="AW21" i="6"/>
  <c r="AH26" i="6" l="1" a="1"/>
  <c r="AH26" i="6" s="1"/>
  <c r="S62" i="6" s="1" a="1"/>
  <c r="S62" i="6" s="1"/>
  <c r="Y62" i="6" s="1"/>
  <c r="K7" i="8"/>
  <c r="BB20" i="6"/>
  <c r="P7" i="8"/>
  <c r="BB25" i="6"/>
  <c r="M7" i="8"/>
  <c r="BB22" i="6"/>
  <c r="BB21" i="6"/>
  <c r="L7" i="8"/>
  <c r="O7" i="8"/>
  <c r="BB24" i="6"/>
  <c r="BB23" i="6"/>
  <c r="N7" i="8"/>
  <c r="S684" i="10" l="1" a="1"/>
  <c r="S684" i="10" s="1"/>
  <c r="Y684" i="10" s="1"/>
  <c r="S796" i="10" a="1"/>
  <c r="S796" i="10" s="1"/>
  <c r="Y796" i="10" s="1"/>
  <c r="S53" i="10" a="1"/>
  <c r="S53" i="10" s="1"/>
  <c r="Y53" i="10" s="1"/>
  <c r="S798" i="10" a="1"/>
  <c r="S798" i="10" s="1"/>
  <c r="Y798" i="10" s="1"/>
  <c r="S14" i="10" a="1"/>
  <c r="S14" i="10" s="1"/>
  <c r="Y14" i="10" s="1"/>
  <c r="S362" i="10" a="1"/>
  <c r="S362" i="10" s="1"/>
  <c r="Y362" i="10" s="1"/>
  <c r="S950" i="10" a="1"/>
  <c r="S950" i="10" s="1"/>
  <c r="Y950" i="10" s="1"/>
  <c r="S222" i="10" a="1"/>
  <c r="S222" i="10" s="1"/>
  <c r="Y222" i="10" s="1"/>
  <c r="S898" i="10" a="1"/>
  <c r="S898" i="10" s="1"/>
  <c r="Y898" i="10" s="1"/>
  <c r="S246" i="10" a="1"/>
  <c r="S246" i="10" s="1"/>
  <c r="Y246" i="10" s="1"/>
  <c r="S609" i="10" a="1"/>
  <c r="S609" i="10" s="1"/>
  <c r="Y609" i="10" s="1"/>
  <c r="S151" i="10" a="1"/>
  <c r="S151" i="10" s="1"/>
  <c r="Y151" i="10" s="1"/>
  <c r="S170" i="10" a="1"/>
  <c r="S170" i="10" s="1"/>
  <c r="Y170" i="10" s="1"/>
  <c r="S889" i="10" a="1"/>
  <c r="S889" i="10" s="1"/>
  <c r="Y889" i="10" s="1"/>
  <c r="S979" i="10" a="1"/>
  <c r="S979" i="10" s="1"/>
  <c r="Y979" i="10" s="1"/>
  <c r="S626" i="10" a="1"/>
  <c r="S626" i="10" s="1"/>
  <c r="Y626" i="10" s="1"/>
  <c r="S963" i="10" a="1"/>
  <c r="S963" i="10" s="1"/>
  <c r="Y963" i="10" s="1"/>
  <c r="S966" i="10" a="1"/>
  <c r="S966" i="10" s="1"/>
  <c r="Y966" i="10" s="1"/>
  <c r="S520" i="10" a="1"/>
  <c r="S520" i="10" s="1"/>
  <c r="Y520" i="10" s="1"/>
  <c r="S146" i="10" a="1"/>
  <c r="S146" i="10" s="1"/>
  <c r="Y146" i="10" s="1"/>
  <c r="S223" i="10" a="1"/>
  <c r="S223" i="10" s="1"/>
  <c r="Y223" i="10" s="1"/>
  <c r="S370" i="10" a="1"/>
  <c r="S370" i="10" s="1"/>
  <c r="Y370" i="10" s="1"/>
  <c r="S305" i="10" a="1"/>
  <c r="S305" i="10" s="1"/>
  <c r="Y305" i="10" s="1"/>
  <c r="S844" i="10" a="1"/>
  <c r="S844" i="10" s="1"/>
  <c r="Y844" i="10" s="1"/>
  <c r="S237" i="10" a="1"/>
  <c r="S237" i="10" s="1"/>
  <c r="Y237" i="10" s="1"/>
  <c r="S962" i="10" a="1"/>
  <c r="S962" i="10" s="1"/>
  <c r="Y962" i="10" s="1"/>
  <c r="S374" i="10" a="1"/>
  <c r="S374" i="10" s="1"/>
  <c r="Y374" i="10" s="1"/>
  <c r="S79" i="10" a="1"/>
  <c r="S79" i="10" s="1"/>
  <c r="Y79" i="10" s="1"/>
  <c r="S982" i="10" a="1"/>
  <c r="S982" i="10" s="1"/>
  <c r="Y982" i="10" s="1"/>
  <c r="S838" i="10" a="1"/>
  <c r="S838" i="10" s="1"/>
  <c r="Y838" i="10" s="1"/>
  <c r="S653" i="10" a="1"/>
  <c r="S653" i="10" s="1"/>
  <c r="Y653" i="10" s="1"/>
  <c r="S323" i="10" a="1"/>
  <c r="S323" i="10" s="1"/>
  <c r="Y323" i="10" s="1"/>
  <c r="S944" i="10" a="1"/>
  <c r="S944" i="10" s="1"/>
  <c r="Y944" i="10" s="1"/>
  <c r="S241" i="10" a="1"/>
  <c r="S241" i="10" s="1"/>
  <c r="Y241" i="10" s="1"/>
  <c r="S510" i="10" a="1"/>
  <c r="S510" i="10" s="1"/>
  <c r="Y510" i="10" s="1"/>
  <c r="S80" i="10" a="1"/>
  <c r="S80" i="10" s="1"/>
  <c r="Y80" i="10" s="1"/>
  <c r="S841" i="10" a="1"/>
  <c r="S841" i="10" s="1"/>
  <c r="Y841" i="10" s="1"/>
  <c r="S697" i="10" a="1"/>
  <c r="S697" i="10" s="1"/>
  <c r="Y697" i="10" s="1"/>
  <c r="S525" i="10" a="1"/>
  <c r="S525" i="10" s="1"/>
  <c r="Y525" i="10" s="1"/>
  <c r="S667" i="10" a="1"/>
  <c r="S667" i="10" s="1"/>
  <c r="Y667" i="10" s="1"/>
  <c r="S641" i="10" a="1"/>
  <c r="S641" i="10" s="1"/>
  <c r="Y641" i="10" s="1"/>
  <c r="S923" i="10" a="1"/>
  <c r="S923" i="10" s="1"/>
  <c r="Y923" i="10" s="1"/>
  <c r="S203" i="10" a="1"/>
  <c r="S203" i="10" s="1"/>
  <c r="Y203" i="10" s="1"/>
  <c r="S969" i="10" a="1"/>
  <c r="S969" i="10" s="1"/>
  <c r="Y969" i="10" s="1"/>
  <c r="S673" i="10" a="1"/>
  <c r="S673" i="10" s="1"/>
  <c r="Y673" i="10" s="1"/>
  <c r="S304" i="10" a="1"/>
  <c r="S304" i="10" s="1"/>
  <c r="Y304" i="10" s="1"/>
  <c r="S472" i="10" a="1"/>
  <c r="S472" i="10" s="1"/>
  <c r="Y472" i="10" s="1"/>
  <c r="S596" i="10" a="1"/>
  <c r="S596" i="10" s="1"/>
  <c r="Y596" i="10" s="1"/>
  <c r="S179" i="10" a="1"/>
  <c r="S179" i="10" s="1"/>
  <c r="Y179" i="10" s="1"/>
  <c r="S299" i="10" a="1"/>
  <c r="S299" i="10" s="1"/>
  <c r="Y299" i="10" s="1"/>
  <c r="S617" i="10" a="1"/>
  <c r="S617" i="10" s="1"/>
  <c r="Y617" i="10" s="1"/>
  <c r="S218" i="10" a="1"/>
  <c r="S218" i="10" s="1"/>
  <c r="Y218" i="10" s="1"/>
  <c r="S250" i="10" a="1"/>
  <c r="S250" i="10" s="1"/>
  <c r="Y250" i="10" s="1"/>
  <c r="S827" i="10" a="1"/>
  <c r="S827" i="10" s="1"/>
  <c r="Y827" i="10" s="1"/>
  <c r="S49" i="10" a="1"/>
  <c r="S49" i="10" s="1"/>
  <c r="Y49" i="10" s="1"/>
  <c r="S492" i="10" a="1"/>
  <c r="S492" i="10" s="1"/>
  <c r="Y492" i="10" s="1"/>
  <c r="S959" i="10" a="1"/>
  <c r="S959" i="10" s="1"/>
  <c r="Y959" i="10" s="1"/>
  <c r="S201" i="10" a="1"/>
  <c r="S201" i="10" s="1"/>
  <c r="Y201" i="10" s="1"/>
  <c r="S115" i="10" a="1"/>
  <c r="S115" i="10" s="1"/>
  <c r="Y115" i="10" s="1"/>
  <c r="S254" i="10" a="1"/>
  <c r="S254" i="10" s="1"/>
  <c r="Y254" i="10" s="1"/>
  <c r="S32" i="10" a="1"/>
  <c r="S32" i="10" s="1"/>
  <c r="Y32" i="10" s="1"/>
  <c r="S228" i="10" a="1"/>
  <c r="S228" i="10" s="1"/>
  <c r="Y228" i="10" s="1"/>
  <c r="S601" i="10" a="1"/>
  <c r="S601" i="10" s="1"/>
  <c r="Y601" i="10" s="1"/>
  <c r="S230" i="10" a="1"/>
  <c r="S230" i="10" s="1"/>
  <c r="Y230" i="10" s="1"/>
  <c r="S583" i="10" a="1"/>
  <c r="S583" i="10" s="1"/>
  <c r="Y583" i="10" s="1"/>
  <c r="S117" i="10" a="1"/>
  <c r="S117" i="10" s="1"/>
  <c r="Y117" i="10" s="1"/>
  <c r="S349" i="10" a="1"/>
  <c r="S349" i="10" s="1"/>
  <c r="Y349" i="10" s="1"/>
  <c r="S22" i="10" a="1"/>
  <c r="S22" i="10" s="1"/>
  <c r="Y22" i="10" s="1"/>
  <c r="S434" i="10" a="1"/>
  <c r="S434" i="10" s="1"/>
  <c r="Y434" i="10" s="1"/>
  <c r="S734" i="10" a="1"/>
  <c r="S734" i="10" s="1"/>
  <c r="Y734" i="10" s="1"/>
  <c r="S633" i="10" a="1"/>
  <c r="S633" i="10" s="1"/>
  <c r="Y633" i="10" s="1"/>
  <c r="S952" i="10" a="1"/>
  <c r="S952" i="10" s="1"/>
  <c r="Y952" i="10" s="1"/>
  <c r="S616" i="10" a="1"/>
  <c r="S616" i="10" s="1"/>
  <c r="Y616" i="10" s="1"/>
  <c r="S648" i="10" a="1"/>
  <c r="S648" i="10" s="1"/>
  <c r="Y648" i="10" s="1"/>
  <c r="S643" i="10" a="1"/>
  <c r="S643" i="10" s="1"/>
  <c r="Y643" i="10" s="1"/>
  <c r="S721" i="10" a="1"/>
  <c r="S721" i="10" s="1"/>
  <c r="Y721" i="10" s="1"/>
  <c r="S161" i="10" a="1"/>
  <c r="S161" i="10" s="1"/>
  <c r="Y161" i="10" s="1"/>
  <c r="S941" i="10" a="1"/>
  <c r="S941" i="10" s="1"/>
  <c r="Y941" i="10" s="1"/>
  <c r="S301" i="10" a="1"/>
  <c r="S301" i="10" s="1"/>
  <c r="Y301" i="10" s="1"/>
  <c r="S814" i="10" a="1"/>
  <c r="S814" i="10" s="1"/>
  <c r="Y814" i="10" s="1"/>
  <c r="S111" i="10" a="1"/>
  <c r="S111" i="10" s="1"/>
  <c r="Y111" i="10" s="1"/>
  <c r="S508" i="10" a="1"/>
  <c r="S508" i="10" s="1"/>
  <c r="Y508" i="10" s="1"/>
  <c r="S574" i="10" a="1"/>
  <c r="S574" i="10" s="1"/>
  <c r="Y574" i="10" s="1"/>
  <c r="S406" i="10" a="1"/>
  <c r="S406" i="10" s="1"/>
  <c r="Y406" i="10" s="1"/>
  <c r="S762" i="10" a="1"/>
  <c r="S762" i="10" s="1"/>
  <c r="Y762" i="10" s="1"/>
  <c r="S834" i="10" a="1"/>
  <c r="S834" i="10" s="1"/>
  <c r="Y834" i="10" s="1"/>
  <c r="S36" i="10" a="1"/>
  <c r="S36" i="10" s="1"/>
  <c r="Y36" i="10" s="1"/>
  <c r="S424" i="10" a="1"/>
  <c r="S424" i="10" s="1"/>
  <c r="Y424" i="10" s="1"/>
  <c r="S931" i="10" a="1"/>
  <c r="S931" i="10" s="1"/>
  <c r="Y931" i="10" s="1"/>
  <c r="S213" i="10" a="1"/>
  <c r="S213" i="10" s="1"/>
  <c r="Y213" i="10" s="1"/>
  <c r="S911" i="10" a="1"/>
  <c r="S911" i="10" s="1"/>
  <c r="Y911" i="10" s="1"/>
  <c r="S263" i="10" a="1"/>
  <c r="S263" i="10" s="1"/>
  <c r="Y263" i="10" s="1"/>
  <c r="S678" i="10" a="1"/>
  <c r="S678" i="10" s="1"/>
  <c r="Y678" i="10" s="1"/>
  <c r="S884" i="10" a="1"/>
  <c r="S884" i="10" s="1"/>
  <c r="Y884" i="10" s="1"/>
  <c r="S813" i="10" a="1"/>
  <c r="S813" i="10" s="1"/>
  <c r="Y813" i="10" s="1"/>
  <c r="S541" i="10" a="1"/>
  <c r="S541" i="10" s="1"/>
  <c r="Y541" i="10" s="1"/>
  <c r="S788" i="10" a="1"/>
  <c r="S788" i="10" s="1"/>
  <c r="Y788" i="10" s="1"/>
  <c r="S738" i="10" a="1"/>
  <c r="S738" i="10" s="1"/>
  <c r="Y738" i="10" s="1"/>
  <c r="S592" i="10" a="1"/>
  <c r="S592" i="10" s="1"/>
  <c r="Y592" i="10" s="1"/>
  <c r="S275" i="10" a="1"/>
  <c r="S275" i="10" s="1"/>
  <c r="Y275" i="10" s="1"/>
  <c r="S958" i="10" a="1"/>
  <c r="S958" i="10" s="1"/>
  <c r="Y958" i="10" s="1"/>
  <c r="S365" i="10" a="1"/>
  <c r="S365" i="10" s="1"/>
  <c r="Y365" i="10" s="1"/>
  <c r="S40" i="10" a="1"/>
  <c r="S40" i="10" s="1"/>
  <c r="Y40" i="10" s="1"/>
  <c r="S454" i="10" a="1"/>
  <c r="S454" i="10" s="1"/>
  <c r="Y454" i="10" s="1"/>
  <c r="S868" i="10" a="1"/>
  <c r="S868" i="10" s="1"/>
  <c r="Y868" i="10" s="1"/>
  <c r="S479" i="10" a="1"/>
  <c r="S479" i="10" s="1"/>
  <c r="Y479" i="10" s="1"/>
  <c r="S815" i="10" a="1"/>
  <c r="S815" i="10" s="1"/>
  <c r="Y815" i="10" s="1"/>
  <c r="S274" i="10" a="1"/>
  <c r="S274" i="10" s="1"/>
  <c r="Y274" i="10" s="1"/>
  <c r="S983" i="10" a="1"/>
  <c r="S983" i="10" s="1"/>
  <c r="Y983" i="10" s="1"/>
  <c r="S234" i="10" a="1"/>
  <c r="S234" i="10" s="1"/>
  <c r="Y234" i="10" s="1"/>
  <c r="S817" i="10" a="1"/>
  <c r="S817" i="10" s="1"/>
  <c r="Y817" i="10" s="1"/>
  <c r="S826" i="10" a="1"/>
  <c r="S826" i="10" s="1"/>
  <c r="Y826" i="10" s="1"/>
  <c r="S916" i="10" a="1"/>
  <c r="S916" i="10" s="1"/>
  <c r="Y916" i="10" s="1"/>
  <c r="S955" i="10" a="1"/>
  <c r="S955" i="10" s="1"/>
  <c r="Y955" i="10" s="1"/>
  <c r="S239" i="10" a="1"/>
  <c r="S239" i="10" s="1"/>
  <c r="Y239" i="10" s="1"/>
  <c r="S936" i="10" a="1"/>
  <c r="S936" i="10" s="1"/>
  <c r="Y936" i="10" s="1"/>
  <c r="S487" i="10" a="1"/>
  <c r="S487" i="10" s="1"/>
  <c r="Y487" i="10" s="1"/>
  <c r="S892" i="10" a="1"/>
  <c r="S892" i="10" s="1"/>
  <c r="Y892" i="10" s="1"/>
  <c r="S184" i="10" a="1"/>
  <c r="S184" i="10" s="1"/>
  <c r="Y184" i="10" s="1"/>
  <c r="S368" i="10" a="1"/>
  <c r="S368" i="10" s="1"/>
  <c r="Y368" i="10" s="1"/>
  <c r="S669" i="10" a="1"/>
  <c r="S669" i="10" s="1"/>
  <c r="Y669" i="10" s="1"/>
  <c r="S453" i="10" a="1"/>
  <c r="S453" i="10" s="1"/>
  <c r="Y453" i="10" s="1"/>
  <c r="S119" i="10" a="1"/>
  <c r="S119" i="10" s="1"/>
  <c r="Y119" i="10" s="1"/>
  <c r="S160" i="10" a="1"/>
  <c r="S160" i="10" s="1"/>
  <c r="Y160" i="10" s="1"/>
  <c r="S742" i="10" a="1"/>
  <c r="S742" i="10" s="1"/>
  <c r="Y742" i="10" s="1"/>
  <c r="S722" i="10" a="1"/>
  <c r="S722" i="10" s="1"/>
  <c r="Y722" i="10" s="1"/>
  <c r="S926" i="10" a="1"/>
  <c r="S926" i="10" s="1"/>
  <c r="Y926" i="10" s="1"/>
  <c r="S420" i="10" a="1"/>
  <c r="S420" i="10" s="1"/>
  <c r="Y420" i="10" s="1"/>
  <c r="S73" i="10" a="1"/>
  <c r="S73" i="10" s="1"/>
  <c r="Y73" i="10" s="1"/>
  <c r="S822" i="6" a="1"/>
  <c r="S822" i="6" s="1"/>
  <c r="Y822" i="6" s="1"/>
  <c r="S995" i="6" a="1"/>
  <c r="S995" i="6" s="1"/>
  <c r="Y995" i="6" s="1"/>
  <c r="S100" i="10" a="1"/>
  <c r="S100" i="10" s="1"/>
  <c r="Y100" i="10" s="1"/>
  <c r="S403" i="10" a="1"/>
  <c r="S403" i="10" s="1"/>
  <c r="Y403" i="10" s="1"/>
  <c r="S784" i="10" a="1"/>
  <c r="S784" i="10" s="1"/>
  <c r="Y784" i="10" s="1"/>
  <c r="S875" i="10" a="1"/>
  <c r="S875" i="10" s="1"/>
  <c r="Y875" i="10" s="1"/>
  <c r="S993" i="10" a="1"/>
  <c r="S993" i="10" s="1"/>
  <c r="Y993" i="10" s="1"/>
  <c r="S476" i="10" a="1"/>
  <c r="S476" i="10" s="1"/>
  <c r="Y476" i="10" s="1"/>
  <c r="S42" i="10" a="1"/>
  <c r="S42" i="10" s="1"/>
  <c r="Y42" i="10" s="1"/>
  <c r="S54" i="10" a="1"/>
  <c r="S54" i="10" s="1"/>
  <c r="Y54" i="10" s="1"/>
  <c r="S803" i="6" a="1"/>
  <c r="S803" i="6" s="1"/>
  <c r="Y803" i="6" s="1"/>
  <c r="S169" i="10" a="1"/>
  <c r="S169" i="10" s="1"/>
  <c r="Y169" i="10" s="1"/>
  <c r="S63" i="10" a="1"/>
  <c r="S63" i="10" s="1"/>
  <c r="Y63" i="10" s="1"/>
  <c r="S861" i="6" a="1"/>
  <c r="S861" i="6" s="1"/>
  <c r="Y861" i="6" s="1"/>
  <c r="S30" i="10" a="1"/>
  <c r="S30" i="10" s="1"/>
  <c r="Y30" i="10" s="1"/>
  <c r="S536" i="6" a="1"/>
  <c r="S536" i="6" s="1"/>
  <c r="Y536" i="6" s="1"/>
  <c r="S939" i="6" a="1"/>
  <c r="S939" i="6" s="1"/>
  <c r="Y939" i="6" s="1"/>
  <c r="S822" i="10" a="1"/>
  <c r="S822" i="10" s="1"/>
  <c r="Y822" i="10" s="1"/>
  <c r="S835" i="10" a="1"/>
  <c r="S835" i="10" s="1"/>
  <c r="Y835" i="10" s="1"/>
  <c r="S121" i="10" a="1"/>
  <c r="S121" i="10" s="1"/>
  <c r="Y121" i="10" s="1"/>
  <c r="S656" i="10" a="1"/>
  <c r="S656" i="10" s="1"/>
  <c r="Y656" i="10" s="1"/>
  <c r="S577" i="10" a="1"/>
  <c r="S577" i="10" s="1"/>
  <c r="Y577" i="10" s="1"/>
  <c r="S501" i="10" a="1"/>
  <c r="S501" i="10" s="1"/>
  <c r="Y501" i="10" s="1"/>
  <c r="S341" i="10" a="1"/>
  <c r="S341" i="10" s="1"/>
  <c r="Y341" i="10" s="1"/>
  <c r="S904" i="10" a="1"/>
  <c r="S904" i="10" s="1"/>
  <c r="Y904" i="10" s="1"/>
  <c r="S56" i="6" a="1"/>
  <c r="S56" i="6" s="1"/>
  <c r="Y56" i="6" s="1"/>
  <c r="S416" i="6" a="1"/>
  <c r="S416" i="6" s="1"/>
  <c r="Y416" i="6" s="1"/>
  <c r="S508" i="6" a="1"/>
  <c r="S508" i="6" s="1"/>
  <c r="Y508" i="6" s="1"/>
  <c r="S819" i="10" a="1"/>
  <c r="S819" i="10" s="1"/>
  <c r="Y819" i="10" s="1"/>
  <c r="S143" i="6" a="1"/>
  <c r="S143" i="6" s="1"/>
  <c r="Y143" i="6" s="1"/>
  <c r="S498" i="6" a="1"/>
  <c r="S498" i="6" s="1"/>
  <c r="Y498" i="6" s="1"/>
  <c r="S706" i="10" a="1"/>
  <c r="S706" i="10" s="1"/>
  <c r="Y706" i="10" s="1"/>
  <c r="S197" i="10" a="1"/>
  <c r="S197" i="10" s="1"/>
  <c r="Y197" i="10" s="1"/>
  <c r="S903" i="10" a="1"/>
  <c r="S903" i="10" s="1"/>
  <c r="Y903" i="10" s="1"/>
  <c r="S415" i="10" a="1"/>
  <c r="S415" i="10" s="1"/>
  <c r="Y415" i="10" s="1"/>
  <c r="S843" i="10" a="1"/>
  <c r="S843" i="10" s="1"/>
  <c r="Y843" i="10" s="1"/>
  <c r="S821" i="10" a="1"/>
  <c r="S821" i="10" s="1"/>
  <c r="Y821" i="10" s="1"/>
  <c r="S248" i="10" a="1"/>
  <c r="S248" i="10" s="1"/>
  <c r="Y248" i="10" s="1"/>
  <c r="S439" i="10" a="1"/>
  <c r="S439" i="10" s="1"/>
  <c r="Y439" i="10" s="1"/>
  <c r="S590" i="6" a="1"/>
  <c r="S590" i="6" s="1"/>
  <c r="Y590" i="6" s="1"/>
  <c r="S981" i="6" a="1"/>
  <c r="S981" i="6" s="1"/>
  <c r="Y981" i="6" s="1"/>
  <c r="S607" i="6" a="1"/>
  <c r="S607" i="6" s="1"/>
  <c r="Y607" i="6" s="1"/>
  <c r="S758" i="10" a="1"/>
  <c r="S758" i="10" s="1"/>
  <c r="Y758" i="10" s="1"/>
  <c r="S473" i="10" a="1"/>
  <c r="S473" i="10" s="1"/>
  <c r="Y473" i="10" s="1"/>
  <c r="S416" i="10" a="1"/>
  <c r="S416" i="10" s="1"/>
  <c r="Y416" i="10" s="1"/>
  <c r="S429" i="10" a="1"/>
  <c r="S429" i="10" s="1"/>
  <c r="Y429" i="10" s="1"/>
  <c r="S446" i="10" a="1"/>
  <c r="S446" i="10" s="1"/>
  <c r="Y446" i="10" s="1"/>
  <c r="S557" i="10" a="1"/>
  <c r="S557" i="10" s="1"/>
  <c r="Y557" i="10" s="1"/>
  <c r="S357" i="10" a="1"/>
  <c r="S357" i="10" s="1"/>
  <c r="Y357" i="10" s="1"/>
  <c r="S97" i="10" a="1"/>
  <c r="S97" i="10" s="1"/>
  <c r="Y97" i="10" s="1"/>
  <c r="S848" i="10" a="1"/>
  <c r="S848" i="10" s="1"/>
  <c r="Y848" i="10" s="1"/>
  <c r="S325" i="10" a="1"/>
  <c r="S325" i="10" s="1"/>
  <c r="Y325" i="10" s="1"/>
  <c r="S82" i="10" a="1"/>
  <c r="S82" i="10" s="1"/>
  <c r="Y82" i="10" s="1"/>
  <c r="S637" i="6" a="1"/>
  <c r="S637" i="6" s="1"/>
  <c r="Y637" i="6" s="1"/>
  <c r="S676" i="10" a="1"/>
  <c r="S676" i="10" s="1"/>
  <c r="Y676" i="10" s="1"/>
  <c r="S337" i="6" a="1"/>
  <c r="S337" i="6" s="1"/>
  <c r="Y337" i="6" s="1"/>
  <c r="S460" i="6" a="1"/>
  <c r="S460" i="6" s="1"/>
  <c r="Y460" i="6" s="1"/>
  <c r="S694" i="10" a="1"/>
  <c r="S694" i="10" s="1"/>
  <c r="Y694" i="10" s="1"/>
  <c r="S513" i="10" a="1"/>
  <c r="S513" i="10" s="1"/>
  <c r="Y513" i="10" s="1"/>
  <c r="S152" i="10" a="1"/>
  <c r="S152" i="10" s="1"/>
  <c r="Y152" i="10" s="1"/>
  <c r="S639" i="10" a="1"/>
  <c r="S639" i="10" s="1"/>
  <c r="Y639" i="10" s="1"/>
  <c r="S1000" i="10" a="1"/>
  <c r="S1000" i="10" s="1"/>
  <c r="Y1000" i="10" s="1"/>
  <c r="S369" i="10" a="1"/>
  <c r="S369" i="10" s="1"/>
  <c r="Y369" i="10" s="1"/>
  <c r="S946" i="10" a="1"/>
  <c r="S946" i="10" s="1"/>
  <c r="Y946" i="10" s="1"/>
  <c r="S760" i="10" a="1"/>
  <c r="S760" i="10" s="1"/>
  <c r="Y760" i="10" s="1"/>
  <c r="S265" i="10" a="1"/>
  <c r="S265" i="10" s="1"/>
  <c r="Y265" i="10" s="1"/>
  <c r="S154" i="10" a="1"/>
  <c r="S154" i="10" s="1"/>
  <c r="Y154" i="10" s="1"/>
  <c r="S452" i="6" a="1"/>
  <c r="S452" i="6" s="1"/>
  <c r="Y452" i="6" s="1"/>
  <c r="S620" i="10" a="1"/>
  <c r="S620" i="10" s="1"/>
  <c r="Y620" i="10" s="1"/>
  <c r="S392" i="10" a="1"/>
  <c r="S392" i="10" s="1"/>
  <c r="Y392" i="10" s="1"/>
  <c r="S231" i="10" a="1"/>
  <c r="S231" i="10" s="1"/>
  <c r="Y231" i="10" s="1"/>
  <c r="S245" i="6" a="1"/>
  <c r="S245" i="6" s="1"/>
  <c r="Y245" i="6" s="1"/>
  <c r="S119" i="6" a="1"/>
  <c r="S119" i="6" s="1"/>
  <c r="Y119" i="6" s="1"/>
  <c r="S185" i="10" a="1"/>
  <c r="S185" i="10" s="1"/>
  <c r="Y185" i="10" s="1"/>
  <c r="S893" i="10" a="1"/>
  <c r="S893" i="10" s="1"/>
  <c r="Y893" i="10" s="1"/>
  <c r="S164" i="10" a="1"/>
  <c r="S164" i="10" s="1"/>
  <c r="Y164" i="10" s="1"/>
  <c r="S449" i="10" a="1"/>
  <c r="S449" i="10" s="1"/>
  <c r="Y449" i="10" s="1"/>
  <c r="S357" i="6" a="1"/>
  <c r="S357" i="6" s="1"/>
  <c r="Y357" i="6" s="1"/>
  <c r="S616" i="6" a="1"/>
  <c r="S616" i="6" s="1"/>
  <c r="Y616" i="6" s="1"/>
  <c r="S504" i="10" a="1"/>
  <c r="S504" i="10" s="1"/>
  <c r="Y504" i="10" s="1"/>
  <c r="S452" i="10" a="1"/>
  <c r="S452" i="10" s="1"/>
  <c r="Y452" i="10" s="1"/>
  <c r="S957" i="10" a="1"/>
  <c r="S957" i="10" s="1"/>
  <c r="Y957" i="10" s="1"/>
  <c r="S189" i="10" a="1"/>
  <c r="S189" i="10" s="1"/>
  <c r="Y189" i="10" s="1"/>
  <c r="S360" i="6" a="1"/>
  <c r="S360" i="6" s="1"/>
  <c r="Y360" i="6" s="1"/>
  <c r="S225" i="10" a="1"/>
  <c r="S225" i="10" s="1"/>
  <c r="Y225" i="10" s="1"/>
  <c r="S276" i="10" a="1"/>
  <c r="S276" i="10" s="1"/>
  <c r="Y276" i="10" s="1"/>
  <c r="S890" i="10" a="1"/>
  <c r="S890" i="10" s="1"/>
  <c r="Y890" i="10" s="1"/>
  <c r="S964" i="10" a="1"/>
  <c r="S964" i="10" s="1"/>
  <c r="Y964" i="10" s="1"/>
  <c r="S698" i="10" a="1"/>
  <c r="S698" i="10" s="1"/>
  <c r="Y698" i="10" s="1"/>
  <c r="S345" i="10" a="1"/>
  <c r="S345" i="10" s="1"/>
  <c r="Y345" i="10" s="1"/>
  <c r="S423" i="10" a="1"/>
  <c r="S423" i="10" s="1"/>
  <c r="Y423" i="10" s="1"/>
  <c r="S15" i="10" a="1"/>
  <c r="S15" i="10" s="1"/>
  <c r="Y15" i="10" s="1"/>
  <c r="S361" i="10" a="1"/>
  <c r="S361" i="10" s="1"/>
  <c r="Y361" i="10" s="1"/>
  <c r="S195" i="6" a="1"/>
  <c r="S195" i="6" s="1"/>
  <c r="Y195" i="6" s="1"/>
  <c r="S776" i="6" a="1"/>
  <c r="S776" i="6" s="1"/>
  <c r="Y776" i="6" s="1"/>
  <c r="S49" i="6" a="1"/>
  <c r="S49" i="6" s="1"/>
  <c r="Y49" i="6" s="1"/>
  <c r="S380" i="10" a="1"/>
  <c r="S380" i="10" s="1"/>
  <c r="Y380" i="10" s="1"/>
  <c r="S174" i="6" a="1"/>
  <c r="S174" i="6" s="1"/>
  <c r="Y174" i="6" s="1"/>
  <c r="S397" i="10" a="1"/>
  <c r="S397" i="10" s="1"/>
  <c r="Y397" i="10" s="1"/>
  <c r="S948" i="10" a="1"/>
  <c r="S948" i="10" s="1"/>
  <c r="Y948" i="10" s="1"/>
  <c r="S85" i="10" a="1"/>
  <c r="S85" i="10" s="1"/>
  <c r="Y85" i="10" s="1"/>
  <c r="S535" i="10" a="1"/>
  <c r="S535" i="10" s="1"/>
  <c r="Y535" i="10" s="1"/>
  <c r="S216" i="10" a="1"/>
  <c r="S216" i="10" s="1"/>
  <c r="Y216" i="10" s="1"/>
  <c r="S970" i="10" a="1"/>
  <c r="S970" i="10" s="1"/>
  <c r="Y970" i="10" s="1"/>
  <c r="S89" i="10" a="1"/>
  <c r="S89" i="10" s="1"/>
  <c r="Y89" i="10" s="1"/>
  <c r="S5" i="10" a="1"/>
  <c r="S5" i="10" s="1"/>
  <c r="Y5" i="10" s="1"/>
  <c r="S219" i="10" a="1"/>
  <c r="S219" i="10" s="1"/>
  <c r="Y219" i="10" s="1"/>
  <c r="S123" i="10" a="1"/>
  <c r="S123" i="10" s="1"/>
  <c r="Y123" i="10" s="1"/>
  <c r="S610" i="10" a="1"/>
  <c r="S610" i="10" s="1"/>
  <c r="Y610" i="10" s="1"/>
  <c r="S483" i="10" a="1"/>
  <c r="S483" i="10" s="1"/>
  <c r="Y483" i="10" s="1"/>
  <c r="S195" i="10" a="1"/>
  <c r="S195" i="10" s="1"/>
  <c r="Y195" i="10" s="1"/>
  <c r="S235" i="10" a="1"/>
  <c r="S235" i="10" s="1"/>
  <c r="Y235" i="10" s="1"/>
  <c r="S756" i="10" a="1"/>
  <c r="S756" i="10" s="1"/>
  <c r="Y756" i="10" s="1"/>
  <c r="S887" i="10" a="1"/>
  <c r="S887" i="10" s="1"/>
  <c r="Y887" i="10" s="1"/>
  <c r="S836" i="10" a="1"/>
  <c r="S836" i="10" s="1"/>
  <c r="Y836" i="10" s="1"/>
  <c r="S691" i="10" a="1"/>
  <c r="S691" i="10" s="1"/>
  <c r="Y691" i="10" s="1"/>
  <c r="S375" i="10" a="1"/>
  <c r="S375" i="10" s="1"/>
  <c r="Y375" i="10" s="1"/>
  <c r="S130" i="10" a="1"/>
  <c r="S130" i="10" s="1"/>
  <c r="Y130" i="10" s="1"/>
  <c r="S11" i="10" a="1"/>
  <c r="S11" i="10" s="1"/>
  <c r="Y11" i="10" s="1"/>
  <c r="S396" i="10" a="1"/>
  <c r="S396" i="10" s="1"/>
  <c r="Y396" i="10" s="1"/>
  <c r="S683" i="10" a="1"/>
  <c r="S683" i="10" s="1"/>
  <c r="Y683" i="10" s="1"/>
  <c r="S281" i="10" a="1"/>
  <c r="S281" i="10" s="1"/>
  <c r="Y281" i="10" s="1"/>
  <c r="S961" i="10" a="1"/>
  <c r="S961" i="10" s="1"/>
  <c r="Y961" i="10" s="1"/>
  <c r="S808" i="10" a="1"/>
  <c r="S808" i="10" s="1"/>
  <c r="Y808" i="10" s="1"/>
  <c r="S340" i="10" a="1"/>
  <c r="S340" i="10" s="1"/>
  <c r="Y340" i="10" s="1"/>
  <c r="S790" i="10" a="1"/>
  <c r="S790" i="10" s="1"/>
  <c r="Y790" i="10" s="1"/>
  <c r="S608" i="10" a="1"/>
  <c r="S608" i="10" s="1"/>
  <c r="Y608" i="10" s="1"/>
  <c r="S141" i="10" a="1"/>
  <c r="S141" i="10" s="1"/>
  <c r="Y141" i="10" s="1"/>
  <c r="S300" i="10" a="1"/>
  <c r="S300" i="10" s="1"/>
  <c r="Y300" i="10" s="1"/>
  <c r="S264" i="10" a="1"/>
  <c r="S264" i="10" s="1"/>
  <c r="Y264" i="10" s="1"/>
  <c r="S847" i="10" a="1"/>
  <c r="S847" i="10" s="1"/>
  <c r="Y847" i="10" s="1"/>
  <c r="S267" i="10" a="1"/>
  <c r="S267" i="10" s="1"/>
  <c r="Y267" i="10" s="1"/>
  <c r="S928" i="10" a="1"/>
  <c r="S928" i="10" s="1"/>
  <c r="Y928" i="10" s="1"/>
  <c r="S273" i="10" a="1"/>
  <c r="S273" i="10" s="1"/>
  <c r="Y273" i="10" s="1"/>
  <c r="S594" i="10" a="1"/>
  <c r="S594" i="10" s="1"/>
  <c r="Y594" i="10" s="1"/>
  <c r="S820" i="10" a="1"/>
  <c r="S820" i="10" s="1"/>
  <c r="Y820" i="10" s="1"/>
  <c r="S116" i="10" a="1"/>
  <c r="S116" i="10" s="1"/>
  <c r="Y116" i="10" s="1"/>
  <c r="S384" i="10" a="1"/>
  <c r="S384" i="10" s="1"/>
  <c r="Y384" i="10" s="1"/>
  <c r="S531" i="10" a="1"/>
  <c r="S531" i="10" s="1"/>
  <c r="Y531" i="10" s="1"/>
  <c r="S757" i="10" a="1"/>
  <c r="S757" i="10" s="1"/>
  <c r="Y757" i="10" s="1"/>
  <c r="S727" i="10" a="1"/>
  <c r="S727" i="10" s="1"/>
  <c r="Y727" i="10" s="1"/>
  <c r="S882" i="10" a="1"/>
  <c r="S882" i="10" s="1"/>
  <c r="Y882" i="10" s="1"/>
  <c r="S140" i="10" a="1"/>
  <c r="S140" i="10" s="1"/>
  <c r="Y140" i="10" s="1"/>
  <c r="S924" i="10" a="1"/>
  <c r="S924" i="10" s="1"/>
  <c r="Y924" i="10" s="1"/>
  <c r="S999" i="10" a="1"/>
  <c r="S999" i="10" s="1"/>
  <c r="Y999" i="10" s="1"/>
  <c r="S937" i="10" a="1"/>
  <c r="S937" i="10" s="1"/>
  <c r="Y937" i="10" s="1"/>
  <c r="S897" i="10" a="1"/>
  <c r="S897" i="10" s="1"/>
  <c r="Y897" i="10" s="1"/>
  <c r="S393" i="10" a="1"/>
  <c r="S393" i="10" s="1"/>
  <c r="Y393" i="10" s="1"/>
  <c r="S494" i="10" a="1"/>
  <c r="S494" i="10" s="1"/>
  <c r="Y494" i="10" s="1"/>
  <c r="S78" i="10" a="1"/>
  <c r="S78" i="10" s="1"/>
  <c r="Y78" i="10" s="1"/>
  <c r="S102" i="10" a="1"/>
  <c r="S102" i="10" s="1"/>
  <c r="Y102" i="10" s="1"/>
  <c r="S704" i="10" a="1"/>
  <c r="S704" i="10" s="1"/>
  <c r="Y704" i="10" s="1"/>
  <c r="S458" i="10" a="1"/>
  <c r="S458" i="10" s="1"/>
  <c r="Y458" i="10" s="1"/>
  <c r="S942" i="10" a="1"/>
  <c r="S942" i="10" s="1"/>
  <c r="Y942" i="10" s="1"/>
  <c r="S996" i="10" a="1"/>
  <c r="S996" i="10" s="1"/>
  <c r="Y996" i="10" s="1"/>
  <c r="S777" i="10" a="1"/>
  <c r="S777" i="10" s="1"/>
  <c r="Y777" i="10" s="1"/>
  <c r="S227" i="10" a="1"/>
  <c r="S227" i="10" s="1"/>
  <c r="Y227" i="10" s="1"/>
  <c r="S400" i="10" a="1"/>
  <c r="S400" i="10" s="1"/>
  <c r="Y400" i="10" s="1"/>
  <c r="S294" i="10" a="1"/>
  <c r="S294" i="10" s="1"/>
  <c r="Y294" i="10" s="1"/>
  <c r="S145" i="10" a="1"/>
  <c r="S145" i="10" s="1"/>
  <c r="Y145" i="10" s="1"/>
  <c r="S419" i="10" a="1"/>
  <c r="S419" i="10" s="1"/>
  <c r="Y419" i="10" s="1"/>
  <c r="S864" i="10" a="1"/>
  <c r="S864" i="10" s="1"/>
  <c r="Y864" i="10" s="1"/>
  <c r="S377" i="10" a="1"/>
  <c r="S377" i="10" s="1"/>
  <c r="Y377" i="10" s="1"/>
  <c r="S938" i="10" a="1"/>
  <c r="S938" i="10" s="1"/>
  <c r="Y938" i="10" s="1"/>
  <c r="S920" i="10" a="1"/>
  <c r="S920" i="10" s="1"/>
  <c r="Y920" i="10" s="1"/>
  <c r="S795" i="6" a="1"/>
  <c r="S795" i="6" s="1"/>
  <c r="Y795" i="6" s="1"/>
  <c r="S650" i="10" a="1"/>
  <c r="S650" i="10" s="1"/>
  <c r="Y650" i="10" s="1"/>
  <c r="S426" i="10" a="1"/>
  <c r="S426" i="10" s="1"/>
  <c r="Y426" i="10" s="1"/>
  <c r="S81" i="10" a="1"/>
  <c r="S81" i="10" s="1"/>
  <c r="Y81" i="10" s="1"/>
  <c r="S197" i="6" a="1"/>
  <c r="S197" i="6" s="1"/>
  <c r="Y197" i="6" s="1"/>
  <c r="S564" i="10" a="1"/>
  <c r="S564" i="10" s="1"/>
  <c r="Y564" i="10" s="1"/>
  <c r="S371" i="10" a="1"/>
  <c r="S371" i="10" s="1"/>
  <c r="Y371" i="10" s="1"/>
  <c r="S571" i="10" a="1"/>
  <c r="S571" i="10" s="1"/>
  <c r="Y571" i="10" s="1"/>
  <c r="S465" i="6" a="1"/>
  <c r="S465" i="6" s="1"/>
  <c r="Y465" i="6" s="1"/>
  <c r="S489" i="6" a="1"/>
  <c r="S489" i="6" s="1"/>
  <c r="Y489" i="6" s="1"/>
  <c r="S793" i="6" a="1"/>
  <c r="S793" i="6" s="1"/>
  <c r="Y793" i="6" s="1"/>
  <c r="S262" i="6" a="1"/>
  <c r="S262" i="6" s="1"/>
  <c r="Y262" i="6" s="1"/>
  <c r="S730" i="6" a="1"/>
  <c r="S730" i="6" s="1"/>
  <c r="Y730" i="6" s="1"/>
  <c r="S21" i="6" a="1"/>
  <c r="S21" i="6" s="1"/>
  <c r="Y21" i="6" s="1"/>
  <c r="S830" i="10" a="1"/>
  <c r="S830" i="10" s="1"/>
  <c r="Y830" i="10" s="1"/>
  <c r="S91" i="10" a="1"/>
  <c r="S91" i="10" s="1"/>
  <c r="Y91" i="10" s="1"/>
  <c r="S173" i="10" a="1"/>
  <c r="S173" i="10" s="1"/>
  <c r="Y173" i="10" s="1"/>
  <c r="S142" i="6" a="1"/>
  <c r="S142" i="6" s="1"/>
  <c r="Y142" i="6" s="1"/>
  <c r="S337" i="10" a="1"/>
  <c r="S337" i="10" s="1"/>
  <c r="Y337" i="10" s="1"/>
  <c r="S351" i="10" a="1"/>
  <c r="S351" i="10" s="1"/>
  <c r="Y351" i="10" s="1"/>
  <c r="S873" i="10" a="1"/>
  <c r="S873" i="10" s="1"/>
  <c r="Y873" i="10" s="1"/>
  <c r="S541" i="6" a="1"/>
  <c r="S541" i="6" s="1"/>
  <c r="Y541" i="6" s="1"/>
  <c r="S122" i="6" a="1"/>
  <c r="S122" i="6" s="1"/>
  <c r="Y122" i="6" s="1"/>
  <c r="S373" i="10" a="1"/>
  <c r="S373" i="10" s="1"/>
  <c r="Y373" i="10" s="1"/>
  <c r="S894" i="6" a="1"/>
  <c r="S894" i="6" s="1"/>
  <c r="Y894" i="6" s="1"/>
  <c r="S603" i="6" a="1"/>
  <c r="S603" i="6" s="1"/>
  <c r="Y603" i="6" s="1"/>
  <c r="S886" i="6" a="1"/>
  <c r="S886" i="6" s="1"/>
  <c r="Y886" i="6" s="1"/>
  <c r="S801" i="6" a="1"/>
  <c r="S801" i="6" s="1"/>
  <c r="Y801" i="6" s="1"/>
  <c r="S973" i="10" a="1"/>
  <c r="S973" i="10" s="1"/>
  <c r="Y973" i="10" s="1"/>
  <c r="S243" i="10" a="1"/>
  <c r="S243" i="10" s="1"/>
  <c r="Y243" i="10" s="1"/>
  <c r="S182" i="6" a="1"/>
  <c r="S182" i="6" s="1"/>
  <c r="Y182" i="6" s="1"/>
  <c r="S769" i="10" a="1"/>
  <c r="S769" i="10" s="1"/>
  <c r="Y769" i="10" s="1"/>
  <c r="S196" i="10" a="1"/>
  <c r="S196" i="10" s="1"/>
  <c r="Y196" i="10" s="1"/>
  <c r="S965" i="10" a="1"/>
  <c r="S965" i="10" s="1"/>
  <c r="Y965" i="10" s="1"/>
  <c r="S678" i="6" a="1"/>
  <c r="S678" i="6" s="1"/>
  <c r="Y678" i="6" s="1"/>
  <c r="S705" i="6" a="1"/>
  <c r="S705" i="6" s="1"/>
  <c r="Y705" i="6" s="1"/>
  <c r="S163" i="10" a="1"/>
  <c r="S163" i="10" s="1"/>
  <c r="Y163" i="10" s="1"/>
  <c r="S552" i="10" a="1"/>
  <c r="S552" i="10" s="1"/>
  <c r="Y552" i="10" s="1"/>
  <c r="S109" i="6" a="1"/>
  <c r="S109" i="6" s="1"/>
  <c r="Y109" i="6" s="1"/>
  <c r="S934" i="6" a="1"/>
  <c r="S934" i="6" s="1"/>
  <c r="Y934" i="6" s="1"/>
  <c r="S880" i="6" a="1"/>
  <c r="S880" i="6" s="1"/>
  <c r="Y880" i="6" s="1"/>
  <c r="S652" i="6" a="1"/>
  <c r="S652" i="6" s="1"/>
  <c r="Y652" i="6" s="1"/>
  <c r="S881" i="10" a="1"/>
  <c r="S881" i="10" s="1"/>
  <c r="Y881" i="10" s="1"/>
  <c r="S324" i="10" a="1"/>
  <c r="S324" i="10" s="1"/>
  <c r="Y324" i="10" s="1"/>
  <c r="S610" i="6" a="1"/>
  <c r="S610" i="6" s="1"/>
  <c r="Y610" i="6" s="1"/>
  <c r="S187" i="10" a="1"/>
  <c r="S187" i="10" s="1"/>
  <c r="Y187" i="10" s="1"/>
  <c r="S780" i="10" a="1"/>
  <c r="S780" i="10" s="1"/>
  <c r="Y780" i="10" s="1"/>
  <c r="S10" i="10" a="1"/>
  <c r="S10" i="10" s="1"/>
  <c r="Y10" i="10" s="1"/>
  <c r="S744" i="6" a="1"/>
  <c r="S744" i="6" s="1"/>
  <c r="Y744" i="6" s="1"/>
  <c r="S527" i="10" a="1"/>
  <c r="S527" i="10" s="1"/>
  <c r="Y527" i="10" s="1"/>
  <c r="S991" i="10" a="1"/>
  <c r="S991" i="10" s="1"/>
  <c r="Y991" i="10" s="1"/>
  <c r="S45" i="10" a="1"/>
  <c r="S45" i="10" s="1"/>
  <c r="Y45" i="10" s="1"/>
  <c r="S323" i="6" a="1"/>
  <c r="S323" i="6" s="1"/>
  <c r="Y323" i="6" s="1"/>
  <c r="S98" i="6" a="1"/>
  <c r="S98" i="6" s="1"/>
  <c r="Y98" i="6" s="1"/>
  <c r="S472" i="6" a="1"/>
  <c r="S472" i="6" s="1"/>
  <c r="Y472" i="6" s="1"/>
  <c r="S420" i="6" a="1"/>
  <c r="S420" i="6" s="1"/>
  <c r="Y420" i="6" s="1"/>
  <c r="S862" i="10" a="1"/>
  <c r="S862" i="10" s="1"/>
  <c r="Y862" i="10" s="1"/>
  <c r="S790" i="6" a="1"/>
  <c r="S790" i="6" s="1"/>
  <c r="Y790" i="6" s="1"/>
  <c r="S507" i="10" a="1"/>
  <c r="S507" i="10" s="1"/>
  <c r="Y507" i="10" s="1"/>
  <c r="S546" i="10" a="1"/>
  <c r="S546" i="10" s="1"/>
  <c r="Y546" i="10" s="1"/>
  <c r="S258" i="10" a="1"/>
  <c r="S258" i="10" s="1"/>
  <c r="Y258" i="10" s="1"/>
  <c r="S824" i="6" a="1"/>
  <c r="S824" i="6" s="1"/>
  <c r="Y824" i="6" s="1"/>
  <c r="S710" i="6" a="1"/>
  <c r="S710" i="6" s="1"/>
  <c r="Y710" i="6" s="1"/>
  <c r="S159" i="10" a="1"/>
  <c r="S159" i="10" s="1"/>
  <c r="Y159" i="10" s="1"/>
  <c r="S348" i="10" a="1"/>
  <c r="S348" i="10" s="1"/>
  <c r="Y348" i="10" s="1"/>
  <c r="S745" i="10" a="1"/>
  <c r="S745" i="10" s="1"/>
  <c r="Y745" i="10" s="1"/>
  <c r="S321" i="6" a="1"/>
  <c r="S321" i="6" s="1"/>
  <c r="Y321" i="6" s="1"/>
  <c r="S740" i="6" a="1"/>
  <c r="S740" i="6" s="1"/>
  <c r="Y740" i="6" s="1"/>
  <c r="S425" i="6" a="1"/>
  <c r="S425" i="6" s="1"/>
  <c r="Y425" i="6" s="1"/>
  <c r="S600" i="6" a="1"/>
  <c r="S600" i="6" s="1"/>
  <c r="Y600" i="6" s="1"/>
  <c r="S207" i="10" a="1"/>
  <c r="S207" i="10" s="1"/>
  <c r="Y207" i="10" s="1"/>
  <c r="S938" i="6" a="1"/>
  <c r="S938" i="6" s="1"/>
  <c r="Y938" i="6" s="1"/>
  <c r="S88" i="10" a="1"/>
  <c r="S88" i="10" s="1"/>
  <c r="Y88" i="10" s="1"/>
  <c r="S649" i="10" a="1"/>
  <c r="S649" i="10" s="1"/>
  <c r="Y649" i="10" s="1"/>
  <c r="S226" i="10" a="1"/>
  <c r="S226" i="10" s="1"/>
  <c r="Y226" i="10" s="1"/>
  <c r="S930" i="6" a="1"/>
  <c r="S930" i="6" s="1"/>
  <c r="Y930" i="6" s="1"/>
  <c r="S376" i="10" a="1"/>
  <c r="S376" i="10" s="1"/>
  <c r="Y376" i="10" s="1"/>
  <c r="S902" i="10" a="1"/>
  <c r="S902" i="10" s="1"/>
  <c r="Y902" i="10" s="1"/>
  <c r="S748" i="10" a="1"/>
  <c r="S748" i="10" s="1"/>
  <c r="Y748" i="10" s="1"/>
  <c r="S64" i="6" a="1"/>
  <c r="S64" i="6" s="1"/>
  <c r="Y64" i="6" s="1"/>
  <c r="S33" i="10" a="1"/>
  <c r="S33" i="10" s="1"/>
  <c r="Y33" i="10" s="1"/>
  <c r="S799" i="6" a="1"/>
  <c r="S799" i="6" s="1"/>
  <c r="Y799" i="6" s="1"/>
  <c r="S386" i="6" a="1"/>
  <c r="S386" i="6" s="1"/>
  <c r="Y386" i="6" s="1"/>
  <c r="S788" i="6" a="1"/>
  <c r="S788" i="6" s="1"/>
  <c r="Y788" i="6" s="1"/>
  <c r="S586" i="10" a="1"/>
  <c r="S586" i="10" s="1"/>
  <c r="Y586" i="10" s="1"/>
  <c r="S309" i="6" a="1"/>
  <c r="S309" i="6" s="1"/>
  <c r="Y309" i="6" s="1"/>
  <c r="S293" i="10" a="1"/>
  <c r="S293" i="10" s="1"/>
  <c r="Y293" i="10" s="1"/>
  <c r="S94" i="10" a="1"/>
  <c r="S94" i="10" s="1"/>
  <c r="Y94" i="10" s="1"/>
  <c r="S20" i="10" a="1"/>
  <c r="S20" i="10" s="1"/>
  <c r="Y20" i="10" s="1"/>
  <c r="S698" i="6" a="1"/>
  <c r="S698" i="6" s="1"/>
  <c r="Y698" i="6" s="1"/>
  <c r="S308" i="10" a="1"/>
  <c r="S308" i="10" s="1"/>
  <c r="Y308" i="10" s="1"/>
  <c r="S469" i="10" a="1"/>
  <c r="S469" i="10" s="1"/>
  <c r="Y469" i="10" s="1"/>
  <c r="S256" i="10" a="1"/>
  <c r="S256" i="10" s="1"/>
  <c r="Y256" i="10" s="1"/>
  <c r="S868" i="6" a="1"/>
  <c r="S868" i="6" s="1"/>
  <c r="Y868" i="6" s="1"/>
  <c r="S28" i="10" a="1"/>
  <c r="S28" i="10" s="1"/>
  <c r="Y28" i="10" s="1"/>
  <c r="S266" i="6" a="1"/>
  <c r="S266" i="6" s="1"/>
  <c r="Y266" i="6" s="1"/>
  <c r="S567" i="6" a="1"/>
  <c r="S567" i="6" s="1"/>
  <c r="Y567" i="6" s="1"/>
  <c r="S920" i="6" a="1"/>
  <c r="S920" i="6" s="1"/>
  <c r="Y920" i="6" s="1"/>
  <c r="S631" i="6" a="1"/>
  <c r="S631" i="6" s="1"/>
  <c r="Y631" i="6" s="1"/>
  <c r="S106" i="10" a="1"/>
  <c r="S106" i="10" s="1"/>
  <c r="Y106" i="10" s="1"/>
  <c r="S791" i="10" a="1"/>
  <c r="S791" i="10" s="1"/>
  <c r="Y791" i="10" s="1"/>
  <c r="S859" i="10" a="1"/>
  <c r="S859" i="10" s="1"/>
  <c r="Y859" i="10" s="1"/>
  <c r="S286" i="10" a="1"/>
  <c r="S286" i="10" s="1"/>
  <c r="Y286" i="10" s="1"/>
  <c r="S440" i="6" a="1"/>
  <c r="S440" i="6" s="1"/>
  <c r="Y440" i="6" s="1"/>
  <c r="S155" i="10" a="1"/>
  <c r="S155" i="10" s="1"/>
  <c r="Y155" i="10" s="1"/>
  <c r="S303" i="10" a="1"/>
  <c r="S303" i="10" s="1"/>
  <c r="Y303" i="10" s="1"/>
  <c r="S685" i="10" a="1"/>
  <c r="S685" i="10" s="1"/>
  <c r="Y685" i="10" s="1"/>
  <c r="S147" i="6" a="1"/>
  <c r="S147" i="6" s="1"/>
  <c r="Y147" i="6" s="1"/>
  <c r="S87" i="10" a="1"/>
  <c r="S87" i="10" s="1"/>
  <c r="Y87" i="10" s="1"/>
  <c r="S945" i="6" a="1"/>
  <c r="S945" i="6" s="1"/>
  <c r="Y945" i="6" s="1"/>
  <c r="S852" i="6" a="1"/>
  <c r="S852" i="6" s="1"/>
  <c r="Y852" i="6" s="1"/>
  <c r="S410" i="6" a="1"/>
  <c r="S410" i="6" s="1"/>
  <c r="Y410" i="6" s="1"/>
  <c r="S334" i="6" a="1"/>
  <c r="S334" i="6" s="1"/>
  <c r="Y334" i="6" s="1"/>
  <c r="S547" i="6" a="1"/>
  <c r="S547" i="6" s="1"/>
  <c r="Y547" i="6" s="1"/>
  <c r="S630" i="6" a="1"/>
  <c r="S630" i="6" s="1"/>
  <c r="Y630" i="6" s="1"/>
  <c r="S275" i="6" a="1"/>
  <c r="S275" i="6" s="1"/>
  <c r="Y275" i="6" s="1"/>
  <c r="S379" i="6" a="1"/>
  <c r="S379" i="6" s="1"/>
  <c r="Y379" i="6" s="1"/>
  <c r="S597" i="6" a="1"/>
  <c r="S597" i="6" s="1"/>
  <c r="Y597" i="6" s="1"/>
  <c r="S48" i="6" a="1"/>
  <c r="S48" i="6" s="1"/>
  <c r="Y48" i="6" s="1"/>
  <c r="S636" i="6" a="1"/>
  <c r="S636" i="6" s="1"/>
  <c r="Y636" i="6" s="1"/>
  <c r="S392" i="6" a="1"/>
  <c r="S392" i="6" s="1"/>
  <c r="Y392" i="6" s="1"/>
  <c r="S168" i="6" a="1"/>
  <c r="S168" i="6" s="1"/>
  <c r="Y168" i="6" s="1"/>
  <c r="S68" i="6" a="1"/>
  <c r="S68" i="6" s="1"/>
  <c r="Y68" i="6" s="1"/>
  <c r="S220" i="6" a="1"/>
  <c r="S220" i="6" s="1"/>
  <c r="Y220" i="6" s="1"/>
  <c r="S401" i="6" a="1"/>
  <c r="S401" i="6" s="1"/>
  <c r="Y401" i="6" s="1"/>
  <c r="S503" i="6" a="1"/>
  <c r="S503" i="6" s="1"/>
  <c r="Y503" i="6" s="1"/>
  <c r="S255" i="6" a="1"/>
  <c r="S255" i="6" s="1"/>
  <c r="Y255" i="6" s="1"/>
  <c r="S599" i="6" a="1"/>
  <c r="S599" i="6" s="1"/>
  <c r="Y599" i="6" s="1"/>
  <c r="S300" i="6" a="1"/>
  <c r="S300" i="6" s="1"/>
  <c r="Y300" i="6" s="1"/>
  <c r="S387" i="6" a="1"/>
  <c r="S387" i="6" s="1"/>
  <c r="Y387" i="6" s="1"/>
  <c r="S859" i="6" a="1"/>
  <c r="S859" i="6" s="1"/>
  <c r="Y859" i="6" s="1"/>
  <c r="S45" i="6" a="1"/>
  <c r="S45" i="6" s="1"/>
  <c r="Y45" i="6" s="1"/>
  <c r="S140" i="6" a="1"/>
  <c r="S140" i="6" s="1"/>
  <c r="Y140" i="6" s="1"/>
  <c r="S949" i="6" a="1"/>
  <c r="S949" i="6" s="1"/>
  <c r="Y949" i="6" s="1"/>
  <c r="S364" i="6" a="1"/>
  <c r="S364" i="6" s="1"/>
  <c r="Y364" i="6" s="1"/>
  <c r="S117" i="6" a="1"/>
  <c r="S117" i="6" s="1"/>
  <c r="Y117" i="6" s="1"/>
  <c r="S575" i="6" a="1"/>
  <c r="S575" i="6" s="1"/>
  <c r="Y575" i="6" s="1"/>
  <c r="S591" i="6" a="1"/>
  <c r="S591" i="6" s="1"/>
  <c r="Y591" i="6" s="1"/>
  <c r="S257" i="6" a="1"/>
  <c r="S257" i="6" s="1"/>
  <c r="Y257" i="6" s="1"/>
  <c r="S251" i="6" a="1"/>
  <c r="S251" i="6" s="1"/>
  <c r="Y251" i="6" s="1"/>
  <c r="S510" i="6" a="1"/>
  <c r="S510" i="6" s="1"/>
  <c r="Y510" i="6" s="1"/>
  <c r="S481" i="6" a="1"/>
  <c r="S481" i="6" s="1"/>
  <c r="Y481" i="6" s="1"/>
  <c r="S118" i="6" a="1"/>
  <c r="S118" i="6" s="1"/>
  <c r="Y118" i="6" s="1"/>
  <c r="S777" i="6" a="1"/>
  <c r="S777" i="6" s="1"/>
  <c r="Y777" i="6" s="1"/>
  <c r="S307" i="6" a="1"/>
  <c r="S307" i="6" s="1"/>
  <c r="Y307" i="6" s="1"/>
  <c r="S534" i="6" a="1"/>
  <c r="S534" i="6" s="1"/>
  <c r="Y534" i="6" s="1"/>
  <c r="S281" i="6" a="1"/>
  <c r="S281" i="6" s="1"/>
  <c r="Y281" i="6" s="1"/>
  <c r="S532" i="6" a="1"/>
  <c r="S532" i="6" s="1"/>
  <c r="Y532" i="6" s="1"/>
  <c r="S783" i="6" a="1"/>
  <c r="S783" i="6" s="1"/>
  <c r="Y783" i="6" s="1"/>
  <c r="S609" i="6" a="1"/>
  <c r="S609" i="6" s="1"/>
  <c r="Y609" i="6" s="1"/>
  <c r="S784" i="6" a="1"/>
  <c r="S784" i="6" s="1"/>
  <c r="Y784" i="6" s="1"/>
  <c r="S473" i="6" a="1"/>
  <c r="S473" i="6" s="1"/>
  <c r="Y473" i="6" s="1"/>
  <c r="S12" i="6" a="1"/>
  <c r="S12" i="6" s="1"/>
  <c r="Y12" i="6" s="1"/>
  <c r="S101" i="6" a="1"/>
  <c r="S101" i="6" s="1"/>
  <c r="Y101" i="6" s="1"/>
  <c r="S193" i="6" a="1"/>
  <c r="S193" i="6" s="1"/>
  <c r="Y193" i="6" s="1"/>
  <c r="S858" i="6" a="1"/>
  <c r="S858" i="6" s="1"/>
  <c r="Y858" i="6" s="1"/>
  <c r="S695" i="6" a="1"/>
  <c r="S695" i="6" s="1"/>
  <c r="Y695" i="6" s="1"/>
  <c r="S210" i="6" a="1"/>
  <c r="S210" i="6" s="1"/>
  <c r="Y210" i="6" s="1"/>
  <c r="S138" i="6" a="1"/>
  <c r="S138" i="6" s="1"/>
  <c r="Y138" i="6" s="1"/>
  <c r="S29" i="6" a="1"/>
  <c r="S29" i="6" s="1"/>
  <c r="Y29" i="6" s="1"/>
  <c r="S814" i="6" a="1"/>
  <c r="S814" i="6" s="1"/>
  <c r="Y814" i="6" s="1"/>
  <c r="S851" i="6" a="1"/>
  <c r="S851" i="6" s="1"/>
  <c r="Y851" i="6" s="1"/>
  <c r="S560" i="6" a="1"/>
  <c r="S560" i="6" s="1"/>
  <c r="Y560" i="6" s="1"/>
  <c r="S66" i="6" a="1"/>
  <c r="S66" i="6" s="1"/>
  <c r="Y66" i="6" s="1"/>
  <c r="S263" i="6" a="1"/>
  <c r="S263" i="6" s="1"/>
  <c r="Y263" i="6" s="1"/>
  <c r="S428" i="6" a="1"/>
  <c r="S428" i="6" s="1"/>
  <c r="Y428" i="6" s="1"/>
  <c r="S362" i="6" a="1"/>
  <c r="S362" i="6" s="1"/>
  <c r="Y362" i="6" s="1"/>
  <c r="S729" i="6" a="1"/>
  <c r="S729" i="6" s="1"/>
  <c r="Y729" i="6" s="1"/>
  <c r="S389" i="6" a="1"/>
  <c r="S389" i="6" s="1"/>
  <c r="Y389" i="6" s="1"/>
  <c r="S511" i="6" a="1"/>
  <c r="S511" i="6" s="1"/>
  <c r="Y511" i="6" s="1"/>
  <c r="S831" i="6" a="1"/>
  <c r="S831" i="6" s="1"/>
  <c r="Y831" i="6" s="1"/>
  <c r="S363" i="6" a="1"/>
  <c r="S363" i="6" s="1"/>
  <c r="Y363" i="6" s="1"/>
  <c r="S370" i="6" a="1"/>
  <c r="S370" i="6" s="1"/>
  <c r="Y370" i="6" s="1"/>
  <c r="S642" i="6" a="1"/>
  <c r="S642" i="6" s="1"/>
  <c r="Y642" i="6" s="1"/>
  <c r="S265" i="6" a="1"/>
  <c r="S265" i="6" s="1"/>
  <c r="Y265" i="6" s="1"/>
  <c r="S93" i="6" a="1"/>
  <c r="S93" i="6" s="1"/>
  <c r="Y93" i="6" s="1"/>
  <c r="S708" i="6" a="1"/>
  <c r="S708" i="6" s="1"/>
  <c r="Y708" i="6" s="1"/>
  <c r="S825" i="6" a="1"/>
  <c r="S825" i="6" s="1"/>
  <c r="Y825" i="6" s="1"/>
  <c r="S184" i="6" a="1"/>
  <c r="S184" i="6" s="1"/>
  <c r="Y184" i="6" s="1"/>
  <c r="S849" i="6" a="1"/>
  <c r="S849" i="6" s="1"/>
  <c r="Y849" i="6" s="1"/>
  <c r="S31" i="6" a="1"/>
  <c r="S31" i="6" s="1"/>
  <c r="Y31" i="6" s="1"/>
  <c r="S444" i="6" a="1"/>
  <c r="S444" i="6" s="1"/>
  <c r="Y444" i="6" s="1"/>
  <c r="S589" i="6" a="1"/>
  <c r="S589" i="6" s="1"/>
  <c r="Y589" i="6" s="1"/>
  <c r="S88" i="6" a="1"/>
  <c r="S88" i="6" s="1"/>
  <c r="Y88" i="6" s="1"/>
  <c r="S484" i="10" a="1"/>
  <c r="S484" i="10" s="1"/>
  <c r="Y484" i="10" s="1"/>
  <c r="S951" i="6" a="1"/>
  <c r="S951" i="6" s="1"/>
  <c r="Y951" i="6" s="1"/>
  <c r="S967" i="6" a="1"/>
  <c r="S967" i="6" s="1"/>
  <c r="Y967" i="6" s="1"/>
  <c r="S699" i="10" a="1"/>
  <c r="S699" i="10" s="1"/>
  <c r="Y699" i="10" s="1"/>
  <c r="S614" i="10" a="1"/>
  <c r="S614" i="10" s="1"/>
  <c r="Y614" i="10" s="1"/>
  <c r="S688" i="10" a="1"/>
  <c r="S688" i="10" s="1"/>
  <c r="Y688" i="10" s="1"/>
  <c r="S418" i="6" a="1"/>
  <c r="S418" i="6" s="1"/>
  <c r="Y418" i="6" s="1"/>
  <c r="S438" i="10" a="1"/>
  <c r="S438" i="10" s="1"/>
  <c r="Y438" i="10" s="1"/>
  <c r="S435" i="10" a="1"/>
  <c r="S435" i="10" s="1"/>
  <c r="Y435" i="10" s="1"/>
  <c r="S430" i="10" a="1"/>
  <c r="S430" i="10" s="1"/>
  <c r="Y430" i="10" s="1"/>
  <c r="S206" i="6" a="1"/>
  <c r="S206" i="6" s="1"/>
  <c r="Y206" i="6" s="1"/>
  <c r="S781" i="6" a="1"/>
  <c r="S781" i="6" s="1"/>
  <c r="Y781" i="6" s="1"/>
  <c r="S877" i="6" a="1"/>
  <c r="S877" i="6" s="1"/>
  <c r="Y877" i="6" s="1"/>
  <c r="S572" i="6" a="1"/>
  <c r="S572" i="6" s="1"/>
  <c r="Y572" i="6" s="1"/>
  <c r="S103" i="10" a="1"/>
  <c r="S103" i="10" s="1"/>
  <c r="Y103" i="10" s="1"/>
  <c r="S701" i="6" a="1"/>
  <c r="S701" i="6" s="1"/>
  <c r="Y701" i="6" s="1"/>
  <c r="S176" i="10" a="1"/>
  <c r="S176" i="10" s="1"/>
  <c r="Y176" i="10" s="1"/>
  <c r="S124" i="10" a="1"/>
  <c r="S124" i="10" s="1"/>
  <c r="Y124" i="10" s="1"/>
  <c r="S272" i="10" a="1"/>
  <c r="S272" i="10" s="1"/>
  <c r="Y272" i="10" s="1"/>
  <c r="S276" i="6" a="1"/>
  <c r="S276" i="6" s="1"/>
  <c r="Y276" i="6" s="1"/>
  <c r="S731" i="10" a="1"/>
  <c r="S731" i="10" s="1"/>
  <c r="Y731" i="10" s="1"/>
  <c r="S977" i="10" a="1"/>
  <c r="S977" i="10" s="1"/>
  <c r="Y977" i="10" s="1"/>
  <c r="S660" i="10" a="1"/>
  <c r="S660" i="10" s="1"/>
  <c r="Y660" i="10" s="1"/>
  <c r="S449" i="6" a="1"/>
  <c r="S449" i="6" s="1"/>
  <c r="Y449" i="6" s="1"/>
  <c r="S414" i="6" a="1"/>
  <c r="S414" i="6" s="1"/>
  <c r="Y414" i="6" s="1"/>
  <c r="S22" i="6" a="1"/>
  <c r="S22" i="6" s="1"/>
  <c r="Y22" i="6" s="1"/>
  <c r="S198" i="6" a="1"/>
  <c r="S198" i="6" s="1"/>
  <c r="Y198" i="6" s="1"/>
  <c r="S107" i="6" a="1"/>
  <c r="S107" i="6" s="1"/>
  <c r="Y107" i="6" s="1"/>
  <c r="S125" i="10" a="1"/>
  <c r="S125" i="10" s="1"/>
  <c r="Y125" i="10" s="1"/>
  <c r="S728" i="6" a="1"/>
  <c r="S728" i="6" s="1"/>
  <c r="Y728" i="6" s="1"/>
  <c r="S290" i="10" a="1"/>
  <c r="S290" i="10" s="1"/>
  <c r="Y290" i="10" s="1"/>
  <c r="S166" i="10" a="1"/>
  <c r="S166" i="10" s="1"/>
  <c r="Y166" i="10" s="1"/>
  <c r="S60" i="10" a="1"/>
  <c r="S60" i="10" s="1"/>
  <c r="Y60" i="10" s="1"/>
  <c r="S544" i="6" a="1"/>
  <c r="S544" i="6" s="1"/>
  <c r="Y544" i="6" s="1"/>
  <c r="S537" i="6" a="1"/>
  <c r="S537" i="6" s="1"/>
  <c r="Y537" i="6" s="1"/>
  <c r="S811" i="10" a="1"/>
  <c r="S811" i="10" s="1"/>
  <c r="Y811" i="10" s="1"/>
  <c r="S598" i="10" a="1"/>
  <c r="S598" i="10" s="1"/>
  <c r="Y598" i="10" s="1"/>
  <c r="S690" i="6" a="1"/>
  <c r="S690" i="6" s="1"/>
  <c r="Y690" i="6" s="1"/>
  <c r="S987" i="6" a="1"/>
  <c r="S987" i="6" s="1"/>
  <c r="Y987" i="6" s="1"/>
  <c r="S931" i="6" a="1"/>
  <c r="S931" i="6" s="1"/>
  <c r="Y931" i="6" s="1"/>
  <c r="S998" i="6" a="1"/>
  <c r="S998" i="6" s="1"/>
  <c r="Y998" i="6" s="1"/>
  <c r="S815" i="6" a="1"/>
  <c r="S815" i="6" s="1"/>
  <c r="Y815" i="6" s="1"/>
  <c r="S50" i="10" a="1"/>
  <c r="S50" i="10" s="1"/>
  <c r="Y50" i="10" s="1"/>
  <c r="S627" i="6" a="1"/>
  <c r="S627" i="6" s="1"/>
  <c r="Y627" i="6" s="1"/>
  <c r="S62" i="10" a="1"/>
  <c r="S62" i="10" s="1"/>
  <c r="Y62" i="10" s="1"/>
  <c r="S719" i="10" a="1"/>
  <c r="S719" i="10" s="1"/>
  <c r="Y719" i="10" s="1"/>
  <c r="S268" i="10" a="1"/>
  <c r="S268" i="10" s="1"/>
  <c r="Y268" i="10" s="1"/>
  <c r="S791" i="6" a="1"/>
  <c r="S791" i="6" s="1"/>
  <c r="Y791" i="6" s="1"/>
  <c r="S292" i="10" a="1"/>
  <c r="S292" i="10" s="1"/>
  <c r="Y292" i="10" s="1"/>
  <c r="S714" i="10" a="1"/>
  <c r="S714" i="10" s="1"/>
  <c r="Y714" i="10" s="1"/>
  <c r="S57" i="10" a="1"/>
  <c r="S57" i="10" s="1"/>
  <c r="Y57" i="10" s="1"/>
  <c r="S47" i="6" a="1"/>
  <c r="S47" i="6" s="1"/>
  <c r="Y47" i="6" s="1"/>
  <c r="S984" i="6" a="1"/>
  <c r="S984" i="6" s="1"/>
  <c r="Y984" i="6" s="1"/>
  <c r="S277" i="6" a="1"/>
  <c r="S277" i="6" s="1"/>
  <c r="Y277" i="6" s="1"/>
  <c r="S164" i="6" a="1"/>
  <c r="S164" i="6" s="1"/>
  <c r="Y164" i="6" s="1"/>
  <c r="S59" i="6" a="1"/>
  <c r="S59" i="6" s="1"/>
  <c r="Y59" i="6" s="1"/>
  <c r="S684" i="6" a="1"/>
  <c r="S684" i="6" s="1"/>
  <c r="Y684" i="6" s="1"/>
  <c r="S72" i="6" a="1"/>
  <c r="S72" i="6" s="1"/>
  <c r="Y72" i="6" s="1"/>
  <c r="S863" i="6" a="1"/>
  <c r="S863" i="6" s="1"/>
  <c r="Y863" i="6" s="1"/>
  <c r="S390" i="6" a="1"/>
  <c r="S390" i="6" s="1"/>
  <c r="Y390" i="6" s="1"/>
  <c r="S128" i="6" a="1"/>
  <c r="S128" i="6" s="1"/>
  <c r="Y128" i="6" s="1"/>
  <c r="S746" i="6" a="1"/>
  <c r="S746" i="6" s="1"/>
  <c r="Y746" i="6" s="1"/>
  <c r="S201" i="6" a="1"/>
  <c r="S201" i="6" s="1"/>
  <c r="Y201" i="6" s="1"/>
  <c r="S753" i="6" a="1"/>
  <c r="S753" i="6" s="1"/>
  <c r="Y753" i="6" s="1"/>
  <c r="S810" i="6" a="1"/>
  <c r="S810" i="6" s="1"/>
  <c r="Y810" i="6" s="1"/>
  <c r="S398" i="6" a="1"/>
  <c r="S398" i="6" s="1"/>
  <c r="Y398" i="6" s="1"/>
  <c r="S490" i="6" a="1"/>
  <c r="S490" i="6" s="1"/>
  <c r="Y490" i="6" s="1"/>
  <c r="S828" i="6" a="1"/>
  <c r="S828" i="6" s="1"/>
  <c r="Y828" i="6" s="1"/>
  <c r="S694" i="6" a="1"/>
  <c r="S694" i="6" s="1"/>
  <c r="Y694" i="6" s="1"/>
  <c r="S6" i="6" a="1"/>
  <c r="S6" i="6" s="1"/>
  <c r="Y6" i="6" s="1"/>
  <c r="S739" i="6" a="1"/>
  <c r="S739" i="6" s="1"/>
  <c r="Y739" i="6" s="1"/>
  <c r="S772" i="6" a="1"/>
  <c r="S772" i="6" s="1"/>
  <c r="Y772" i="6" s="1"/>
  <c r="S153" i="6" a="1"/>
  <c r="S153" i="6" s="1"/>
  <c r="Y153" i="6" s="1"/>
  <c r="S113" i="6" a="1"/>
  <c r="S113" i="6" s="1"/>
  <c r="Y113" i="6" s="1"/>
  <c r="S576" i="6" a="1"/>
  <c r="S576" i="6" s="1"/>
  <c r="Y576" i="6" s="1"/>
  <c r="S222" i="6" a="1"/>
  <c r="S222" i="6" s="1"/>
  <c r="Y222" i="6" s="1"/>
  <c r="S365" i="6" a="1"/>
  <c r="S365" i="6" s="1"/>
  <c r="Y365" i="6" s="1"/>
  <c r="S273" i="6" a="1"/>
  <c r="S273" i="6" s="1"/>
  <c r="Y273" i="6" s="1"/>
  <c r="S346" i="6" a="1"/>
  <c r="S346" i="6" s="1"/>
  <c r="Y346" i="6" s="1"/>
  <c r="S274" i="6" a="1"/>
  <c r="S274" i="6" s="1"/>
  <c r="Y274" i="6" s="1"/>
  <c r="S317" i="6" a="1"/>
  <c r="S317" i="6" s="1"/>
  <c r="Y317" i="6" s="1"/>
  <c r="S657" i="6" a="1"/>
  <c r="S657" i="6" s="1"/>
  <c r="Y657" i="6" s="1"/>
  <c r="S335" i="6" a="1"/>
  <c r="S335" i="6" s="1"/>
  <c r="Y335" i="6" s="1"/>
  <c r="S745" i="6" a="1"/>
  <c r="S745" i="6" s="1"/>
  <c r="Y745" i="6" s="1"/>
  <c r="S191" i="6" a="1"/>
  <c r="S191" i="6" s="1"/>
  <c r="Y191" i="6" s="1"/>
  <c r="S969" i="6" a="1"/>
  <c r="S969" i="6" s="1"/>
  <c r="Y969" i="6" s="1"/>
  <c r="S488" i="6" a="1"/>
  <c r="S488" i="6" s="1"/>
  <c r="Y488" i="6" s="1"/>
  <c r="S408" i="6" a="1"/>
  <c r="S408" i="6" s="1"/>
  <c r="Y408" i="6" s="1"/>
  <c r="S748" i="6" a="1"/>
  <c r="S748" i="6" s="1"/>
  <c r="Y748" i="6" s="1"/>
  <c r="S223" i="6" a="1"/>
  <c r="S223" i="6" s="1"/>
  <c r="Y223" i="6" s="1"/>
  <c r="S681" i="6" a="1"/>
  <c r="S681" i="6" s="1"/>
  <c r="Y681" i="6" s="1"/>
  <c r="S643" i="6" a="1"/>
  <c r="S643" i="6" s="1"/>
  <c r="Y643" i="6" s="1"/>
  <c r="S816" i="6" a="1"/>
  <c r="S816" i="6" s="1"/>
  <c r="Y816" i="6" s="1"/>
  <c r="S171" i="6" a="1"/>
  <c r="S171" i="6" s="1"/>
  <c r="Y171" i="6" s="1"/>
  <c r="S977" i="6" a="1"/>
  <c r="S977" i="6" s="1"/>
  <c r="Y977" i="6" s="1"/>
  <c r="S110" i="6" a="1"/>
  <c r="S110" i="6" s="1"/>
  <c r="Y110" i="6" s="1"/>
  <c r="S491" i="6" a="1"/>
  <c r="S491" i="6" s="1"/>
  <c r="Y491" i="6" s="1"/>
  <c r="S456" i="6" a="1"/>
  <c r="S456" i="6" s="1"/>
  <c r="Y456" i="6" s="1"/>
  <c r="S215" i="6" a="1"/>
  <c r="S215" i="6" s="1"/>
  <c r="Y215" i="6" s="1"/>
  <c r="S114" i="6" a="1"/>
  <c r="S114" i="6" s="1"/>
  <c r="Y114" i="6" s="1"/>
  <c r="S320" i="6" a="1"/>
  <c r="S320" i="6" s="1"/>
  <c r="Y320" i="6" s="1"/>
  <c r="S806" i="6" a="1"/>
  <c r="S806" i="6" s="1"/>
  <c r="Y806" i="6" s="1"/>
  <c r="S660" i="6" a="1"/>
  <c r="S660" i="6" s="1"/>
  <c r="Y660" i="6" s="1"/>
  <c r="S674" i="6" a="1"/>
  <c r="S674" i="6" s="1"/>
  <c r="Y674" i="6" s="1"/>
  <c r="S77" i="6" a="1"/>
  <c r="S77" i="6" s="1"/>
  <c r="Y77" i="6" s="1"/>
  <c r="S217" i="6" a="1"/>
  <c r="S217" i="6" s="1"/>
  <c r="Y217" i="6" s="1"/>
  <c r="S237" i="6" a="1"/>
  <c r="S237" i="6" s="1"/>
  <c r="Y237" i="6" s="1"/>
  <c r="S971" i="6" a="1"/>
  <c r="S971" i="6" s="1"/>
  <c r="Y971" i="6" s="1"/>
  <c r="S507" i="6" a="1"/>
  <c r="S507" i="6" s="1"/>
  <c r="Y507" i="6" s="1"/>
  <c r="S948" i="6" a="1"/>
  <c r="S948" i="6" s="1"/>
  <c r="Y948" i="6" s="1"/>
  <c r="S543" i="6" a="1"/>
  <c r="S543" i="6" s="1"/>
  <c r="Y543" i="6" s="1"/>
  <c r="S356" i="6" a="1"/>
  <c r="S356" i="6" s="1"/>
  <c r="Y356" i="6" s="1"/>
  <c r="S32" i="6" a="1"/>
  <c r="S32" i="6" s="1"/>
  <c r="Y32" i="6" s="1"/>
  <c r="S700" i="6" a="1"/>
  <c r="S700" i="6" s="1"/>
  <c r="Y700" i="6" s="1"/>
  <c r="S587" i="6" a="1"/>
  <c r="S587" i="6" s="1"/>
  <c r="Y587" i="6" s="1"/>
  <c r="S438" i="6" a="1"/>
  <c r="S438" i="6" s="1"/>
  <c r="Y438" i="6" s="1"/>
  <c r="S27" i="6" a="1"/>
  <c r="S27" i="6" s="1"/>
  <c r="Y27" i="6" s="1"/>
  <c r="S380" i="6" a="1"/>
  <c r="S380" i="6" s="1"/>
  <c r="Y380" i="6" s="1"/>
  <c r="S451" i="6" a="1"/>
  <c r="S451" i="6" s="1"/>
  <c r="Y451" i="6" s="1"/>
  <c r="S305" i="6" a="1"/>
  <c r="S305" i="6" s="1"/>
  <c r="Y305" i="6" s="1"/>
  <c r="S131" i="6" a="1"/>
  <c r="S131" i="6" s="1"/>
  <c r="Y131" i="6" s="1"/>
  <c r="S842" i="6" a="1"/>
  <c r="S842" i="6" s="1"/>
  <c r="Y842" i="6" s="1"/>
  <c r="S494" i="6" a="1"/>
  <c r="S494" i="6" s="1"/>
  <c r="Y494" i="6" s="1"/>
  <c r="S843" i="6" a="1"/>
  <c r="S843" i="6" s="1"/>
  <c r="Y843" i="6" s="1"/>
  <c r="S236" i="6" a="1"/>
  <c r="S236" i="6" s="1"/>
  <c r="Y236" i="6" s="1"/>
  <c r="S439" i="6" a="1"/>
  <c r="S439" i="6" s="1"/>
  <c r="Y439" i="6" s="1"/>
  <c r="S87" i="6" a="1"/>
  <c r="S87" i="6" s="1"/>
  <c r="Y87" i="6" s="1"/>
  <c r="S13" i="10" a="1"/>
  <c r="S13" i="10" s="1"/>
  <c r="Y13" i="10" s="1"/>
  <c r="S322" i="10" a="1"/>
  <c r="S322" i="10" s="1"/>
  <c r="Y322" i="10" s="1"/>
  <c r="S637" i="10" a="1"/>
  <c r="S637" i="10" s="1"/>
  <c r="Y637" i="10" s="1"/>
  <c r="S599" i="10" a="1"/>
  <c r="S599" i="10" s="1"/>
  <c r="Y599" i="10" s="1"/>
  <c r="S65" i="10" a="1"/>
  <c r="S65" i="10" s="1"/>
  <c r="Y65" i="10" s="1"/>
  <c r="S732" i="10" a="1"/>
  <c r="S732" i="10" s="1"/>
  <c r="Y732" i="10" s="1"/>
  <c r="S512" i="10" a="1"/>
  <c r="S512" i="10" s="1"/>
  <c r="Y512" i="10" s="1"/>
  <c r="S785" i="10" a="1"/>
  <c r="S785" i="10" s="1"/>
  <c r="Y785" i="10" s="1"/>
  <c r="S767" i="10" a="1"/>
  <c r="S767" i="10" s="1"/>
  <c r="Y767" i="10" s="1"/>
  <c r="S302" i="10" a="1"/>
  <c r="S302" i="10" s="1"/>
  <c r="Y302" i="10" s="1"/>
  <c r="S943" i="10" a="1"/>
  <c r="S943" i="10" s="1"/>
  <c r="Y943" i="10" s="1"/>
  <c r="S436" i="10" a="1"/>
  <c r="S436" i="10" s="1"/>
  <c r="Y436" i="10" s="1"/>
  <c r="S456" i="10" a="1"/>
  <c r="S456" i="10" s="1"/>
  <c r="Y456" i="10" s="1"/>
  <c r="S597" i="10" a="1"/>
  <c r="S597" i="10" s="1"/>
  <c r="Y597" i="10" s="1"/>
  <c r="S382" i="10" a="1"/>
  <c r="S382" i="10" s="1"/>
  <c r="Y382" i="10" s="1"/>
  <c r="S915" i="10" a="1"/>
  <c r="S915" i="10" s="1"/>
  <c r="Y915" i="10" s="1"/>
  <c r="S845" i="10" a="1"/>
  <c r="S845" i="10" s="1"/>
  <c r="Y845" i="10" s="1"/>
  <c r="S136" i="10" a="1"/>
  <c r="S136" i="10" s="1"/>
  <c r="Y136" i="10" s="1"/>
  <c r="S539" i="10" a="1"/>
  <c r="S539" i="10" s="1"/>
  <c r="Y539" i="10" s="1"/>
  <c r="S985" i="10" a="1"/>
  <c r="S985" i="10" s="1"/>
  <c r="Y985" i="10" s="1"/>
  <c r="S975" i="10" a="1"/>
  <c r="S975" i="10" s="1"/>
  <c r="Y975" i="10" s="1"/>
  <c r="S336" i="10" a="1"/>
  <c r="S336" i="10" s="1"/>
  <c r="Y336" i="10" s="1"/>
  <c r="S437" i="10" a="1"/>
  <c r="S437" i="10" s="1"/>
  <c r="Y437" i="10" s="1"/>
  <c r="S433" i="10" a="1"/>
  <c r="S433" i="10" s="1"/>
  <c r="Y433" i="10" s="1"/>
  <c r="S582" i="10" a="1"/>
  <c r="S582" i="10" s="1"/>
  <c r="Y582" i="10" s="1"/>
  <c r="S652" i="10" a="1"/>
  <c r="S652" i="10" s="1"/>
  <c r="Y652" i="10" s="1"/>
  <c r="S696" i="10" a="1"/>
  <c r="S696" i="10" s="1"/>
  <c r="Y696" i="10" s="1"/>
  <c r="S26" i="10" a="1"/>
  <c r="S26" i="10" s="1"/>
  <c r="Y26" i="10" s="1"/>
  <c r="S386" i="10" a="1"/>
  <c r="S386" i="10" s="1"/>
  <c r="Y386" i="10" s="1"/>
  <c r="S427" i="10" a="1"/>
  <c r="S427" i="10" s="1"/>
  <c r="Y427" i="10" s="1"/>
  <c r="S782" i="10" a="1"/>
  <c r="S782" i="10" s="1"/>
  <c r="Y782" i="10" s="1"/>
  <c r="S628" i="10" a="1"/>
  <c r="S628" i="10" s="1"/>
  <c r="Y628" i="10" s="1"/>
  <c r="S367" i="10" a="1"/>
  <c r="S367" i="10" s="1"/>
  <c r="Y367" i="10" s="1"/>
  <c r="S68" i="10" a="1"/>
  <c r="S68" i="10" s="1"/>
  <c r="Y68" i="10" s="1"/>
  <c r="S157" i="10" a="1"/>
  <c r="S157" i="10" s="1"/>
  <c r="Y157" i="10" s="1"/>
  <c r="S705" i="10" a="1"/>
  <c r="S705" i="10" s="1"/>
  <c r="Y705" i="10" s="1"/>
  <c r="S450" i="10" a="1"/>
  <c r="S450" i="10" s="1"/>
  <c r="Y450" i="10" s="1"/>
  <c r="S526" i="10" a="1"/>
  <c r="S526" i="10" s="1"/>
  <c r="Y526" i="10" s="1"/>
  <c r="S886" i="10" a="1"/>
  <c r="S886" i="10" s="1"/>
  <c r="Y886" i="10" s="1"/>
  <c r="S602" i="10" a="1"/>
  <c r="S602" i="10" s="1"/>
  <c r="Y602" i="10" s="1"/>
  <c r="S763" i="10" a="1"/>
  <c r="S763" i="10" s="1"/>
  <c r="Y763" i="10" s="1"/>
  <c r="S404" i="10" a="1"/>
  <c r="S404" i="10" s="1"/>
  <c r="Y404" i="10" s="1"/>
  <c r="S37" i="10" a="1"/>
  <c r="S37" i="10" s="1"/>
  <c r="Y37" i="10" s="1"/>
  <c r="S690" i="10" a="1"/>
  <c r="S690" i="10" s="1"/>
  <c r="Y690" i="10" s="1"/>
  <c r="S987" i="10" a="1"/>
  <c r="S987" i="10" s="1"/>
  <c r="Y987" i="10" s="1"/>
  <c r="S906" i="10" a="1"/>
  <c r="S906" i="10" s="1"/>
  <c r="Y906" i="10" s="1"/>
  <c r="S679" i="10" a="1"/>
  <c r="S679" i="10" s="1"/>
  <c r="Y679" i="10" s="1"/>
  <c r="S852" i="10" a="1"/>
  <c r="S852" i="10" s="1"/>
  <c r="Y852" i="10" s="1"/>
  <c r="S640" i="10" a="1"/>
  <c r="S640" i="10" s="1"/>
  <c r="Y640" i="10" s="1"/>
  <c r="S802" i="10" a="1"/>
  <c r="S802" i="10" s="1"/>
  <c r="Y802" i="10" s="1"/>
  <c r="S994" i="10" a="1"/>
  <c r="S994" i="10" s="1"/>
  <c r="Y994" i="10" s="1"/>
  <c r="S879" i="10" a="1"/>
  <c r="S879" i="10" s="1"/>
  <c r="Y879" i="10" s="1"/>
  <c r="S29" i="10" a="1"/>
  <c r="S29" i="10" s="1"/>
  <c r="Y29" i="10" s="1"/>
  <c r="S540" i="10" a="1"/>
  <c r="S540" i="10" s="1"/>
  <c r="Y540" i="10" s="1"/>
  <c r="S447" i="10" a="1"/>
  <c r="S447" i="10" s="1"/>
  <c r="Y447" i="10" s="1"/>
  <c r="S532" i="10" a="1"/>
  <c r="S532" i="10" s="1"/>
  <c r="Y532" i="10" s="1"/>
  <c r="S981" i="10" a="1"/>
  <c r="S981" i="10" s="1"/>
  <c r="Y981" i="10" s="1"/>
  <c r="S283" i="10" a="1"/>
  <c r="S283" i="10" s="1"/>
  <c r="Y283" i="10" s="1"/>
  <c r="S851" i="10" a="1"/>
  <c r="S851" i="10" s="1"/>
  <c r="Y851" i="10" s="1"/>
  <c r="S461" i="6" a="1"/>
  <c r="S461" i="6" s="1"/>
  <c r="Y461" i="6" s="1"/>
  <c r="S561" i="10" a="1"/>
  <c r="S561" i="10" s="1"/>
  <c r="Y561" i="10" s="1"/>
  <c r="S440" i="10" a="1"/>
  <c r="S440" i="10" s="1"/>
  <c r="Y440" i="10" s="1"/>
  <c r="S260" i="10" a="1"/>
  <c r="S260" i="10" s="1"/>
  <c r="Y260" i="10" s="1"/>
  <c r="S988" i="6" a="1"/>
  <c r="S988" i="6" s="1"/>
  <c r="Y988" i="6" s="1"/>
  <c r="S717" i="10" a="1"/>
  <c r="S717" i="10" s="1"/>
  <c r="Y717" i="10" s="1"/>
  <c r="S422" i="10" a="1"/>
  <c r="S422" i="10" s="1"/>
  <c r="Y422" i="10" s="1"/>
  <c r="S787" i="10" a="1"/>
  <c r="S787" i="10" s="1"/>
  <c r="Y787" i="10" s="1"/>
  <c r="S422" i="6" a="1"/>
  <c r="S422" i="6" s="1"/>
  <c r="Y422" i="6" s="1"/>
  <c r="S976" i="6" a="1"/>
  <c r="S976" i="6" s="1"/>
  <c r="Y976" i="6" s="1"/>
  <c r="S800" i="6" a="1"/>
  <c r="S800" i="6" s="1"/>
  <c r="Y800" i="6" s="1"/>
  <c r="S71" i="6" a="1"/>
  <c r="S71" i="6" s="1"/>
  <c r="Y71" i="6" s="1"/>
  <c r="S466" i="10" a="1"/>
  <c r="S466" i="10" s="1"/>
  <c r="Y466" i="10" s="1"/>
  <c r="S382" i="6" a="1"/>
  <c r="S382" i="6" s="1"/>
  <c r="Y382" i="6" s="1"/>
  <c r="S217" i="10" a="1"/>
  <c r="S217" i="10" s="1"/>
  <c r="Y217" i="10" s="1"/>
  <c r="S853" i="10" a="1"/>
  <c r="S853" i="10" s="1"/>
  <c r="Y853" i="10" s="1"/>
  <c r="S172" i="10" a="1"/>
  <c r="S172" i="10" s="1"/>
  <c r="Y172" i="10" s="1"/>
  <c r="S496" i="6" a="1"/>
  <c r="S496" i="6" s="1"/>
  <c r="Y496" i="6" s="1"/>
  <c r="S71" i="10" a="1"/>
  <c r="S71" i="10" s="1"/>
  <c r="Y71" i="10" s="1"/>
  <c r="S805" i="10" a="1"/>
  <c r="S805" i="10" s="1"/>
  <c r="Y805" i="10" s="1"/>
  <c r="S919" i="10" a="1"/>
  <c r="S919" i="10" s="1"/>
  <c r="Y919" i="10" s="1"/>
  <c r="S827" i="6" a="1"/>
  <c r="S827" i="6" s="1"/>
  <c r="Y827" i="6" s="1"/>
  <c r="S953" i="10" a="1"/>
  <c r="S953" i="10" s="1"/>
  <c r="Y953" i="10" s="1"/>
  <c r="S680" i="6" a="1"/>
  <c r="S680" i="6" s="1"/>
  <c r="Y680" i="6" s="1"/>
  <c r="S518" i="6" a="1"/>
  <c r="S518" i="6" s="1"/>
  <c r="Y518" i="6" s="1"/>
  <c r="S75" i="6" a="1"/>
  <c r="S75" i="6" s="1"/>
  <c r="Y75" i="6" s="1"/>
  <c r="S123" i="6" a="1"/>
  <c r="S123" i="6" s="1"/>
  <c r="Y123" i="6" s="1"/>
  <c r="S109" i="10" a="1"/>
  <c r="S109" i="10" s="1"/>
  <c r="Y109" i="10" s="1"/>
  <c r="S464" i="10" a="1"/>
  <c r="S464" i="10" s="1"/>
  <c r="Y464" i="10" s="1"/>
  <c r="S754" i="10" a="1"/>
  <c r="S754" i="10" s="1"/>
  <c r="Y754" i="10" s="1"/>
  <c r="S853" i="6" a="1"/>
  <c r="S853" i="6" s="1"/>
  <c r="Y853" i="6" s="1"/>
  <c r="S209" i="10" a="1"/>
  <c r="S209" i="10" s="1"/>
  <c r="Y209" i="10" s="1"/>
  <c r="S846" i="10" a="1"/>
  <c r="S846" i="10" s="1"/>
  <c r="Y846" i="10" s="1"/>
  <c r="S619" i="10" a="1"/>
  <c r="S619" i="10" s="1"/>
  <c r="Y619" i="10" s="1"/>
  <c r="S667" i="6" a="1"/>
  <c r="S667" i="6" s="1"/>
  <c r="Y667" i="6" s="1"/>
  <c r="S352" i="10" a="1"/>
  <c r="S352" i="10" s="1"/>
  <c r="Y352" i="10" s="1"/>
  <c r="S480" i="10" a="1"/>
  <c r="S480" i="10" s="1"/>
  <c r="Y480" i="10" s="1"/>
  <c r="S881" i="6" a="1"/>
  <c r="S881" i="6" s="1"/>
  <c r="Y881" i="6" s="1"/>
  <c r="S175" i="6" a="1"/>
  <c r="S175" i="6" s="1"/>
  <c r="Y175" i="6" s="1"/>
  <c r="S635" i="6" a="1"/>
  <c r="S635" i="6" s="1"/>
  <c r="Y635" i="6" s="1"/>
  <c r="S51" i="6" a="1"/>
  <c r="S51" i="6" s="1"/>
  <c r="Y51" i="6" s="1"/>
  <c r="S572" i="10" a="1"/>
  <c r="S572" i="10" s="1"/>
  <c r="Y572" i="10" s="1"/>
  <c r="S477" i="10" a="1"/>
  <c r="S477" i="10" s="1"/>
  <c r="Y477" i="10" s="1"/>
  <c r="S372" i="10" a="1"/>
  <c r="S372" i="10" s="1"/>
  <c r="Y372" i="10" s="1"/>
  <c r="S878" i="6" a="1"/>
  <c r="S878" i="6" s="1"/>
  <c r="Y878" i="6" s="1"/>
  <c r="S995" i="10" a="1"/>
  <c r="S995" i="10" s="1"/>
  <c r="Y995" i="10" s="1"/>
  <c r="S555" i="10" a="1"/>
  <c r="S555" i="10" s="1"/>
  <c r="Y555" i="10" s="1"/>
  <c r="S795" i="10" a="1"/>
  <c r="S795" i="10" s="1"/>
  <c r="Y795" i="10" s="1"/>
  <c r="S516" i="6" a="1"/>
  <c r="S516" i="6" s="1"/>
  <c r="Y516" i="6" s="1"/>
  <c r="S804" i="10" a="1"/>
  <c r="S804" i="10" s="1"/>
  <c r="Y804" i="10" s="1"/>
  <c r="S490" i="10" a="1"/>
  <c r="S490" i="10" s="1"/>
  <c r="Y490" i="10" s="1"/>
  <c r="S661" i="6" a="1"/>
  <c r="S661" i="6" s="1"/>
  <c r="Y661" i="6" s="1"/>
  <c r="S668" i="6" a="1"/>
  <c r="S668" i="6" s="1"/>
  <c r="Y668" i="6" s="1"/>
  <c r="S373" i="6" a="1"/>
  <c r="S373" i="6" s="1"/>
  <c r="Y373" i="6" s="1"/>
  <c r="S1000" i="6" a="1"/>
  <c r="S1000" i="6" s="1"/>
  <c r="Y1000" i="6" s="1"/>
  <c r="S378" i="10" a="1"/>
  <c r="S378" i="10" s="1"/>
  <c r="Y378" i="10" s="1"/>
  <c r="S865" i="10" a="1"/>
  <c r="S865" i="10" s="1"/>
  <c r="Y865" i="10" s="1"/>
  <c r="S221" i="6" a="1"/>
  <c r="S221" i="6" s="1"/>
  <c r="Y221" i="6" s="1"/>
  <c r="S632" i="10" a="1"/>
  <c r="S632" i="10" s="1"/>
  <c r="Y632" i="10" s="1"/>
  <c r="S622" i="10" a="1"/>
  <c r="S622" i="10" s="1"/>
  <c r="Y622" i="10" s="1"/>
  <c r="S530" i="10" a="1"/>
  <c r="S530" i="10" s="1"/>
  <c r="Y530" i="10" s="1"/>
  <c r="S794" i="6" a="1"/>
  <c r="S794" i="6" s="1"/>
  <c r="Y794" i="6" s="1"/>
  <c r="S188" i="10" a="1"/>
  <c r="S188" i="10" s="1"/>
  <c r="Y188" i="10" s="1"/>
  <c r="S478" i="10" a="1"/>
  <c r="S478" i="10" s="1"/>
  <c r="Y478" i="10" s="1"/>
  <c r="S432" i="10" a="1"/>
  <c r="S432" i="10" s="1"/>
  <c r="Y432" i="10" s="1"/>
  <c r="S538" i="6" a="1"/>
  <c r="S538" i="6" s="1"/>
  <c r="Y538" i="6" s="1"/>
  <c r="S909" i="6" a="1"/>
  <c r="S909" i="6" s="1"/>
  <c r="Y909" i="6" s="1"/>
  <c r="S297" i="6" a="1"/>
  <c r="S297" i="6" s="1"/>
  <c r="Y297" i="6" s="1"/>
  <c r="S322" i="6" a="1"/>
  <c r="S322" i="6" s="1"/>
  <c r="Y322" i="6" s="1"/>
  <c r="S989" i="10" a="1"/>
  <c r="S989" i="10" s="1"/>
  <c r="Y989" i="10" s="1"/>
  <c r="S203" i="6" a="1"/>
  <c r="S203" i="6" s="1"/>
  <c r="Y203" i="6" s="1"/>
  <c r="S182" i="10" a="1"/>
  <c r="S182" i="10" s="1"/>
  <c r="Y182" i="10" s="1"/>
  <c r="S954" i="10" a="1"/>
  <c r="S954" i="10" s="1"/>
  <c r="Y954" i="10" s="1"/>
  <c r="S677" i="10" a="1"/>
  <c r="S677" i="10" s="1"/>
  <c r="Y677" i="10" s="1"/>
  <c r="S287" i="10" a="1"/>
  <c r="S287" i="10" s="1"/>
  <c r="Y287" i="10" s="1"/>
  <c r="S412" i="6" a="1"/>
  <c r="S412" i="6" s="1"/>
  <c r="Y412" i="6" s="1"/>
  <c r="S968" i="10" a="1"/>
  <c r="S968" i="10" s="1"/>
  <c r="Y968" i="10" s="1"/>
  <c r="S914" i="10" a="1"/>
  <c r="S914" i="10" s="1"/>
  <c r="Y914" i="10" s="1"/>
  <c r="S95" i="10" a="1"/>
  <c r="S95" i="10" s="1"/>
  <c r="Y95" i="10" s="1"/>
  <c r="S295" i="6" a="1"/>
  <c r="S295" i="6" s="1"/>
  <c r="Y295" i="6" s="1"/>
  <c r="S261" i="6" a="1"/>
  <c r="S261" i="6" s="1"/>
  <c r="Y261" i="6" s="1"/>
  <c r="S399" i="6" a="1"/>
  <c r="S399" i="6" s="1"/>
  <c r="Y399" i="6" s="1"/>
  <c r="S125" i="6" a="1"/>
  <c r="S125" i="6" s="1"/>
  <c r="Y125" i="6" s="1"/>
  <c r="S306" i="10" a="1"/>
  <c r="S306" i="10" s="1"/>
  <c r="Y306" i="10" s="1"/>
  <c r="S598" i="6" a="1"/>
  <c r="S598" i="6" s="1"/>
  <c r="Y598" i="6" s="1"/>
  <c r="S417" i="6" a="1"/>
  <c r="S417" i="6" s="1"/>
  <c r="Y417" i="6" s="1"/>
  <c r="S481" i="10" a="1"/>
  <c r="S481" i="10" s="1"/>
  <c r="Y481" i="10" s="1"/>
  <c r="S621" i="10" a="1"/>
  <c r="S621" i="10" s="1"/>
  <c r="Y621" i="10" s="1"/>
  <c r="S872" i="10" a="1"/>
  <c r="S872" i="10" s="1"/>
  <c r="Y872" i="10" s="1"/>
  <c r="S89" i="6" a="1"/>
  <c r="S89" i="6" s="1"/>
  <c r="Y89" i="6" s="1"/>
  <c r="S266" i="10" a="1"/>
  <c r="S266" i="10" s="1"/>
  <c r="Y266" i="10" s="1"/>
  <c r="S139" i="10" a="1"/>
  <c r="S139" i="10" s="1"/>
  <c r="Y139" i="10" s="1"/>
  <c r="S825" i="10" a="1"/>
  <c r="S825" i="10" s="1"/>
  <c r="Y825" i="10" s="1"/>
  <c r="S829" i="6" a="1"/>
  <c r="S829" i="6" s="1"/>
  <c r="Y829" i="6" s="1"/>
  <c r="S639" i="6" a="1"/>
  <c r="S639" i="6" s="1"/>
  <c r="Y639" i="6" s="1"/>
  <c r="S653" i="6" a="1"/>
  <c r="S653" i="6" s="1"/>
  <c r="Y653" i="6" s="1"/>
  <c r="S786" i="6" a="1"/>
  <c r="S786" i="6" s="1"/>
  <c r="Y786" i="6" s="1"/>
  <c r="S565" i="10" a="1"/>
  <c r="S565" i="10" s="1"/>
  <c r="Y565" i="10" s="1"/>
  <c r="S807" i="6" a="1"/>
  <c r="S807" i="6" s="1"/>
  <c r="Y807" i="6" s="1"/>
  <c r="S381" i="10" a="1"/>
  <c r="S381" i="10" s="1"/>
  <c r="Y381" i="10" s="1"/>
  <c r="S498" i="10" a="1"/>
  <c r="S498" i="10" s="1"/>
  <c r="Y498" i="10" s="1"/>
  <c r="S529" i="10" a="1"/>
  <c r="S529" i="10" s="1"/>
  <c r="Y529" i="10" s="1"/>
  <c r="S319" i="6" a="1"/>
  <c r="S319" i="6" s="1"/>
  <c r="Y319" i="6" s="1"/>
  <c r="S895" i="6" a="1"/>
  <c r="S895" i="6" s="1"/>
  <c r="Y895" i="6" s="1"/>
  <c r="S353" i="10" a="1"/>
  <c r="S353" i="10" s="1"/>
  <c r="Y353" i="10" s="1"/>
  <c r="S279" i="10" a="1"/>
  <c r="S279" i="10" s="1"/>
  <c r="Y279" i="10" s="1"/>
  <c r="S193" i="10" a="1"/>
  <c r="S193" i="10" s="1"/>
  <c r="Y193" i="10" s="1"/>
  <c r="S566" i="6" a="1"/>
  <c r="S566" i="6" s="1"/>
  <c r="Y566" i="6" s="1"/>
  <c r="S181" i="6" a="1"/>
  <c r="S181" i="6" s="1"/>
  <c r="Y181" i="6" s="1"/>
  <c r="S764" i="6" a="1"/>
  <c r="S764" i="6" s="1"/>
  <c r="Y764" i="6" s="1"/>
  <c r="S84" i="6" a="1"/>
  <c r="S84" i="6" s="1"/>
  <c r="Y84" i="6" s="1"/>
  <c r="S371" i="6" a="1"/>
  <c r="S371" i="6" s="1"/>
  <c r="Y371" i="6" s="1"/>
  <c r="S937" i="6" a="1"/>
  <c r="S937" i="6" s="1"/>
  <c r="Y937" i="6" s="1"/>
  <c r="S720" i="6" a="1"/>
  <c r="S720" i="6" s="1"/>
  <c r="Y720" i="6" s="1"/>
  <c r="S983" i="6" a="1"/>
  <c r="S983" i="6" s="1"/>
  <c r="Y983" i="6" s="1"/>
  <c r="S372" i="6" a="1"/>
  <c r="S372" i="6" s="1"/>
  <c r="Y372" i="6" s="1"/>
  <c r="S92" i="6" a="1"/>
  <c r="S92" i="6" s="1"/>
  <c r="Y92" i="6" s="1"/>
  <c r="S608" i="6" a="1"/>
  <c r="S608" i="6" s="1"/>
  <c r="Y608" i="6" s="1"/>
  <c r="S404" i="6" a="1"/>
  <c r="S404" i="6" s="1"/>
  <c r="Y404" i="6" s="1"/>
  <c r="S339" i="6" a="1"/>
  <c r="S339" i="6" s="1"/>
  <c r="Y339" i="6" s="1"/>
  <c r="S127" i="6" a="1"/>
  <c r="S127" i="6" s="1"/>
  <c r="Y127" i="6" s="1"/>
  <c r="S211" i="6" a="1"/>
  <c r="S211" i="6" s="1"/>
  <c r="Y211" i="6" s="1"/>
  <c r="S625" i="6" a="1"/>
  <c r="S625" i="6" s="1"/>
  <c r="Y625" i="6" s="1"/>
  <c r="S205" i="6" a="1"/>
  <c r="S205" i="6" s="1"/>
  <c r="Y205" i="6" s="1"/>
  <c r="S897" i="6" a="1"/>
  <c r="S897" i="6" s="1"/>
  <c r="Y897" i="6" s="1"/>
  <c r="S893" i="6" a="1"/>
  <c r="S893" i="6" s="1"/>
  <c r="Y893" i="6" s="1"/>
  <c r="S272" i="6" a="1"/>
  <c r="S272" i="6" s="1"/>
  <c r="Y272" i="6" s="1"/>
  <c r="S18" i="6" a="1"/>
  <c r="S18" i="6" s="1"/>
  <c r="Y18" i="6" s="1"/>
  <c r="S209" i="6" a="1"/>
  <c r="S209" i="6" s="1"/>
  <c r="Y209" i="6" s="1"/>
  <c r="S152" i="6" a="1"/>
  <c r="S152" i="6" s="1"/>
  <c r="Y152" i="6" s="1"/>
  <c r="S224" i="6" a="1"/>
  <c r="S224" i="6" s="1"/>
  <c r="Y224" i="6" s="1"/>
  <c r="S972" i="6" a="1"/>
  <c r="S972" i="6" s="1"/>
  <c r="Y972" i="6" s="1"/>
  <c r="S427" i="6" a="1"/>
  <c r="S427" i="6" s="1"/>
  <c r="Y427" i="6" s="1"/>
  <c r="S310" i="6" a="1"/>
  <c r="S310" i="6" s="1"/>
  <c r="Y310" i="6" s="1"/>
  <c r="S254" i="6" a="1"/>
  <c r="S254" i="6" s="1"/>
  <c r="Y254" i="6" s="1"/>
  <c r="S713" i="6" a="1"/>
  <c r="S713" i="6" s="1"/>
  <c r="Y713" i="6" s="1"/>
  <c r="S514" i="6" a="1"/>
  <c r="S514" i="6" s="1"/>
  <c r="Y514" i="6" s="1"/>
  <c r="S270" i="6" a="1"/>
  <c r="S270" i="6" s="1"/>
  <c r="Y270" i="6" s="1"/>
  <c r="S905" i="6" a="1"/>
  <c r="S905" i="6" s="1"/>
  <c r="Y905" i="6" s="1"/>
  <c r="S520" i="6" a="1"/>
  <c r="S520" i="6" s="1"/>
  <c r="Y520" i="6" s="1"/>
  <c r="S340" i="6" a="1"/>
  <c r="S340" i="6" s="1"/>
  <c r="Y340" i="6" s="1"/>
  <c r="S241" i="6" a="1"/>
  <c r="S241" i="6" s="1"/>
  <c r="Y241" i="6" s="1"/>
  <c r="S686" i="6" a="1"/>
  <c r="S686" i="6" s="1"/>
  <c r="Y686" i="6" s="1"/>
  <c r="S704" i="6" a="1"/>
  <c r="S704" i="6" s="1"/>
  <c r="Y704" i="6" s="1"/>
  <c r="S359" i="6" a="1"/>
  <c r="S359" i="6" s="1"/>
  <c r="Y359" i="6" s="1"/>
  <c r="S167" i="6" a="1"/>
  <c r="S167" i="6" s="1"/>
  <c r="Y167" i="6" s="1"/>
  <c r="S429" i="6" a="1"/>
  <c r="S429" i="6" s="1"/>
  <c r="Y429" i="6" s="1"/>
  <c r="S782" i="6" a="1"/>
  <c r="S782" i="6" s="1"/>
  <c r="Y782" i="6" s="1"/>
  <c r="S585" i="6" a="1"/>
  <c r="S585" i="6" s="1"/>
  <c r="Y585" i="6" s="1"/>
  <c r="S570" i="6" a="1"/>
  <c r="S570" i="6" s="1"/>
  <c r="Y570" i="6" s="1"/>
  <c r="S314" i="6" a="1"/>
  <c r="S314" i="6" s="1"/>
  <c r="Y314" i="6" s="1"/>
  <c r="S250" i="6" a="1"/>
  <c r="S250" i="6" s="1"/>
  <c r="Y250" i="6" s="1"/>
  <c r="S873" i="6" a="1"/>
  <c r="S873" i="6" s="1"/>
  <c r="Y873" i="6" s="1"/>
  <c r="S592" i="6" a="1"/>
  <c r="S592" i="6" s="1"/>
  <c r="Y592" i="6" s="1"/>
  <c r="S727" i="6" a="1"/>
  <c r="S727" i="6" s="1"/>
  <c r="Y727" i="6" s="1"/>
  <c r="S902" i="6" a="1"/>
  <c r="S902" i="6" s="1"/>
  <c r="Y902" i="6" s="1"/>
  <c r="S329" i="6" a="1"/>
  <c r="S329" i="6" s="1"/>
  <c r="Y329" i="6" s="1"/>
  <c r="S839" i="6" a="1"/>
  <c r="S839" i="6" s="1"/>
  <c r="Y839" i="6" s="1"/>
  <c r="S120" i="6" a="1"/>
  <c r="S120" i="6" s="1"/>
  <c r="Y120" i="6" s="1"/>
  <c r="S528" i="6" a="1"/>
  <c r="S528" i="6" s="1"/>
  <c r="Y528" i="6" s="1"/>
  <c r="S774" i="6" a="1"/>
  <c r="S774" i="6" s="1"/>
  <c r="Y774" i="6" s="1"/>
  <c r="S847" i="6" a="1"/>
  <c r="S847" i="6" s="1"/>
  <c r="Y847" i="6" s="1"/>
  <c r="S324" i="6" a="1"/>
  <c r="S324" i="6" s="1"/>
  <c r="Y324" i="6" s="1"/>
  <c r="S333" i="6" a="1"/>
  <c r="S333" i="6" s="1"/>
  <c r="Y333" i="6" s="1"/>
  <c r="S574" i="6" a="1"/>
  <c r="S574" i="6" s="1"/>
  <c r="Y574" i="6" s="1"/>
  <c r="S327" i="6" a="1"/>
  <c r="S327" i="6" s="1"/>
  <c r="Y327" i="6" s="1"/>
  <c r="S513" i="6" a="1"/>
  <c r="S513" i="6" s="1"/>
  <c r="Y513" i="6" s="1"/>
  <c r="S464" i="6" a="1"/>
  <c r="S464" i="6" s="1"/>
  <c r="Y464" i="6" s="1"/>
  <c r="S470" i="6" a="1"/>
  <c r="S470" i="6" s="1"/>
  <c r="Y470" i="6" s="1"/>
  <c r="S166" i="6" a="1"/>
  <c r="S166" i="6" s="1"/>
  <c r="Y166" i="6" s="1"/>
  <c r="S606" i="6" a="1"/>
  <c r="S606" i="6" s="1"/>
  <c r="Y606" i="6" s="1"/>
  <c r="S773" i="6" a="1"/>
  <c r="S773" i="6" s="1"/>
  <c r="Y773" i="6" s="1"/>
  <c r="S917" i="6" a="1"/>
  <c r="S917" i="6" s="1"/>
  <c r="Y917" i="6" s="1"/>
  <c r="S844" i="6" a="1"/>
  <c r="S844" i="6" s="1"/>
  <c r="Y844" i="6" s="1"/>
  <c r="S596" i="6" a="1"/>
  <c r="S596" i="6" s="1"/>
  <c r="Y596" i="6" s="1"/>
  <c r="S691" i="6" a="1"/>
  <c r="S691" i="6" s="1"/>
  <c r="Y691" i="6" s="1"/>
  <c r="S448" i="6" a="1"/>
  <c r="S448" i="6" s="1"/>
  <c r="Y448" i="6" s="1"/>
  <c r="S65" i="6" a="1"/>
  <c r="S65" i="6" s="1"/>
  <c r="Y65" i="6" s="1"/>
  <c r="S285" i="6" a="1"/>
  <c r="S285" i="6" s="1"/>
  <c r="Y285" i="6" s="1"/>
  <c r="S561" i="6" a="1"/>
  <c r="S561" i="6" s="1"/>
  <c r="Y561" i="6" s="1"/>
  <c r="S28" i="6" a="1"/>
  <c r="S28" i="6" s="1"/>
  <c r="Y28" i="6" s="1"/>
  <c r="S633" i="6" a="1"/>
  <c r="S633" i="6" s="1"/>
  <c r="Y633" i="6" s="1"/>
  <c r="S716" i="10" a="1"/>
  <c r="S716" i="10" s="1"/>
  <c r="Y716" i="10" s="1"/>
  <c r="S960" i="10" a="1"/>
  <c r="S960" i="10" s="1"/>
  <c r="Y960" i="10" s="1"/>
  <c r="S634" i="10" a="1"/>
  <c r="S634" i="10" s="1"/>
  <c r="Y634" i="10" s="1"/>
  <c r="S101" i="10" a="1"/>
  <c r="S101" i="10" s="1"/>
  <c r="Y101" i="10" s="1"/>
  <c r="S816" i="10" a="1"/>
  <c r="S816" i="10" s="1"/>
  <c r="Y816" i="10" s="1"/>
  <c r="S647" i="10" a="1"/>
  <c r="S647" i="10" s="1"/>
  <c r="Y647" i="10" s="1"/>
  <c r="S687" i="10" a="1"/>
  <c r="S687" i="10" s="1"/>
  <c r="Y687" i="10" s="1"/>
  <c r="S766" i="10" a="1"/>
  <c r="S766" i="10" s="1"/>
  <c r="Y766" i="10" s="1"/>
  <c r="S744" i="10" a="1"/>
  <c r="S744" i="10" s="1"/>
  <c r="Y744" i="10" s="1"/>
  <c r="S280" i="10" a="1"/>
  <c r="S280" i="10" s="1"/>
  <c r="Y280" i="10" s="1"/>
  <c r="S309" i="10" a="1"/>
  <c r="S309" i="10" s="1"/>
  <c r="Y309" i="10" s="1"/>
  <c r="S560" i="10" a="1"/>
  <c r="S560" i="10" s="1"/>
  <c r="Y560" i="10" s="1"/>
  <c r="S600" i="10" a="1"/>
  <c r="S600" i="10" s="1"/>
  <c r="Y600" i="10" s="1"/>
  <c r="S391" i="10" a="1"/>
  <c r="S391" i="10" s="1"/>
  <c r="Y391" i="10" s="1"/>
  <c r="S613" i="10" a="1"/>
  <c r="S613" i="10" s="1"/>
  <c r="Y613" i="10" s="1"/>
  <c r="S537" i="10" a="1"/>
  <c r="S537" i="10" s="1"/>
  <c r="Y537" i="10" s="1"/>
  <c r="S712" i="10" a="1"/>
  <c r="S712" i="10" s="1"/>
  <c r="Y712" i="10" s="1"/>
  <c r="S935" i="10" a="1"/>
  <c r="S935" i="10" s="1"/>
  <c r="Y935" i="10" s="1"/>
  <c r="S657" i="10" a="1"/>
  <c r="S657" i="10" s="1"/>
  <c r="Y657" i="10" s="1"/>
  <c r="S674" i="10" a="1"/>
  <c r="S674" i="10" s="1"/>
  <c r="Y674" i="10" s="1"/>
  <c r="S549" i="10" a="1"/>
  <c r="S549" i="10" s="1"/>
  <c r="Y549" i="10" s="1"/>
  <c r="S236" i="10" a="1"/>
  <c r="S236" i="10" s="1"/>
  <c r="Y236" i="10" s="1"/>
  <c r="S750" i="10" a="1"/>
  <c r="S750" i="10" s="1"/>
  <c r="Y750" i="10" s="1"/>
  <c r="S496" i="10" a="1"/>
  <c r="S496" i="10" s="1"/>
  <c r="Y496" i="10" s="1"/>
  <c r="S474" i="10" a="1"/>
  <c r="S474" i="10" s="1"/>
  <c r="Y474" i="10" s="1"/>
  <c r="S51" i="10" a="1"/>
  <c r="S51" i="10" s="1"/>
  <c r="Y51" i="10" s="1"/>
  <c r="S515" i="10" a="1"/>
  <c r="S515" i="10" s="1"/>
  <c r="Y515" i="10" s="1"/>
  <c r="S579" i="10" a="1"/>
  <c r="S579" i="10" s="1"/>
  <c r="Y579" i="10" s="1"/>
  <c r="S192" i="10" a="1"/>
  <c r="S192" i="10" s="1"/>
  <c r="Y192" i="10" s="1"/>
  <c r="S461" i="10" a="1"/>
  <c r="S461" i="10" s="1"/>
  <c r="Y461" i="10" s="1"/>
  <c r="S659" i="10" a="1"/>
  <c r="S659" i="10" s="1"/>
  <c r="Y659" i="10" s="1"/>
  <c r="S511" i="10" a="1"/>
  <c r="S511" i="10" s="1"/>
  <c r="Y511" i="10" s="1"/>
  <c r="S428" i="10" a="1"/>
  <c r="S428" i="10" s="1"/>
  <c r="Y428" i="10" s="1"/>
  <c r="S737" i="10" a="1"/>
  <c r="S737" i="10" s="1"/>
  <c r="Y737" i="10" s="1"/>
  <c r="S591" i="10" a="1"/>
  <c r="S591" i="10" s="1"/>
  <c r="Y591" i="10" s="1"/>
  <c r="S774" i="10" a="1"/>
  <c r="S774" i="10" s="1"/>
  <c r="Y774" i="10" s="1"/>
  <c r="S137" i="10" a="1"/>
  <c r="S137" i="10" s="1"/>
  <c r="Y137" i="10" s="1"/>
  <c r="S208" i="10" a="1"/>
  <c r="S208" i="10" s="1"/>
  <c r="Y208" i="10" s="1"/>
  <c r="S99" i="6" a="1"/>
  <c r="S99" i="6" s="1"/>
  <c r="Y99" i="6" s="1"/>
  <c r="S918" i="10" a="1"/>
  <c r="S918" i="10" s="1"/>
  <c r="Y918" i="10" s="1"/>
  <c r="S191" i="10" a="1"/>
  <c r="S191" i="10" s="1"/>
  <c r="Y191" i="10" s="1"/>
  <c r="S645" i="10" a="1"/>
  <c r="S645" i="10" s="1"/>
  <c r="Y645" i="10" s="1"/>
  <c r="S979" i="6" a="1"/>
  <c r="S979" i="6" s="1"/>
  <c r="Y979" i="6" s="1"/>
  <c r="S650" i="6" a="1"/>
  <c r="S650" i="6" s="1"/>
  <c r="Y650" i="6" s="1"/>
  <c r="S595" i="10" a="1"/>
  <c r="S595" i="10" s="1"/>
  <c r="Y595" i="10" s="1"/>
  <c r="S257" i="10" a="1"/>
  <c r="S257" i="10" s="1"/>
  <c r="Y257" i="10" s="1"/>
  <c r="S856" i="6" a="1"/>
  <c r="S856" i="6" s="1"/>
  <c r="Y856" i="6" s="1"/>
  <c r="S926" i="6" a="1"/>
  <c r="S926" i="6" s="1"/>
  <c r="Y926" i="6" s="1"/>
  <c r="S916" i="6" a="1"/>
  <c r="S916" i="6" s="1"/>
  <c r="Y916" i="6" s="1"/>
  <c r="S480" i="6" a="1"/>
  <c r="S480" i="6" s="1"/>
  <c r="Y480" i="6" s="1"/>
  <c r="S114" i="10" a="1"/>
  <c r="S114" i="10" s="1"/>
  <c r="Y114" i="10" s="1"/>
  <c r="S462" i="6" a="1"/>
  <c r="S462" i="6" s="1"/>
  <c r="Y462" i="6" s="1"/>
  <c r="S587" i="10" a="1"/>
  <c r="S587" i="10" s="1"/>
  <c r="Y587" i="10" s="1"/>
  <c r="S521" i="10" a="1"/>
  <c r="S521" i="10" s="1"/>
  <c r="Y521" i="10" s="1"/>
  <c r="S431" i="10" a="1"/>
  <c r="S431" i="10" s="1"/>
  <c r="Y431" i="10" s="1"/>
  <c r="S758" i="6" a="1"/>
  <c r="S758" i="6" s="1"/>
  <c r="Y758" i="6" s="1"/>
  <c r="S37" i="6" a="1"/>
  <c r="S37" i="6" s="1"/>
  <c r="Y37" i="6" s="1"/>
  <c r="S72" i="10" a="1"/>
  <c r="S72" i="10" s="1"/>
  <c r="Y72" i="10" s="1"/>
  <c r="S876" i="10" a="1"/>
  <c r="S876" i="10" s="1"/>
  <c r="Y876" i="10" s="1"/>
  <c r="S517" i="10" a="1"/>
  <c r="S517" i="10" s="1"/>
  <c r="Y517" i="10" s="1"/>
  <c r="S664" i="6" a="1"/>
  <c r="S664" i="6" s="1"/>
  <c r="Y664" i="6" s="1"/>
  <c r="S446" i="6" a="1"/>
  <c r="S446" i="6" s="1"/>
  <c r="Y446" i="6" s="1"/>
  <c r="S499" i="6" a="1"/>
  <c r="S499" i="6" s="1"/>
  <c r="Y499" i="6" s="1"/>
  <c r="S158" i="6" a="1"/>
  <c r="S158" i="6" s="1"/>
  <c r="Y158" i="6" s="1"/>
  <c r="S141" i="6" a="1"/>
  <c r="S141" i="6" s="1"/>
  <c r="Y141" i="6" s="1"/>
  <c r="S518" i="10" a="1"/>
  <c r="S518" i="10" s="1"/>
  <c r="Y518" i="10" s="1"/>
  <c r="S497" i="10" a="1"/>
  <c r="S497" i="10" s="1"/>
  <c r="Y497" i="10" s="1"/>
  <c r="S289" i="10" a="1"/>
  <c r="S289" i="10" s="1"/>
  <c r="Y289" i="10" s="1"/>
  <c r="S891" i="6" a="1"/>
  <c r="S891" i="6" s="1"/>
  <c r="Y891" i="6" s="1"/>
  <c r="S402" i="6" a="1"/>
  <c r="S402" i="6" s="1"/>
  <c r="Y402" i="6" s="1"/>
  <c r="S331" i="10" a="1"/>
  <c r="S331" i="10" s="1"/>
  <c r="Y331" i="10" s="1"/>
  <c r="S12" i="10" a="1"/>
  <c r="S12" i="10" s="1"/>
  <c r="Y12" i="10" s="1"/>
  <c r="S766" i="6" a="1"/>
  <c r="S766" i="6" s="1"/>
  <c r="Y766" i="6" s="1"/>
  <c r="S618" i="6" a="1"/>
  <c r="S618" i="6" s="1"/>
  <c r="Y618" i="6" s="1"/>
  <c r="S409" i="10" a="1"/>
  <c r="S409" i="10" s="1"/>
  <c r="Y409" i="10" s="1"/>
  <c r="S645" i="6" a="1"/>
  <c r="S645" i="6" s="1"/>
  <c r="Y645" i="6" s="1"/>
  <c r="S61" i="6" a="1"/>
  <c r="S61" i="6" s="1"/>
  <c r="Y61" i="6" s="1"/>
  <c r="S906" i="6" a="1"/>
  <c r="S906" i="6" s="1"/>
  <c r="Y906" i="6" s="1"/>
  <c r="S582" i="6" a="1"/>
  <c r="S582" i="6" s="1"/>
  <c r="Y582" i="6" s="1"/>
  <c r="S421" i="10" a="1"/>
  <c r="S421" i="10" s="1"/>
  <c r="Y421" i="10" s="1"/>
  <c r="S878" i="10" a="1"/>
  <c r="S878" i="10" s="1"/>
  <c r="Y878" i="10" s="1"/>
  <c r="S988" i="10" a="1"/>
  <c r="S988" i="10" s="1"/>
  <c r="Y988" i="10" s="1"/>
  <c r="S82" i="6" a="1"/>
  <c r="S82" i="6" s="1"/>
  <c r="Y82" i="6" s="1"/>
  <c r="S358" i="10" a="1"/>
  <c r="S358" i="10" s="1"/>
  <c r="Y358" i="10" s="1"/>
  <c r="S321" i="10" a="1"/>
  <c r="S321" i="10" s="1"/>
  <c r="Y321" i="10" s="1"/>
  <c r="S947" i="10" a="1"/>
  <c r="S947" i="10" s="1"/>
  <c r="Y947" i="10" s="1"/>
  <c r="S177" i="6" a="1"/>
  <c r="S177" i="6" s="1"/>
  <c r="Y177" i="6" s="1"/>
  <c r="S913" i="10" a="1"/>
  <c r="S913" i="10" s="1"/>
  <c r="Y913" i="10" s="1"/>
  <c r="S570" i="10" a="1"/>
  <c r="S570" i="10" s="1"/>
  <c r="Y570" i="10" s="1"/>
  <c r="S69" i="6" a="1"/>
  <c r="S69" i="6" s="1"/>
  <c r="Y69" i="6" s="1"/>
  <c r="S672" i="6" a="1"/>
  <c r="S672" i="6" s="1"/>
  <c r="Y672" i="6" s="1"/>
  <c r="S649" i="6" a="1"/>
  <c r="S649" i="6" s="1"/>
  <c r="Y649" i="6" s="1"/>
  <c r="S986" i="6" a="1"/>
  <c r="S986" i="6" s="1"/>
  <c r="Y986" i="6" s="1"/>
  <c r="S58" i="10" a="1"/>
  <c r="S58" i="10" s="1"/>
  <c r="Y58" i="10" s="1"/>
  <c r="S580" i="10" a="1"/>
  <c r="S580" i="10" s="1"/>
  <c r="Y580" i="10" s="1"/>
  <c r="S765" i="6" a="1"/>
  <c r="S765" i="6" s="1"/>
  <c r="Y765" i="6" s="1"/>
  <c r="S70" i="6" a="1"/>
  <c r="S70" i="6" s="1"/>
  <c r="Y70" i="6" s="1"/>
  <c r="S242" i="10" a="1"/>
  <c r="S242" i="10" s="1"/>
  <c r="Y242" i="10" s="1"/>
  <c r="S689" i="10" a="1"/>
  <c r="S689" i="10" s="1"/>
  <c r="Y689" i="10" s="1"/>
  <c r="S869" i="10" a="1"/>
  <c r="S869" i="10" s="1"/>
  <c r="Y869" i="10" s="1"/>
  <c r="S60" i="6" a="1"/>
  <c r="S60" i="6" s="1"/>
  <c r="Y60" i="6" s="1"/>
  <c r="S929" i="10" a="1"/>
  <c r="S929" i="10" s="1"/>
  <c r="Y929" i="10" s="1"/>
  <c r="S118" i="10" a="1"/>
  <c r="S118" i="10" s="1"/>
  <c r="Y118" i="10" s="1"/>
  <c r="S818" i="6" a="1"/>
  <c r="S818" i="6" s="1"/>
  <c r="Y818" i="6" s="1"/>
  <c r="S188" i="6" a="1"/>
  <c r="S188" i="6" s="1"/>
  <c r="Y188" i="6" s="1"/>
  <c r="S734" i="6" a="1"/>
  <c r="S734" i="6" s="1"/>
  <c r="Y734" i="6" s="1"/>
  <c r="S717" i="6" a="1"/>
  <c r="S717" i="6" s="1"/>
  <c r="Y717" i="6" s="1"/>
  <c r="S41" i="10" a="1"/>
  <c r="S41" i="10" s="1"/>
  <c r="Y41" i="10" s="1"/>
  <c r="S551" i="6" a="1"/>
  <c r="S551" i="6" s="1"/>
  <c r="Y551" i="6" s="1"/>
  <c r="S455" i="6" a="1"/>
  <c r="S455" i="6" s="1"/>
  <c r="Y455" i="6" s="1"/>
  <c r="S800" i="10" a="1"/>
  <c r="S800" i="10" s="1"/>
  <c r="Y800" i="10" s="1"/>
  <c r="S810" i="10" a="1"/>
  <c r="S810" i="10" s="1"/>
  <c r="Y810" i="10" s="1"/>
  <c r="S199" i="10" a="1"/>
  <c r="S199" i="10" s="1"/>
  <c r="Y199" i="10" s="1"/>
  <c r="S83" i="6" a="1"/>
  <c r="S83" i="6" s="1"/>
  <c r="Y83" i="6" s="1"/>
  <c r="S867" i="10" a="1"/>
  <c r="S867" i="10" s="1"/>
  <c r="Y867" i="10" s="1"/>
  <c r="S467" i="10" a="1"/>
  <c r="S467" i="10" s="1"/>
  <c r="Y467" i="10" s="1"/>
  <c r="S566" i="10" a="1"/>
  <c r="S566" i="10" s="1"/>
  <c r="Y566" i="10" s="1"/>
  <c r="S471" i="6" a="1"/>
  <c r="S471" i="6" s="1"/>
  <c r="Y471" i="6" s="1"/>
  <c r="S36" i="6" a="1"/>
  <c r="S36" i="6" s="1"/>
  <c r="Y36" i="6" s="1"/>
  <c r="S256" i="6" a="1"/>
  <c r="S256" i="6" s="1"/>
  <c r="Y256" i="6" s="1"/>
  <c r="S865" i="6" a="1"/>
  <c r="S865" i="6" s="1"/>
  <c r="Y865" i="6" s="1"/>
  <c r="S335" i="10" a="1"/>
  <c r="S335" i="10" s="1"/>
  <c r="Y335" i="10" s="1"/>
  <c r="S703" i="10" a="1"/>
  <c r="S703" i="10" s="1"/>
  <c r="Y703" i="10" s="1"/>
  <c r="S874" i="6" a="1"/>
  <c r="S874" i="6" s="1"/>
  <c r="Y874" i="6" s="1"/>
  <c r="S343" i="10" a="1"/>
  <c r="S343" i="10" s="1"/>
  <c r="Y343" i="10" s="1"/>
  <c r="S127" i="10" a="1"/>
  <c r="S127" i="10" s="1"/>
  <c r="Y127" i="10" s="1"/>
  <c r="S457" i="10" a="1"/>
  <c r="S457" i="10" s="1"/>
  <c r="Y457" i="10" s="1"/>
  <c r="S85" i="6" a="1"/>
  <c r="S85" i="6" s="1"/>
  <c r="Y85" i="6" s="1"/>
  <c r="S205" i="10" a="1"/>
  <c r="S205" i="10" s="1"/>
  <c r="Y205" i="10" s="1"/>
  <c r="S863" i="10" a="1"/>
  <c r="S863" i="10" s="1"/>
  <c r="Y863" i="10" s="1"/>
  <c r="S229" i="10" a="1"/>
  <c r="S229" i="10" s="1"/>
  <c r="Y229" i="10" s="1"/>
  <c r="S383" i="6" a="1"/>
  <c r="S383" i="6" s="1"/>
  <c r="Y383" i="6" s="1"/>
  <c r="S968" i="6" a="1"/>
  <c r="S968" i="6" s="1"/>
  <c r="Y968" i="6" s="1"/>
  <c r="S169" i="6" a="1"/>
  <c r="S169" i="6" s="1"/>
  <c r="Y169" i="6" s="1"/>
  <c r="S79" i="6" a="1"/>
  <c r="S79" i="6" s="1"/>
  <c r="Y79" i="6" s="1"/>
  <c r="S575" i="10" a="1"/>
  <c r="S575" i="10" s="1"/>
  <c r="Y575" i="10" s="1"/>
  <c r="S397" i="6" a="1"/>
  <c r="S397" i="6" s="1"/>
  <c r="Y397" i="6" s="1"/>
  <c r="S312" i="6" a="1"/>
  <c r="S312" i="6" s="1"/>
  <c r="Y312" i="6" s="1"/>
  <c r="S655" i="10" a="1"/>
  <c r="S655" i="10" s="1"/>
  <c r="Y655" i="10" s="1"/>
  <c r="S401" i="10" a="1"/>
  <c r="S401" i="10" s="1"/>
  <c r="Y401" i="10" s="1"/>
  <c r="S807" i="10" a="1"/>
  <c r="S807" i="10" s="1"/>
  <c r="Y807" i="10" s="1"/>
  <c r="S35" i="6" a="1"/>
  <c r="S35" i="6" s="1"/>
  <c r="Y35" i="6" s="1"/>
  <c r="S178" i="10" a="1"/>
  <c r="S178" i="10" s="1"/>
  <c r="Y178" i="10" s="1"/>
  <c r="S52" i="10" a="1"/>
  <c r="S52" i="10" s="1"/>
  <c r="Y52" i="10" s="1"/>
  <c r="S740" i="10" a="1"/>
  <c r="S740" i="10" s="1"/>
  <c r="Y740" i="10" s="1"/>
  <c r="S956" i="6" a="1"/>
  <c r="S956" i="6" s="1"/>
  <c r="Y956" i="6" s="1"/>
  <c r="S90" i="6" a="1"/>
  <c r="S90" i="6" s="1"/>
  <c r="Y90" i="6" s="1"/>
  <c r="S16" i="6" a="1"/>
  <c r="S16" i="6" s="1"/>
  <c r="Y16" i="6" s="1"/>
  <c r="S377" i="6" a="1"/>
  <c r="S377" i="6" s="1"/>
  <c r="Y377" i="6" s="1"/>
  <c r="S450" i="6" a="1"/>
  <c r="S450" i="6" s="1"/>
  <c r="Y450" i="6" s="1"/>
  <c r="S476" i="6" a="1"/>
  <c r="S476" i="6" s="1"/>
  <c r="Y476" i="6" s="1"/>
  <c r="S43" i="6" a="1"/>
  <c r="S43" i="6" s="1"/>
  <c r="Y43" i="6" s="1"/>
  <c r="S658" i="6" a="1"/>
  <c r="S658" i="6" s="1"/>
  <c r="Y658" i="6" s="1"/>
  <c r="S34" i="6" a="1"/>
  <c r="S34" i="6" s="1"/>
  <c r="Y34" i="6" s="1"/>
  <c r="S647" i="6" a="1"/>
  <c r="S647" i="6" s="1"/>
  <c r="Y647" i="6" s="1"/>
  <c r="S778" i="6" a="1"/>
  <c r="S778" i="6" s="1"/>
  <c r="Y778" i="6" s="1"/>
  <c r="S159" i="6" a="1"/>
  <c r="S159" i="6" s="1"/>
  <c r="Y159" i="6" s="1"/>
  <c r="S737" i="6" a="1"/>
  <c r="S737" i="6" s="1"/>
  <c r="Y737" i="6" s="1"/>
  <c r="S468" i="6" a="1"/>
  <c r="S468" i="6" s="1"/>
  <c r="Y468" i="6" s="1"/>
  <c r="S767" i="6" a="1"/>
  <c r="S767" i="6" s="1"/>
  <c r="Y767" i="6" s="1"/>
  <c r="S750" i="6" a="1"/>
  <c r="S750" i="6" s="1"/>
  <c r="Y750" i="6" s="1"/>
  <c r="S2" i="10" a="1"/>
  <c r="S2" i="10" s="1"/>
  <c r="S529" i="6" a="1"/>
  <c r="S529" i="6" s="1"/>
  <c r="Y529" i="6" s="1"/>
  <c r="S749" i="6" a="1"/>
  <c r="S749" i="6" s="1"/>
  <c r="Y749" i="6" s="1"/>
  <c r="S302" i="6" a="1"/>
  <c r="S302" i="6" s="1"/>
  <c r="Y302" i="6" s="1"/>
  <c r="S55" i="6" a="1"/>
  <c r="S55" i="6" s="1"/>
  <c r="Y55" i="6" s="1"/>
  <c r="S535" i="6" a="1"/>
  <c r="S535" i="6" s="1"/>
  <c r="Y535" i="6" s="1"/>
  <c r="S248" i="6" a="1"/>
  <c r="S248" i="6" s="1"/>
  <c r="Y248" i="6" s="1"/>
  <c r="S833" i="6" a="1"/>
  <c r="S833" i="6" s="1"/>
  <c r="Y833" i="6" s="1"/>
  <c r="S820" i="6" a="1"/>
  <c r="S820" i="6" s="1"/>
  <c r="Y820" i="6" s="1"/>
  <c r="S871" i="6" a="1"/>
  <c r="S871" i="6" s="1"/>
  <c r="Y871" i="6" s="1"/>
  <c r="S108" i="6" a="1"/>
  <c r="S108" i="6" s="1"/>
  <c r="Y108" i="6" s="1"/>
  <c r="S580" i="6" a="1"/>
  <c r="S580" i="6" s="1"/>
  <c r="Y580" i="6" s="1"/>
  <c r="S115" i="6" a="1"/>
  <c r="S115" i="6" s="1"/>
  <c r="Y115" i="6" s="1"/>
  <c r="S726" i="6" a="1"/>
  <c r="S726" i="6" s="1"/>
  <c r="Y726" i="6" s="1"/>
  <c r="S353" i="6" a="1"/>
  <c r="S353" i="6" s="1"/>
  <c r="Y353" i="6" s="1"/>
  <c r="S316" i="6" a="1"/>
  <c r="S316" i="6" s="1"/>
  <c r="Y316" i="6" s="1"/>
  <c r="S293" i="6" a="1"/>
  <c r="S293" i="6" s="1"/>
  <c r="Y293" i="6" s="1"/>
  <c r="S381" i="6" a="1"/>
  <c r="S381" i="6" s="1"/>
  <c r="Y381" i="6" s="1"/>
  <c r="S714" i="6" a="1"/>
  <c r="S714" i="6" s="1"/>
  <c r="Y714" i="6" s="1"/>
  <c r="S615" i="6" a="1"/>
  <c r="S615" i="6" s="1"/>
  <c r="Y615" i="6" s="1"/>
  <c r="S233" i="6" a="1"/>
  <c r="S233" i="6" s="1"/>
  <c r="Y233" i="6" s="1"/>
  <c r="S670" i="6" a="1"/>
  <c r="S670" i="6" s="1"/>
  <c r="Y670" i="6" s="1"/>
  <c r="S445" i="6" a="1"/>
  <c r="S445" i="6" s="1"/>
  <c r="Y445" i="6" s="1"/>
  <c r="S149" i="6" a="1"/>
  <c r="S149" i="6" s="1"/>
  <c r="Y149" i="6" s="1"/>
  <c r="S860" i="6" a="1"/>
  <c r="S860" i="6" s="1"/>
  <c r="Y860" i="6" s="1"/>
  <c r="S216" i="6" a="1"/>
  <c r="S216" i="6" s="1"/>
  <c r="Y216" i="6" s="1"/>
  <c r="S648" i="6" a="1"/>
  <c r="S648" i="6" s="1"/>
  <c r="Y648" i="6" s="1"/>
  <c r="S341" i="6" a="1"/>
  <c r="S341" i="6" s="1"/>
  <c r="Y341" i="6" s="1"/>
  <c r="S344" i="6" a="1"/>
  <c r="S344" i="6" s="1"/>
  <c r="Y344" i="6" s="1"/>
  <c r="S442" i="6" a="1"/>
  <c r="S442" i="6" s="1"/>
  <c r="Y442" i="6" s="1"/>
  <c r="S802" i="6" a="1"/>
  <c r="S802" i="6" s="1"/>
  <c r="Y802" i="6" s="1"/>
  <c r="S546" i="6" a="1"/>
  <c r="S546" i="6" s="1"/>
  <c r="Y546" i="6" s="1"/>
  <c r="S756" i="6" a="1"/>
  <c r="S756" i="6" s="1"/>
  <c r="Y756" i="6" s="1"/>
  <c r="S813" i="6" a="1"/>
  <c r="S813" i="6" s="1"/>
  <c r="Y813" i="6" s="1"/>
  <c r="S457" i="6" a="1"/>
  <c r="S457" i="6" s="1"/>
  <c r="Y457" i="6" s="1"/>
  <c r="S974" i="6" a="1"/>
  <c r="S974" i="6" s="1"/>
  <c r="Y974" i="6" s="1"/>
  <c r="S862" i="6" a="1"/>
  <c r="S862" i="6" s="1"/>
  <c r="Y862" i="6" s="1"/>
  <c r="S613" i="6" a="1"/>
  <c r="S613" i="6" s="1"/>
  <c r="Y613" i="6" s="1"/>
  <c r="S932" i="6" a="1"/>
  <c r="S932" i="6" s="1"/>
  <c r="Y932" i="6" s="1"/>
  <c r="S469" i="6" a="1"/>
  <c r="S469" i="6" s="1"/>
  <c r="Y469" i="6" s="1"/>
  <c r="S299" i="6" a="1"/>
  <c r="S299" i="6" s="1"/>
  <c r="Y299" i="6" s="1"/>
  <c r="S677" i="6" a="1"/>
  <c r="S677" i="6" s="1"/>
  <c r="Y677" i="6" s="1"/>
  <c r="S898" i="6" a="1"/>
  <c r="S898" i="6" s="1"/>
  <c r="Y898" i="6" s="1"/>
  <c r="S374" i="6" a="1"/>
  <c r="S374" i="6" s="1"/>
  <c r="Y374" i="6" s="1"/>
  <c r="S63" i="6" a="1"/>
  <c r="S63" i="6" s="1"/>
  <c r="Y63" i="6" s="1"/>
  <c r="S662" i="6" a="1"/>
  <c r="S662" i="6" s="1"/>
  <c r="Y662" i="6" s="1"/>
  <c r="S706" i="6" a="1"/>
  <c r="S706" i="6" s="1"/>
  <c r="Y706" i="6" s="1"/>
  <c r="S965" i="6" a="1"/>
  <c r="S965" i="6" s="1"/>
  <c r="Y965" i="6" s="1"/>
  <c r="S958" i="6" a="1"/>
  <c r="S958" i="6" s="1"/>
  <c r="Y958" i="6" s="1"/>
  <c r="S531" i="6" a="1"/>
  <c r="S531" i="6" s="1"/>
  <c r="Y531" i="6" s="1"/>
  <c r="S409" i="6" a="1"/>
  <c r="S409" i="6" s="1"/>
  <c r="Y409" i="6" s="1"/>
  <c r="S478" i="6" a="1"/>
  <c r="S478" i="6" s="1"/>
  <c r="Y478" i="6" s="1"/>
  <c r="S798" i="6" a="1"/>
  <c r="S798" i="6" s="1"/>
  <c r="Y798" i="6" s="1"/>
  <c r="S42" i="6" a="1"/>
  <c r="S42" i="6" s="1"/>
  <c r="Y42" i="6" s="1"/>
  <c r="S524" i="6" a="1"/>
  <c r="S524" i="6" s="1"/>
  <c r="Y524" i="6" s="1"/>
  <c r="S500" i="6" a="1"/>
  <c r="S500" i="6" s="1"/>
  <c r="Y500" i="6" s="1"/>
  <c r="S207" i="6" a="1"/>
  <c r="S207" i="6" s="1"/>
  <c r="Y207" i="6" s="1"/>
  <c r="S189" i="6" a="1"/>
  <c r="S189" i="6" s="1"/>
  <c r="Y189" i="6" s="1"/>
  <c r="S303" i="6" a="1"/>
  <c r="S303" i="6" s="1"/>
  <c r="Y303" i="6" s="1"/>
  <c r="S84" i="10" a="1"/>
  <c r="S84" i="10" s="1"/>
  <c r="Y84" i="10" s="1"/>
  <c r="S363" i="10" a="1"/>
  <c r="S363" i="10" s="1"/>
  <c r="Y363" i="10" s="1"/>
  <c r="S724" i="10" a="1"/>
  <c r="S724" i="10" s="1"/>
  <c r="Y724" i="10" s="1"/>
  <c r="S880" i="10" a="1"/>
  <c r="S880" i="10" s="1"/>
  <c r="Y880" i="10" s="1"/>
  <c r="S635" i="10" a="1"/>
  <c r="S635" i="10" s="1"/>
  <c r="Y635" i="10" s="1"/>
  <c r="S930" i="10" a="1"/>
  <c r="S930" i="10" s="1"/>
  <c r="Y930" i="10" s="1"/>
  <c r="S588" i="10" a="1"/>
  <c r="S588" i="10" s="1"/>
  <c r="Y588" i="10" s="1"/>
  <c r="S934" i="10" a="1"/>
  <c r="S934" i="10" s="1"/>
  <c r="Y934" i="10" s="1"/>
  <c r="S735" i="10" a="1"/>
  <c r="S735" i="10" s="1"/>
  <c r="Y735" i="10" s="1"/>
  <c r="S682" i="10" a="1"/>
  <c r="S682" i="10" s="1"/>
  <c r="Y682" i="10" s="1"/>
  <c r="S442" i="10" a="1"/>
  <c r="S442" i="10" s="1"/>
  <c r="Y442" i="10" s="1"/>
  <c r="S861" i="10" a="1"/>
  <c r="S861" i="10" s="1"/>
  <c r="Y861" i="10" s="1"/>
  <c r="S288" i="10" a="1"/>
  <c r="S288" i="10" s="1"/>
  <c r="Y288" i="10" s="1"/>
  <c r="S939" i="10" a="1"/>
  <c r="S939" i="10" s="1"/>
  <c r="Y939" i="10" s="1"/>
  <c r="S770" i="10" a="1"/>
  <c r="S770" i="10" s="1"/>
  <c r="Y770" i="10" s="1"/>
  <c r="S215" i="10" a="1"/>
  <c r="S215" i="10" s="1"/>
  <c r="Y215" i="10" s="1"/>
  <c r="S347" i="10" a="1"/>
  <c r="S347" i="10" s="1"/>
  <c r="Y347" i="10" s="1"/>
  <c r="S746" i="10" a="1"/>
  <c r="S746" i="10" s="1"/>
  <c r="Y746" i="10" s="1"/>
  <c r="S749" i="10" a="1"/>
  <c r="S749" i="10" s="1"/>
  <c r="Y749" i="10" s="1"/>
  <c r="S747" i="10" a="1"/>
  <c r="S747" i="10" s="1"/>
  <c r="Y747" i="10" s="1"/>
  <c r="S664" i="10" a="1"/>
  <c r="S664" i="10" s="1"/>
  <c r="Y664" i="10" s="1"/>
  <c r="S233" i="10" a="1"/>
  <c r="S233" i="10" s="1"/>
  <c r="Y233" i="10" s="1"/>
  <c r="S313" i="10" a="1"/>
  <c r="S313" i="10" s="1"/>
  <c r="Y313" i="10" s="1"/>
  <c r="S544" i="10" a="1"/>
  <c r="S544" i="10" s="1"/>
  <c r="Y544" i="10" s="1"/>
  <c r="S1001" i="10" a="1"/>
  <c r="S1001" i="10" s="1"/>
  <c r="Y1001" i="10" s="1"/>
  <c r="S840" i="10" a="1"/>
  <c r="S840" i="10" s="1"/>
  <c r="Y840" i="10" s="1"/>
  <c r="S842" i="10" a="1"/>
  <c r="S842" i="10" s="1"/>
  <c r="Y842" i="10" s="1"/>
  <c r="S295" i="10" a="1"/>
  <c r="S295" i="10" s="1"/>
  <c r="Y295" i="10" s="1"/>
  <c r="S932" i="10" a="1"/>
  <c r="S932" i="10" s="1"/>
  <c r="Y932" i="10" s="1"/>
  <c r="S665" i="10" a="1"/>
  <c r="S665" i="10" s="1"/>
  <c r="Y665" i="10" s="1"/>
  <c r="S220" i="10" a="1"/>
  <c r="S220" i="10" s="1"/>
  <c r="Y220" i="10" s="1"/>
  <c r="S803" i="10" a="1"/>
  <c r="S803" i="10" s="1"/>
  <c r="Y803" i="10" s="1"/>
  <c r="S113" i="10" a="1"/>
  <c r="S113" i="10" s="1"/>
  <c r="Y113" i="10" s="1"/>
  <c r="S896" i="10" a="1"/>
  <c r="S896" i="10" s="1"/>
  <c r="Y896" i="10" s="1"/>
  <c r="S499" i="10" a="1"/>
  <c r="S499" i="10" s="1"/>
  <c r="Y499" i="10" s="1"/>
  <c r="S809" i="10" a="1"/>
  <c r="S809" i="10" s="1"/>
  <c r="Y809" i="10" s="1"/>
  <c r="S134" i="10" a="1"/>
  <c r="S134" i="10" s="1"/>
  <c r="Y134" i="10" s="1"/>
  <c r="S538" i="10" a="1"/>
  <c r="S538" i="10" s="1"/>
  <c r="Y538" i="10" s="1"/>
  <c r="S77" i="10" a="1"/>
  <c r="S77" i="10" s="1"/>
  <c r="Y77" i="10" s="1"/>
  <c r="S270" i="10" a="1"/>
  <c r="S270" i="10" s="1"/>
  <c r="Y270" i="10" s="1"/>
  <c r="S870" i="10" a="1"/>
  <c r="S870" i="10" s="1"/>
  <c r="Y870" i="10" s="1"/>
  <c r="S743" i="10" a="1"/>
  <c r="S743" i="10" s="1"/>
  <c r="Y743" i="10" s="1"/>
  <c r="S21" i="10" a="1"/>
  <c r="S21" i="10" s="1"/>
  <c r="Y21" i="10" s="1"/>
  <c r="S44" i="10" a="1"/>
  <c r="S44" i="10" s="1"/>
  <c r="Y44" i="10" s="1"/>
  <c r="S556" i="10" a="1"/>
  <c r="S556" i="10" s="1"/>
  <c r="Y556" i="10" s="1"/>
  <c r="S318" i="10" a="1"/>
  <c r="S318" i="10" s="1"/>
  <c r="Y318" i="10" s="1"/>
  <c r="S877" i="10" a="1"/>
  <c r="S877" i="10" s="1"/>
  <c r="Y877" i="10" s="1"/>
  <c r="S485" i="10" a="1"/>
  <c r="S485" i="10" s="1"/>
  <c r="Y485" i="10" s="1"/>
  <c r="S17" i="10" a="1"/>
  <c r="S17" i="10" s="1"/>
  <c r="Y17" i="10" s="1"/>
  <c r="S24" i="10" a="1"/>
  <c r="S24" i="10" s="1"/>
  <c r="Y24" i="10" s="1"/>
  <c r="S224" i="10" a="1"/>
  <c r="S224" i="10" s="1"/>
  <c r="Y224" i="10" s="1"/>
  <c r="S567" i="10" a="1"/>
  <c r="S567" i="10" s="1"/>
  <c r="Y567" i="10" s="1"/>
  <c r="S558" i="10" a="1"/>
  <c r="S558" i="10" s="1"/>
  <c r="Y558" i="10" s="1"/>
  <c r="S832" i="10" a="1"/>
  <c r="S832" i="10" s="1"/>
  <c r="Y832" i="10" s="1"/>
  <c r="S407" i="10" a="1"/>
  <c r="S407" i="10" s="1"/>
  <c r="Y407" i="10" s="1"/>
  <c r="S75" i="10" a="1"/>
  <c r="S75" i="10" s="1"/>
  <c r="Y75" i="10" s="1"/>
  <c r="S730" i="10" a="1"/>
  <c r="S730" i="10" s="1"/>
  <c r="Y730" i="10" s="1"/>
  <c r="S364" i="10" a="1"/>
  <c r="S364" i="10" s="1"/>
  <c r="Y364" i="10" s="1"/>
  <c r="S221" i="10" a="1"/>
  <c r="S221" i="10" s="1"/>
  <c r="Y221" i="10" s="1"/>
  <c r="S883" i="10" a="1"/>
  <c r="S883" i="10" s="1"/>
  <c r="Y883" i="10" s="1"/>
  <c r="S590" i="10" a="1"/>
  <c r="S590" i="10" s="1"/>
  <c r="Y590" i="10" s="1"/>
  <c r="S680" i="10" a="1"/>
  <c r="S680" i="10" s="1"/>
  <c r="Y680" i="10" s="1"/>
  <c r="S895" i="10" a="1"/>
  <c r="S895" i="10" s="1"/>
  <c r="Y895" i="10" s="1"/>
  <c r="S753" i="10" a="1"/>
  <c r="S753" i="10" s="1"/>
  <c r="Y753" i="10" s="1"/>
  <c r="S338" i="10" a="1"/>
  <c r="S338" i="10" s="1"/>
  <c r="Y338" i="10" s="1"/>
  <c r="S781" i="10" a="1"/>
  <c r="S781" i="10" s="1"/>
  <c r="Y781" i="10" s="1"/>
  <c r="S486" i="10" a="1"/>
  <c r="S486" i="10" s="1"/>
  <c r="Y486" i="10" s="1"/>
  <c r="S331" i="6" a="1"/>
  <c r="S331" i="6" s="1"/>
  <c r="Y331" i="6" s="1"/>
  <c r="S431" i="6" a="1"/>
  <c r="S431" i="6" s="1"/>
  <c r="Y431" i="6" s="1"/>
  <c r="S468" i="10" a="1"/>
  <c r="S468" i="10" s="1"/>
  <c r="Y468" i="10" s="1"/>
  <c r="S143" i="10" a="1"/>
  <c r="S143" i="10" s="1"/>
  <c r="Y143" i="10" s="1"/>
  <c r="S200" i="10" a="1"/>
  <c r="S200" i="10" s="1"/>
  <c r="Y200" i="10" s="1"/>
  <c r="S116" i="6" a="1"/>
  <c r="S116" i="6" s="1"/>
  <c r="Y116" i="6" s="1"/>
  <c r="S612" i="10" a="1"/>
  <c r="S612" i="10" s="1"/>
  <c r="Y612" i="10" s="1"/>
  <c r="S328" i="10" a="1"/>
  <c r="S328" i="10" s="1"/>
  <c r="Y328" i="10" s="1"/>
  <c r="S838" i="6" a="1"/>
  <c r="S838" i="6" s="1"/>
  <c r="Y838" i="6" s="1"/>
  <c r="S723" i="6" a="1"/>
  <c r="S723" i="6" s="1"/>
  <c r="Y723" i="6" s="1"/>
  <c r="S226" i="6" a="1"/>
  <c r="S226" i="6" s="1"/>
  <c r="Y226" i="6" s="1"/>
  <c r="S358" i="6" a="1"/>
  <c r="S358" i="6" s="1"/>
  <c r="Y358" i="6" s="1"/>
  <c r="S642" i="10" a="1"/>
  <c r="S642" i="10" s="1"/>
  <c r="Y642" i="10" s="1"/>
  <c r="S978" i="6" a="1"/>
  <c r="S978" i="6" s="1"/>
  <c r="Y978" i="6" s="1"/>
  <c r="S173" i="6" a="1"/>
  <c r="S173" i="6" s="1"/>
  <c r="Y173" i="6" s="1"/>
  <c r="S573" i="10" a="1"/>
  <c r="S573" i="10" s="1"/>
  <c r="Y573" i="10" s="1"/>
  <c r="S894" i="10" a="1"/>
  <c r="S894" i="10" s="1"/>
  <c r="Y894" i="10" s="1"/>
  <c r="S799" i="10" a="1"/>
  <c r="S799" i="10" s="1"/>
  <c r="Y799" i="10" s="1"/>
  <c r="S137" i="6" a="1"/>
  <c r="S137" i="6" s="1"/>
  <c r="Y137" i="6" s="1"/>
  <c r="S7" i="10" a="1"/>
  <c r="S7" i="10" s="1"/>
  <c r="Y7" i="10" s="1"/>
  <c r="S238" i="10" a="1"/>
  <c r="S238" i="10" s="1"/>
  <c r="Y238" i="10" s="1"/>
  <c r="S668" i="10" a="1"/>
  <c r="S668" i="10" s="1"/>
  <c r="Y668" i="10" s="1"/>
  <c r="S841" i="6" a="1"/>
  <c r="S841" i="6" s="1"/>
  <c r="Y841" i="6" s="1"/>
  <c r="S194" i="6" a="1"/>
  <c r="S194" i="6" s="1"/>
  <c r="Y194" i="6" s="1"/>
  <c r="S711" i="6" a="1"/>
  <c r="S711" i="6" s="1"/>
  <c r="Y711" i="6" s="1"/>
  <c r="S644" i="6" a="1"/>
  <c r="S644" i="6" s="1"/>
  <c r="Y644" i="6" s="1"/>
  <c r="S604" i="6" a="1"/>
  <c r="S604" i="6" s="1"/>
  <c r="Y604" i="6" s="1"/>
  <c r="S850" i="10" a="1"/>
  <c r="S850" i="10" s="1"/>
  <c r="Y850" i="10" s="1"/>
  <c r="S181" i="10" a="1"/>
  <c r="S181" i="10" s="1"/>
  <c r="Y181" i="10" s="1"/>
  <c r="S949" i="10" a="1"/>
  <c r="S949" i="10" s="1"/>
  <c r="Y949" i="10" s="1"/>
  <c r="S509" i="10" a="1"/>
  <c r="S509" i="10" s="1"/>
  <c r="Y509" i="10" s="1"/>
  <c r="S809" i="6" a="1"/>
  <c r="S809" i="6" s="1"/>
  <c r="Y809" i="6" s="1"/>
  <c r="S593" i="10" a="1"/>
  <c r="S593" i="10" s="1"/>
  <c r="Y593" i="10" s="1"/>
  <c r="S741" i="10" a="1"/>
  <c r="S741" i="10" s="1"/>
  <c r="Y741" i="10" s="1"/>
  <c r="S211" i="10" a="1"/>
  <c r="S211" i="10" s="1"/>
  <c r="Y211" i="10" s="1"/>
  <c r="S467" i="6" a="1"/>
  <c r="S467" i="6" s="1"/>
  <c r="Y467" i="6" s="1"/>
  <c r="S789" i="10" a="1"/>
  <c r="S789" i="10" s="1"/>
  <c r="Y789" i="10" s="1"/>
  <c r="S515" i="6" a="1"/>
  <c r="S515" i="6" s="1"/>
  <c r="Y515" i="6" s="1"/>
  <c r="S163" i="6" a="1"/>
  <c r="S163" i="6" s="1"/>
  <c r="Y163" i="6" s="1"/>
  <c r="S904" i="6" a="1"/>
  <c r="S904" i="6" s="1"/>
  <c r="Y904" i="6" s="1"/>
  <c r="S611" i="6" a="1"/>
  <c r="S611" i="6" s="1"/>
  <c r="Y611" i="6" s="1"/>
  <c r="S922" i="10" a="1"/>
  <c r="S922" i="10" s="1"/>
  <c r="Y922" i="10" s="1"/>
  <c r="S823" i="10" a="1"/>
  <c r="S823" i="10" s="1"/>
  <c r="Y823" i="10" s="1"/>
  <c r="S46" i="10" a="1"/>
  <c r="S46" i="10" s="1"/>
  <c r="Y46" i="10" s="1"/>
  <c r="S812" i="6" a="1"/>
  <c r="S812" i="6" s="1"/>
  <c r="Y812" i="6" s="1"/>
  <c r="S355" i="6" a="1"/>
  <c r="S355" i="6" s="1"/>
  <c r="Y355" i="6" s="1"/>
  <c r="S212" i="10" a="1"/>
  <c r="S212" i="10" s="1"/>
  <c r="Y212" i="10" s="1"/>
  <c r="S282" i="10" a="1"/>
  <c r="S282" i="10" s="1"/>
  <c r="Y282" i="10" s="1"/>
  <c r="S462" i="10" a="1"/>
  <c r="S462" i="10" s="1"/>
  <c r="Y462" i="10" s="1"/>
  <c r="S866" i="6" a="1"/>
  <c r="S866" i="6" s="1"/>
  <c r="Y866" i="6" s="1"/>
  <c r="S388" i="10" a="1"/>
  <c r="S388" i="10" s="1"/>
  <c r="Y388" i="10" s="1"/>
  <c r="S733" i="6" a="1"/>
  <c r="S733" i="6" s="1"/>
  <c r="Y733" i="6" s="1"/>
  <c r="S797" i="6" a="1"/>
  <c r="S797" i="6" s="1"/>
  <c r="Y797" i="6" s="1"/>
  <c r="S761" i="6" a="1"/>
  <c r="S761" i="6" s="1"/>
  <c r="Y761" i="6" s="1"/>
  <c r="S522" i="6" a="1"/>
  <c r="S522" i="6" s="1"/>
  <c r="Y522" i="6" s="1"/>
  <c r="S251" i="10" a="1"/>
  <c r="S251" i="10" s="1"/>
  <c r="Y251" i="10" s="1"/>
  <c r="S554" i="10" a="1"/>
  <c r="S554" i="10" s="1"/>
  <c r="Y554" i="10" s="1"/>
  <c r="S972" i="10" a="1"/>
  <c r="S972" i="10" s="1"/>
  <c r="Y972" i="10" s="1"/>
  <c r="S311" i="6" a="1"/>
  <c r="S311" i="6" s="1"/>
  <c r="Y311" i="6" s="1"/>
  <c r="S618" i="10" a="1"/>
  <c r="S618" i="10" s="1"/>
  <c r="Y618" i="10" s="1"/>
  <c r="S713" i="10" a="1"/>
  <c r="S713" i="10" s="1"/>
  <c r="Y713" i="10" s="1"/>
  <c r="S180" i="10" a="1"/>
  <c r="S180" i="10" s="1"/>
  <c r="Y180" i="10" s="1"/>
  <c r="S872" i="6" a="1"/>
  <c r="S872" i="6" s="1"/>
  <c r="Y872" i="6" s="1"/>
  <c r="S417" i="10" a="1"/>
  <c r="S417" i="10" s="1"/>
  <c r="Y417" i="10" s="1"/>
  <c r="S126" i="10" a="1"/>
  <c r="S126" i="10" s="1"/>
  <c r="Y126" i="10" s="1"/>
  <c r="S900" i="6" a="1"/>
  <c r="S900" i="6" s="1"/>
  <c r="Y900" i="6" s="1"/>
  <c r="S579" i="6" a="1"/>
  <c r="S579" i="6" s="1"/>
  <c r="Y579" i="6" s="1"/>
  <c r="S260" i="6" a="1"/>
  <c r="S260" i="6" s="1"/>
  <c r="Y260" i="6" s="1"/>
  <c r="S287" i="6" a="1"/>
  <c r="S287" i="6" s="1"/>
  <c r="Y287" i="6" s="1"/>
  <c r="S98" i="10" a="1"/>
  <c r="S98" i="10" s="1"/>
  <c r="Y98" i="10" s="1"/>
  <c r="S278" i="10" a="1"/>
  <c r="S278" i="10" s="1"/>
  <c r="Y278" i="10" s="1"/>
  <c r="S525" i="6" a="1"/>
  <c r="S525" i="6" s="1"/>
  <c r="Y525" i="6" s="1"/>
  <c r="S92" i="10" a="1"/>
  <c r="S92" i="10" s="1"/>
  <c r="Y92" i="10" s="1"/>
  <c r="S812" i="10" a="1"/>
  <c r="S812" i="10" s="1"/>
  <c r="Y812" i="10" s="1"/>
  <c r="S833" i="10" a="1"/>
  <c r="S833" i="10" s="1"/>
  <c r="Y833" i="10" s="1"/>
  <c r="S622" i="6" a="1"/>
  <c r="S622" i="6" s="1"/>
  <c r="Y622" i="6" s="1"/>
  <c r="S927" i="6" a="1"/>
  <c r="S927" i="6" s="1"/>
  <c r="Y927" i="6" s="1"/>
  <c r="S551" i="10" a="1"/>
  <c r="S551" i="10" s="1"/>
  <c r="Y551" i="10" s="1"/>
  <c r="S326" i="10" a="1"/>
  <c r="S326" i="10" s="1"/>
  <c r="Y326" i="10" s="1"/>
  <c r="S884" i="6" a="1"/>
  <c r="S884" i="6" s="1"/>
  <c r="Y884" i="6" s="1"/>
  <c r="S24" i="6" a="1"/>
  <c r="S24" i="6" s="1"/>
  <c r="Y24" i="6" s="1"/>
  <c r="S960" i="6" a="1"/>
  <c r="S960" i="6" s="1"/>
  <c r="Y960" i="6" s="1"/>
  <c r="S46" i="6" a="1"/>
  <c r="S46" i="6" s="1"/>
  <c r="Y46" i="6" s="1"/>
  <c r="S86" i="10" a="1"/>
  <c r="S86" i="10" s="1"/>
  <c r="Y86" i="10" s="1"/>
  <c r="S986" i="10" a="1"/>
  <c r="S986" i="10" s="1"/>
  <c r="Y986" i="10" s="1"/>
  <c r="S996" i="6" a="1"/>
  <c r="S996" i="6" s="1"/>
  <c r="Y996" i="6" s="1"/>
  <c r="S891" i="10" a="1"/>
  <c r="S891" i="10" s="1"/>
  <c r="Y891" i="10" s="1"/>
  <c r="S356" i="10" a="1"/>
  <c r="S356" i="10" s="1"/>
  <c r="Y356" i="10" s="1"/>
  <c r="S553" i="10" a="1"/>
  <c r="S553" i="10" s="1"/>
  <c r="Y553" i="10" s="1"/>
  <c r="S918" i="6" a="1"/>
  <c r="S918" i="6" s="1"/>
  <c r="Y918" i="6" s="1"/>
  <c r="S656" i="6" a="1"/>
  <c r="S656" i="6" s="1"/>
  <c r="Y656" i="6" s="1"/>
  <c r="S905" i="10" a="1"/>
  <c r="S905" i="10" s="1"/>
  <c r="Y905" i="10" s="1"/>
  <c r="S269" i="10" a="1"/>
  <c r="S269" i="10" s="1"/>
  <c r="Y269" i="10" s="1"/>
  <c r="S821" i="6" a="1"/>
  <c r="S821" i="6" s="1"/>
  <c r="Y821" i="6" s="1"/>
  <c r="S928" i="6" a="1"/>
  <c r="S928" i="6" s="1"/>
  <c r="Y928" i="6" s="1"/>
  <c r="S823" i="6" a="1"/>
  <c r="S823" i="6" s="1"/>
  <c r="Y823" i="6" s="1"/>
  <c r="S769" i="6" a="1"/>
  <c r="S769" i="6" s="1"/>
  <c r="Y769" i="6" s="1"/>
  <c r="S910" i="10" a="1"/>
  <c r="S910" i="10" s="1"/>
  <c r="Y910" i="10" s="1"/>
  <c r="S606" i="10" a="1"/>
  <c r="S606" i="10" s="1"/>
  <c r="Y606" i="10" s="1"/>
  <c r="S896" i="6" a="1"/>
  <c r="S896" i="6" s="1"/>
  <c r="Y896" i="6" s="1"/>
  <c r="S502" i="10" a="1"/>
  <c r="S502" i="10" s="1"/>
  <c r="Y502" i="10" s="1"/>
  <c r="S277" i="10" a="1"/>
  <c r="S277" i="10" s="1"/>
  <c r="Y277" i="10" s="1"/>
  <c r="S108" i="10" a="1"/>
  <c r="S108" i="10" s="1"/>
  <c r="Y108" i="10" s="1"/>
  <c r="S289" i="6" a="1"/>
  <c r="S289" i="6" s="1"/>
  <c r="Y289" i="6" s="1"/>
  <c r="S297" i="10" a="1"/>
  <c r="S297" i="10" s="1"/>
  <c r="Y297" i="10" s="1"/>
  <c r="S707" i="10" a="1"/>
  <c r="S707" i="10" s="1"/>
  <c r="Y707" i="10" s="1"/>
  <c r="S625" i="10" a="1"/>
  <c r="S625" i="10" s="1"/>
  <c r="Y625" i="10" s="1"/>
  <c r="S530" i="6" a="1"/>
  <c r="S530" i="6" s="1"/>
  <c r="Y530" i="6" s="1"/>
  <c r="S725" i="6" a="1"/>
  <c r="S725" i="6" s="1"/>
  <c r="Y725" i="6" s="1"/>
  <c r="S419" i="6" a="1"/>
  <c r="S419" i="6" s="1"/>
  <c r="Y419" i="6" s="1"/>
  <c r="S943" i="6" a="1"/>
  <c r="S943" i="6" s="1"/>
  <c r="Y943" i="6" s="1"/>
  <c r="S279" i="6" a="1"/>
  <c r="S279" i="6" s="1"/>
  <c r="Y279" i="6" s="1"/>
  <c r="S817" i="6" a="1"/>
  <c r="S817" i="6" s="1"/>
  <c r="Y817" i="6" s="1"/>
  <c r="S436" i="6" a="1"/>
  <c r="S436" i="6" s="1"/>
  <c r="Y436" i="6" s="1"/>
  <c r="S883" i="6" a="1"/>
  <c r="S883" i="6" s="1"/>
  <c r="Y883" i="6" s="1"/>
  <c r="S646" i="6" a="1"/>
  <c r="S646" i="6" s="1"/>
  <c r="Y646" i="6" s="1"/>
  <c r="S696" i="6" a="1"/>
  <c r="S696" i="6" s="1"/>
  <c r="Y696" i="6" s="1"/>
  <c r="S621" i="6" a="1"/>
  <c r="S621" i="6" s="1"/>
  <c r="Y621" i="6" s="1"/>
  <c r="S368" i="6" a="1"/>
  <c r="S368" i="6" s="1"/>
  <c r="Y368" i="6" s="1"/>
  <c r="S685" i="6" a="1"/>
  <c r="S685" i="6" s="1"/>
  <c r="Y685" i="6" s="1"/>
  <c r="S9" i="6" a="1"/>
  <c r="S9" i="6" s="1"/>
  <c r="Y9" i="6" s="1"/>
  <c r="S540" i="6" a="1"/>
  <c r="S540" i="6" s="1"/>
  <c r="Y540" i="6" s="1"/>
  <c r="S666" i="6" a="1"/>
  <c r="S666" i="6" s="1"/>
  <c r="Y666" i="6" s="1"/>
  <c r="S301" i="6" a="1"/>
  <c r="S301" i="6" s="1"/>
  <c r="Y301" i="6" s="1"/>
  <c r="S925" i="6" a="1"/>
  <c r="S925" i="6" s="1"/>
  <c r="Y925" i="6" s="1"/>
  <c r="S915" i="6" a="1"/>
  <c r="S915" i="6" s="1"/>
  <c r="Y915" i="6" s="1"/>
  <c r="S834" i="6" a="1"/>
  <c r="S834" i="6" s="1"/>
  <c r="Y834" i="6" s="1"/>
  <c r="S415" i="6" a="1"/>
  <c r="S415" i="6" s="1"/>
  <c r="Y415" i="6" s="1"/>
  <c r="S148" i="6" a="1"/>
  <c r="S148" i="6" s="1"/>
  <c r="Y148" i="6" s="1"/>
  <c r="S619" i="6" a="1"/>
  <c r="S619" i="6" s="1"/>
  <c r="Y619" i="6" s="1"/>
  <c r="S81" i="6" a="1"/>
  <c r="S81" i="6" s="1"/>
  <c r="Y81" i="6" s="1"/>
  <c r="S595" i="6" a="1"/>
  <c r="S595" i="6" s="1"/>
  <c r="Y595" i="6" s="1"/>
  <c r="S407" i="6" a="1"/>
  <c r="S407" i="6" s="1"/>
  <c r="Y407" i="6" s="1"/>
  <c r="S975" i="6" a="1"/>
  <c r="S975" i="6" s="1"/>
  <c r="Y975" i="6" s="1"/>
  <c r="S497" i="6" a="1"/>
  <c r="S497" i="6" s="1"/>
  <c r="Y497" i="6" s="1"/>
  <c r="S716" i="6" a="1"/>
  <c r="S716" i="6" s="1"/>
  <c r="Y716" i="6" s="1"/>
  <c r="S315" i="6" a="1"/>
  <c r="S315" i="6" s="1"/>
  <c r="Y315" i="6" s="1"/>
  <c r="S527" i="6" a="1"/>
  <c r="S527" i="6" s="1"/>
  <c r="Y527" i="6" s="1"/>
  <c r="S914" i="6" a="1"/>
  <c r="S914" i="6" s="1"/>
  <c r="Y914" i="6" s="1"/>
  <c r="S994" i="6" a="1"/>
  <c r="S994" i="6" s="1"/>
  <c r="Y994" i="6" s="1"/>
  <c r="S559" i="6" a="1"/>
  <c r="S559" i="6" s="1"/>
  <c r="Y559" i="6" s="1"/>
  <c r="S735" i="6" a="1"/>
  <c r="S735" i="6" s="1"/>
  <c r="Y735" i="6" s="1"/>
  <c r="S172" i="6" a="1"/>
  <c r="S172" i="6" s="1"/>
  <c r="Y172" i="6" s="1"/>
  <c r="S432" i="6" a="1"/>
  <c r="S432" i="6" s="1"/>
  <c r="Y432" i="6" s="1"/>
  <c r="S286" i="6" a="1"/>
  <c r="S286" i="6" s="1"/>
  <c r="Y286" i="6" s="1"/>
  <c r="S840" i="6" a="1"/>
  <c r="S840" i="6" s="1"/>
  <c r="Y840" i="6" s="1"/>
  <c r="S33" i="6" a="1"/>
  <c r="S33" i="6" s="1"/>
  <c r="Y33" i="6" s="1"/>
  <c r="S789" i="6" a="1"/>
  <c r="S789" i="6" s="1"/>
  <c r="Y789" i="6" s="1"/>
  <c r="S583" i="6" a="1"/>
  <c r="S583" i="6" s="1"/>
  <c r="Y583" i="6" s="1"/>
  <c r="S384" i="6" a="1"/>
  <c r="S384" i="6" s="1"/>
  <c r="Y384" i="6" s="1"/>
  <c r="S121" i="6" a="1"/>
  <c r="S121" i="6" s="1"/>
  <c r="Y121" i="6" s="1"/>
  <c r="S259" i="6" a="1"/>
  <c r="S259" i="6" s="1"/>
  <c r="Y259" i="6" s="1"/>
  <c r="S351" i="6" a="1"/>
  <c r="S351" i="6" s="1"/>
  <c r="Y351" i="6" s="1"/>
  <c r="S952" i="6" a="1"/>
  <c r="S952" i="6" s="1"/>
  <c r="Y952" i="6" s="1"/>
  <c r="S280" i="6" a="1"/>
  <c r="S280" i="6" s="1"/>
  <c r="Y280" i="6" s="1"/>
  <c r="S57" i="6" a="1"/>
  <c r="S57" i="6" s="1"/>
  <c r="Y57" i="6" s="1"/>
  <c r="S376" i="6" a="1"/>
  <c r="S376" i="6" s="1"/>
  <c r="Y376" i="6" s="1"/>
  <c r="S634" i="6" a="1"/>
  <c r="S634" i="6" s="1"/>
  <c r="Y634" i="6" s="1"/>
  <c r="S213" i="6" a="1"/>
  <c r="S213" i="6" s="1"/>
  <c r="Y213" i="6" s="1"/>
  <c r="S519" i="6" a="1"/>
  <c r="S519" i="6" s="1"/>
  <c r="Y519" i="6" s="1"/>
  <c r="S176" i="6" a="1"/>
  <c r="S176" i="6" s="1"/>
  <c r="Y176" i="6" s="1"/>
  <c r="S885" i="6" a="1"/>
  <c r="S885" i="6" s="1"/>
  <c r="Y885" i="6" s="1"/>
  <c r="S901" i="6" a="1"/>
  <c r="S901" i="6" s="1"/>
  <c r="Y901" i="6" s="1"/>
  <c r="S565" i="6" a="1"/>
  <c r="S565" i="6" s="1"/>
  <c r="Y565" i="6" s="1"/>
  <c r="S936" i="6" a="1"/>
  <c r="S936" i="6" s="1"/>
  <c r="Y936" i="6" s="1"/>
  <c r="S854" i="6" a="1"/>
  <c r="S854" i="6" s="1"/>
  <c r="Y854" i="6" s="1"/>
  <c r="S940" i="6" a="1"/>
  <c r="S940" i="6" s="1"/>
  <c r="Y940" i="6" s="1"/>
  <c r="S369" i="6" a="1"/>
  <c r="S369" i="6" s="1"/>
  <c r="Y369" i="6" s="1"/>
  <c r="S290" i="6" a="1"/>
  <c r="S290" i="6" s="1"/>
  <c r="Y290" i="6" s="1"/>
  <c r="S890" i="6" a="1"/>
  <c r="S890" i="6" s="1"/>
  <c r="Y890" i="6" s="1"/>
  <c r="S699" i="6" a="1"/>
  <c r="S699" i="6" s="1"/>
  <c r="Y699" i="6" s="1"/>
  <c r="S53" i="6" a="1"/>
  <c r="S53" i="6" s="1"/>
  <c r="Y53" i="6" s="1"/>
  <c r="S294" i="6" a="1"/>
  <c r="S294" i="6" s="1"/>
  <c r="Y294" i="6" s="1"/>
  <c r="S792" i="6" a="1"/>
  <c r="S792" i="6" s="1"/>
  <c r="Y792" i="6" s="1"/>
  <c r="S366" i="6" a="1"/>
  <c r="S366" i="6" s="1"/>
  <c r="Y366" i="6" s="1"/>
  <c r="S54" i="6" a="1"/>
  <c r="S54" i="6" s="1"/>
  <c r="Y54" i="6" s="1"/>
  <c r="S396" i="6" a="1"/>
  <c r="S396" i="6" s="1"/>
  <c r="Y396" i="6" s="1"/>
  <c r="S74" i="6" a="1"/>
  <c r="S74" i="6" s="1"/>
  <c r="Y74" i="6" s="1"/>
  <c r="S474" i="6" a="1"/>
  <c r="S474" i="6" s="1"/>
  <c r="Y474" i="6" s="1"/>
  <c r="S533" i="6" a="1"/>
  <c r="S533" i="6" s="1"/>
  <c r="Y533" i="6" s="1"/>
  <c r="S707" i="6" a="1"/>
  <c r="S707" i="6" s="1"/>
  <c r="Y707" i="6" s="1"/>
  <c r="S593" i="6" a="1"/>
  <c r="S593" i="6" s="1"/>
  <c r="Y593" i="6" s="1"/>
  <c r="BC22" i="6" a="1"/>
  <c r="BC22" i="6" s="1"/>
  <c r="BC23" i="6" a="1"/>
  <c r="BC23" i="6" s="1"/>
  <c r="BC25" i="6" a="1"/>
  <c r="BC25" i="6" s="1"/>
  <c r="BC24" i="6" a="1"/>
  <c r="BC24" i="6" s="1"/>
  <c r="BB13" i="6" a="1"/>
  <c r="BB13" i="6" s="1"/>
  <c r="BB17" i="6" a="1"/>
  <c r="BB17" i="6" s="1"/>
  <c r="BB12" i="6" a="1"/>
  <c r="BB12" i="6" s="1"/>
  <c r="BB14" i="6" a="1"/>
  <c r="BB14" i="6" s="1"/>
  <c r="BB16" i="6" a="1"/>
  <c r="BB16" i="6" s="1"/>
  <c r="BB15" i="6" a="1"/>
  <c r="BB15" i="6" s="1"/>
  <c r="BC20" i="6" a="1"/>
  <c r="BC20" i="6" s="1"/>
  <c r="BC21" i="6" a="1"/>
  <c r="BC21" i="6" s="1"/>
  <c r="S736" i="10" a="1"/>
  <c r="S736" i="10" s="1"/>
  <c r="Y736" i="10" s="1"/>
  <c r="S693" i="10" a="1"/>
  <c r="S693" i="10" s="1"/>
  <c r="Y693" i="10" s="1"/>
  <c r="S253" i="10" a="1"/>
  <c r="S253" i="10" s="1"/>
  <c r="Y253" i="10" s="1"/>
  <c r="S307" i="10" a="1"/>
  <c r="S307" i="10" s="1"/>
  <c r="Y307" i="10" s="1"/>
  <c r="S271" i="10" a="1"/>
  <c r="S271" i="10" s="1"/>
  <c r="Y271" i="10" s="1"/>
  <c r="S327" i="10" a="1"/>
  <c r="S327" i="10" s="1"/>
  <c r="Y327" i="10" s="1"/>
  <c r="S603" i="10" a="1"/>
  <c r="S603" i="10" s="1"/>
  <c r="Y603" i="10" s="1"/>
  <c r="S855" i="10" a="1"/>
  <c r="S855" i="10" s="1"/>
  <c r="Y855" i="10" s="1"/>
  <c r="S801" i="10" a="1"/>
  <c r="S801" i="10" s="1"/>
  <c r="Y801" i="10" s="1"/>
  <c r="S711" i="10" a="1"/>
  <c r="S711" i="10" s="1"/>
  <c r="Y711" i="10" s="1"/>
  <c r="S783" i="10" a="1"/>
  <c r="S783" i="10" s="1"/>
  <c r="Y783" i="10" s="1"/>
  <c r="S48" i="10" a="1"/>
  <c r="S48" i="10" s="1"/>
  <c r="Y48" i="10" s="1"/>
  <c r="S27" i="10" a="1"/>
  <c r="S27" i="10" s="1"/>
  <c r="Y27" i="10" s="1"/>
  <c r="S860" i="10" a="1"/>
  <c r="S860" i="10" s="1"/>
  <c r="Y860" i="10" s="1"/>
  <c r="S662" i="10" a="1"/>
  <c r="S662" i="10" s="1"/>
  <c r="Y662" i="10" s="1"/>
  <c r="S768" i="10" a="1"/>
  <c r="S768" i="10" s="1"/>
  <c r="Y768" i="10" s="1"/>
  <c r="S31" i="10" a="1"/>
  <c r="S31" i="10" s="1"/>
  <c r="Y31" i="10" s="1"/>
  <c r="S974" i="10" a="1"/>
  <c r="S974" i="10" s="1"/>
  <c r="Y974" i="10" s="1"/>
  <c r="S319" i="10" a="1"/>
  <c r="S319" i="10" s="1"/>
  <c r="Y319" i="10" s="1"/>
  <c r="S516" i="10" a="1"/>
  <c r="S516" i="10" s="1"/>
  <c r="Y516" i="10" s="1"/>
  <c r="S471" i="10" a="1"/>
  <c r="S471" i="10" s="1"/>
  <c r="Y471" i="10" s="1"/>
  <c r="S514" i="10" a="1"/>
  <c r="S514" i="10" s="1"/>
  <c r="Y514" i="10" s="1"/>
  <c r="S475" i="10" a="1"/>
  <c r="S475" i="10" s="1"/>
  <c r="Y475" i="10" s="1"/>
  <c r="S654" i="10" a="1"/>
  <c r="S654" i="10" s="1"/>
  <c r="Y654" i="10" s="1"/>
  <c r="S759" i="10" a="1"/>
  <c r="S759" i="10" s="1"/>
  <c r="Y759" i="10" s="1"/>
  <c r="S888" i="10" a="1"/>
  <c r="S888" i="10" s="1"/>
  <c r="Y888" i="10" s="1"/>
  <c r="S25" i="10" a="1"/>
  <c r="S25" i="10" s="1"/>
  <c r="Y25" i="10" s="1"/>
  <c r="S700" i="10" a="1"/>
  <c r="S700" i="10" s="1"/>
  <c r="Y700" i="10" s="1"/>
  <c r="S149" i="10" a="1"/>
  <c r="S149" i="10" s="1"/>
  <c r="Y149" i="10" s="1"/>
  <c r="S695" i="10" a="1"/>
  <c r="S695" i="10" s="1"/>
  <c r="Y695" i="10" s="1"/>
  <c r="S47" i="10" a="1"/>
  <c r="S47" i="10" s="1"/>
  <c r="Y47" i="10" s="1"/>
  <c r="S144" i="10" a="1"/>
  <c r="S144" i="10" s="1"/>
  <c r="Y144" i="10" s="1"/>
  <c r="S505" i="10" a="1"/>
  <c r="S505" i="10" s="1"/>
  <c r="Y505" i="10" s="1"/>
  <c r="S148" i="10" a="1"/>
  <c r="S148" i="10" s="1"/>
  <c r="Y148" i="10" s="1"/>
  <c r="S214" i="10" a="1"/>
  <c r="S214" i="10" s="1"/>
  <c r="Y214" i="10" s="1"/>
  <c r="S824" i="10" a="1"/>
  <c r="S824" i="10" s="1"/>
  <c r="Y824" i="10" s="1"/>
  <c r="S856" i="10" a="1"/>
  <c r="S856" i="10" s="1"/>
  <c r="Y856" i="10" s="1"/>
  <c r="S186" i="10" a="1"/>
  <c r="S186" i="10" s="1"/>
  <c r="Y186" i="10" s="1"/>
  <c r="S627" i="10" a="1"/>
  <c r="S627" i="10" s="1"/>
  <c r="Y627" i="10" s="1"/>
  <c r="S874" i="10" a="1"/>
  <c r="S874" i="10" s="1"/>
  <c r="Y874" i="10" s="1"/>
  <c r="S38" i="10" a="1"/>
  <c r="S38" i="10" s="1"/>
  <c r="Y38" i="10" s="1"/>
  <c r="S773" i="10" a="1"/>
  <c r="S773" i="10" s="1"/>
  <c r="Y773" i="10" s="1"/>
  <c r="S56" i="10" a="1"/>
  <c r="S56" i="10" s="1"/>
  <c r="Y56" i="10" s="1"/>
  <c r="S247" i="10" a="1"/>
  <c r="S247" i="10" s="1"/>
  <c r="Y247" i="10" s="1"/>
  <c r="S206" i="10" a="1"/>
  <c r="S206" i="10" s="1"/>
  <c r="Y206" i="10" s="1"/>
  <c r="S917" i="10" a="1"/>
  <c r="S917" i="10" s="1"/>
  <c r="Y917" i="10" s="1"/>
  <c r="S976" i="10" a="1"/>
  <c r="S976" i="10" s="1"/>
  <c r="Y976" i="10" s="1"/>
  <c r="S604" i="10" a="1"/>
  <c r="S604" i="10" s="1"/>
  <c r="Y604" i="10" s="1"/>
  <c r="S900" i="10" a="1"/>
  <c r="S900" i="10" s="1"/>
  <c r="Y900" i="10" s="1"/>
  <c r="S912" i="10" a="1"/>
  <c r="S912" i="10" s="1"/>
  <c r="Y912" i="10" s="1"/>
  <c r="S61" i="10" a="1"/>
  <c r="S61" i="10" s="1"/>
  <c r="Y61" i="10" s="1"/>
  <c r="S104" i="10" a="1"/>
  <c r="S104" i="10" s="1"/>
  <c r="Y104" i="10" s="1"/>
  <c r="S548" i="10" a="1"/>
  <c r="S548" i="10" s="1"/>
  <c r="Y548" i="10" s="1"/>
  <c r="S559" i="10" a="1"/>
  <c r="S559" i="10" s="1"/>
  <c r="Y559" i="10" s="1"/>
  <c r="S871" i="10" a="1"/>
  <c r="S871" i="10" s="1"/>
  <c r="Y871" i="10" s="1"/>
  <c r="S671" i="10" a="1"/>
  <c r="S671" i="10" s="1"/>
  <c r="Y671" i="10" s="1"/>
  <c r="S171" i="10" a="1"/>
  <c r="S171" i="10" s="1"/>
  <c r="Y171" i="10" s="1"/>
  <c r="S19" i="10" a="1"/>
  <c r="S19" i="10" s="1"/>
  <c r="Y19" i="10" s="1"/>
  <c r="S710" i="10" a="1"/>
  <c r="S710" i="10" s="1"/>
  <c r="Y710" i="10" s="1"/>
  <c r="S463" i="10" a="1"/>
  <c r="S463" i="10" s="1"/>
  <c r="Y463" i="10" s="1"/>
  <c r="S828" i="10" a="1"/>
  <c r="S828" i="10" s="1"/>
  <c r="Y828" i="10" s="1"/>
  <c r="S454" i="6" a="1"/>
  <c r="S454" i="6" s="1"/>
  <c r="Y454" i="6" s="1"/>
  <c r="S204" i="10" a="1"/>
  <c r="S204" i="10" s="1"/>
  <c r="Y204" i="10" s="1"/>
  <c r="S578" i="10" a="1"/>
  <c r="S578" i="10" s="1"/>
  <c r="Y578" i="10" s="1"/>
  <c r="S383" i="10" a="1"/>
  <c r="S383" i="10" s="1"/>
  <c r="Y383" i="10" s="1"/>
  <c r="S284" i="6" a="1"/>
  <c r="S284" i="6" s="1"/>
  <c r="Y284" i="6" s="1"/>
  <c r="S940" i="10" a="1"/>
  <c r="S940" i="10" s="1"/>
  <c r="Y940" i="10" s="1"/>
  <c r="S445" i="10" a="1"/>
  <c r="S445" i="10" s="1"/>
  <c r="Y445" i="10" s="1"/>
  <c r="S91" i="6" a="1"/>
  <c r="S91" i="6" s="1"/>
  <c r="Y91" i="6" s="1"/>
  <c r="S805" i="6" a="1"/>
  <c r="S805" i="6" s="1"/>
  <c r="Y805" i="6" s="1"/>
  <c r="S908" i="6" a="1"/>
  <c r="S908" i="6" s="1"/>
  <c r="Y908" i="6" s="1"/>
  <c r="S129" i="6" a="1"/>
  <c r="S129" i="6" s="1"/>
  <c r="Y129" i="6" s="1"/>
  <c r="S174" i="10" a="1"/>
  <c r="S174" i="10" s="1"/>
  <c r="Y174" i="10" s="1"/>
  <c r="S519" i="10" a="1"/>
  <c r="S519" i="10" s="1"/>
  <c r="Y519" i="10" s="1"/>
  <c r="S855" i="6" a="1"/>
  <c r="S855" i="6" s="1"/>
  <c r="Y855" i="6" s="1"/>
  <c r="S418" i="10" a="1"/>
  <c r="S418" i="10" s="1"/>
  <c r="Y418" i="10" s="1"/>
  <c r="S410" i="10" a="1"/>
  <c r="S410" i="10" s="1"/>
  <c r="Y410" i="10" s="1"/>
  <c r="S448" i="10" a="1"/>
  <c r="S448" i="10" s="1"/>
  <c r="Y448" i="10" s="1"/>
  <c r="S187" i="6" a="1"/>
  <c r="S187" i="6" s="1"/>
  <c r="Y187" i="6" s="1"/>
  <c r="S797" i="10" a="1"/>
  <c r="S797" i="10" s="1"/>
  <c r="Y797" i="10" s="1"/>
  <c r="S723" i="10" a="1"/>
  <c r="S723" i="10" s="1"/>
  <c r="Y723" i="10" s="1"/>
  <c r="S542" i="10" a="1"/>
  <c r="S542" i="10" s="1"/>
  <c r="Y542" i="10" s="1"/>
  <c r="S848" i="6" a="1"/>
  <c r="S848" i="6" s="1"/>
  <c r="Y848" i="6" s="1"/>
  <c r="S796" i="6" a="1"/>
  <c r="S796" i="6" s="1"/>
  <c r="Y796" i="6" s="1"/>
  <c r="S919" i="6" a="1"/>
  <c r="S919" i="6" s="1"/>
  <c r="Y919" i="6" s="1"/>
  <c r="S780" i="6" a="1"/>
  <c r="S780" i="6" s="1"/>
  <c r="Y780" i="6" s="1"/>
  <c r="S332" i="10" a="1"/>
  <c r="S332" i="10" s="1"/>
  <c r="Y332" i="10" s="1"/>
  <c r="S675" i="6" a="1"/>
  <c r="S675" i="6" s="1"/>
  <c r="Y675" i="6" s="1"/>
  <c r="S482" i="10" a="1"/>
  <c r="S482" i="10" s="1"/>
  <c r="Y482" i="10" s="1"/>
  <c r="S831" i="10" a="1"/>
  <c r="S831" i="10" s="1"/>
  <c r="Y831" i="10" s="1"/>
  <c r="S329" i="10" a="1"/>
  <c r="S329" i="10" s="1"/>
  <c r="Y329" i="10" s="1"/>
  <c r="S292" i="6" a="1"/>
  <c r="S292" i="6" s="1"/>
  <c r="Y292" i="6" s="1"/>
  <c r="S500" i="10" a="1"/>
  <c r="S500" i="10" s="1"/>
  <c r="Y500" i="10" s="1"/>
  <c r="S630" i="10" a="1"/>
  <c r="S630" i="10" s="1"/>
  <c r="Y630" i="10" s="1"/>
  <c r="S66" i="10" a="1"/>
  <c r="S66" i="10" s="1"/>
  <c r="Y66" i="10" s="1"/>
  <c r="S252" i="6" a="1"/>
  <c r="S252" i="6" s="1"/>
  <c r="Y252" i="6" s="1"/>
  <c r="S845" i="6" a="1"/>
  <c r="S845" i="6" s="1"/>
  <c r="Y845" i="6" s="1"/>
  <c r="S264" i="6" a="1"/>
  <c r="S264" i="6" s="1"/>
  <c r="Y264" i="6" s="1"/>
  <c r="S160" i="6" a="1"/>
  <c r="S160" i="6" s="1"/>
  <c r="Y160" i="6" s="1"/>
  <c r="S106" i="6" a="1"/>
  <c r="S106" i="6" s="1"/>
  <c r="Y106" i="6" s="1"/>
  <c r="S177" i="10" a="1"/>
  <c r="S177" i="10" s="1"/>
  <c r="Y177" i="10" s="1"/>
  <c r="S703" i="6" a="1"/>
  <c r="S703" i="6" s="1"/>
  <c r="Y703" i="6" s="1"/>
  <c r="S90" i="10" a="1"/>
  <c r="S90" i="10" s="1"/>
  <c r="Y90" i="10" s="1"/>
  <c r="S150" i="10" a="1"/>
  <c r="S150" i="10" s="1"/>
  <c r="Y150" i="10" s="1"/>
  <c r="S310" i="10" a="1"/>
  <c r="S310" i="10" s="1"/>
  <c r="Y310" i="10" s="1"/>
  <c r="S214" i="6" a="1"/>
  <c r="S214" i="6" s="1"/>
  <c r="Y214" i="6" s="1"/>
  <c r="S285" i="10" a="1"/>
  <c r="S285" i="10" s="1"/>
  <c r="Y285" i="10" s="1"/>
  <c r="S605" i="10" a="1"/>
  <c r="S605" i="10" s="1"/>
  <c r="Y605" i="10" s="1"/>
  <c r="S122" i="10" a="1"/>
  <c r="S122" i="10" s="1"/>
  <c r="Y122" i="10" s="1"/>
  <c r="S961" i="6" a="1"/>
  <c r="S961" i="6" s="1"/>
  <c r="Y961" i="6" s="1"/>
  <c r="S956" i="10" a="1"/>
  <c r="S956" i="10" s="1"/>
  <c r="Y956" i="10" s="1"/>
  <c r="S550" i="6" a="1"/>
  <c r="S550" i="6" s="1"/>
  <c r="Y550" i="6" s="1"/>
  <c r="S130" i="6" a="1"/>
  <c r="S130" i="6" s="1"/>
  <c r="Y130" i="6" s="1"/>
  <c r="S238" i="6" a="1"/>
  <c r="S238" i="6" s="1"/>
  <c r="Y238" i="6" s="1"/>
  <c r="S947" i="6" a="1"/>
  <c r="S947" i="6" s="1"/>
  <c r="Y947" i="6" s="1"/>
  <c r="S317" i="10" a="1"/>
  <c r="S317" i="10" s="1"/>
  <c r="Y317" i="10" s="1"/>
  <c r="S761" i="10" a="1"/>
  <c r="S761" i="10" s="1"/>
  <c r="Y761" i="10" s="1"/>
  <c r="S489" i="10" a="1"/>
  <c r="S489" i="10" s="1"/>
  <c r="Y489" i="10" s="1"/>
  <c r="S887" i="6" a="1"/>
  <c r="S887" i="6" s="1"/>
  <c r="Y887" i="6" s="1"/>
  <c r="S839" i="10" a="1"/>
  <c r="S839" i="10" s="1"/>
  <c r="Y839" i="10" s="1"/>
  <c r="S503" i="10" a="1"/>
  <c r="S503" i="10" s="1"/>
  <c r="Y503" i="10" s="1"/>
  <c r="S165" i="10" a="1"/>
  <c r="S165" i="10" s="1"/>
  <c r="Y165" i="10" s="1"/>
  <c r="S628" i="6" a="1"/>
  <c r="S628" i="6" s="1"/>
  <c r="Y628" i="6" s="1"/>
  <c r="S980" i="6" a="1"/>
  <c r="S980" i="6" s="1"/>
  <c r="Y980" i="6" s="1"/>
  <c r="S296" i="10" a="1"/>
  <c r="S296" i="10" s="1"/>
  <c r="Y296" i="10" s="1"/>
  <c r="S5" i="6" a="1"/>
  <c r="S5" i="6" s="1"/>
  <c r="Y5" i="6" s="1"/>
  <c r="S347" i="6" a="1"/>
  <c r="S347" i="6" s="1"/>
  <c r="Y347" i="6" s="1"/>
  <c r="S146" i="6" a="1"/>
  <c r="S146" i="6" s="1"/>
  <c r="Y146" i="6" s="1"/>
  <c r="S94" i="6" a="1"/>
  <c r="S94" i="6" s="1"/>
  <c r="Y94" i="6" s="1"/>
  <c r="S390" i="10" a="1"/>
  <c r="S390" i="10" s="1"/>
  <c r="Y390" i="10" s="1"/>
  <c r="S755" i="10" a="1"/>
  <c r="S755" i="10" s="1"/>
  <c r="Y755" i="10" s="1"/>
  <c r="S328" i="6" a="1"/>
  <c r="S328" i="6" s="1"/>
  <c r="Y328" i="6" s="1"/>
  <c r="S349" i="6" a="1"/>
  <c r="S349" i="6" s="1"/>
  <c r="Y349" i="6" s="1"/>
  <c r="S455" i="10" a="1"/>
  <c r="S455" i="10" s="1"/>
  <c r="Y455" i="10" s="1"/>
  <c r="S83" i="10" a="1"/>
  <c r="S83" i="10" s="1"/>
  <c r="Y83" i="10" s="1"/>
  <c r="S412" i="10" a="1"/>
  <c r="S412" i="10" s="1"/>
  <c r="Y412" i="10" s="1"/>
  <c r="S282" i="6" a="1"/>
  <c r="S282" i="6" s="1"/>
  <c r="Y282" i="6" s="1"/>
  <c r="S568" i="10" a="1"/>
  <c r="S568" i="10" s="1"/>
  <c r="Y568" i="10" s="1"/>
  <c r="S718" i="10" a="1"/>
  <c r="S718" i="10" s="1"/>
  <c r="Y718" i="10" s="1"/>
  <c r="S212" i="6" a="1"/>
  <c r="S212" i="6" s="1"/>
  <c r="Y212" i="6" s="1"/>
  <c r="S864" i="6" a="1"/>
  <c r="S864" i="6" s="1"/>
  <c r="Y864" i="6" s="1"/>
  <c r="S640" i="6" a="1"/>
  <c r="S640" i="6" s="1"/>
  <c r="Y640" i="6" s="1"/>
  <c r="S830" i="6" a="1"/>
  <c r="S830" i="6" s="1"/>
  <c r="Y830" i="6" s="1"/>
  <c r="S99" i="10" a="1"/>
  <c r="S99" i="10" s="1"/>
  <c r="Y99" i="10" s="1"/>
  <c r="S589" i="10" a="1"/>
  <c r="S589" i="10" s="1"/>
  <c r="Y589" i="10" s="1"/>
  <c r="S764" i="10" a="1"/>
  <c r="S764" i="10" s="1"/>
  <c r="Y764" i="10" s="1"/>
  <c r="S501" i="6" a="1"/>
  <c r="S501" i="6" s="1"/>
  <c r="Y501" i="6" s="1"/>
  <c r="S414" i="10" a="1"/>
  <c r="S414" i="10" s="1"/>
  <c r="Y414" i="10" s="1"/>
  <c r="S183" i="10" a="1"/>
  <c r="S183" i="10" s="1"/>
  <c r="Y183" i="10" s="1"/>
  <c r="S8" i="10" a="1"/>
  <c r="S8" i="10" s="1"/>
  <c r="Y8" i="10" s="1"/>
  <c r="S811" i="6" a="1"/>
  <c r="S811" i="6" s="1"/>
  <c r="Y811" i="6" s="1"/>
  <c r="S43" i="10" a="1"/>
  <c r="S43" i="10" s="1"/>
  <c r="Y43" i="10" s="1"/>
  <c r="S547" i="10" a="1"/>
  <c r="S547" i="10" s="1"/>
  <c r="Y547" i="10" s="1"/>
  <c r="S30" i="6" a="1"/>
  <c r="S30" i="6" s="1"/>
  <c r="Y30" i="6" s="1"/>
  <c r="S913" i="6" a="1"/>
  <c r="S913" i="6" s="1"/>
  <c r="Y913" i="6" s="1"/>
  <c r="S857" i="6" a="1"/>
  <c r="S857" i="6" s="1"/>
  <c r="Y857" i="6" s="1"/>
  <c r="S336" i="6" a="1"/>
  <c r="S336" i="6" s="1"/>
  <c r="Y336" i="6" s="1"/>
  <c r="S491" i="10" a="1"/>
  <c r="S491" i="10" s="1"/>
  <c r="Y491" i="10" s="1"/>
  <c r="S992" i="10" a="1"/>
  <c r="S992" i="10" s="1"/>
  <c r="Y992" i="10" s="1"/>
  <c r="S267" i="6" a="1"/>
  <c r="S267" i="6" s="1"/>
  <c r="Y267" i="6" s="1"/>
  <c r="S743" i="6" a="1"/>
  <c r="S743" i="6" s="1"/>
  <c r="Y743" i="6" s="1"/>
  <c r="S156" i="10" a="1"/>
  <c r="S156" i="10" s="1"/>
  <c r="Y156" i="10" s="1"/>
  <c r="S854" i="10" a="1"/>
  <c r="S854" i="10" s="1"/>
  <c r="Y854" i="10" s="1"/>
  <c r="S849" i="10" a="1"/>
  <c r="S849" i="10" s="1"/>
  <c r="Y849" i="10" s="1"/>
  <c r="S348" i="6" a="1"/>
  <c r="S348" i="6" s="1"/>
  <c r="Y348" i="6" s="1"/>
  <c r="S729" i="10" a="1"/>
  <c r="S729" i="10" s="1"/>
  <c r="Y729" i="10" s="1"/>
  <c r="S314" i="10" a="1"/>
  <c r="S314" i="10" s="1"/>
  <c r="Y314" i="10" s="1"/>
  <c r="S846" i="6" a="1"/>
  <c r="S846" i="6" s="1"/>
  <c r="Y846" i="6" s="1"/>
  <c r="S183" i="6" a="1"/>
  <c r="S183" i="6" s="1"/>
  <c r="Y183" i="6" s="1"/>
  <c r="S605" i="6" a="1"/>
  <c r="S605" i="6" s="1"/>
  <c r="Y605" i="6" s="1"/>
  <c r="S304" i="6" a="1"/>
  <c r="S304" i="6" s="1"/>
  <c r="Y304" i="6" s="1"/>
  <c r="S447" i="6" a="1"/>
  <c r="S447" i="6" s="1"/>
  <c r="Y447" i="6" s="1"/>
  <c r="S228" i="6" a="1"/>
  <c r="S228" i="6" s="1"/>
  <c r="Y228" i="6" s="1"/>
  <c r="S502" i="6" a="1"/>
  <c r="S502" i="6" s="1"/>
  <c r="Y502" i="6" s="1"/>
  <c r="S144" i="6" a="1"/>
  <c r="S144" i="6" s="1"/>
  <c r="Y144" i="6" s="1"/>
  <c r="S495" i="6" a="1"/>
  <c r="S495" i="6" s="1"/>
  <c r="Y495" i="6" s="1"/>
  <c r="S517" i="6" a="1"/>
  <c r="S517" i="6" s="1"/>
  <c r="Y517" i="6" s="1"/>
  <c r="S178" i="6" a="1"/>
  <c r="S178" i="6" s="1"/>
  <c r="Y178" i="6" s="1"/>
  <c r="S819" i="6" a="1"/>
  <c r="S819" i="6" s="1"/>
  <c r="Y819" i="6" s="1"/>
  <c r="S13" i="6" a="1"/>
  <c r="S13" i="6" s="1"/>
  <c r="Y13" i="6" s="1"/>
  <c r="S424" i="6" a="1"/>
  <c r="S424" i="6" s="1"/>
  <c r="Y424" i="6" s="1"/>
  <c r="S271" i="6" a="1"/>
  <c r="S271" i="6" s="1"/>
  <c r="Y271" i="6" s="1"/>
  <c r="S192" i="6" a="1"/>
  <c r="S192" i="6" s="1"/>
  <c r="Y192" i="6" s="1"/>
  <c r="S231" i="6" a="1"/>
  <c r="S231" i="6" s="1"/>
  <c r="Y231" i="6" s="1"/>
  <c r="S313" i="6" a="1"/>
  <c r="S313" i="6" s="1"/>
  <c r="Y313" i="6" s="1"/>
  <c r="S258" i="6" a="1"/>
  <c r="S258" i="6" s="1"/>
  <c r="Y258" i="6" s="1"/>
  <c r="S378" i="6" a="1"/>
  <c r="S378" i="6" s="1"/>
  <c r="Y378" i="6" s="1"/>
  <c r="S78" i="6" a="1"/>
  <c r="S78" i="6" s="1"/>
  <c r="Y78" i="6" s="1"/>
  <c r="S104" i="6" a="1"/>
  <c r="S104" i="6" s="1"/>
  <c r="Y104" i="6" s="1"/>
  <c r="S156" i="6" a="1"/>
  <c r="S156" i="6" s="1"/>
  <c r="Y156" i="6" s="1"/>
  <c r="S911" i="6" a="1"/>
  <c r="S911" i="6" s="1"/>
  <c r="Y911" i="6" s="1"/>
  <c r="S426" i="6" a="1"/>
  <c r="S426" i="6" s="1"/>
  <c r="Y426" i="6" s="1"/>
  <c r="S578" i="6" a="1"/>
  <c r="S578" i="6" s="1"/>
  <c r="Y578" i="6" s="1"/>
  <c r="S219" i="6" a="1"/>
  <c r="S219" i="6" s="1"/>
  <c r="Y219" i="6" s="1"/>
  <c r="S654" i="6" a="1"/>
  <c r="S654" i="6" s="1"/>
  <c r="Y654" i="6" s="1"/>
  <c r="S588" i="6" a="1"/>
  <c r="S588" i="6" s="1"/>
  <c r="Y588" i="6" s="1"/>
  <c r="S139" i="6" a="1"/>
  <c r="S139" i="6" s="1"/>
  <c r="Y139" i="6" s="1"/>
  <c r="S870" i="6" a="1"/>
  <c r="S870" i="6" s="1"/>
  <c r="Y870" i="6" s="1"/>
  <c r="S964" i="6" a="1"/>
  <c r="S964" i="6" s="1"/>
  <c r="Y964" i="6" s="1"/>
  <c r="S26" i="6" a="1"/>
  <c r="S26" i="6" s="1"/>
  <c r="Y26" i="6" s="1"/>
  <c r="S150" i="6" a="1"/>
  <c r="S150" i="6" s="1"/>
  <c r="Y150" i="6" s="1"/>
  <c r="S568" i="6" a="1"/>
  <c r="S568" i="6" s="1"/>
  <c r="Y568" i="6" s="1"/>
  <c r="S406" i="6" a="1"/>
  <c r="S406" i="6" s="1"/>
  <c r="Y406" i="6" s="1"/>
  <c r="S921" i="6" a="1"/>
  <c r="S921" i="6" s="1"/>
  <c r="Y921" i="6" s="1"/>
  <c r="S556" i="6" a="1"/>
  <c r="S556" i="6" s="1"/>
  <c r="Y556" i="6" s="1"/>
  <c r="S752" i="6" a="1"/>
  <c r="S752" i="6" s="1"/>
  <c r="Y752" i="6" s="1"/>
  <c r="S405" i="6" a="1"/>
  <c r="S405" i="6" s="1"/>
  <c r="Y405" i="6" s="1"/>
  <c r="S779" i="6" a="1"/>
  <c r="S779" i="6" s="1"/>
  <c r="Y779" i="6" s="1"/>
  <c r="S288" i="6" a="1"/>
  <c r="S288" i="6" s="1"/>
  <c r="Y288" i="6" s="1"/>
  <c r="S832" i="6" a="1"/>
  <c r="S832" i="6" s="1"/>
  <c r="Y832" i="6" s="1"/>
  <c r="S754" i="6" a="1"/>
  <c r="S754" i="6" s="1"/>
  <c r="Y754" i="6" s="1"/>
  <c r="S342" i="6" a="1"/>
  <c r="S342" i="6" s="1"/>
  <c r="Y342" i="6" s="1"/>
  <c r="S19" i="6" a="1"/>
  <c r="S19" i="6" s="1"/>
  <c r="Y19" i="6" s="1"/>
  <c r="S850" i="6" a="1"/>
  <c r="S850" i="6" s="1"/>
  <c r="Y850" i="6" s="1"/>
  <c r="S40" i="6" a="1"/>
  <c r="S40" i="6" s="1"/>
  <c r="Y40" i="6" s="1"/>
  <c r="S946" i="6" a="1"/>
  <c r="S946" i="6" s="1"/>
  <c r="Y946" i="6" s="1"/>
  <c r="S702" i="6" a="1"/>
  <c r="S702" i="6" s="1"/>
  <c r="Y702" i="6" s="1"/>
  <c r="S954" i="6" a="1"/>
  <c r="S954" i="6" s="1"/>
  <c r="Y954" i="6" s="1"/>
  <c r="S58" i="6" a="1"/>
  <c r="S58" i="6" s="1"/>
  <c r="Y58" i="6" s="1"/>
  <c r="S126" i="6" a="1"/>
  <c r="S126" i="6" s="1"/>
  <c r="Y126" i="6" s="1"/>
  <c r="S186" i="6" a="1"/>
  <c r="S186" i="6" s="1"/>
  <c r="Y186" i="6" s="1"/>
  <c r="S999" i="6" a="1"/>
  <c r="S999" i="6" s="1"/>
  <c r="Y999" i="6" s="1"/>
  <c r="S434" i="6" a="1"/>
  <c r="S434" i="6" s="1"/>
  <c r="Y434" i="6" s="1"/>
  <c r="S20" i="6" a="1"/>
  <c r="S20" i="6" s="1"/>
  <c r="Y20" i="6" s="1"/>
  <c r="S437" i="6" a="1"/>
  <c r="S437" i="6" s="1"/>
  <c r="Y437" i="6" s="1"/>
  <c r="S179" i="6" a="1"/>
  <c r="S179" i="6" s="1"/>
  <c r="Y179" i="6" s="1"/>
  <c r="S632" i="6" a="1"/>
  <c r="S632" i="6" s="1"/>
  <c r="Y632" i="6" s="1"/>
  <c r="S204" i="6" a="1"/>
  <c r="S204" i="6" s="1"/>
  <c r="Y204" i="6" s="1"/>
  <c r="S162" i="6" a="1"/>
  <c r="S162" i="6" s="1"/>
  <c r="Y162" i="6" s="1"/>
  <c r="S692" i="6" a="1"/>
  <c r="S692" i="6" s="1"/>
  <c r="Y692" i="6" s="1"/>
  <c r="S232" i="6" a="1"/>
  <c r="S232" i="6" s="1"/>
  <c r="Y232" i="6" s="1"/>
  <c r="S135" i="6" a="1"/>
  <c r="S135" i="6" s="1"/>
  <c r="Y135" i="6" s="1"/>
  <c r="S539" i="6" a="1"/>
  <c r="S539" i="6" s="1"/>
  <c r="Y539" i="6" s="1"/>
  <c r="S505" i="6" a="1"/>
  <c r="S505" i="6" s="1"/>
  <c r="Y505" i="6" s="1"/>
  <c r="S41" i="6" a="1"/>
  <c r="S41" i="6" s="1"/>
  <c r="Y41" i="6" s="1"/>
  <c r="S50" i="6" a="1"/>
  <c r="S50" i="6" s="1"/>
  <c r="Y50" i="6" s="1"/>
  <c r="S775" i="6" a="1"/>
  <c r="S775" i="6" s="1"/>
  <c r="Y775" i="6" s="1"/>
  <c r="S629" i="6" a="1"/>
  <c r="S629" i="6" s="1"/>
  <c r="Y629" i="6" s="1"/>
  <c r="S724" i="6" a="1"/>
  <c r="S724" i="6" s="1"/>
  <c r="Y724" i="6" s="1"/>
  <c r="S985" i="6" a="1"/>
  <c r="S985" i="6" s="1"/>
  <c r="Y985" i="6" s="1"/>
  <c r="S67" i="6" a="1"/>
  <c r="S67" i="6" s="1"/>
  <c r="Y67" i="6" s="1"/>
  <c r="S200" i="6" a="1"/>
  <c r="S200" i="6" s="1"/>
  <c r="Y200" i="6" s="1"/>
  <c r="S611" i="10" a="1"/>
  <c r="S611" i="10" s="1"/>
  <c r="Y611" i="10" s="1"/>
  <c r="S728" i="10" a="1"/>
  <c r="S728" i="10" s="1"/>
  <c r="Y728" i="10" s="1"/>
  <c r="S772" i="10" a="1"/>
  <c r="S772" i="10" s="1"/>
  <c r="Y772" i="10" s="1"/>
  <c r="S702" i="10" a="1"/>
  <c r="S702" i="10" s="1"/>
  <c r="Y702" i="10" s="1"/>
  <c r="S837" i="10" a="1"/>
  <c r="S837" i="10" s="1"/>
  <c r="Y837" i="10" s="1"/>
  <c r="S646" i="10" a="1"/>
  <c r="S646" i="10" s="1"/>
  <c r="Y646" i="10" s="1"/>
  <c r="S751" i="10" a="1"/>
  <c r="S751" i="10" s="1"/>
  <c r="Y751" i="10" s="1"/>
  <c r="S112" i="10" a="1"/>
  <c r="S112" i="10" s="1"/>
  <c r="Y112" i="10" s="1"/>
  <c r="S470" i="10" a="1"/>
  <c r="S470" i="10" s="1"/>
  <c r="Y470" i="10" s="1"/>
  <c r="S198" i="10" a="1"/>
  <c r="S198" i="10" s="1"/>
  <c r="Y198" i="10" s="1"/>
  <c r="S255" i="10" a="1"/>
  <c r="S255" i="10" s="1"/>
  <c r="Y255" i="10" s="1"/>
  <c r="S927" i="10" a="1"/>
  <c r="S927" i="10" s="1"/>
  <c r="Y927" i="10" s="1"/>
  <c r="S34" i="10" a="1"/>
  <c r="S34" i="10" s="1"/>
  <c r="Y34" i="10" s="1"/>
  <c r="S261" i="10" a="1"/>
  <c r="S261" i="10" s="1"/>
  <c r="Y261" i="10" s="1"/>
  <c r="S359" i="10" a="1"/>
  <c r="S359" i="10" s="1"/>
  <c r="Y359" i="10" s="1"/>
  <c r="S339" i="10" a="1"/>
  <c r="S339" i="10" s="1"/>
  <c r="Y339" i="10" s="1"/>
  <c r="S951" i="10" a="1"/>
  <c r="S951" i="10" s="1"/>
  <c r="Y951" i="10" s="1"/>
  <c r="S907" i="10" a="1"/>
  <c r="S907" i="10" s="1"/>
  <c r="Y907" i="10" s="1"/>
  <c r="S670" i="10" a="1"/>
  <c r="S670" i="10" s="1"/>
  <c r="Y670" i="10" s="1"/>
  <c r="S720" i="10" a="1"/>
  <c r="S720" i="10" s="1"/>
  <c r="Y720" i="10" s="1"/>
  <c r="S441" i="10" a="1"/>
  <c r="S441" i="10" s="1"/>
  <c r="Y441" i="10" s="1"/>
  <c r="S493" i="10" a="1"/>
  <c r="S493" i="10" s="1"/>
  <c r="Y493" i="10" s="1"/>
  <c r="S651" i="10" a="1"/>
  <c r="S651" i="10" s="1"/>
  <c r="Y651" i="10" s="1"/>
  <c r="S444" i="10" a="1"/>
  <c r="S444" i="10" s="1"/>
  <c r="Y444" i="10" s="1"/>
  <c r="S312" i="10" a="1"/>
  <c r="S312" i="10" s="1"/>
  <c r="Y312" i="10" s="1"/>
  <c r="S405" i="10" a="1"/>
  <c r="S405" i="10" s="1"/>
  <c r="Y405" i="10" s="1"/>
  <c r="S249" i="10" a="1"/>
  <c r="S249" i="10" s="1"/>
  <c r="Y249" i="10" s="1"/>
  <c r="S135" i="10" a="1"/>
  <c r="S135" i="10" s="1"/>
  <c r="Y135" i="10" s="1"/>
  <c r="S775" i="10" a="1"/>
  <c r="S775" i="10" s="1"/>
  <c r="Y775" i="10" s="1"/>
  <c r="S133" i="10" a="1"/>
  <c r="S133" i="10" s="1"/>
  <c r="Y133" i="10" s="1"/>
  <c r="S899" i="10" a="1"/>
  <c r="S899" i="10" s="1"/>
  <c r="Y899" i="10" s="1"/>
  <c r="S346" i="10" a="1"/>
  <c r="S346" i="10" s="1"/>
  <c r="Y346" i="10" s="1"/>
  <c r="S413" i="10" a="1"/>
  <c r="S413" i="10" s="1"/>
  <c r="Y413" i="10" s="1"/>
  <c r="S692" i="10" a="1"/>
  <c r="S692" i="10" s="1"/>
  <c r="Y692" i="10" s="1"/>
  <c r="S395" i="10" a="1"/>
  <c r="S395" i="10" s="1"/>
  <c r="Y395" i="10" s="1"/>
  <c r="S629" i="10" a="1"/>
  <c r="S629" i="10" s="1"/>
  <c r="Y629" i="10" s="1"/>
  <c r="S243" i="6" a="1"/>
  <c r="S243" i="6" s="1"/>
  <c r="Y243" i="6" s="1"/>
  <c r="S682" i="6" a="1"/>
  <c r="S682" i="6" s="1"/>
  <c r="Y682" i="6" s="1"/>
  <c r="S776" i="10" a="1"/>
  <c r="S776" i="10" s="1"/>
  <c r="Y776" i="10" s="1"/>
  <c r="S408" i="10" a="1"/>
  <c r="S408" i="10" s="1"/>
  <c r="Y408" i="10" s="1"/>
  <c r="S681" i="10" a="1"/>
  <c r="S681" i="10" s="1"/>
  <c r="Y681" i="10" s="1"/>
  <c r="S768" i="6" a="1"/>
  <c r="S768" i="6" s="1"/>
  <c r="Y768" i="6" s="1"/>
  <c r="S202" i="10" a="1"/>
  <c r="S202" i="10" s="1"/>
  <c r="Y202" i="10" s="1"/>
  <c r="S771" i="6" a="1"/>
  <c r="S771" i="6" s="1"/>
  <c r="Y771" i="6" s="1"/>
  <c r="S679" i="6" a="1"/>
  <c r="S679" i="6" s="1"/>
  <c r="Y679" i="6" s="1"/>
  <c r="S594" i="6" a="1"/>
  <c r="S594" i="6" s="1"/>
  <c r="Y594" i="6" s="1"/>
  <c r="S218" i="6" a="1"/>
  <c r="S218" i="6" s="1"/>
  <c r="Y218" i="6" s="1"/>
  <c r="S232" i="10" a="1"/>
  <c r="S232" i="10" s="1"/>
  <c r="Y232" i="10" s="1"/>
  <c r="S23" i="10" a="1"/>
  <c r="S23" i="10" s="1"/>
  <c r="Y23" i="10" s="1"/>
  <c r="S942" i="6" a="1"/>
  <c r="S942" i="6" s="1"/>
  <c r="Y942" i="6" s="1"/>
  <c r="S581" i="6" a="1"/>
  <c r="S581" i="6" s="1"/>
  <c r="Y581" i="6" s="1"/>
  <c r="S522" i="10" a="1"/>
  <c r="S522" i="10" s="1"/>
  <c r="Y522" i="10" s="1"/>
  <c r="S563" i="10" a="1"/>
  <c r="S563" i="10" s="1"/>
  <c r="Y563" i="10" s="1"/>
  <c r="S715" i="10" a="1"/>
  <c r="S715" i="10" s="1"/>
  <c r="Y715" i="10" s="1"/>
  <c r="S763" i="6" a="1"/>
  <c r="S763" i="6" s="1"/>
  <c r="Y763" i="6" s="1"/>
  <c r="S147" i="10" a="1"/>
  <c r="S147" i="10" s="1"/>
  <c r="Y147" i="10" s="1"/>
  <c r="S623" i="10" a="1"/>
  <c r="S623" i="10" s="1"/>
  <c r="Y623" i="10" s="1"/>
  <c r="S458" i="6" a="1"/>
  <c r="S458" i="6" s="1"/>
  <c r="Y458" i="6" s="1"/>
  <c r="S762" i="6" a="1"/>
  <c r="S762" i="6" s="1"/>
  <c r="Y762" i="6" s="1"/>
  <c r="S867" i="6" a="1"/>
  <c r="S867" i="6" s="1"/>
  <c r="Y867" i="6" s="1"/>
  <c r="S482" i="6" a="1"/>
  <c r="S482" i="6" s="1"/>
  <c r="Y482" i="6" s="1"/>
  <c r="S194" i="10" a="1"/>
  <c r="S194" i="10" s="1"/>
  <c r="Y194" i="10" s="1"/>
  <c r="S296" i="6" a="1"/>
  <c r="S296" i="6" s="1"/>
  <c r="Y296" i="6" s="1"/>
  <c r="S779" i="10" a="1"/>
  <c r="S779" i="10" s="1"/>
  <c r="Y779" i="10" s="1"/>
  <c r="S284" i="10" a="1"/>
  <c r="S284" i="10" s="1"/>
  <c r="Y284" i="10" s="1"/>
  <c r="S794" i="10" a="1"/>
  <c r="S794" i="10" s="1"/>
  <c r="Y794" i="10" s="1"/>
  <c r="S367" i="6" a="1"/>
  <c r="S367" i="6" s="1"/>
  <c r="Y367" i="6" s="1"/>
  <c r="S751" i="6" a="1"/>
  <c r="S751" i="6" s="1"/>
  <c r="Y751" i="6" s="1"/>
  <c r="S752" i="10" a="1"/>
  <c r="S752" i="10" s="1"/>
  <c r="Y752" i="10" s="1"/>
  <c r="S350" i="10" a="1"/>
  <c r="S350" i="10" s="1"/>
  <c r="Y350" i="10" s="1"/>
  <c r="S615" i="10" a="1"/>
  <c r="S615" i="10" s="1"/>
  <c r="Y615" i="10" s="1"/>
  <c r="S413" i="6" a="1"/>
  <c r="S413" i="6" s="1"/>
  <c r="Y413" i="6" s="1"/>
  <c r="S132" i="6" a="1"/>
  <c r="S132" i="6" s="1"/>
  <c r="Y132" i="6" s="1"/>
  <c r="S14" i="6" a="1"/>
  <c r="S14" i="6" s="1"/>
  <c r="Y14" i="6" s="1"/>
  <c r="S8" i="6" a="1"/>
  <c r="S8" i="6" s="1"/>
  <c r="Y8" i="6" s="1"/>
  <c r="S909" i="10" a="1"/>
  <c r="S909" i="10" s="1"/>
  <c r="Y909" i="10" s="1"/>
  <c r="S190" i="6" a="1"/>
  <c r="S190" i="6" s="1"/>
  <c r="Y190" i="6" s="1"/>
  <c r="S399" i="10" a="1"/>
  <c r="S399" i="10" s="1"/>
  <c r="Y399" i="10" s="1"/>
  <c r="S585" i="10" a="1"/>
  <c r="S585" i="10" s="1"/>
  <c r="Y585" i="10" s="1"/>
  <c r="S245" i="10" a="1"/>
  <c r="S245" i="10" s="1"/>
  <c r="Y245" i="10" s="1"/>
  <c r="S623" i="6" a="1"/>
  <c r="S623" i="6" s="1"/>
  <c r="Y623" i="6" s="1"/>
  <c r="S2" i="6" a="1"/>
  <c r="S2" i="6" s="1"/>
  <c r="Y2" i="6" s="1"/>
  <c r="S661" i="10" a="1"/>
  <c r="S661" i="10" s="1"/>
  <c r="Y661" i="10" s="1"/>
  <c r="S465" i="10" a="1"/>
  <c r="S465" i="10" s="1"/>
  <c r="Y465" i="10" s="1"/>
  <c r="S641" i="6" a="1"/>
  <c r="S641" i="6" s="1"/>
  <c r="Y641" i="6" s="1"/>
  <c r="S548" i="6" a="1"/>
  <c r="S548" i="6" s="1"/>
  <c r="Y548" i="6" s="1"/>
  <c r="S963" i="6" a="1"/>
  <c r="S963" i="6" s="1"/>
  <c r="Y963" i="6" s="1"/>
  <c r="S247" i="6" a="1"/>
  <c r="S247" i="6" s="1"/>
  <c r="Y247" i="6" s="1"/>
  <c r="S86" i="6" a="1"/>
  <c r="S86" i="6" s="1"/>
  <c r="Y86" i="6" s="1"/>
  <c r="S712" i="6" a="1"/>
  <c r="S712" i="6" s="1"/>
  <c r="Y712" i="6" s="1"/>
  <c r="S786" i="10" a="1"/>
  <c r="S786" i="10" s="1"/>
  <c r="Y786" i="10" s="1"/>
  <c r="S333" i="10" a="1"/>
  <c r="S333" i="10" s="1"/>
  <c r="Y333" i="10" s="1"/>
  <c r="S385" i="10" a="1"/>
  <c r="S385" i="10" s="1"/>
  <c r="Y385" i="10" s="1"/>
  <c r="S105" i="10" a="1"/>
  <c r="S105" i="10" s="1"/>
  <c r="Y105" i="10" s="1"/>
  <c r="S375" i="6" a="1"/>
  <c r="S375" i="6" s="1"/>
  <c r="Y375" i="6" s="1"/>
  <c r="S806" i="10" a="1"/>
  <c r="S806" i="10" s="1"/>
  <c r="Y806" i="10" s="1"/>
  <c r="S451" i="10" a="1"/>
  <c r="S451" i="10" s="1"/>
  <c r="Y451" i="10" s="1"/>
  <c r="S607" i="10" a="1"/>
  <c r="S607" i="10" s="1"/>
  <c r="Y607" i="10" s="1"/>
  <c r="S161" i="6" a="1"/>
  <c r="S161" i="6" s="1"/>
  <c r="Y161" i="6" s="1"/>
  <c r="S3" i="10" a="1"/>
  <c r="S3" i="10" s="1"/>
  <c r="Y3" i="10" s="1"/>
  <c r="S732" i="6" a="1"/>
  <c r="S732" i="6" s="1"/>
  <c r="Y732" i="6" s="1"/>
  <c r="S430" i="6" a="1"/>
  <c r="S430" i="6" s="1"/>
  <c r="Y430" i="6" s="1"/>
  <c r="S475" i="6" a="1"/>
  <c r="S475" i="6" s="1"/>
  <c r="Y475" i="6" s="1"/>
  <c r="S52" i="6" a="1"/>
  <c r="S52" i="6" s="1"/>
  <c r="Y52" i="6" s="1"/>
  <c r="S638" i="10" a="1"/>
  <c r="S638" i="10" s="1"/>
  <c r="Y638" i="10" s="1"/>
  <c r="S908" i="10" a="1"/>
  <c r="S908" i="10" s="1"/>
  <c r="Y908" i="10" s="1"/>
  <c r="S330" i="10" a="1"/>
  <c r="S330" i="10" s="1"/>
  <c r="Y330" i="10" s="1"/>
  <c r="S15" i="6" a="1"/>
  <c r="S15" i="6" s="1"/>
  <c r="Y15" i="6" s="1"/>
  <c r="S162" i="10" a="1"/>
  <c r="S162" i="10" s="1"/>
  <c r="Y162" i="10" s="1"/>
  <c r="S885" i="10" a="1"/>
  <c r="S885" i="10" s="1"/>
  <c r="Y885" i="10" s="1"/>
  <c r="S857" i="10" a="1"/>
  <c r="S857" i="10" s="1"/>
  <c r="Y857" i="10" s="1"/>
  <c r="S466" i="6" a="1"/>
  <c r="S466" i="6" s="1"/>
  <c r="Y466" i="6" s="1"/>
  <c r="S398" i="10" a="1"/>
  <c r="S398" i="10" s="1"/>
  <c r="Y398" i="10" s="1"/>
  <c r="S35" i="10" a="1"/>
  <c r="S35" i="10" s="1"/>
  <c r="Y35" i="10" s="1"/>
  <c r="S350" i="6" a="1"/>
  <c r="S350" i="6" s="1"/>
  <c r="Y350" i="6" s="1"/>
  <c r="S959" i="6" a="1"/>
  <c r="S959" i="6" s="1"/>
  <c r="Y959" i="6" s="1"/>
  <c r="S157" i="6" a="1"/>
  <c r="S157" i="6" s="1"/>
  <c r="Y157" i="6" s="1"/>
  <c r="S688" i="6" a="1"/>
  <c r="S688" i="6" s="1"/>
  <c r="Y688" i="6" s="1"/>
  <c r="S576" i="10" a="1"/>
  <c r="S576" i="10" s="1"/>
  <c r="Y576" i="10" s="1"/>
  <c r="S971" i="10" a="1"/>
  <c r="S971" i="10" s="1"/>
  <c r="Y971" i="10" s="1"/>
  <c r="S107" i="10" a="1"/>
  <c r="S107" i="10" s="1"/>
  <c r="Y107" i="10" s="1"/>
  <c r="S453" i="6" a="1"/>
  <c r="S453" i="6" s="1"/>
  <c r="Y453" i="6" s="1"/>
  <c r="S244" i="10" a="1"/>
  <c r="S244" i="10" s="1"/>
  <c r="Y244" i="10" s="1"/>
  <c r="S459" i="10" a="1"/>
  <c r="S459" i="10" s="1"/>
  <c r="Y459" i="10" s="1"/>
  <c r="S59" i="10" a="1"/>
  <c r="S59" i="10" s="1"/>
  <c r="Y59" i="10" s="1"/>
  <c r="S742" i="6" a="1"/>
  <c r="S742" i="6" s="1"/>
  <c r="Y742" i="6" s="1"/>
  <c r="S433" i="6" a="1"/>
  <c r="S433" i="6" s="1"/>
  <c r="Y433" i="6" s="1"/>
  <c r="S701" i="10" a="1"/>
  <c r="S701" i="10" s="1"/>
  <c r="Y701" i="10" s="1"/>
  <c r="S584" i="6" a="1"/>
  <c r="S584" i="6" s="1"/>
  <c r="Y584" i="6" s="1"/>
  <c r="S808" i="6" a="1"/>
  <c r="S808" i="6" s="1"/>
  <c r="Y808" i="6" s="1"/>
  <c r="S361" i="6" a="1"/>
  <c r="S361" i="6" s="1"/>
  <c r="Y361" i="6" s="1"/>
  <c r="S757" i="6" a="1"/>
  <c r="S757" i="6" s="1"/>
  <c r="Y757" i="6" s="1"/>
  <c r="S536" i="10" a="1"/>
  <c r="S536" i="10" s="1"/>
  <c r="Y536" i="10" s="1"/>
  <c r="S355" i="10" a="1"/>
  <c r="S355" i="10" s="1"/>
  <c r="Y355" i="10" s="1"/>
  <c r="S74" i="10" a="1"/>
  <c r="S74" i="10" s="1"/>
  <c r="Y74" i="10" s="1"/>
  <c r="S552" i="6" a="1"/>
  <c r="S552" i="6" s="1"/>
  <c r="Y552" i="6" s="1"/>
  <c r="S663" i="10" a="1"/>
  <c r="S663" i="10" s="1"/>
  <c r="Y663" i="10" s="1"/>
  <c r="S16" i="10" a="1"/>
  <c r="S16" i="10" s="1"/>
  <c r="Y16" i="10" s="1"/>
  <c r="S686" i="10" a="1"/>
  <c r="S686" i="10" s="1"/>
  <c r="Y686" i="10" s="1"/>
  <c r="S235" i="6" a="1"/>
  <c r="S235" i="6" s="1"/>
  <c r="Y235" i="6" s="1"/>
  <c r="S945" i="10" a="1"/>
  <c r="S945" i="10" s="1"/>
  <c r="Y945" i="10" s="1"/>
  <c r="S425" i="10" a="1"/>
  <c r="S425" i="10" s="1"/>
  <c r="Y425" i="10" s="1"/>
  <c r="S388" i="6" a="1"/>
  <c r="S388" i="6" s="1"/>
  <c r="Y388" i="6" s="1"/>
  <c r="S759" i="6" a="1"/>
  <c r="S759" i="6" s="1"/>
  <c r="Y759" i="6" s="1"/>
  <c r="S557" i="6" a="1"/>
  <c r="S557" i="6" s="1"/>
  <c r="Y557" i="6" s="1"/>
  <c r="S306" i="6" a="1"/>
  <c r="S306" i="6" s="1"/>
  <c r="Y306" i="6" s="1"/>
  <c r="S145" i="6" a="1"/>
  <c r="S145" i="6" s="1"/>
  <c r="Y145" i="6" s="1"/>
  <c r="S154" i="6" a="1"/>
  <c r="S154" i="6" s="1"/>
  <c r="Y154" i="6" s="1"/>
  <c r="S487" i="6" a="1"/>
  <c r="S487" i="6" s="1"/>
  <c r="Y487" i="6" s="1"/>
  <c r="S44" i="6" a="1"/>
  <c r="S44" i="6" s="1"/>
  <c r="Y44" i="6" s="1"/>
  <c r="S11" i="6" a="1"/>
  <c r="S11" i="6" s="1"/>
  <c r="Y11" i="6" s="1"/>
  <c r="S25" i="6" a="1"/>
  <c r="S25" i="6" s="1"/>
  <c r="Y25" i="6" s="1"/>
  <c r="S673" i="6" a="1"/>
  <c r="S673" i="6" s="1"/>
  <c r="Y673" i="6" s="1"/>
  <c r="S614" i="6" a="1"/>
  <c r="S614" i="6" s="1"/>
  <c r="Y614" i="6" s="1"/>
  <c r="S719" i="6" a="1"/>
  <c r="S719" i="6" s="1"/>
  <c r="Y719" i="6" s="1"/>
  <c r="S249" i="6" a="1"/>
  <c r="S249" i="6" s="1"/>
  <c r="Y249" i="6" s="1"/>
  <c r="S558" i="6" a="1"/>
  <c r="S558" i="6" s="1"/>
  <c r="Y558" i="6" s="1"/>
  <c r="S1001" i="6" a="1"/>
  <c r="S1001" i="6" s="1"/>
  <c r="Y1001" i="6" s="1"/>
  <c r="S512" i="6" a="1"/>
  <c r="S512" i="6" s="1"/>
  <c r="Y512" i="6" s="1"/>
  <c r="S683" i="6" a="1"/>
  <c r="S683" i="6" s="1"/>
  <c r="Y683" i="6" s="1"/>
  <c r="S17" i="6" a="1"/>
  <c r="S17" i="6" s="1"/>
  <c r="Y17" i="6" s="1"/>
  <c r="S165" i="6" a="1"/>
  <c r="S165" i="6" s="1"/>
  <c r="Y165" i="6" s="1"/>
  <c r="S435" i="6" a="1"/>
  <c r="S435" i="6" s="1"/>
  <c r="Y435" i="6" s="1"/>
  <c r="S569" i="6" a="1"/>
  <c r="S569" i="6" s="1"/>
  <c r="Y569" i="6" s="1"/>
  <c r="S246" i="6" a="1"/>
  <c r="S246" i="6" s="1"/>
  <c r="Y246" i="6" s="1"/>
  <c r="S997" i="6" a="1"/>
  <c r="S997" i="6" s="1"/>
  <c r="Y997" i="6" s="1"/>
  <c r="S111" i="6" a="1"/>
  <c r="S111" i="6" s="1"/>
  <c r="Y111" i="6" s="1"/>
  <c r="S325" i="6" a="1"/>
  <c r="S325" i="6" s="1"/>
  <c r="Y325" i="6" s="1"/>
  <c r="S876" i="6" a="1"/>
  <c r="S876" i="6" s="1"/>
  <c r="Y876" i="6" s="1"/>
  <c r="S577" i="6" a="1"/>
  <c r="S577" i="6" s="1"/>
  <c r="Y577" i="6" s="1"/>
  <c r="S170" i="6" a="1"/>
  <c r="S170" i="6" s="1"/>
  <c r="Y170" i="6" s="1"/>
  <c r="S95" i="6" a="1"/>
  <c r="S95" i="6" s="1"/>
  <c r="Y95" i="6" s="1"/>
  <c r="S889" i="6" a="1"/>
  <c r="S889" i="6" s="1"/>
  <c r="Y889" i="6" s="1"/>
  <c r="S542" i="6" a="1"/>
  <c r="S542" i="6" s="1"/>
  <c r="Y542" i="6" s="1"/>
  <c r="S992" i="6" a="1"/>
  <c r="S992" i="6" s="1"/>
  <c r="Y992" i="6" s="1"/>
  <c r="S687" i="6" a="1"/>
  <c r="S687" i="6" s="1"/>
  <c r="Y687" i="6" s="1"/>
  <c r="S715" i="6" a="1"/>
  <c r="S715" i="6" s="1"/>
  <c r="Y715" i="6" s="1"/>
  <c r="S554" i="6" a="1"/>
  <c r="S554" i="6" s="1"/>
  <c r="Y554" i="6" s="1"/>
  <c r="S924" i="6" a="1"/>
  <c r="S924" i="6" s="1"/>
  <c r="Y924" i="6" s="1"/>
  <c r="S234" i="6" a="1"/>
  <c r="S234" i="6" s="1"/>
  <c r="Y234" i="6" s="1"/>
  <c r="S80" i="6" a="1"/>
  <c r="S80" i="6" s="1"/>
  <c r="Y80" i="6" s="1"/>
  <c r="S242" i="6" a="1"/>
  <c r="S242" i="6" s="1"/>
  <c r="Y242" i="6" s="1"/>
  <c r="S133" i="6" a="1"/>
  <c r="S133" i="6" s="1"/>
  <c r="Y133" i="6" s="1"/>
  <c r="S573" i="6" a="1"/>
  <c r="S573" i="6" s="1"/>
  <c r="Y573" i="6" s="1"/>
  <c r="S785" i="6" a="1"/>
  <c r="S785" i="6" s="1"/>
  <c r="Y785" i="6" s="1"/>
  <c r="S196" i="6" a="1"/>
  <c r="S196" i="6" s="1"/>
  <c r="Y196" i="6" s="1"/>
  <c r="S395" i="6" a="1"/>
  <c r="S395" i="6" s="1"/>
  <c r="Y395" i="6" s="1"/>
  <c r="S155" i="6" a="1"/>
  <c r="S155" i="6" s="1"/>
  <c r="Y155" i="6" s="1"/>
  <c r="S957" i="6" a="1"/>
  <c r="S957" i="6" s="1"/>
  <c r="Y957" i="6" s="1"/>
  <c r="S4" i="6" a="1"/>
  <c r="S4" i="6" s="1"/>
  <c r="Y4" i="6" s="1"/>
  <c r="S571" i="6" a="1"/>
  <c r="S571" i="6" s="1"/>
  <c r="Y571" i="6" s="1"/>
  <c r="S97" i="6" a="1"/>
  <c r="S97" i="6" s="1"/>
  <c r="Y97" i="6" s="1"/>
  <c r="S950" i="6" a="1"/>
  <c r="S950" i="6" s="1"/>
  <c r="Y950" i="6" s="1"/>
  <c r="S103" i="6" a="1"/>
  <c r="S103" i="6" s="1"/>
  <c r="Y103" i="6" s="1"/>
  <c r="S291" i="6" a="1"/>
  <c r="S291" i="6" s="1"/>
  <c r="Y291" i="6" s="1"/>
  <c r="S564" i="6" a="1"/>
  <c r="S564" i="6" s="1"/>
  <c r="Y564" i="6" s="1"/>
  <c r="S283" i="6" a="1"/>
  <c r="S283" i="6" s="1"/>
  <c r="Y283" i="6" s="1"/>
  <c r="S124" i="6" a="1"/>
  <c r="S124" i="6" s="1"/>
  <c r="Y124" i="6" s="1"/>
  <c r="S601" i="6" a="1"/>
  <c r="S601" i="6" s="1"/>
  <c r="Y601" i="6" s="1"/>
  <c r="S935" i="6" a="1"/>
  <c r="S935" i="6" s="1"/>
  <c r="Y935" i="6" s="1"/>
  <c r="S134" i="6" a="1"/>
  <c r="S134" i="6" s="1"/>
  <c r="Y134" i="6" s="1"/>
  <c r="S875" i="6" a="1"/>
  <c r="S875" i="6" s="1"/>
  <c r="Y875" i="6" s="1"/>
  <c r="S826" i="6" a="1"/>
  <c r="S826" i="6" s="1"/>
  <c r="Y826" i="6" s="1"/>
  <c r="S663" i="6" a="1"/>
  <c r="S663" i="6" s="1"/>
  <c r="Y663" i="6" s="1"/>
  <c r="S669" i="6" a="1"/>
  <c r="S669" i="6" s="1"/>
  <c r="Y669" i="6" s="1"/>
  <c r="S96" i="6" a="1"/>
  <c r="S96" i="6" s="1"/>
  <c r="Y96" i="6" s="1"/>
  <c r="S888" i="6" a="1"/>
  <c r="S888" i="6" s="1"/>
  <c r="Y888" i="6" s="1"/>
  <c r="S697" i="6" a="1"/>
  <c r="S697" i="6" s="1"/>
  <c r="Y697" i="6" s="1"/>
  <c r="S602" i="6" a="1"/>
  <c r="S602" i="6" s="1"/>
  <c r="Y602" i="6" s="1"/>
  <c r="S354" i="6" a="1"/>
  <c r="S354" i="6" s="1"/>
  <c r="Y354" i="6" s="1"/>
  <c r="S693" i="6" a="1"/>
  <c r="S693" i="6" s="1"/>
  <c r="Y693" i="6" s="1"/>
  <c r="S330" i="6" a="1"/>
  <c r="S330" i="6" s="1"/>
  <c r="Y330" i="6" s="1"/>
  <c r="S689" i="6" a="1"/>
  <c r="S689" i="6" s="1"/>
  <c r="Y689" i="6" s="1"/>
  <c r="S493" i="6" a="1"/>
  <c r="S493" i="6" s="1"/>
  <c r="Y493" i="6" s="1"/>
  <c r="S343" i="6" a="1"/>
  <c r="S343" i="6" s="1"/>
  <c r="Y343" i="6" s="1"/>
  <c r="S655" i="6" a="1"/>
  <c r="S655" i="6" s="1"/>
  <c r="Y655" i="6" s="1"/>
  <c r="S443" i="6" a="1"/>
  <c r="S443" i="6" s="1"/>
  <c r="Y443" i="6" s="1"/>
  <c r="S315" i="10" a="1"/>
  <c r="S315" i="10" s="1"/>
  <c r="Y315" i="10" s="1"/>
  <c r="S168" i="10" a="1"/>
  <c r="S168" i="10" s="1"/>
  <c r="Y168" i="10" s="1"/>
  <c r="S334" i="10" a="1"/>
  <c r="S334" i="10" s="1"/>
  <c r="Y334" i="10" s="1"/>
  <c r="S771" i="10" a="1"/>
  <c r="S771" i="10" s="1"/>
  <c r="Y771" i="10" s="1"/>
  <c r="S998" i="10" a="1"/>
  <c r="S998" i="10" s="1"/>
  <c r="Y998" i="10" s="1"/>
  <c r="S394" i="10" a="1"/>
  <c r="S394" i="10" s="1"/>
  <c r="Y394" i="10" s="1"/>
  <c r="S524" i="10" a="1"/>
  <c r="S524" i="10" s="1"/>
  <c r="Y524" i="10" s="1"/>
  <c r="S39" i="10" a="1"/>
  <c r="S39" i="10" s="1"/>
  <c r="Y39" i="10" s="1"/>
  <c r="S818" i="10" a="1"/>
  <c r="S818" i="10" s="1"/>
  <c r="Y818" i="10" s="1"/>
  <c r="S866" i="10" a="1"/>
  <c r="S866" i="10" s="1"/>
  <c r="Y866" i="10" s="1"/>
  <c r="S129" i="10" a="1"/>
  <c r="S129" i="10" s="1"/>
  <c r="Y129" i="10" s="1"/>
  <c r="S624" i="10" a="1"/>
  <c r="S624" i="10" s="1"/>
  <c r="Y624" i="10" s="1"/>
  <c r="S120" i="10" a="1"/>
  <c r="S120" i="10" s="1"/>
  <c r="Y120" i="10" s="1"/>
  <c r="S167" i="10" a="1"/>
  <c r="S167" i="10" s="1"/>
  <c r="Y167" i="10" s="1"/>
  <c r="S672" i="10" a="1"/>
  <c r="S672" i="10" s="1"/>
  <c r="Y672" i="10" s="1"/>
  <c r="S792" i="10" a="1"/>
  <c r="S792" i="10" s="1"/>
  <c r="Y792" i="10" s="1"/>
  <c r="S342" i="10" a="1"/>
  <c r="S342" i="10" s="1"/>
  <c r="Y342" i="10" s="1"/>
  <c r="S978" i="10" a="1"/>
  <c r="S978" i="10" s="1"/>
  <c r="Y978" i="10" s="1"/>
  <c r="S990" i="10" a="1"/>
  <c r="S990" i="10" s="1"/>
  <c r="Y990" i="10" s="1"/>
  <c r="S997" i="10" a="1"/>
  <c r="S997" i="10" s="1"/>
  <c r="Y997" i="10" s="1"/>
  <c r="S829" i="10" a="1"/>
  <c r="S829" i="10" s="1"/>
  <c r="Y829" i="10" s="1"/>
  <c r="S252" i="10" a="1"/>
  <c r="S252" i="10" s="1"/>
  <c r="Y252" i="10" s="1"/>
  <c r="S765" i="10" a="1"/>
  <c r="S765" i="10" s="1"/>
  <c r="Y765" i="10" s="1"/>
  <c r="S402" i="10" a="1"/>
  <c r="S402" i="10" s="1"/>
  <c r="Y402" i="10" s="1"/>
  <c r="S858" i="10" a="1"/>
  <c r="S858" i="10" s="1"/>
  <c r="Y858" i="10" s="1"/>
  <c r="S562" i="10" a="1"/>
  <c r="S562" i="10" s="1"/>
  <c r="Y562" i="10" s="1"/>
  <c r="S528" i="10" a="1"/>
  <c r="S528" i="10" s="1"/>
  <c r="Y528" i="10" s="1"/>
  <c r="S709" i="10" a="1"/>
  <c r="S709" i="10" s="1"/>
  <c r="Y709" i="10" s="1"/>
  <c r="S901" i="10" a="1"/>
  <c r="S901" i="10" s="1"/>
  <c r="Y901" i="10" s="1"/>
  <c r="S158" i="10" a="1"/>
  <c r="S158" i="10" s="1"/>
  <c r="Y158" i="10" s="1"/>
  <c r="S666" i="10" a="1"/>
  <c r="S666" i="10" s="1"/>
  <c r="Y666" i="10" s="1"/>
  <c r="S131" i="10" a="1"/>
  <c r="S131" i="10" s="1"/>
  <c r="Y131" i="10" s="1"/>
  <c r="S175" i="10" a="1"/>
  <c r="S175" i="10" s="1"/>
  <c r="Y175" i="10" s="1"/>
  <c r="S739" i="10" a="1"/>
  <c r="S739" i="10" s="1"/>
  <c r="Y739" i="10" s="1"/>
  <c r="S132" i="10" a="1"/>
  <c r="S132" i="10" s="1"/>
  <c r="Y132" i="10" s="1"/>
  <c r="S55" i="10" a="1"/>
  <c r="S55" i="10" s="1"/>
  <c r="Y55" i="10" s="1"/>
  <c r="S387" i="10" a="1"/>
  <c r="S387" i="10" s="1"/>
  <c r="Y387" i="10" s="1"/>
  <c r="S96" i="10" a="1"/>
  <c r="S96" i="10" s="1"/>
  <c r="Y96" i="10" s="1"/>
  <c r="S4" i="10" a="1"/>
  <c r="S4" i="10" s="1"/>
  <c r="Y4" i="10" s="1"/>
  <c r="S366" i="10" a="1"/>
  <c r="S366" i="10" s="1"/>
  <c r="Y366" i="10" s="1"/>
  <c r="S708" i="10" a="1"/>
  <c r="S708" i="10" s="1"/>
  <c r="Y708" i="10" s="1"/>
  <c r="S138" i="10" a="1"/>
  <c r="S138" i="10" s="1"/>
  <c r="Y138" i="10" s="1"/>
  <c r="S760" i="6" a="1"/>
  <c r="S760" i="6" s="1"/>
  <c r="Y760" i="6" s="1"/>
  <c r="S725" i="10" a="1"/>
  <c r="S725" i="10" s="1"/>
  <c r="Y725" i="10" s="1"/>
  <c r="S6" i="10" a="1"/>
  <c r="S6" i="10" s="1"/>
  <c r="Y6" i="10" s="1"/>
  <c r="S240" i="10" a="1"/>
  <c r="S240" i="10" s="1"/>
  <c r="Y240" i="10" s="1"/>
  <c r="S929" i="6" a="1"/>
  <c r="S929" i="6" s="1"/>
  <c r="Y929" i="6" s="1"/>
  <c r="S921" i="10" a="1"/>
  <c r="S921" i="10" s="1"/>
  <c r="Y921" i="10" s="1"/>
  <c r="S533" i="10" a="1"/>
  <c r="S533" i="10" s="1"/>
  <c r="Y533" i="10" s="1"/>
  <c r="S581" i="10" a="1"/>
  <c r="S581" i="10" s="1"/>
  <c r="Y581" i="10" s="1"/>
  <c r="S671" i="6" a="1"/>
  <c r="S671" i="6" s="1"/>
  <c r="Y671" i="6" s="1"/>
  <c r="S543" i="10" a="1"/>
  <c r="S543" i="10" s="1"/>
  <c r="Y543" i="10" s="1"/>
  <c r="S718" i="6" a="1"/>
  <c r="S718" i="6" s="1"/>
  <c r="Y718" i="6" s="1"/>
  <c r="S459" i="6" a="1"/>
  <c r="S459" i="6" s="1"/>
  <c r="Y459" i="6" s="1"/>
  <c r="S676" i="6" a="1"/>
  <c r="S676" i="6" s="1"/>
  <c r="Y676" i="6" s="1"/>
  <c r="S73" i="6" a="1"/>
  <c r="S73" i="6" s="1"/>
  <c r="Y73" i="6" s="1"/>
  <c r="S980" i="10" a="1"/>
  <c r="S980" i="10" s="1"/>
  <c r="Y980" i="10" s="1"/>
  <c r="S534" i="10" a="1"/>
  <c r="S534" i="10" s="1"/>
  <c r="Y534" i="10" s="1"/>
  <c r="S584" i="10" a="1"/>
  <c r="S584" i="10" s="1"/>
  <c r="Y584" i="10" s="1"/>
  <c r="S230" i="6" a="1"/>
  <c r="S230" i="6" s="1"/>
  <c r="Y230" i="6" s="1"/>
  <c r="S569" i="10" a="1"/>
  <c r="S569" i="10" s="1"/>
  <c r="Y569" i="10" s="1"/>
  <c r="S460" i="10" a="1"/>
  <c r="S460" i="10" s="1"/>
  <c r="Y460" i="10" s="1"/>
  <c r="S70" i="10" a="1"/>
  <c r="S70" i="10" s="1"/>
  <c r="Y70" i="10" s="1"/>
  <c r="S741" i="6" a="1"/>
  <c r="S741" i="6" s="1"/>
  <c r="Y741" i="6" s="1"/>
  <c r="S311" i="10" a="1"/>
  <c r="S311" i="10" s="1"/>
  <c r="Y311" i="10" s="1"/>
  <c r="S128" i="10" a="1"/>
  <c r="S128" i="10" s="1"/>
  <c r="Y128" i="10" s="1"/>
  <c r="S970" i="6" a="1"/>
  <c r="S970" i="6" s="1"/>
  <c r="Y970" i="6" s="1"/>
  <c r="S993" i="6" a="1"/>
  <c r="S993" i="6" s="1"/>
  <c r="Y993" i="6" s="1"/>
  <c r="S199" i="6" a="1"/>
  <c r="S199" i="6" s="1"/>
  <c r="Y199" i="6" s="1"/>
  <c r="S483" i="6" a="1"/>
  <c r="S483" i="6" s="1"/>
  <c r="Y483" i="6" s="1"/>
  <c r="S488" i="10" a="1"/>
  <c r="S488" i="10" s="1"/>
  <c r="Y488" i="10" s="1"/>
  <c r="S509" i="6" a="1"/>
  <c r="S509" i="6" s="1"/>
  <c r="Y509" i="6" s="1"/>
  <c r="S617" i="6" a="1"/>
  <c r="S617" i="6" s="1"/>
  <c r="Y617" i="6" s="1"/>
  <c r="S142" i="10" a="1"/>
  <c r="S142" i="10" s="1"/>
  <c r="Y142" i="10" s="1"/>
  <c r="S726" i="10" a="1"/>
  <c r="S726" i="10" s="1"/>
  <c r="Y726" i="10" s="1"/>
  <c r="S733" i="10" a="1"/>
  <c r="S733" i="10" s="1"/>
  <c r="Y733" i="10" s="1"/>
  <c r="S39" i="6" a="1"/>
  <c r="S39" i="6" s="1"/>
  <c r="Y39" i="6" s="1"/>
  <c r="S9" i="10" a="1"/>
  <c r="S9" i="10" s="1"/>
  <c r="Y9" i="10" s="1"/>
  <c r="S389" i="10" a="1"/>
  <c r="S389" i="10" s="1"/>
  <c r="Y389" i="10" s="1"/>
  <c r="S545" i="10" a="1"/>
  <c r="S545" i="10" s="1"/>
  <c r="Y545" i="10" s="1"/>
  <c r="S882" i="6" a="1"/>
  <c r="S882" i="6" s="1"/>
  <c r="Y882" i="6" s="1"/>
  <c r="S268" i="6" a="1"/>
  <c r="S268" i="6" s="1"/>
  <c r="Y268" i="6" s="1"/>
  <c r="S308" i="6" a="1"/>
  <c r="S308" i="6" s="1"/>
  <c r="Y308" i="6" s="1"/>
  <c r="S485" i="6" a="1"/>
  <c r="S485" i="6" s="1"/>
  <c r="Y485" i="6" s="1"/>
  <c r="S67" i="10" a="1"/>
  <c r="S67" i="10" s="1"/>
  <c r="Y67" i="10" s="1"/>
  <c r="S620" i="6" a="1"/>
  <c r="S620" i="6" s="1"/>
  <c r="Y620" i="6" s="1"/>
  <c r="S259" i="10" a="1"/>
  <c r="S259" i="10" s="1"/>
  <c r="Y259" i="10" s="1"/>
  <c r="S411" i="10" a="1"/>
  <c r="S411" i="10" s="1"/>
  <c r="Y411" i="10" s="1"/>
  <c r="S153" i="10" a="1"/>
  <c r="S153" i="10" s="1"/>
  <c r="Y153" i="10" s="1"/>
  <c r="S925" i="10" a="1"/>
  <c r="S925" i="10" s="1"/>
  <c r="Y925" i="10" s="1"/>
  <c r="S944" i="6" a="1"/>
  <c r="S944" i="6" s="1"/>
  <c r="Y944" i="6" s="1"/>
  <c r="S210" i="10" a="1"/>
  <c r="S210" i="10" s="1"/>
  <c r="Y210" i="10" s="1"/>
  <c r="S76" i="10" a="1"/>
  <c r="S76" i="10" s="1"/>
  <c r="Y76" i="10" s="1"/>
  <c r="S495" i="10" a="1"/>
  <c r="S495" i="10" s="1"/>
  <c r="Y495" i="10" s="1"/>
  <c r="S393" i="6" a="1"/>
  <c r="S393" i="6" s="1"/>
  <c r="Y393" i="6" s="1"/>
  <c r="S907" i="6" a="1"/>
  <c r="S907" i="6" s="1"/>
  <c r="Y907" i="6" s="1"/>
  <c r="S804" i="6" a="1"/>
  <c r="S804" i="6" s="1"/>
  <c r="Y804" i="6" s="1"/>
  <c r="S738" i="6" a="1"/>
  <c r="S738" i="6" s="1"/>
  <c r="Y738" i="6" s="1"/>
  <c r="S379" i="10" a="1"/>
  <c r="S379" i="10" s="1"/>
  <c r="Y379" i="10" s="1"/>
  <c r="S563" i="6" a="1"/>
  <c r="S563" i="6" s="1"/>
  <c r="Y563" i="6" s="1"/>
  <c r="S18" i="10" a="1"/>
  <c r="S18" i="10" s="1"/>
  <c r="Y18" i="10" s="1"/>
  <c r="S636" i="10" a="1"/>
  <c r="S636" i="10" s="1"/>
  <c r="Y636" i="10" s="1"/>
  <c r="S298" i="10" a="1"/>
  <c r="S298" i="10" s="1"/>
  <c r="Y298" i="10" s="1"/>
  <c r="S836" i="6" a="1"/>
  <c r="S836" i="6" s="1"/>
  <c r="Y836" i="6" s="1"/>
  <c r="S344" i="10" a="1"/>
  <c r="S344" i="10" s="1"/>
  <c r="Y344" i="10" s="1"/>
  <c r="S360" i="10" a="1"/>
  <c r="S360" i="10" s="1"/>
  <c r="Y360" i="10" s="1"/>
  <c r="S675" i="10" a="1"/>
  <c r="S675" i="10" s="1"/>
  <c r="Y675" i="10" s="1"/>
  <c r="S787" i="6" a="1"/>
  <c r="S787" i="6" s="1"/>
  <c r="Y787" i="6" s="1"/>
  <c r="S93" i="10" a="1"/>
  <c r="S93" i="10" s="1"/>
  <c r="Y93" i="10" s="1"/>
  <c r="S736" i="6" a="1"/>
  <c r="S736" i="6" s="1"/>
  <c r="Y736" i="6" s="1"/>
  <c r="S709" i="6" a="1"/>
  <c r="S709" i="6" s="1"/>
  <c r="Y709" i="6" s="1"/>
  <c r="S626" i="6" a="1"/>
  <c r="S626" i="6" s="1"/>
  <c r="Y626" i="6" s="1"/>
  <c r="S239" i="6" a="1"/>
  <c r="S239" i="6" s="1"/>
  <c r="Y239" i="6" s="1"/>
  <c r="S316" i="10" a="1"/>
  <c r="S316" i="10" s="1"/>
  <c r="Y316" i="10" s="1"/>
  <c r="S69" i="10" a="1"/>
  <c r="S69" i="10" s="1"/>
  <c r="Y69" i="10" s="1"/>
  <c r="S506" i="10" a="1"/>
  <c r="S506" i="10" s="1"/>
  <c r="Y506" i="10" s="1"/>
  <c r="S721" i="6" a="1"/>
  <c r="S721" i="6" s="1"/>
  <c r="Y721" i="6" s="1"/>
  <c r="S7" i="6" a="1"/>
  <c r="S7" i="6" s="1"/>
  <c r="Y7" i="6" s="1"/>
  <c r="S778" i="10" a="1"/>
  <c r="S778" i="10" s="1"/>
  <c r="Y778" i="10" s="1"/>
  <c r="S110" i="10" a="1"/>
  <c r="S110" i="10" s="1"/>
  <c r="Y110" i="10" s="1"/>
  <c r="S644" i="10" a="1"/>
  <c r="S644" i="10" s="1"/>
  <c r="Y644" i="10" s="1"/>
  <c r="S991" i="6" a="1"/>
  <c r="S991" i="6" s="1"/>
  <c r="Y991" i="6" s="1"/>
  <c r="S64" i="10" a="1"/>
  <c r="S64" i="10" s="1"/>
  <c r="Y64" i="10" s="1"/>
  <c r="S892" i="6" a="1"/>
  <c r="S892" i="6" s="1"/>
  <c r="Y892" i="6" s="1"/>
  <c r="S933" i="6" a="1"/>
  <c r="S933" i="6" s="1"/>
  <c r="Y933" i="6" s="1"/>
  <c r="S269" i="6" a="1"/>
  <c r="S269" i="6" s="1"/>
  <c r="Y269" i="6" s="1"/>
  <c r="S526" i="6" a="1"/>
  <c r="S526" i="6" s="1"/>
  <c r="Y526" i="6" s="1"/>
  <c r="S631" i="10" a="1"/>
  <c r="S631" i="10" s="1"/>
  <c r="Y631" i="10" s="1"/>
  <c r="S793" i="10" a="1"/>
  <c r="S793" i="10" s="1"/>
  <c r="Y793" i="10" s="1"/>
  <c r="S658" i="10" a="1"/>
  <c r="S658" i="10" s="1"/>
  <c r="Y658" i="10" s="1"/>
  <c r="S523" i="6" a="1"/>
  <c r="S523" i="6" s="1"/>
  <c r="Y523" i="6" s="1"/>
  <c r="S941" i="6" a="1"/>
  <c r="S941" i="6" s="1"/>
  <c r="Y941" i="6" s="1"/>
  <c r="S443" i="10" a="1"/>
  <c r="S443" i="10" s="1"/>
  <c r="Y443" i="10" s="1"/>
  <c r="S291" i="10" a="1"/>
  <c r="S291" i="10" s="1"/>
  <c r="Y291" i="10" s="1"/>
  <c r="S354" i="10" a="1"/>
  <c r="S354" i="10" s="1"/>
  <c r="Y354" i="10" s="1"/>
  <c r="S298" i="6" a="1"/>
  <c r="S298" i="6" s="1"/>
  <c r="Y298" i="6" s="1"/>
  <c r="S984" i="10" a="1"/>
  <c r="S984" i="10" s="1"/>
  <c r="Y984" i="10" s="1"/>
  <c r="S151" i="6" a="1"/>
  <c r="S151" i="6" s="1"/>
  <c r="Y151" i="6" s="1"/>
  <c r="S202" i="6" a="1"/>
  <c r="S202" i="6" s="1"/>
  <c r="Y202" i="6" s="1"/>
  <c r="S180" i="6" a="1"/>
  <c r="S180" i="6" s="1"/>
  <c r="Y180" i="6" s="1"/>
  <c r="S747" i="6" a="1"/>
  <c r="S747" i="6" s="1"/>
  <c r="Y747" i="6" s="1"/>
  <c r="S967" i="10" a="1"/>
  <c r="S967" i="10" s="1"/>
  <c r="Y967" i="10" s="1"/>
  <c r="S523" i="10" a="1"/>
  <c r="S523" i="10" s="1"/>
  <c r="Y523" i="10" s="1"/>
  <c r="S262" i="10" a="1"/>
  <c r="S262" i="10" s="1"/>
  <c r="Y262" i="10" s="1"/>
  <c r="S403" i="6" a="1"/>
  <c r="S403" i="6" s="1"/>
  <c r="Y403" i="6" s="1"/>
  <c r="S320" i="10" a="1"/>
  <c r="S320" i="10" s="1"/>
  <c r="Y320" i="10" s="1"/>
  <c r="S933" i="10" a="1"/>
  <c r="S933" i="10" s="1"/>
  <c r="Y933" i="10" s="1"/>
  <c r="S550" i="10" a="1"/>
  <c r="S550" i="10" s="1"/>
  <c r="Y550" i="10" s="1"/>
  <c r="S545" i="6" a="1"/>
  <c r="S545" i="6" s="1"/>
  <c r="Y545" i="6" s="1"/>
  <c r="S411" i="6" a="1"/>
  <c r="S411" i="6" s="1"/>
  <c r="Y411" i="6" s="1"/>
  <c r="S190" i="10" a="1"/>
  <c r="S190" i="10" s="1"/>
  <c r="Y190" i="10" s="1"/>
  <c r="S973" i="6" a="1"/>
  <c r="S973" i="6" s="1"/>
  <c r="Y973" i="6" s="1"/>
  <c r="S394" i="6" a="1"/>
  <c r="S394" i="6" s="1"/>
  <c r="Y394" i="6" s="1"/>
  <c r="S506" i="6" a="1"/>
  <c r="S506" i="6" s="1"/>
  <c r="Y506" i="6" s="1"/>
  <c r="S332" i="6" a="1"/>
  <c r="S332" i="6" s="1"/>
  <c r="Y332" i="6" s="1"/>
  <c r="S624" i="6" a="1"/>
  <c r="S624" i="6" s="1"/>
  <c r="Y624" i="6" s="1"/>
  <c r="S100" i="6" a="1"/>
  <c r="S100" i="6" s="1"/>
  <c r="Y100" i="6" s="1"/>
  <c r="S136" i="6" a="1"/>
  <c r="S136" i="6" s="1"/>
  <c r="Y136" i="6" s="1"/>
  <c r="S244" i="6" a="1"/>
  <c r="S244" i="6" s="1"/>
  <c r="Y244" i="6" s="1"/>
  <c r="S486" i="6" a="1"/>
  <c r="S486" i="6" s="1"/>
  <c r="Y486" i="6" s="1"/>
  <c r="S651" i="6" a="1"/>
  <c r="S651" i="6" s="1"/>
  <c r="Y651" i="6" s="1"/>
  <c r="S962" i="6" a="1"/>
  <c r="S962" i="6" s="1"/>
  <c r="Y962" i="6" s="1"/>
  <c r="S227" i="6" a="1"/>
  <c r="S227" i="6" s="1"/>
  <c r="Y227" i="6" s="1"/>
  <c r="S441" i="6" a="1"/>
  <c r="S441" i="6" s="1"/>
  <c r="Y441" i="6" s="1"/>
  <c r="S504" i="6" a="1"/>
  <c r="S504" i="6" s="1"/>
  <c r="Y504" i="6" s="1"/>
  <c r="S923" i="6" a="1"/>
  <c r="S923" i="6" s="1"/>
  <c r="Y923" i="6" s="1"/>
  <c r="S185" i="6" a="1"/>
  <c r="S185" i="6" s="1"/>
  <c r="Y185" i="6" s="1"/>
  <c r="S966" i="6" a="1"/>
  <c r="S966" i="6" s="1"/>
  <c r="Y966" i="6" s="1"/>
  <c r="S102" i="6" a="1"/>
  <c r="S102" i="6" s="1"/>
  <c r="Y102" i="6" s="1"/>
  <c r="S869" i="6" a="1"/>
  <c r="S869" i="6" s="1"/>
  <c r="Y869" i="6" s="1"/>
  <c r="S549" i="6" a="1"/>
  <c r="S549" i="6" s="1"/>
  <c r="Y549" i="6" s="1"/>
  <c r="S240" i="6" a="1"/>
  <c r="S240" i="6" s="1"/>
  <c r="Y240" i="6" s="1"/>
  <c r="S479" i="6" a="1"/>
  <c r="S479" i="6" s="1"/>
  <c r="Y479" i="6" s="1"/>
  <c r="S659" i="6" a="1"/>
  <c r="S659" i="6" s="1"/>
  <c r="Y659" i="6" s="1"/>
  <c r="S835" i="6" a="1"/>
  <c r="S835" i="6" s="1"/>
  <c r="Y835" i="6" s="1"/>
  <c r="S208" i="6" a="1"/>
  <c r="S208" i="6" s="1"/>
  <c r="Y208" i="6" s="1"/>
  <c r="S23" i="6" a="1"/>
  <c r="S23" i="6" s="1"/>
  <c r="Y23" i="6" s="1"/>
  <c r="S338" i="6" a="1"/>
  <c r="S338" i="6" s="1"/>
  <c r="Y338" i="6" s="1"/>
  <c r="S38" i="6" a="1"/>
  <c r="S38" i="6" s="1"/>
  <c r="Y38" i="6" s="1"/>
  <c r="S112" i="6" a="1"/>
  <c r="S112" i="6" s="1"/>
  <c r="Y112" i="6" s="1"/>
  <c r="S955" i="6" a="1"/>
  <c r="S955" i="6" s="1"/>
  <c r="Y955" i="6" s="1"/>
  <c r="S76" i="6" a="1"/>
  <c r="S76" i="6" s="1"/>
  <c r="Y76" i="6" s="1"/>
  <c r="S665" i="6" a="1"/>
  <c r="S665" i="6" s="1"/>
  <c r="Y665" i="6" s="1"/>
  <c r="S910" i="6" a="1"/>
  <c r="S910" i="6" s="1"/>
  <c r="Y910" i="6" s="1"/>
  <c r="S982" i="6" a="1"/>
  <c r="S982" i="6" s="1"/>
  <c r="Y982" i="6" s="1"/>
  <c r="S586" i="6" a="1"/>
  <c r="S586" i="6" s="1"/>
  <c r="Y586" i="6" s="1"/>
  <c r="S225" i="6" a="1"/>
  <c r="S225" i="6" s="1"/>
  <c r="Y225" i="6" s="1"/>
  <c r="S953" i="6" a="1"/>
  <c r="S953" i="6" s="1"/>
  <c r="Y953" i="6" s="1"/>
  <c r="S555" i="6" a="1"/>
  <c r="S555" i="6" s="1"/>
  <c r="Y555" i="6" s="1"/>
  <c r="S990" i="6" a="1"/>
  <c r="S990" i="6" s="1"/>
  <c r="Y990" i="6" s="1"/>
  <c r="S400" i="6" a="1"/>
  <c r="S400" i="6" s="1"/>
  <c r="Y400" i="6" s="1"/>
  <c r="S638" i="6" a="1"/>
  <c r="S638" i="6" s="1"/>
  <c r="Y638" i="6" s="1"/>
  <c r="S3" i="6" a="1"/>
  <c r="S3" i="6" s="1"/>
  <c r="Y3" i="6" s="1"/>
  <c r="S989" i="6" a="1"/>
  <c r="S989" i="6" s="1"/>
  <c r="Y989" i="6" s="1"/>
  <c r="S521" i="6" a="1"/>
  <c r="S521" i="6" s="1"/>
  <c r="Y521" i="6" s="1"/>
  <c r="S553" i="6" a="1"/>
  <c r="S553" i="6" s="1"/>
  <c r="Y553" i="6" s="1"/>
  <c r="S879" i="6" a="1"/>
  <c r="S879" i="6" s="1"/>
  <c r="Y879" i="6" s="1"/>
  <c r="S922" i="6" a="1"/>
  <c r="S922" i="6" s="1"/>
  <c r="Y922" i="6" s="1"/>
  <c r="S385" i="6" a="1"/>
  <c r="S385" i="6" s="1"/>
  <c r="Y385" i="6" s="1"/>
  <c r="S421" i="6" a="1"/>
  <c r="S421" i="6" s="1"/>
  <c r="Y421" i="6" s="1"/>
  <c r="S755" i="6" a="1"/>
  <c r="S755" i="6" s="1"/>
  <c r="Y755" i="6" s="1"/>
  <c r="S391" i="6" a="1"/>
  <c r="S391" i="6" s="1"/>
  <c r="Y391" i="6" s="1"/>
  <c r="S612" i="6" a="1"/>
  <c r="S612" i="6" s="1"/>
  <c r="Y612" i="6" s="1"/>
  <c r="S326" i="6" a="1"/>
  <c r="S326" i="6" s="1"/>
  <c r="Y326" i="6" s="1"/>
  <c r="S770" i="6" a="1"/>
  <c r="S770" i="6" s="1"/>
  <c r="Y770" i="6" s="1"/>
  <c r="S318" i="6" a="1"/>
  <c r="S318" i="6" s="1"/>
  <c r="Y318" i="6" s="1"/>
  <c r="S484" i="6" a="1"/>
  <c r="S484" i="6" s="1"/>
  <c r="Y484" i="6" s="1"/>
  <c r="S10" i="6" a="1"/>
  <c r="S10" i="6" s="1"/>
  <c r="Y10" i="6" s="1"/>
  <c r="S105" i="6" a="1"/>
  <c r="S105" i="6" s="1"/>
  <c r="Y105" i="6" s="1"/>
  <c r="S345" i="6" a="1"/>
  <c r="S345" i="6" s="1"/>
  <c r="Y345" i="6" s="1"/>
  <c r="S352" i="6" a="1"/>
  <c r="S352" i="6" s="1"/>
  <c r="Y352" i="6" s="1"/>
  <c r="S278" i="6" a="1"/>
  <c r="S278" i="6" s="1"/>
  <c r="Y278" i="6" s="1"/>
  <c r="S912" i="6" a="1"/>
  <c r="S912" i="6" s="1"/>
  <c r="Y912" i="6" s="1"/>
  <c r="S731" i="6" a="1"/>
  <c r="S731" i="6" s="1"/>
  <c r="Y731" i="6" s="1"/>
  <c r="S562" i="6" a="1"/>
  <c r="S562" i="6" s="1"/>
  <c r="Y562" i="6" s="1"/>
  <c r="S903" i="6" a="1"/>
  <c r="S903" i="6" s="1"/>
  <c r="Y903" i="6" s="1"/>
  <c r="S477" i="6" a="1"/>
  <c r="S477" i="6" s="1"/>
  <c r="Y477" i="6" s="1"/>
  <c r="S463" i="6" a="1"/>
  <c r="S463" i="6" s="1"/>
  <c r="Y463" i="6" s="1"/>
  <c r="S837" i="6" a="1"/>
  <c r="S837" i="6" s="1"/>
  <c r="Y837" i="6" s="1"/>
  <c r="S253" i="6" a="1"/>
  <c r="S253" i="6" s="1"/>
  <c r="Y253" i="6" s="1"/>
  <c r="S423" i="6" a="1"/>
  <c r="S423" i="6" s="1"/>
  <c r="Y423" i="6" s="1"/>
  <c r="S492" i="6" a="1"/>
  <c r="S492" i="6" s="1"/>
  <c r="Y492" i="6" s="1"/>
  <c r="S229" i="6" a="1"/>
  <c r="S229" i="6" s="1"/>
  <c r="Y229" i="6" s="1"/>
  <c r="S899" i="6" a="1"/>
  <c r="S899" i="6" s="1"/>
  <c r="Y899" i="6" s="1"/>
  <c r="S722" i="6" a="1"/>
  <c r="S722" i="6" s="1"/>
  <c r="Y722" i="6" s="1"/>
  <c r="L17" i="8" l="1"/>
  <c r="N17" i="8" s="1"/>
  <c r="O17" i="8"/>
  <c r="Y2" i="10"/>
  <c r="Q17" i="8" s="1"/>
  <c r="R17" i="8" s="1"/>
  <c r="AE2" i="8" s="1"/>
  <c r="K17" i="8"/>
  <c r="P17" i="8"/>
  <c r="BC35" i="6"/>
  <c r="BC38" i="6"/>
  <c r="BD23" i="6" a="1"/>
  <c r="BD23" i="6" s="1"/>
  <c r="BD25" i="6" a="1"/>
  <c r="BD25" i="6" s="1"/>
  <c r="BD22" i="6" a="1"/>
  <c r="BD22" i="6" s="1"/>
  <c r="BD24" i="6" a="1"/>
  <c r="BD24" i="6" s="1"/>
  <c r="BC14" i="6" a="1"/>
  <c r="BC14" i="6" s="1"/>
  <c r="BC13" i="6" a="1"/>
  <c r="BC13" i="6" s="1"/>
  <c r="BC16" i="6" a="1"/>
  <c r="BC16" i="6" s="1"/>
  <c r="BC12" i="6" a="1"/>
  <c r="BC12" i="6" s="1"/>
  <c r="BC34" i="6"/>
  <c r="BC17" i="6" a="1"/>
  <c r="BC17" i="6" s="1"/>
  <c r="BC15" i="6" a="1"/>
  <c r="BC15" i="6" s="1"/>
  <c r="BC27" i="6" a="1"/>
  <c r="BC27" i="6" s="1"/>
  <c r="BD20" i="6" a="1"/>
  <c r="BD20" i="6" s="1"/>
  <c r="BD21" i="6" a="1"/>
  <c r="BD21" i="6" s="1"/>
  <c r="BC39" i="6"/>
  <c r="BC37" i="6"/>
  <c r="BC36" i="6"/>
  <c r="BD35" i="6" l="1"/>
  <c r="BE24" i="6" a="1"/>
  <c r="BE24" i="6" s="1"/>
  <c r="BD34" i="6"/>
  <c r="BE22" i="6" a="1"/>
  <c r="BE22" i="6" s="1"/>
  <c r="BE23" i="6" a="1"/>
  <c r="BE23" i="6" s="1"/>
  <c r="BE25" i="6" a="1"/>
  <c r="BE25" i="6" s="1"/>
  <c r="BD15" i="6" a="1"/>
  <c r="BD15" i="6" s="1"/>
  <c r="BD27" i="6" a="1"/>
  <c r="BD27" i="6" s="1"/>
  <c r="BD17" i="6" a="1"/>
  <c r="BD17" i="6" s="1"/>
  <c r="BD14" i="6" a="1"/>
  <c r="BD14" i="6" s="1"/>
  <c r="BD12" i="6" a="1"/>
  <c r="BD12" i="6" s="1"/>
  <c r="BD13" i="6" a="1"/>
  <c r="BD13" i="6" s="1"/>
  <c r="BD16" i="6" a="1"/>
  <c r="BD16" i="6" s="1"/>
  <c r="BE20" i="6" a="1"/>
  <c r="BE20" i="6" s="1"/>
  <c r="BE21" i="6" a="1"/>
  <c r="BE21" i="6" s="1"/>
  <c r="BD38" i="6"/>
  <c r="BD36" i="6"/>
  <c r="BC41" i="6"/>
  <c r="BD39" i="6"/>
  <c r="BC10" i="6"/>
  <c r="BD37" i="6"/>
  <c r="BF25" i="6" l="1" a="1"/>
  <c r="BF25" i="6" s="1"/>
  <c r="BF24" i="6" a="1"/>
  <c r="BF24" i="6" s="1"/>
  <c r="BF23" i="6" a="1"/>
  <c r="BF23" i="6" s="1"/>
  <c r="BE34" i="6"/>
  <c r="BF22" i="6" a="1"/>
  <c r="BF22" i="6" s="1"/>
  <c r="BE16" i="6" a="1"/>
  <c r="BE16" i="6" s="1"/>
  <c r="BE13" i="6" a="1"/>
  <c r="BE13" i="6" s="1"/>
  <c r="BE12" i="6" a="1"/>
  <c r="BE12" i="6" s="1"/>
  <c r="BE27" i="6" a="1"/>
  <c r="BE27" i="6" s="1"/>
  <c r="BE14" i="6" a="1"/>
  <c r="BE14" i="6" s="1"/>
  <c r="BE15" i="6" a="1"/>
  <c r="BE15" i="6" s="1"/>
  <c r="BE17" i="6" a="1"/>
  <c r="BE17" i="6" s="1"/>
  <c r="BF20" i="6" a="1"/>
  <c r="BF20" i="6" s="1"/>
  <c r="BF21" i="6" a="1"/>
  <c r="BF21" i="6" s="1"/>
  <c r="BE39" i="6"/>
  <c r="BE37" i="6"/>
  <c r="BE36" i="6"/>
  <c r="BD41" i="6"/>
  <c r="BD45" i="6" s="1"/>
  <c r="BD10" i="6"/>
  <c r="BE38" i="6"/>
  <c r="BC4" i="6"/>
  <c r="BC3" i="6"/>
  <c r="BC6" i="6"/>
  <c r="BC7" i="6"/>
  <c r="BC2" i="6"/>
  <c r="BC5" i="6"/>
  <c r="BE35" i="6"/>
  <c r="BD48" i="6" l="1"/>
  <c r="BD50" i="6"/>
  <c r="BD49" i="6"/>
  <c r="BD47" i="6"/>
  <c r="BC9" i="6" a="1"/>
  <c r="BC9" i="6" s="1"/>
  <c r="BF38" i="6"/>
  <c r="BD3" i="6"/>
  <c r="BD2" i="6"/>
  <c r="BD6" i="6"/>
  <c r="BD4" i="6"/>
  <c r="BD7" i="6"/>
  <c r="BD5" i="6"/>
  <c r="BF39" i="6"/>
  <c r="BF35" i="6"/>
  <c r="BF37" i="6"/>
  <c r="BE10" i="6"/>
  <c r="BD46" i="6"/>
  <c r="BG23" i="6" a="1"/>
  <c r="BG23" i="6" s="1"/>
  <c r="BG24" i="6" a="1"/>
  <c r="BG24" i="6" s="1"/>
  <c r="BF34" i="6"/>
  <c r="BG22" i="6" a="1"/>
  <c r="BG22" i="6" s="1"/>
  <c r="BG25" i="6" a="1"/>
  <c r="BG25" i="6" s="1"/>
  <c r="BF14" i="6" a="1"/>
  <c r="BF14" i="6" s="1"/>
  <c r="BF13" i="6" a="1"/>
  <c r="BF13" i="6" s="1"/>
  <c r="BF16" i="6" a="1"/>
  <c r="BF16" i="6" s="1"/>
  <c r="BF27" i="6" a="1"/>
  <c r="BF27" i="6" s="1"/>
  <c r="BF15" i="6" a="1"/>
  <c r="BF15" i="6" s="1"/>
  <c r="BF17" i="6" a="1"/>
  <c r="BF17" i="6" s="1"/>
  <c r="BF12" i="6" a="1"/>
  <c r="BF12" i="6" s="1"/>
  <c r="BG20" i="6" a="1"/>
  <c r="BG20" i="6" s="1"/>
  <c r="BG21" i="6" a="1"/>
  <c r="BG21" i="6" s="1"/>
  <c r="BF36" i="6"/>
  <c r="BE41" i="6"/>
  <c r="BE47" i="6" s="1"/>
  <c r="BD9" i="6" l="1" a="1"/>
  <c r="BD9" i="6" s="1"/>
  <c r="BE50" i="6"/>
  <c r="BD57" i="6" a="1"/>
  <c r="BD57" i="6" s="1"/>
  <c r="BE48" i="6"/>
  <c r="BG35" i="6"/>
  <c r="BE4" i="6"/>
  <c r="BE2" i="6"/>
  <c r="BE6" i="6"/>
  <c r="BE3" i="6"/>
  <c r="BE7" i="6"/>
  <c r="BE5" i="6"/>
  <c r="BG39" i="6"/>
  <c r="BG36" i="6"/>
  <c r="BE45" i="6"/>
  <c r="BG38" i="6"/>
  <c r="BE49" i="6"/>
  <c r="BE46" i="6"/>
  <c r="BD54" i="6" a="1"/>
  <c r="BD54" i="6" s="1"/>
  <c r="BF41" i="6"/>
  <c r="BF48" i="6" s="1"/>
  <c r="BD53" i="6" a="1"/>
  <c r="BD53" i="6" s="1"/>
  <c r="BG37" i="6"/>
  <c r="BD52" i="6" a="1"/>
  <c r="BD52" i="6" s="1"/>
  <c r="BD56" i="6" a="1"/>
  <c r="BD56" i="6" s="1"/>
  <c r="BD55" i="6" a="1"/>
  <c r="BD55" i="6" s="1"/>
  <c r="BF10" i="6"/>
  <c r="BH22" i="6" a="1"/>
  <c r="BH22" i="6" s="1"/>
  <c r="BH24" i="6" a="1"/>
  <c r="BH24" i="6" s="1"/>
  <c r="BG34" i="6"/>
  <c r="BH25" i="6" a="1"/>
  <c r="BH25" i="6" s="1"/>
  <c r="BH23" i="6" a="1"/>
  <c r="BH23" i="6" s="1"/>
  <c r="BG12" i="6" a="1"/>
  <c r="BG12" i="6" s="1"/>
  <c r="BG16" i="6" a="1"/>
  <c r="BG16" i="6" s="1"/>
  <c r="BG15" i="6" a="1"/>
  <c r="BG15" i="6" s="1"/>
  <c r="BG17" i="6" a="1"/>
  <c r="BG17" i="6" s="1"/>
  <c r="BG14" i="6" a="1"/>
  <c r="BG14" i="6" s="1"/>
  <c r="BG27" i="6" a="1"/>
  <c r="BG27" i="6" s="1"/>
  <c r="BG13" i="6" a="1"/>
  <c r="BG13" i="6" s="1"/>
  <c r="BH20" i="6" a="1"/>
  <c r="BH20" i="6" s="1"/>
  <c r="BH21" i="6" a="1"/>
  <c r="BH21" i="6" s="1"/>
  <c r="BF46" i="6" l="1"/>
  <c r="BF50" i="6"/>
  <c r="BG10" i="6"/>
  <c r="BG3" i="6" s="1"/>
  <c r="BH36" i="6"/>
  <c r="BF4" i="6"/>
  <c r="BF3" i="6"/>
  <c r="BF2" i="6"/>
  <c r="BF6" i="6"/>
  <c r="BF7" i="6"/>
  <c r="BF5" i="6"/>
  <c r="BF45" i="6"/>
  <c r="BE54" i="6" a="1"/>
  <c r="BE54" i="6" s="1"/>
  <c r="BE52" i="6" a="1"/>
  <c r="BE52" i="6" s="1"/>
  <c r="BE56" i="6" a="1"/>
  <c r="BE56" i="6" s="1"/>
  <c r="BE53" i="6" a="1"/>
  <c r="BE53" i="6" s="1"/>
  <c r="BE55" i="6" a="1"/>
  <c r="BE55" i="6" s="1"/>
  <c r="BE57" i="6" a="1"/>
  <c r="BE57" i="6" s="1"/>
  <c r="BI24" i="6" a="1"/>
  <c r="BI24" i="6" s="1"/>
  <c r="BI23" i="6" a="1"/>
  <c r="BI23" i="6" s="1"/>
  <c r="BI22" i="6" a="1"/>
  <c r="BI22" i="6" s="1"/>
  <c r="BH34" i="6"/>
  <c r="BI25" i="6" a="1"/>
  <c r="BI25" i="6" s="1"/>
  <c r="BH13" i="6" a="1"/>
  <c r="BH13" i="6" s="1"/>
  <c r="BH17" i="6" a="1"/>
  <c r="BH17" i="6" s="1"/>
  <c r="BH12" i="6" a="1"/>
  <c r="BH12" i="6" s="1"/>
  <c r="BH15" i="6" a="1"/>
  <c r="BH15" i="6" s="1"/>
  <c r="BH16" i="6" a="1"/>
  <c r="BH16" i="6" s="1"/>
  <c r="BH27" i="6" a="1"/>
  <c r="BH27" i="6" s="1"/>
  <c r="BH14" i="6" a="1"/>
  <c r="BH14" i="6" s="1"/>
  <c r="BI20" i="6" a="1"/>
  <c r="BI20" i="6" s="1"/>
  <c r="BI21" i="6" a="1"/>
  <c r="BI21" i="6" s="1"/>
  <c r="BH37" i="6"/>
  <c r="BD59" i="6"/>
  <c r="BF47" i="6"/>
  <c r="BF49" i="6"/>
  <c r="BE9" i="6" a="1"/>
  <c r="BE9" i="6" s="1"/>
  <c r="BH39" i="6"/>
  <c r="BH35" i="6"/>
  <c r="BG41" i="6"/>
  <c r="BG46" i="6" s="1"/>
  <c r="BH38" i="6"/>
  <c r="BG49" i="6" l="1"/>
  <c r="BG7" i="6"/>
  <c r="BE59" i="6"/>
  <c r="BF9" i="6" a="1"/>
  <c r="BF9" i="6" s="1"/>
  <c r="BG2" i="6"/>
  <c r="BG50" i="6"/>
  <c r="BG45" i="6"/>
  <c r="BG6" i="6"/>
  <c r="BG5" i="6"/>
  <c r="BG4" i="6"/>
  <c r="BG47" i="6"/>
  <c r="BI36" i="6"/>
  <c r="BG48" i="6"/>
  <c r="BI37" i="6"/>
  <c r="BH10" i="6"/>
  <c r="BI38" i="6"/>
  <c r="BI35" i="6"/>
  <c r="BF54" i="6" a="1"/>
  <c r="BF54" i="6" s="1"/>
  <c r="BF53" i="6" a="1"/>
  <c r="BF53" i="6" s="1"/>
  <c r="BF56" i="6" a="1"/>
  <c r="BF56" i="6" s="1"/>
  <c r="BF57" i="6" a="1"/>
  <c r="BF57" i="6" s="1"/>
  <c r="BF55" i="6" a="1"/>
  <c r="BF55" i="6" s="1"/>
  <c r="BF52" i="6" a="1"/>
  <c r="BF52" i="6" s="1"/>
  <c r="BJ23" i="6" a="1"/>
  <c r="BJ23" i="6" s="1"/>
  <c r="BI34" i="6"/>
  <c r="BJ25" i="6" a="1"/>
  <c r="BJ25" i="6" s="1"/>
  <c r="BJ22" i="6" a="1"/>
  <c r="BJ22" i="6" s="1"/>
  <c r="BJ24" i="6" a="1"/>
  <c r="BJ24" i="6" s="1"/>
  <c r="BI14" i="6" a="1"/>
  <c r="BI14" i="6" s="1"/>
  <c r="BI17" i="6" a="1"/>
  <c r="BI17" i="6" s="1"/>
  <c r="BI12" i="6" a="1"/>
  <c r="BI12" i="6" s="1"/>
  <c r="BI13" i="6" a="1"/>
  <c r="BI13" i="6" s="1"/>
  <c r="BI15" i="6" a="1"/>
  <c r="BI15" i="6" s="1"/>
  <c r="BI16" i="6" a="1"/>
  <c r="BI16" i="6" s="1"/>
  <c r="BI27" i="6" a="1"/>
  <c r="BI27" i="6" s="1"/>
  <c r="BJ20" i="6" a="1"/>
  <c r="BJ20" i="6" s="1"/>
  <c r="BJ21" i="6" a="1"/>
  <c r="BJ21" i="6" s="1"/>
  <c r="BI39" i="6"/>
  <c r="BH41" i="6"/>
  <c r="BH47" i="6" s="1"/>
  <c r="BG56" i="6" l="1" a="1"/>
  <c r="BG56" i="6" s="1"/>
  <c r="BG53" i="6" a="1"/>
  <c r="BG53" i="6" s="1"/>
  <c r="BG9" i="6" a="1"/>
  <c r="BG9" i="6" s="1"/>
  <c r="BG57" i="6" a="1"/>
  <c r="BG57" i="6" s="1"/>
  <c r="BG55" i="6" a="1"/>
  <c r="BG55" i="6" s="1"/>
  <c r="BF59" i="6"/>
  <c r="BG52" i="6" a="1"/>
  <c r="BG52" i="6" s="1"/>
  <c r="BH45" i="6"/>
  <c r="BH46" i="6"/>
  <c r="BI10" i="6"/>
  <c r="BI3" i="6" s="1"/>
  <c r="BG54" i="6" a="1"/>
  <c r="BG54" i="6" s="1"/>
  <c r="BH48" i="6"/>
  <c r="BH50" i="6"/>
  <c r="BJ36" i="6"/>
  <c r="BH49" i="6"/>
  <c r="BJ39" i="6"/>
  <c r="BI41" i="6"/>
  <c r="BI47" i="6" s="1"/>
  <c r="BH4" i="6"/>
  <c r="BH5" i="6"/>
  <c r="BH7" i="6"/>
  <c r="BH2" i="6"/>
  <c r="BH6" i="6"/>
  <c r="BH3" i="6"/>
  <c r="BJ37" i="6"/>
  <c r="BJ35" i="6"/>
  <c r="BK25" i="6" a="1"/>
  <c r="BK25" i="6" s="1"/>
  <c r="BK23" i="6" a="1"/>
  <c r="BK23" i="6" s="1"/>
  <c r="BK22" i="6" a="1"/>
  <c r="BK22" i="6" s="1"/>
  <c r="BJ34" i="6"/>
  <c r="BK24" i="6" a="1"/>
  <c r="BK24" i="6" s="1"/>
  <c r="BJ27" i="6" a="1"/>
  <c r="BJ27" i="6" s="1"/>
  <c r="BJ16" i="6" a="1"/>
  <c r="BJ16" i="6" s="1"/>
  <c r="BJ14" i="6" a="1"/>
  <c r="BJ14" i="6" s="1"/>
  <c r="BJ15" i="6" a="1"/>
  <c r="BJ15" i="6" s="1"/>
  <c r="BJ17" i="6" a="1"/>
  <c r="BJ17" i="6" s="1"/>
  <c r="BJ12" i="6" a="1"/>
  <c r="BJ12" i="6" s="1"/>
  <c r="BJ13" i="6" a="1"/>
  <c r="BJ13" i="6" s="1"/>
  <c r="BK20" i="6" a="1"/>
  <c r="BK20" i="6" s="1"/>
  <c r="BK21" i="6" a="1"/>
  <c r="BK21" i="6" s="1"/>
  <c r="BJ38" i="6"/>
  <c r="BI4" i="6" l="1"/>
  <c r="BI2" i="6"/>
  <c r="BI7" i="6"/>
  <c r="BI5" i="6"/>
  <c r="BG59" i="6"/>
  <c r="BH52" i="6" a="1"/>
  <c r="BH52" i="6" s="1"/>
  <c r="BI48" i="6"/>
  <c r="BH55" i="6" a="1"/>
  <c r="BH55" i="6" s="1"/>
  <c r="BH53" i="6" a="1"/>
  <c r="BH53" i="6" s="1"/>
  <c r="BH54" i="6" a="1"/>
  <c r="BH54" i="6" s="1"/>
  <c r="BI50" i="6"/>
  <c r="BI45" i="6"/>
  <c r="BH57" i="6" a="1"/>
  <c r="BH57" i="6" s="1"/>
  <c r="BJ10" i="6"/>
  <c r="BJ4" i="6" s="1"/>
  <c r="BH56" i="6" a="1"/>
  <c r="BH56" i="6" s="1"/>
  <c r="BI46" i="6"/>
  <c r="BI49" i="6"/>
  <c r="BI6" i="6"/>
  <c r="BK35" i="6"/>
  <c r="BK34" i="6"/>
  <c r="BL24" i="6" a="1"/>
  <c r="BL24" i="6" s="1"/>
  <c r="BL22" i="6" a="1"/>
  <c r="BL22" i="6" s="1"/>
  <c r="BL25" i="6" a="1"/>
  <c r="BL25" i="6" s="1"/>
  <c r="BL23" i="6" a="1"/>
  <c r="BL23" i="6" s="1"/>
  <c r="BK12" i="6" a="1"/>
  <c r="BK12" i="6" s="1"/>
  <c r="BK27" i="6" a="1"/>
  <c r="BK27" i="6" s="1"/>
  <c r="BK16" i="6" a="1"/>
  <c r="BK16" i="6" s="1"/>
  <c r="BK17" i="6" a="1"/>
  <c r="BK17" i="6" s="1"/>
  <c r="BK13" i="6" a="1"/>
  <c r="BK13" i="6" s="1"/>
  <c r="BK14" i="6" a="1"/>
  <c r="BK14" i="6" s="1"/>
  <c r="BK15" i="6" a="1"/>
  <c r="BK15" i="6" s="1"/>
  <c r="BL20" i="6" a="1"/>
  <c r="BL20" i="6" s="1"/>
  <c r="BL21" i="6" a="1"/>
  <c r="BL21" i="6" s="1"/>
  <c r="BK38" i="6"/>
  <c r="BH9" i="6" a="1"/>
  <c r="BH9" i="6" s="1"/>
  <c r="BJ41" i="6"/>
  <c r="BJ46" i="6" s="1"/>
  <c r="BK36" i="6"/>
  <c r="BK37" i="6"/>
  <c r="BK39" i="6"/>
  <c r="BI9" i="6" l="1" a="1"/>
  <c r="BI9" i="6" s="1"/>
  <c r="BJ6" i="6"/>
  <c r="BI54" i="6" a="1"/>
  <c r="BI54" i="6" s="1"/>
  <c r="BJ7" i="6"/>
  <c r="BJ5" i="6"/>
  <c r="BJ3" i="6"/>
  <c r="BI57" i="6" a="1"/>
  <c r="BI57" i="6" s="1"/>
  <c r="BI52" i="6" a="1"/>
  <c r="BI52" i="6" s="1"/>
  <c r="BH59" i="6"/>
  <c r="BI55" i="6" a="1"/>
  <c r="BI55" i="6" s="1"/>
  <c r="BI56" i="6" a="1"/>
  <c r="BI56" i="6" s="1"/>
  <c r="BI53" i="6" a="1"/>
  <c r="BI53" i="6" s="1"/>
  <c r="BJ2" i="6"/>
  <c r="BK10" i="6"/>
  <c r="BK3" i="6" s="1"/>
  <c r="BL35" i="6"/>
  <c r="BJ48" i="6"/>
  <c r="BM22" i="6" a="1"/>
  <c r="BM22" i="6" s="1"/>
  <c r="BL34" i="6"/>
  <c r="BM25" i="6" a="1"/>
  <c r="BM25" i="6" s="1"/>
  <c r="BM24" i="6" a="1"/>
  <c r="BM24" i="6" s="1"/>
  <c r="BM23" i="6" a="1"/>
  <c r="BM23" i="6" s="1"/>
  <c r="BL17" i="6" a="1"/>
  <c r="BL17" i="6" s="1"/>
  <c r="BL27" i="6" a="1"/>
  <c r="BL27" i="6" s="1"/>
  <c r="BL14" i="6" a="1"/>
  <c r="BL14" i="6" s="1"/>
  <c r="BL12" i="6" a="1"/>
  <c r="BL12" i="6" s="1"/>
  <c r="BL13" i="6" a="1"/>
  <c r="BL13" i="6" s="1"/>
  <c r="BL15" i="6" a="1"/>
  <c r="BL15" i="6" s="1"/>
  <c r="BL16" i="6" a="1"/>
  <c r="BL16" i="6" s="1"/>
  <c r="BM20" i="6" a="1"/>
  <c r="BM20" i="6" s="1"/>
  <c r="BM21" i="6" a="1"/>
  <c r="BM21" i="6" s="1"/>
  <c r="BL37" i="6"/>
  <c r="BL39" i="6"/>
  <c r="BJ49" i="6"/>
  <c r="BL36" i="6"/>
  <c r="BL38" i="6"/>
  <c r="BJ45" i="6"/>
  <c r="BK41" i="6"/>
  <c r="BK48" i="6" s="1"/>
  <c r="BJ50" i="6"/>
  <c r="BJ47" i="6"/>
  <c r="BJ9" i="6" l="1" a="1"/>
  <c r="BJ9" i="6" s="1"/>
  <c r="BI59" i="6"/>
  <c r="BK4" i="6"/>
  <c r="BK2" i="6"/>
  <c r="BK6" i="6"/>
  <c r="BK5" i="6"/>
  <c r="BK7" i="6"/>
  <c r="BM35" i="6"/>
  <c r="BK50" i="6"/>
  <c r="BJ54" i="6" a="1"/>
  <c r="BJ54" i="6" s="1"/>
  <c r="BJ52" i="6" a="1"/>
  <c r="BJ52" i="6" s="1"/>
  <c r="BJ53" i="6" a="1"/>
  <c r="BJ53" i="6" s="1"/>
  <c r="BJ57" i="6" a="1"/>
  <c r="BJ57" i="6" s="1"/>
  <c r="BJ55" i="6" a="1"/>
  <c r="BJ55" i="6" s="1"/>
  <c r="BJ56" i="6" a="1"/>
  <c r="BJ56" i="6" s="1"/>
  <c r="BK47" i="6"/>
  <c r="BK46" i="6"/>
  <c r="BM38" i="6"/>
  <c r="BK45" i="6"/>
  <c r="BM39" i="6"/>
  <c r="BM36" i="6"/>
  <c r="BK49" i="6"/>
  <c r="BL10" i="6"/>
  <c r="BL41" i="6"/>
  <c r="BL46" i="6" s="1"/>
  <c r="BM34" i="6"/>
  <c r="BN22" i="6" a="1"/>
  <c r="BN22" i="6" s="1"/>
  <c r="BN25" i="6" a="1"/>
  <c r="BN25" i="6" s="1"/>
  <c r="BN24" i="6" a="1"/>
  <c r="BN24" i="6" s="1"/>
  <c r="BN23" i="6" a="1"/>
  <c r="BN23" i="6" s="1"/>
  <c r="BM12" i="6" a="1"/>
  <c r="BM12" i="6" s="1"/>
  <c r="BM14" i="6" a="1"/>
  <c r="BM14" i="6" s="1"/>
  <c r="BM16" i="6" a="1"/>
  <c r="BM16" i="6" s="1"/>
  <c r="BM27" i="6" a="1"/>
  <c r="BM27" i="6" s="1"/>
  <c r="BM15" i="6" a="1"/>
  <c r="BM15" i="6" s="1"/>
  <c r="BM13" i="6" a="1"/>
  <c r="BM13" i="6" s="1"/>
  <c r="BM17" i="6" a="1"/>
  <c r="BM17" i="6" s="1"/>
  <c r="BN20" i="6" a="1"/>
  <c r="BN20" i="6" s="1"/>
  <c r="BN21" i="6" a="1"/>
  <c r="BN21" i="6" s="1"/>
  <c r="BM37" i="6"/>
  <c r="BK9" i="6" l="1" a="1"/>
  <c r="BK9" i="6" s="1"/>
  <c r="BL48" i="6"/>
  <c r="BL45" i="6"/>
  <c r="BJ59" i="6"/>
  <c r="BL47" i="6"/>
  <c r="BL49" i="6"/>
  <c r="BN39" i="6"/>
  <c r="BN36" i="6"/>
  <c r="BL3" i="6"/>
  <c r="BL5" i="6"/>
  <c r="BL4" i="6"/>
  <c r="BL7" i="6"/>
  <c r="BL6" i="6"/>
  <c r="BL2" i="6"/>
  <c r="BK57" i="6" a="1"/>
  <c r="BK57" i="6" s="1"/>
  <c r="BK54" i="6" a="1"/>
  <c r="BK54" i="6" s="1"/>
  <c r="BK53" i="6" a="1"/>
  <c r="BK53" i="6" s="1"/>
  <c r="BK55" i="6" a="1"/>
  <c r="BK55" i="6" s="1"/>
  <c r="BK52" i="6" a="1"/>
  <c r="BK52" i="6" s="1"/>
  <c r="BK56" i="6" a="1"/>
  <c r="BK56" i="6" s="1"/>
  <c r="BM41" i="6"/>
  <c r="BM49" i="6" s="1"/>
  <c r="BL50" i="6"/>
  <c r="BM10" i="6"/>
  <c r="BN35" i="6"/>
  <c r="BO24" i="6" a="1"/>
  <c r="BO24" i="6" s="1"/>
  <c r="BO25" i="6" a="1"/>
  <c r="BO25" i="6" s="1"/>
  <c r="BN34" i="6"/>
  <c r="BO23" i="6" a="1"/>
  <c r="BO23" i="6" s="1"/>
  <c r="BO22" i="6" a="1"/>
  <c r="BO22" i="6" s="1"/>
  <c r="BN16" i="6" a="1"/>
  <c r="BN16" i="6" s="1"/>
  <c r="BN15" i="6" a="1"/>
  <c r="BN15" i="6" s="1"/>
  <c r="BN17" i="6" a="1"/>
  <c r="BN17" i="6" s="1"/>
  <c r="BN27" i="6" a="1"/>
  <c r="BN27" i="6" s="1"/>
  <c r="BN12" i="6" a="1"/>
  <c r="BN12" i="6" s="1"/>
  <c r="BN13" i="6" a="1"/>
  <c r="BN13" i="6" s="1"/>
  <c r="BN14" i="6" a="1"/>
  <c r="BN14" i="6" s="1"/>
  <c r="BO20" i="6" a="1"/>
  <c r="BO20" i="6" s="1"/>
  <c r="BO21" i="6" a="1"/>
  <c r="BO21" i="6" s="1"/>
  <c r="BN37" i="6"/>
  <c r="BN38" i="6"/>
  <c r="BL54" i="6" l="1" a="1"/>
  <c r="BL54" i="6" s="1"/>
  <c r="BL53" i="6" a="1"/>
  <c r="BL53" i="6" s="1"/>
  <c r="BM50" i="6"/>
  <c r="BL52" i="6" a="1"/>
  <c r="BL52" i="6" s="1"/>
  <c r="BM46" i="6"/>
  <c r="BK59" i="6"/>
  <c r="BM47" i="6"/>
  <c r="BM48" i="6"/>
  <c r="BP23" i="6" a="1"/>
  <c r="BP23" i="6" s="1"/>
  <c r="BO34" i="6"/>
  <c r="BP24" i="6" a="1"/>
  <c r="BP24" i="6" s="1"/>
  <c r="BP22" i="6" a="1"/>
  <c r="BP22" i="6" s="1"/>
  <c r="BP25" i="6" a="1"/>
  <c r="BP25" i="6" s="1"/>
  <c r="BO12" i="6" a="1"/>
  <c r="BO12" i="6" s="1"/>
  <c r="BO14" i="6" a="1"/>
  <c r="BO14" i="6" s="1"/>
  <c r="BO13" i="6" a="1"/>
  <c r="BO13" i="6" s="1"/>
  <c r="BO16" i="6" a="1"/>
  <c r="BO16" i="6" s="1"/>
  <c r="BO17" i="6" a="1"/>
  <c r="BO17" i="6" s="1"/>
  <c r="BO27" i="6" a="1"/>
  <c r="BO27" i="6" s="1"/>
  <c r="BO15" i="6" a="1"/>
  <c r="BO15" i="6" s="1"/>
  <c r="BP20" i="6" a="1"/>
  <c r="BP20" i="6" s="1"/>
  <c r="BP21" i="6" a="1"/>
  <c r="BP21" i="6" s="1"/>
  <c r="BO36" i="6"/>
  <c r="BM3" i="6"/>
  <c r="BM7" i="6"/>
  <c r="BM4" i="6"/>
  <c r="BM6" i="6"/>
  <c r="BM5" i="6"/>
  <c r="BM2" i="6"/>
  <c r="BN10" i="6"/>
  <c r="BN41" i="6"/>
  <c r="BN48" i="6" s="1"/>
  <c r="BL57" i="6" a="1"/>
  <c r="BL57" i="6" s="1"/>
  <c r="BO39" i="6"/>
  <c r="BL55" i="6" a="1"/>
  <c r="BL55" i="6" s="1"/>
  <c r="BO38" i="6"/>
  <c r="BM45" i="6"/>
  <c r="BL56" i="6" a="1"/>
  <c r="BL56" i="6" s="1"/>
  <c r="BL9" i="6" a="1"/>
  <c r="BL9" i="6" s="1"/>
  <c r="BO37" i="6"/>
  <c r="BO35" i="6"/>
  <c r="BM9" i="6" l="1" a="1"/>
  <c r="BM9" i="6" s="1"/>
  <c r="BN50" i="6"/>
  <c r="BL59" i="6"/>
  <c r="BP35" i="6"/>
  <c r="BO10" i="6"/>
  <c r="BN49" i="6"/>
  <c r="BP34" i="6"/>
  <c r="BQ23" i="6" a="1"/>
  <c r="BQ23" i="6" s="1"/>
  <c r="BQ25" i="6" a="1"/>
  <c r="BQ25" i="6" s="1"/>
  <c r="BQ22" i="6" a="1"/>
  <c r="BQ22" i="6" s="1"/>
  <c r="BQ24" i="6" a="1"/>
  <c r="BQ24" i="6" s="1"/>
  <c r="BP16" i="6" a="1"/>
  <c r="BP16" i="6" s="1"/>
  <c r="BP14" i="6" a="1"/>
  <c r="BP14" i="6" s="1"/>
  <c r="BP15" i="6" a="1"/>
  <c r="BP15" i="6" s="1"/>
  <c r="BP13" i="6" a="1"/>
  <c r="BP13" i="6" s="1"/>
  <c r="BP12" i="6" a="1"/>
  <c r="BP12" i="6" s="1"/>
  <c r="BP27" i="6" a="1"/>
  <c r="BP27" i="6" s="1"/>
  <c r="BP17" i="6" a="1"/>
  <c r="BP17" i="6" s="1"/>
  <c r="BQ20" i="6" a="1"/>
  <c r="BQ20" i="6" s="1"/>
  <c r="BQ21" i="6" a="1"/>
  <c r="BQ21" i="6" s="1"/>
  <c r="BN46" i="6"/>
  <c r="BP39" i="6"/>
  <c r="BP36" i="6"/>
  <c r="BP38" i="6"/>
  <c r="BO41" i="6"/>
  <c r="BO50" i="6" s="1"/>
  <c r="BN47" i="6"/>
  <c r="BN45" i="6"/>
  <c r="BP37" i="6"/>
  <c r="BM54" i="6" a="1"/>
  <c r="BM54" i="6" s="1"/>
  <c r="BM57" i="6" a="1"/>
  <c r="BM57" i="6" s="1"/>
  <c r="BM52" i="6" a="1"/>
  <c r="BM52" i="6" s="1"/>
  <c r="BM56" i="6" a="1"/>
  <c r="BM56" i="6" s="1"/>
  <c r="BM53" i="6" a="1"/>
  <c r="BM53" i="6" s="1"/>
  <c r="BM55" i="6" a="1"/>
  <c r="BM55" i="6" s="1"/>
  <c r="BN7" i="6"/>
  <c r="BN3" i="6"/>
  <c r="BN6" i="6"/>
  <c r="BN5" i="6"/>
  <c r="BN4" i="6"/>
  <c r="BN2" i="6"/>
  <c r="BO48" i="6" l="1"/>
  <c r="BM59" i="6"/>
  <c r="BO47" i="6"/>
  <c r="BO49" i="6"/>
  <c r="BO46" i="6"/>
  <c r="BN57" i="6" a="1"/>
  <c r="BN57" i="6" s="1"/>
  <c r="BN56" i="6" a="1"/>
  <c r="BN56" i="6" s="1"/>
  <c r="BN55" i="6" a="1"/>
  <c r="BN55" i="6" s="1"/>
  <c r="BN54" i="6" a="1"/>
  <c r="BN54" i="6" s="1"/>
  <c r="BN53" i="6" a="1"/>
  <c r="BN53" i="6" s="1"/>
  <c r="BN52" i="6" a="1"/>
  <c r="BN52" i="6" s="1"/>
  <c r="BQ39" i="6"/>
  <c r="P5" i="8"/>
  <c r="BP10" i="6"/>
  <c r="BQ37" i="6"/>
  <c r="N5" i="8"/>
  <c r="BR22" i="6" a="1"/>
  <c r="BR22" i="6" s="1"/>
  <c r="BR23" i="6" a="1"/>
  <c r="BR23" i="6" s="1"/>
  <c r="BR24" i="6" a="1"/>
  <c r="BR24" i="6" s="1"/>
  <c r="BQ34" i="6"/>
  <c r="BR25" i="6" a="1"/>
  <c r="BR25" i="6" s="1"/>
  <c r="BQ12" i="6" a="1"/>
  <c r="BQ12" i="6" s="1"/>
  <c r="BQ15" i="6" a="1"/>
  <c r="BQ15" i="6" s="1"/>
  <c r="BQ13" i="6" a="1"/>
  <c r="BQ13" i="6" s="1"/>
  <c r="BQ14" i="6" a="1"/>
  <c r="BQ14" i="6" s="1"/>
  <c r="BQ16" i="6" a="1"/>
  <c r="BQ16" i="6" s="1"/>
  <c r="BQ17" i="6" a="1"/>
  <c r="BQ17" i="6" s="1"/>
  <c r="BR20" i="6" a="1"/>
  <c r="BR20" i="6" s="1"/>
  <c r="K5" i="8"/>
  <c r="BQ27" i="6" a="1"/>
  <c r="BQ27" i="6" s="1"/>
  <c r="P590" i="6" s="1" a="1"/>
  <c r="P590" i="6" s="1"/>
  <c r="V590" i="6" s="1"/>
  <c r="BR21" i="6" a="1"/>
  <c r="BR21" i="6" s="1"/>
  <c r="BO45" i="6"/>
  <c r="BP41" i="6"/>
  <c r="BP50" i="6" s="1"/>
  <c r="BQ35" i="6"/>
  <c r="L5" i="8"/>
  <c r="BO6" i="6"/>
  <c r="BO4" i="6"/>
  <c r="BO5" i="6"/>
  <c r="BO3" i="6"/>
  <c r="BO7" i="6"/>
  <c r="BO2" i="6"/>
  <c r="BQ38" i="6"/>
  <c r="O5" i="8"/>
  <c r="BN9" i="6" a="1"/>
  <c r="BN9" i="6" s="1"/>
  <c r="BQ36" i="6"/>
  <c r="M5" i="8"/>
  <c r="BP46" i="6" l="1"/>
  <c r="BP47" i="6"/>
  <c r="P729" i="10" a="1"/>
  <c r="P729" i="10" s="1"/>
  <c r="V729" i="10" s="1"/>
  <c r="BN59" i="6"/>
  <c r="P787" i="10" a="1"/>
  <c r="P787" i="10" s="1"/>
  <c r="V787" i="10" s="1"/>
  <c r="P875" i="10" a="1"/>
  <c r="P875" i="10" s="1"/>
  <c r="V875" i="10" s="1"/>
  <c r="BP45" i="6"/>
  <c r="P296" i="10" a="1"/>
  <c r="P296" i="10" s="1"/>
  <c r="V296" i="10" s="1"/>
  <c r="P2" i="6" a="1"/>
  <c r="P2" i="6" s="1"/>
  <c r="V2" i="6" s="1"/>
  <c r="P207" i="10" a="1"/>
  <c r="P207" i="10" s="1"/>
  <c r="V207" i="10" s="1"/>
  <c r="P879" i="10" a="1"/>
  <c r="P879" i="10" s="1"/>
  <c r="V879" i="10" s="1"/>
  <c r="P762" i="10" a="1"/>
  <c r="P762" i="10" s="1"/>
  <c r="V762" i="10" s="1"/>
  <c r="P751" i="10" a="1"/>
  <c r="P751" i="10" s="1"/>
  <c r="V751" i="10" s="1"/>
  <c r="P812" i="10" a="1"/>
  <c r="P812" i="10" s="1"/>
  <c r="V812" i="10" s="1"/>
  <c r="P140" i="10" a="1"/>
  <c r="P140" i="10" s="1"/>
  <c r="V140" i="10" s="1"/>
  <c r="P776" i="10" a="1"/>
  <c r="P776" i="10" s="1"/>
  <c r="V776" i="10" s="1"/>
  <c r="P535" i="10" a="1"/>
  <c r="P535" i="10" s="1"/>
  <c r="V535" i="10" s="1"/>
  <c r="P120" i="10" a="1"/>
  <c r="P120" i="10" s="1"/>
  <c r="V120" i="10" s="1"/>
  <c r="P796" i="10" a="1"/>
  <c r="P796" i="10" s="1"/>
  <c r="V796" i="10" s="1"/>
  <c r="P317" i="10" a="1"/>
  <c r="P317" i="10" s="1"/>
  <c r="V317" i="10" s="1"/>
  <c r="P849" i="10" a="1"/>
  <c r="P849" i="10" s="1"/>
  <c r="V849" i="10" s="1"/>
  <c r="P510" i="10" a="1"/>
  <c r="P510" i="10" s="1"/>
  <c r="V510" i="10" s="1"/>
  <c r="P245" i="10" a="1"/>
  <c r="P245" i="10" s="1"/>
  <c r="V245" i="10" s="1"/>
  <c r="P41" i="10" a="1"/>
  <c r="P41" i="10" s="1"/>
  <c r="V41" i="10" s="1"/>
  <c r="P262" i="10" a="1"/>
  <c r="P262" i="10" s="1"/>
  <c r="V262" i="10" s="1"/>
  <c r="P938" i="10" a="1"/>
  <c r="P938" i="10" s="1"/>
  <c r="V938" i="10" s="1"/>
  <c r="P84" i="10" a="1"/>
  <c r="P84" i="10" s="1"/>
  <c r="V84" i="10" s="1"/>
  <c r="P619" i="10" a="1"/>
  <c r="P619" i="10" s="1"/>
  <c r="V619" i="10" s="1"/>
  <c r="P533" i="10" a="1"/>
  <c r="P533" i="10" s="1"/>
  <c r="V533" i="10" s="1"/>
  <c r="P136" i="10" a="1"/>
  <c r="P136" i="10" s="1"/>
  <c r="V136" i="10" s="1"/>
  <c r="P336" i="10" a="1"/>
  <c r="P336" i="10" s="1"/>
  <c r="V336" i="10" s="1"/>
  <c r="P582" i="10" a="1"/>
  <c r="P582" i="10" s="1"/>
  <c r="V582" i="10" s="1"/>
  <c r="P922" i="10" a="1"/>
  <c r="P922" i="10" s="1"/>
  <c r="V922" i="10" s="1"/>
  <c r="P590" i="10" a="1"/>
  <c r="P590" i="10" s="1"/>
  <c r="V590" i="10" s="1"/>
  <c r="P350" i="10" a="1"/>
  <c r="P350" i="10" s="1"/>
  <c r="V350" i="10" s="1"/>
  <c r="P584" i="10" a="1"/>
  <c r="P584" i="10" s="1"/>
  <c r="V584" i="10" s="1"/>
  <c r="P488" i="10" a="1"/>
  <c r="P488" i="10" s="1"/>
  <c r="V488" i="10" s="1"/>
  <c r="P21" i="10" a="1"/>
  <c r="P21" i="10" s="1"/>
  <c r="V21" i="10" s="1"/>
  <c r="P210" i="10" a="1"/>
  <c r="P210" i="10" s="1"/>
  <c r="V210" i="10" s="1"/>
  <c r="P234" i="10" a="1"/>
  <c r="P234" i="10" s="1"/>
  <c r="V234" i="10" s="1"/>
  <c r="P873" i="10" a="1"/>
  <c r="P873" i="10" s="1"/>
  <c r="V873" i="10" s="1"/>
  <c r="P913" i="10" a="1"/>
  <c r="P913" i="10" s="1"/>
  <c r="V913" i="10" s="1"/>
  <c r="P182" i="10" a="1"/>
  <c r="P182" i="10" s="1"/>
  <c r="V182" i="10" s="1"/>
  <c r="P643" i="10" a="1"/>
  <c r="P643" i="10" s="1"/>
  <c r="V643" i="10" s="1"/>
  <c r="P968" i="10" a="1"/>
  <c r="P968" i="10" s="1"/>
  <c r="V968" i="10" s="1"/>
  <c r="P71" i="10" a="1"/>
  <c r="P71" i="10" s="1"/>
  <c r="V71" i="10" s="1"/>
  <c r="P419" i="10" a="1"/>
  <c r="P419" i="10" s="1"/>
  <c r="V419" i="10" s="1"/>
  <c r="P896" i="10" a="1"/>
  <c r="P896" i="10" s="1"/>
  <c r="V896" i="10" s="1"/>
  <c r="P394" i="10" a="1"/>
  <c r="P394" i="10" s="1"/>
  <c r="V394" i="10" s="1"/>
  <c r="P323" i="10" a="1"/>
  <c r="P323" i="10" s="1"/>
  <c r="V323" i="10" s="1"/>
  <c r="P613" i="10" a="1"/>
  <c r="P613" i="10" s="1"/>
  <c r="V613" i="10" s="1"/>
  <c r="P971" i="10" a="1"/>
  <c r="P971" i="10" s="1"/>
  <c r="V971" i="10" s="1"/>
  <c r="P538" i="10" a="1"/>
  <c r="P538" i="10" s="1"/>
  <c r="V538" i="10" s="1"/>
  <c r="P560" i="10" a="1"/>
  <c r="P560" i="10" s="1"/>
  <c r="V560" i="10" s="1"/>
  <c r="P385" i="10" a="1"/>
  <c r="P385" i="10" s="1"/>
  <c r="V385" i="10" s="1"/>
  <c r="P514" i="10" a="1"/>
  <c r="P514" i="10" s="1"/>
  <c r="V514" i="10" s="1"/>
  <c r="P389" i="10" a="1"/>
  <c r="P389" i="10" s="1"/>
  <c r="V389" i="10" s="1"/>
  <c r="P909" i="10" a="1"/>
  <c r="P909" i="10" s="1"/>
  <c r="V909" i="10" s="1"/>
  <c r="P806" i="10" a="1"/>
  <c r="P806" i="10" s="1"/>
  <c r="V806" i="10" s="1"/>
  <c r="P493" i="10" a="1"/>
  <c r="P493" i="10" s="1"/>
  <c r="V493" i="10" s="1"/>
  <c r="P778" i="10" a="1"/>
  <c r="P778" i="10" s="1"/>
  <c r="V778" i="10" s="1"/>
  <c r="P215" i="10" a="1"/>
  <c r="P215" i="10" s="1"/>
  <c r="V215" i="10" s="1"/>
  <c r="P50" i="10" a="1"/>
  <c r="P50" i="10" s="1"/>
  <c r="V50" i="10" s="1"/>
  <c r="P869" i="10" a="1"/>
  <c r="P869" i="10" s="1"/>
  <c r="V869" i="10" s="1"/>
  <c r="P721" i="10" a="1"/>
  <c r="P721" i="10" s="1"/>
  <c r="V721" i="10" s="1"/>
  <c r="P544" i="10" a="1"/>
  <c r="P544" i="10" s="1"/>
  <c r="V544" i="10" s="1"/>
  <c r="P176" i="10" a="1"/>
  <c r="P176" i="10" s="1"/>
  <c r="V176" i="10" s="1"/>
  <c r="P603" i="10" a="1"/>
  <c r="P603" i="10" s="1"/>
  <c r="V603" i="10" s="1"/>
  <c r="P129" i="10" a="1"/>
  <c r="P129" i="10" s="1"/>
  <c r="V129" i="10" s="1"/>
  <c r="P230" i="10" a="1"/>
  <c r="P230" i="10" s="1"/>
  <c r="V230" i="10" s="1"/>
  <c r="P834" i="10" a="1"/>
  <c r="P834" i="10" s="1"/>
  <c r="V834" i="10" s="1"/>
  <c r="P951" i="10" a="1"/>
  <c r="P951" i="10" s="1"/>
  <c r="V951" i="10" s="1"/>
  <c r="P405" i="10" a="1"/>
  <c r="P405" i="10" s="1"/>
  <c r="V405" i="10" s="1"/>
  <c r="P674" i="10" a="1"/>
  <c r="P674" i="10" s="1"/>
  <c r="V674" i="10" s="1"/>
  <c r="P750" i="10" a="1"/>
  <c r="P750" i="10" s="1"/>
  <c r="V750" i="10" s="1"/>
  <c r="P30" i="10" a="1"/>
  <c r="P30" i="10" s="1"/>
  <c r="V30" i="10" s="1"/>
  <c r="P527" i="10" a="1"/>
  <c r="P527" i="10" s="1"/>
  <c r="V527" i="10" s="1"/>
  <c r="P237" i="10" a="1"/>
  <c r="P237" i="10" s="1"/>
  <c r="V237" i="10" s="1"/>
  <c r="P663" i="10" a="1"/>
  <c r="P663" i="10" s="1"/>
  <c r="V663" i="10" s="1"/>
  <c r="P994" i="10" a="1"/>
  <c r="P994" i="10" s="1"/>
  <c r="V994" i="10" s="1"/>
  <c r="P775" i="10" a="1"/>
  <c r="P775" i="10" s="1"/>
  <c r="V775" i="10" s="1"/>
  <c r="P595" i="10" a="1"/>
  <c r="P595" i="10" s="1"/>
  <c r="V595" i="10" s="1"/>
  <c r="P803" i="10" a="1"/>
  <c r="P803" i="10" s="1"/>
  <c r="V803" i="10" s="1"/>
  <c r="P274" i="10" a="1"/>
  <c r="P274" i="10" s="1"/>
  <c r="V274" i="10" s="1"/>
  <c r="P449" i="10" a="1"/>
  <c r="P449" i="10" s="1"/>
  <c r="V449" i="10" s="1"/>
  <c r="P374" i="10" a="1"/>
  <c r="P374" i="10" s="1"/>
  <c r="V374" i="10" s="1"/>
  <c r="P498" i="10" a="1"/>
  <c r="P498" i="10" s="1"/>
  <c r="V498" i="10" s="1"/>
  <c r="P391" i="10" a="1"/>
  <c r="P391" i="10" s="1"/>
  <c r="V391" i="10" s="1"/>
  <c r="P659" i="10" a="1"/>
  <c r="P659" i="10" s="1"/>
  <c r="V659" i="10" s="1"/>
  <c r="P158" i="10" a="1"/>
  <c r="P158" i="10" s="1"/>
  <c r="V158" i="10" s="1"/>
  <c r="P549" i="10" a="1"/>
  <c r="P549" i="10" s="1"/>
  <c r="V549" i="10" s="1"/>
  <c r="P392" i="10" a="1"/>
  <c r="P392" i="10" s="1"/>
  <c r="V392" i="10" s="1"/>
  <c r="P870" i="10" a="1"/>
  <c r="P870" i="10" s="1"/>
  <c r="V870" i="10" s="1"/>
  <c r="P744" i="10" a="1"/>
  <c r="P744" i="10" s="1"/>
  <c r="V744" i="10" s="1"/>
  <c r="P647" i="10" a="1"/>
  <c r="P647" i="10" s="1"/>
  <c r="V647" i="10" s="1"/>
  <c r="P470" i="10" a="1"/>
  <c r="P470" i="10" s="1"/>
  <c r="V470" i="10" s="1"/>
  <c r="P288" i="10" a="1"/>
  <c r="P288" i="10" s="1"/>
  <c r="V288" i="10" s="1"/>
  <c r="P897" i="10" a="1"/>
  <c r="P897" i="10" s="1"/>
  <c r="V897" i="10" s="1"/>
  <c r="P333" i="10" a="1"/>
  <c r="P333" i="10" s="1"/>
  <c r="V333" i="10" s="1"/>
  <c r="P455" i="10" a="1"/>
  <c r="P455" i="10" s="1"/>
  <c r="V455" i="10" s="1"/>
  <c r="P848" i="10" a="1"/>
  <c r="P848" i="10" s="1"/>
  <c r="V848" i="10" s="1"/>
  <c r="P665" i="10" a="1"/>
  <c r="P665" i="10" s="1"/>
  <c r="V665" i="10" s="1"/>
  <c r="P937" i="10" a="1"/>
  <c r="P937" i="10" s="1"/>
  <c r="V937" i="10" s="1"/>
  <c r="P501" i="10" a="1"/>
  <c r="P501" i="10" s="1"/>
  <c r="V501" i="10" s="1"/>
  <c r="P69" i="10" a="1"/>
  <c r="P69" i="10" s="1"/>
  <c r="V69" i="10" s="1"/>
  <c r="P352" i="10" a="1"/>
  <c r="P352" i="10" s="1"/>
  <c r="V352" i="10" s="1"/>
  <c r="P576" i="10" a="1"/>
  <c r="P576" i="10" s="1"/>
  <c r="V576" i="10" s="1"/>
  <c r="P948" i="10" a="1"/>
  <c r="P948" i="10" s="1"/>
  <c r="V948" i="10" s="1"/>
  <c r="P599" i="10" a="1"/>
  <c r="P599" i="10" s="1"/>
  <c r="V599" i="10" s="1"/>
  <c r="P536" i="10" a="1"/>
  <c r="P536" i="10" s="1"/>
  <c r="V536" i="10" s="1"/>
  <c r="P773" i="10" a="1"/>
  <c r="P773" i="10" s="1"/>
  <c r="V773" i="10" s="1"/>
  <c r="P117" i="10" a="1"/>
  <c r="P117" i="10" s="1"/>
  <c r="V117" i="10" s="1"/>
  <c r="P960" i="10" a="1"/>
  <c r="P960" i="10" s="1"/>
  <c r="V960" i="10" s="1"/>
  <c r="P805" i="10" a="1"/>
  <c r="P805" i="10" s="1"/>
  <c r="V805" i="10" s="1"/>
  <c r="P518" i="10" a="1"/>
  <c r="P518" i="10" s="1"/>
  <c r="V518" i="10" s="1"/>
  <c r="P722" i="10" a="1"/>
  <c r="P722" i="10" s="1"/>
  <c r="V722" i="10" s="1"/>
  <c r="P368" i="10" a="1"/>
  <c r="P368" i="10" s="1"/>
  <c r="V368" i="10" s="1"/>
  <c r="P261" i="10" a="1"/>
  <c r="P261" i="10" s="1"/>
  <c r="V261" i="10" s="1"/>
  <c r="P388" i="10" a="1"/>
  <c r="P388" i="10" s="1"/>
  <c r="V388" i="10" s="1"/>
  <c r="P291" i="10" a="1"/>
  <c r="P291" i="10" s="1"/>
  <c r="V291" i="10" s="1"/>
  <c r="P459" i="10" a="1"/>
  <c r="P459" i="10" s="1"/>
  <c r="V459" i="10" s="1"/>
  <c r="P362" i="10" a="1"/>
  <c r="P362" i="10" s="1"/>
  <c r="V362" i="10" s="1"/>
  <c r="P697" i="10" a="1"/>
  <c r="P697" i="10" s="1"/>
  <c r="V697" i="10" s="1"/>
  <c r="P254" i="10" a="1"/>
  <c r="P254" i="10" s="1"/>
  <c r="V254" i="10" s="1"/>
  <c r="P192" i="10" a="1"/>
  <c r="P192" i="10" s="1"/>
  <c r="V192" i="10" s="1"/>
  <c r="P404" i="10" a="1"/>
  <c r="P404" i="10" s="1"/>
  <c r="V404" i="10" s="1"/>
  <c r="P272" i="10" a="1"/>
  <c r="P272" i="10" s="1"/>
  <c r="V272" i="10" s="1"/>
  <c r="P399" i="10" a="1"/>
  <c r="P399" i="10" s="1"/>
  <c r="V399" i="10" s="1"/>
  <c r="P37" i="10" a="1"/>
  <c r="P37" i="10" s="1"/>
  <c r="V37" i="10" s="1"/>
  <c r="P337" i="10" a="1"/>
  <c r="P337" i="10" s="1"/>
  <c r="V337" i="10" s="1"/>
  <c r="P277" i="10" a="1"/>
  <c r="P277" i="10" s="1"/>
  <c r="V277" i="10" s="1"/>
  <c r="P667" i="10" a="1"/>
  <c r="P667" i="10" s="1"/>
  <c r="V667" i="10" s="1"/>
  <c r="P265" i="10" a="1"/>
  <c r="P265" i="10" s="1"/>
  <c r="V265" i="10" s="1"/>
  <c r="P300" i="10" a="1"/>
  <c r="P300" i="10" s="1"/>
  <c r="V300" i="10" s="1"/>
  <c r="P19" i="10" a="1"/>
  <c r="P19" i="10" s="1"/>
  <c r="V19" i="10" s="1"/>
  <c r="P450" i="6" a="1"/>
  <c r="P450" i="6" s="1"/>
  <c r="V450" i="6" s="1"/>
  <c r="P157" i="6" a="1"/>
  <c r="P157" i="6" s="1"/>
  <c r="V157" i="6" s="1"/>
  <c r="P500" i="6" a="1"/>
  <c r="P500" i="6" s="1"/>
  <c r="V500" i="6" s="1"/>
  <c r="P121" i="6" a="1"/>
  <c r="P121" i="6" s="1"/>
  <c r="V121" i="6" s="1"/>
  <c r="P872" i="6" a="1"/>
  <c r="P872" i="6" s="1"/>
  <c r="V872" i="6" s="1"/>
  <c r="P287" i="6" a="1"/>
  <c r="P287" i="6" s="1"/>
  <c r="V287" i="6" s="1"/>
  <c r="P922" i="6" a="1"/>
  <c r="P922" i="6" s="1"/>
  <c r="V922" i="6" s="1"/>
  <c r="P405" i="6" a="1"/>
  <c r="P405" i="6" s="1"/>
  <c r="V405" i="6" s="1"/>
  <c r="P346" i="6" a="1"/>
  <c r="P346" i="6" s="1"/>
  <c r="V346" i="6" s="1"/>
  <c r="P68" i="6" a="1"/>
  <c r="P68" i="6" s="1"/>
  <c r="V68" i="6" s="1"/>
  <c r="P662" i="6" a="1"/>
  <c r="P662" i="6" s="1"/>
  <c r="V662" i="6" s="1"/>
  <c r="P996" i="6" a="1"/>
  <c r="P996" i="6" s="1"/>
  <c r="V996" i="6" s="1"/>
  <c r="P376" i="6" a="1"/>
  <c r="P376" i="6" s="1"/>
  <c r="V376" i="6" s="1"/>
  <c r="P334" i="6" a="1"/>
  <c r="P334" i="6" s="1"/>
  <c r="V334" i="6" s="1"/>
  <c r="P727" i="6" a="1"/>
  <c r="P727" i="6" s="1"/>
  <c r="V727" i="6" s="1"/>
  <c r="P863" i="6" a="1"/>
  <c r="P863" i="6" s="1"/>
  <c r="V863" i="6" s="1"/>
  <c r="P222" i="6" a="1"/>
  <c r="P222" i="6" s="1"/>
  <c r="V222" i="6" s="1"/>
  <c r="P706" i="6" a="1"/>
  <c r="P706" i="6" s="1"/>
  <c r="V706" i="6" s="1"/>
  <c r="P66" i="6" a="1"/>
  <c r="P66" i="6" s="1"/>
  <c r="V66" i="6" s="1"/>
  <c r="P609" i="6" a="1"/>
  <c r="P609" i="6" s="1"/>
  <c r="V609" i="6" s="1"/>
  <c r="P599" i="6" a="1"/>
  <c r="P599" i="6" s="1"/>
  <c r="V599" i="6" s="1"/>
  <c r="P572" i="6" a="1"/>
  <c r="P572" i="6" s="1"/>
  <c r="V572" i="6" s="1"/>
  <c r="P953" i="6" a="1"/>
  <c r="P953" i="6" s="1"/>
  <c r="V953" i="6" s="1"/>
  <c r="P632" i="6" a="1"/>
  <c r="P632" i="6" s="1"/>
  <c r="V632" i="6" s="1"/>
  <c r="P790" i="6" a="1"/>
  <c r="P790" i="6" s="1"/>
  <c r="V790" i="6" s="1"/>
  <c r="P476" i="6" a="1"/>
  <c r="P476" i="6" s="1"/>
  <c r="V476" i="6" s="1"/>
  <c r="P866" i="6" a="1"/>
  <c r="P866" i="6" s="1"/>
  <c r="V866" i="6" s="1"/>
  <c r="P785" i="6" a="1"/>
  <c r="P785" i="6" s="1"/>
  <c r="V785" i="6" s="1"/>
  <c r="P198" i="6" a="1"/>
  <c r="P198" i="6" s="1"/>
  <c r="V198" i="6" s="1"/>
  <c r="P417" i="6" a="1"/>
  <c r="P417" i="6" s="1"/>
  <c r="V417" i="6" s="1"/>
  <c r="P73" i="6" a="1"/>
  <c r="P73" i="6" s="1"/>
  <c r="V73" i="6" s="1"/>
  <c r="P753" i="6" a="1"/>
  <c r="P753" i="6" s="1"/>
  <c r="V753" i="6" s="1"/>
  <c r="P454" i="6" a="1"/>
  <c r="P454" i="6" s="1"/>
  <c r="V454" i="6" s="1"/>
  <c r="P479" i="6" a="1"/>
  <c r="P479" i="6" s="1"/>
  <c r="V479" i="6" s="1"/>
  <c r="P7" i="6" a="1"/>
  <c r="P7" i="6" s="1"/>
  <c r="V7" i="6" s="1"/>
  <c r="P724" i="6" a="1"/>
  <c r="P724" i="6" s="1"/>
  <c r="V724" i="6" s="1"/>
  <c r="P227" i="6" a="1"/>
  <c r="P227" i="6" s="1"/>
  <c r="V227" i="6" s="1"/>
  <c r="P871" i="6" a="1"/>
  <c r="P871" i="6" s="1"/>
  <c r="V871" i="6" s="1"/>
  <c r="P433" i="6" a="1"/>
  <c r="P433" i="6" s="1"/>
  <c r="V433" i="6" s="1"/>
  <c r="P140" i="6" a="1"/>
  <c r="P140" i="6" s="1"/>
  <c r="V140" i="6" s="1"/>
  <c r="P957" i="6" a="1"/>
  <c r="P957" i="6" s="1"/>
  <c r="V957" i="6" s="1"/>
  <c r="P42" i="6" a="1"/>
  <c r="P42" i="6" s="1"/>
  <c r="V42" i="6" s="1"/>
  <c r="P856" i="6" a="1"/>
  <c r="P856" i="6" s="1"/>
  <c r="V856" i="6" s="1"/>
  <c r="P289" i="6" a="1"/>
  <c r="P289" i="6" s="1"/>
  <c r="V289" i="6" s="1"/>
  <c r="P955" i="6" a="1"/>
  <c r="P955" i="6" s="1"/>
  <c r="V955" i="6" s="1"/>
  <c r="P692" i="6" a="1"/>
  <c r="P692" i="6" s="1"/>
  <c r="V692" i="6" s="1"/>
  <c r="P959" i="6" a="1"/>
  <c r="P959" i="6" s="1"/>
  <c r="V959" i="6" s="1"/>
  <c r="P578" i="6" a="1"/>
  <c r="P578" i="6" s="1"/>
  <c r="V578" i="6" s="1"/>
  <c r="P126" i="6" a="1"/>
  <c r="P126" i="6" s="1"/>
  <c r="V126" i="6" s="1"/>
  <c r="P840" i="6" a="1"/>
  <c r="P840" i="6" s="1"/>
  <c r="V840" i="6" s="1"/>
  <c r="P299" i="6" a="1"/>
  <c r="P299" i="6" s="1"/>
  <c r="V299" i="6" s="1"/>
  <c r="P155" i="6" a="1"/>
  <c r="P155" i="6" s="1"/>
  <c r="V155" i="6" s="1"/>
  <c r="P896" i="6" a="1"/>
  <c r="P896" i="6" s="1"/>
  <c r="V896" i="6" s="1"/>
  <c r="P630" i="6" a="1"/>
  <c r="P630" i="6" s="1"/>
  <c r="V630" i="6" s="1"/>
  <c r="P719" i="6" a="1"/>
  <c r="P719" i="6" s="1"/>
  <c r="V719" i="6" s="1"/>
  <c r="P437" i="6" a="1"/>
  <c r="P437" i="6" s="1"/>
  <c r="V437" i="6" s="1"/>
  <c r="P486" i="6" a="1"/>
  <c r="P486" i="6" s="1"/>
  <c r="V486" i="6" s="1"/>
  <c r="P51" i="6" a="1"/>
  <c r="P51" i="6" s="1"/>
  <c r="V51" i="6" s="1"/>
  <c r="P95" i="6" a="1"/>
  <c r="P95" i="6" s="1"/>
  <c r="V95" i="6" s="1"/>
  <c r="P676" i="6" a="1"/>
  <c r="P676" i="6" s="1"/>
  <c r="V676" i="6" s="1"/>
  <c r="P967" i="6" a="1"/>
  <c r="P967" i="6" s="1"/>
  <c r="V967" i="6" s="1"/>
  <c r="P970" i="6" a="1"/>
  <c r="P970" i="6" s="1"/>
  <c r="V970" i="6" s="1"/>
  <c r="P516" i="6" a="1"/>
  <c r="P516" i="6" s="1"/>
  <c r="V516" i="6" s="1"/>
  <c r="P704" i="6" a="1"/>
  <c r="P704" i="6" s="1"/>
  <c r="V704" i="6" s="1"/>
  <c r="P456" i="6" a="1"/>
  <c r="P456" i="6" s="1"/>
  <c r="V456" i="6" s="1"/>
  <c r="P89" i="6" a="1"/>
  <c r="P89" i="6" s="1"/>
  <c r="V89" i="6" s="1"/>
  <c r="P495" i="6" a="1"/>
  <c r="P495" i="6" s="1"/>
  <c r="V495" i="6" s="1"/>
  <c r="P424" i="6" a="1"/>
  <c r="P424" i="6" s="1"/>
  <c r="V424" i="6" s="1"/>
  <c r="P449" i="6" a="1"/>
  <c r="P449" i="6" s="1"/>
  <c r="V449" i="6" s="1"/>
  <c r="P384" i="6" a="1"/>
  <c r="P384" i="6" s="1"/>
  <c r="V384" i="6" s="1"/>
  <c r="P304" i="6" a="1"/>
  <c r="P304" i="6" s="1"/>
  <c r="V304" i="6" s="1"/>
  <c r="P478" i="6" a="1"/>
  <c r="P478" i="6" s="1"/>
  <c r="V478" i="6" s="1"/>
  <c r="P960" i="6" a="1"/>
  <c r="P960" i="6" s="1"/>
  <c r="V960" i="6" s="1"/>
  <c r="P965" i="6" a="1"/>
  <c r="P965" i="6" s="1"/>
  <c r="V965" i="6" s="1"/>
  <c r="P306" i="6" a="1"/>
  <c r="P306" i="6" s="1"/>
  <c r="V306" i="6" s="1"/>
  <c r="P111" i="6" a="1"/>
  <c r="P111" i="6" s="1"/>
  <c r="V111" i="6" s="1"/>
  <c r="P561" i="6" a="1"/>
  <c r="P561" i="6" s="1"/>
  <c r="V561" i="6" s="1"/>
  <c r="P129" i="6" a="1"/>
  <c r="P129" i="6" s="1"/>
  <c r="V129" i="6" s="1"/>
  <c r="P399" i="6" a="1"/>
  <c r="P399" i="6" s="1"/>
  <c r="V399" i="6" s="1"/>
  <c r="P550" i="6" a="1"/>
  <c r="P550" i="6" s="1"/>
  <c r="V550" i="6" s="1"/>
  <c r="P389" i="6" a="1"/>
  <c r="P389" i="6" s="1"/>
  <c r="V389" i="6" s="1"/>
  <c r="P928" i="6" a="1"/>
  <c r="P928" i="6" s="1"/>
  <c r="V928" i="6" s="1"/>
  <c r="P178" i="6" a="1"/>
  <c r="P178" i="6" s="1"/>
  <c r="V178" i="6" s="1"/>
  <c r="P698" i="6" a="1"/>
  <c r="P698" i="6" s="1"/>
  <c r="V698" i="6" s="1"/>
  <c r="P256" i="6" a="1"/>
  <c r="P256" i="6" s="1"/>
  <c r="V256" i="6" s="1"/>
  <c r="P415" i="6" a="1"/>
  <c r="P415" i="6" s="1"/>
  <c r="V415" i="6" s="1"/>
  <c r="P588" i="6" a="1"/>
  <c r="P588" i="6" s="1"/>
  <c r="V588" i="6" s="1"/>
  <c r="P39" i="6" a="1"/>
  <c r="P39" i="6" s="1"/>
  <c r="V39" i="6" s="1"/>
  <c r="P764" i="6" a="1"/>
  <c r="P764" i="6" s="1"/>
  <c r="V764" i="6" s="1"/>
  <c r="P675" i="6" a="1"/>
  <c r="P675" i="6" s="1"/>
  <c r="V675" i="6" s="1"/>
  <c r="P13" i="6" a="1"/>
  <c r="P13" i="6" s="1"/>
  <c r="V13" i="6" s="1"/>
  <c r="P685" i="6" a="1"/>
  <c r="P685" i="6" s="1"/>
  <c r="V685" i="6" s="1"/>
  <c r="P847" i="6" a="1"/>
  <c r="P847" i="6" s="1"/>
  <c r="V847" i="6" s="1"/>
  <c r="P484" i="6" a="1"/>
  <c r="P484" i="6" s="1"/>
  <c r="V484" i="6" s="1"/>
  <c r="P67" i="6" a="1"/>
  <c r="P67" i="6" s="1"/>
  <c r="V67" i="6" s="1"/>
  <c r="P875" i="6" a="1"/>
  <c r="P875" i="6" s="1"/>
  <c r="V875" i="6" s="1"/>
  <c r="P440" i="6" a="1"/>
  <c r="P440" i="6" s="1"/>
  <c r="V440" i="6" s="1"/>
  <c r="P332" i="6" a="1"/>
  <c r="P332" i="6" s="1"/>
  <c r="V332" i="6" s="1"/>
  <c r="P603" i="6" a="1"/>
  <c r="P603" i="6" s="1"/>
  <c r="V603" i="6" s="1"/>
  <c r="P531" i="6" a="1"/>
  <c r="P531" i="6" s="1"/>
  <c r="V531" i="6" s="1"/>
  <c r="P844" i="6" a="1"/>
  <c r="P844" i="6" s="1"/>
  <c r="V844" i="6" s="1"/>
  <c r="P225" i="6" a="1"/>
  <c r="P225" i="6" s="1"/>
  <c r="V225" i="6" s="1"/>
  <c r="P523" i="6" a="1"/>
  <c r="P523" i="6" s="1"/>
  <c r="V523" i="6" s="1"/>
  <c r="P35" i="6" a="1"/>
  <c r="P35" i="6" s="1"/>
  <c r="V35" i="6" s="1"/>
  <c r="P971" i="6" a="1"/>
  <c r="P971" i="6" s="1"/>
  <c r="V971" i="6" s="1"/>
  <c r="P520" i="6" a="1"/>
  <c r="P520" i="6" s="1"/>
  <c r="V520" i="6" s="1"/>
  <c r="P743" i="6" a="1"/>
  <c r="P743" i="6" s="1"/>
  <c r="V743" i="6" s="1"/>
  <c r="P328" i="6" a="1"/>
  <c r="P328" i="6" s="1"/>
  <c r="V328" i="6" s="1"/>
  <c r="P196" i="6" a="1"/>
  <c r="P196" i="6" s="1"/>
  <c r="V196" i="6" s="1"/>
  <c r="P981" i="6" a="1"/>
  <c r="P981" i="6" s="1"/>
  <c r="V981" i="6" s="1"/>
  <c r="P108" i="6" a="1"/>
  <c r="P108" i="6" s="1"/>
  <c r="V108" i="6" s="1"/>
  <c r="P537" i="6" a="1"/>
  <c r="P537" i="6" s="1"/>
  <c r="V537" i="6" s="1"/>
  <c r="P208" i="6" a="1"/>
  <c r="P208" i="6" s="1"/>
  <c r="V208" i="6" s="1"/>
  <c r="P883" i="6" a="1"/>
  <c r="P883" i="6" s="1"/>
  <c r="V883" i="6" s="1"/>
  <c r="P148" i="6" a="1"/>
  <c r="P148" i="6" s="1"/>
  <c r="V148" i="6" s="1"/>
  <c r="P471" i="6" a="1"/>
  <c r="P471" i="6" s="1"/>
  <c r="V471" i="6" s="1"/>
  <c r="P463" i="6" a="1"/>
  <c r="P463" i="6" s="1"/>
  <c r="V463" i="6" s="1"/>
  <c r="P326" i="6" a="1"/>
  <c r="P326" i="6" s="1"/>
  <c r="V326" i="6" s="1"/>
  <c r="P177" i="6" a="1"/>
  <c r="P177" i="6" s="1"/>
  <c r="V177" i="6" s="1"/>
  <c r="P577" i="6" a="1"/>
  <c r="P577" i="6" s="1"/>
  <c r="V577" i="6" s="1"/>
  <c r="P48" i="6" a="1"/>
  <c r="P48" i="6" s="1"/>
  <c r="V48" i="6" s="1"/>
  <c r="P352" i="6" a="1"/>
  <c r="P352" i="6" s="1"/>
  <c r="V352" i="6" s="1"/>
  <c r="P211" i="6" a="1"/>
  <c r="P211" i="6" s="1"/>
  <c r="V211" i="6" s="1"/>
  <c r="P913" i="6" a="1"/>
  <c r="P913" i="6" s="1"/>
  <c r="V913" i="6" s="1"/>
  <c r="P317" i="6" a="1"/>
  <c r="P317" i="6" s="1"/>
  <c r="V317" i="6" s="1"/>
  <c r="BP48" i="6"/>
  <c r="P45" i="10" a="1"/>
  <c r="P45" i="10" s="1"/>
  <c r="V45" i="10" s="1"/>
  <c r="P228" i="10" a="1"/>
  <c r="P228" i="10" s="1"/>
  <c r="V228" i="10" s="1"/>
  <c r="P999" i="10" a="1"/>
  <c r="P999" i="10" s="1"/>
  <c r="V999" i="10" s="1"/>
  <c r="P727" i="10" a="1"/>
  <c r="P727" i="10" s="1"/>
  <c r="V727" i="10" s="1"/>
  <c r="P716" i="10" a="1"/>
  <c r="P716" i="10" s="1"/>
  <c r="V716" i="10" s="1"/>
  <c r="P784" i="10" a="1"/>
  <c r="P784" i="10" s="1"/>
  <c r="V784" i="10" s="1"/>
  <c r="P959" i="10" a="1"/>
  <c r="P959" i="10" s="1"/>
  <c r="V959" i="10" s="1"/>
  <c r="P864" i="10" a="1"/>
  <c r="P864" i="10" s="1"/>
  <c r="V864" i="10" s="1"/>
  <c r="P814" i="10" a="1"/>
  <c r="P814" i="10" s="1"/>
  <c r="V814" i="10" s="1"/>
  <c r="P567" i="10" a="1"/>
  <c r="P567" i="10" s="1"/>
  <c r="V567" i="10" s="1"/>
  <c r="P410" i="10" a="1"/>
  <c r="P410" i="10" s="1"/>
  <c r="V410" i="10" s="1"/>
  <c r="P943" i="10" a="1"/>
  <c r="P943" i="10" s="1"/>
  <c r="V943" i="10" s="1"/>
  <c r="P91" i="10" a="1"/>
  <c r="P91" i="10" s="1"/>
  <c r="V91" i="10" s="1"/>
  <c r="P824" i="10" a="1"/>
  <c r="P824" i="10" s="1"/>
  <c r="V824" i="10" s="1"/>
  <c r="P5" i="10" a="1"/>
  <c r="P5" i="10" s="1"/>
  <c r="V5" i="10" s="1"/>
  <c r="P914" i="10" a="1"/>
  <c r="P914" i="10" s="1"/>
  <c r="V914" i="10" s="1"/>
  <c r="P302" i="10" a="1"/>
  <c r="P302" i="10" s="1"/>
  <c r="V302" i="10" s="1"/>
  <c r="P478" i="10" a="1"/>
  <c r="P478" i="10" s="1"/>
  <c r="V478" i="10" s="1"/>
  <c r="P241" i="10" a="1"/>
  <c r="P241" i="10" s="1"/>
  <c r="V241" i="10" s="1"/>
  <c r="P698" i="10" a="1"/>
  <c r="P698" i="10" s="1"/>
  <c r="V698" i="10" s="1"/>
  <c r="P135" i="10" a="1"/>
  <c r="P135" i="10" s="1"/>
  <c r="V135" i="10" s="1"/>
  <c r="P902" i="10" a="1"/>
  <c r="P902" i="10" s="1"/>
  <c r="V902" i="10" s="1"/>
  <c r="P396" i="10" a="1"/>
  <c r="P396" i="10" s="1"/>
  <c r="V396" i="10" s="1"/>
  <c r="P947" i="10" a="1"/>
  <c r="P947" i="10" s="1"/>
  <c r="V947" i="10" s="1"/>
  <c r="P985" i="10" a="1"/>
  <c r="P985" i="10" s="1"/>
  <c r="V985" i="10" s="1"/>
  <c r="P519" i="10" a="1"/>
  <c r="P519" i="10" s="1"/>
  <c r="V519" i="10" s="1"/>
  <c r="P799" i="10" a="1"/>
  <c r="P799" i="10" s="1"/>
  <c r="V799" i="10" s="1"/>
  <c r="P355" i="10" a="1"/>
  <c r="P355" i="10" s="1"/>
  <c r="V355" i="10" s="1"/>
  <c r="P395" i="10" a="1"/>
  <c r="P395" i="10" s="1"/>
  <c r="V395" i="10" s="1"/>
  <c r="P180" i="10" a="1"/>
  <c r="P180" i="10" s="1"/>
  <c r="V180" i="10" s="1"/>
  <c r="P496" i="10" a="1"/>
  <c r="P496" i="10" s="1"/>
  <c r="V496" i="10" s="1"/>
  <c r="P444" i="10" a="1"/>
  <c r="P444" i="10" s="1"/>
  <c r="V444" i="10" s="1"/>
  <c r="BS25" i="6" a="1"/>
  <c r="BS25" i="6" s="1"/>
  <c r="BR34" i="6"/>
  <c r="BS24" i="6" a="1"/>
  <c r="BS24" i="6" s="1"/>
  <c r="BS23" i="6" a="1"/>
  <c r="BS23" i="6" s="1"/>
  <c r="BS22" i="6" a="1"/>
  <c r="BS22" i="6" s="1"/>
  <c r="BR27" i="6" a="1"/>
  <c r="BR27" i="6" s="1"/>
  <c r="BR13" i="6" a="1"/>
  <c r="BR13" i="6" s="1"/>
  <c r="BR17" i="6" a="1"/>
  <c r="BR17" i="6" s="1"/>
  <c r="BR12" i="6" a="1"/>
  <c r="BR12" i="6" s="1"/>
  <c r="BS20" i="6" a="1"/>
  <c r="BS20" i="6" s="1"/>
  <c r="BR16" i="6" a="1"/>
  <c r="BR16" i="6" s="1"/>
  <c r="BR14" i="6" a="1"/>
  <c r="BR14" i="6" s="1"/>
  <c r="BR15" i="6" a="1"/>
  <c r="BR15" i="6" s="1"/>
  <c r="BS21" i="6" a="1"/>
  <c r="BS21" i="6" s="1"/>
  <c r="P279" i="10" a="1"/>
  <c r="P279" i="10" s="1"/>
  <c r="V279" i="10" s="1"/>
  <c r="P917" i="10" a="1"/>
  <c r="P917" i="10" s="1"/>
  <c r="V917" i="10" s="1"/>
  <c r="P532" i="10" a="1"/>
  <c r="P532" i="10" s="1"/>
  <c r="V532" i="10" s="1"/>
  <c r="P383" i="10" a="1"/>
  <c r="P383" i="10" s="1"/>
  <c r="V383" i="10" s="1"/>
  <c r="P816" i="10" a="1"/>
  <c r="P816" i="10" s="1"/>
  <c r="V816" i="10" s="1"/>
  <c r="P370" i="10" a="1"/>
  <c r="P370" i="10" s="1"/>
  <c r="V370" i="10" s="1"/>
  <c r="P74" i="10" a="1"/>
  <c r="P74" i="10" s="1"/>
  <c r="V74" i="10" s="1"/>
  <c r="P224" i="10" a="1"/>
  <c r="P224" i="10" s="1"/>
  <c r="V224" i="10" s="1"/>
  <c r="P581" i="10" a="1"/>
  <c r="P581" i="10" s="1"/>
  <c r="V581" i="10" s="1"/>
  <c r="P218" i="10" a="1"/>
  <c r="P218" i="10" s="1"/>
  <c r="V218" i="10" s="1"/>
  <c r="P466" i="10" a="1"/>
  <c r="P466" i="10" s="1"/>
  <c r="V466" i="10" s="1"/>
  <c r="P196" i="10" a="1"/>
  <c r="P196" i="10" s="1"/>
  <c r="V196" i="10" s="1"/>
  <c r="P358" i="10" a="1"/>
  <c r="P358" i="10" s="1"/>
  <c r="V358" i="10" s="1"/>
  <c r="P43" i="10" a="1"/>
  <c r="P43" i="10" s="1"/>
  <c r="V43" i="10" s="1"/>
  <c r="P108" i="10" a="1"/>
  <c r="P108" i="10" s="1"/>
  <c r="V108" i="10" s="1"/>
  <c r="P852" i="10" a="1"/>
  <c r="P852" i="10" s="1"/>
  <c r="V852" i="10" s="1"/>
  <c r="P401" i="10" a="1"/>
  <c r="P401" i="10" s="1"/>
  <c r="V401" i="10" s="1"/>
  <c r="P656" i="10" a="1"/>
  <c r="P656" i="10" s="1"/>
  <c r="V656" i="10" s="1"/>
  <c r="P491" i="10" a="1"/>
  <c r="P491" i="10" s="1"/>
  <c r="V491" i="10" s="1"/>
  <c r="P175" i="10" a="1"/>
  <c r="P175" i="10" s="1"/>
  <c r="V175" i="10" s="1"/>
  <c r="P979" i="10" a="1"/>
  <c r="P979" i="10" s="1"/>
  <c r="V979" i="10" s="1"/>
  <c r="P759" i="10" a="1"/>
  <c r="P759" i="10" s="1"/>
  <c r="V759" i="10" s="1"/>
  <c r="P377" i="10" a="1"/>
  <c r="P377" i="10" s="1"/>
  <c r="V377" i="10" s="1"/>
  <c r="P781" i="10" a="1"/>
  <c r="P781" i="10" s="1"/>
  <c r="V781" i="10" s="1"/>
  <c r="P109" i="10" a="1"/>
  <c r="P109" i="10" s="1"/>
  <c r="V109" i="10" s="1"/>
  <c r="P127" i="10" a="1"/>
  <c r="P127" i="10" s="1"/>
  <c r="V127" i="10" s="1"/>
  <c r="P991" i="10" a="1"/>
  <c r="P991" i="10" s="1"/>
  <c r="V991" i="10" s="1"/>
  <c r="P316" i="10" a="1"/>
  <c r="P316" i="10" s="1"/>
  <c r="V316" i="10" s="1"/>
  <c r="P809" i="10" a="1"/>
  <c r="P809" i="10" s="1"/>
  <c r="V809" i="10" s="1"/>
  <c r="P299" i="10" a="1"/>
  <c r="P299" i="10" s="1"/>
  <c r="V299" i="10" s="1"/>
  <c r="P936" i="10" a="1"/>
  <c r="P936" i="10" s="1"/>
  <c r="V936" i="10" s="1"/>
  <c r="P235" i="10" a="1"/>
  <c r="P235" i="10" s="1"/>
  <c r="V235" i="10" s="1"/>
  <c r="P777" i="10" a="1"/>
  <c r="P777" i="10" s="1"/>
  <c r="V777" i="10" s="1"/>
  <c r="P17" i="10" a="1"/>
  <c r="P17" i="10" s="1"/>
  <c r="V17" i="10" s="1"/>
  <c r="P657" i="10" a="1"/>
  <c r="P657" i="10" s="1"/>
  <c r="V657" i="10" s="1"/>
  <c r="P270" i="10" a="1"/>
  <c r="P270" i="10" s="1"/>
  <c r="V270" i="10" s="1"/>
  <c r="P705" i="10" a="1"/>
  <c r="P705" i="10" s="1"/>
  <c r="V705" i="10" s="1"/>
  <c r="P642" i="10" a="1"/>
  <c r="P642" i="10" s="1"/>
  <c r="V642" i="10" s="1"/>
  <c r="P381" i="10" a="1"/>
  <c r="P381" i="10" s="1"/>
  <c r="V381" i="10" s="1"/>
  <c r="P508" i="10" a="1"/>
  <c r="P508" i="10" s="1"/>
  <c r="V508" i="10" s="1"/>
  <c r="P289" i="10" a="1"/>
  <c r="P289" i="10" s="1"/>
  <c r="V289" i="10" s="1"/>
  <c r="P411" i="10" a="1"/>
  <c r="P411" i="10" s="1"/>
  <c r="V411" i="10" s="1"/>
  <c r="P594" i="10" a="1"/>
  <c r="P594" i="10" s="1"/>
  <c r="V594" i="10" s="1"/>
  <c r="P72" i="10" a="1"/>
  <c r="P72" i="10" s="1"/>
  <c r="V72" i="10" s="1"/>
  <c r="P892" i="10" a="1"/>
  <c r="P892" i="10" s="1"/>
  <c r="V892" i="10" s="1"/>
  <c r="P801" i="10" a="1"/>
  <c r="P801" i="10" s="1"/>
  <c r="V801" i="10" s="1"/>
  <c r="P565" i="10" a="1"/>
  <c r="P565" i="10" s="1"/>
  <c r="V565" i="10" s="1"/>
  <c r="P283" i="10" a="1"/>
  <c r="P283" i="10" s="1"/>
  <c r="V283" i="10" s="1"/>
  <c r="P678" i="10" a="1"/>
  <c r="P678" i="10" s="1"/>
  <c r="V678" i="10" s="1"/>
  <c r="P25" i="10" a="1"/>
  <c r="P25" i="10" s="1"/>
  <c r="V25" i="10" s="1"/>
  <c r="P975" i="10" a="1"/>
  <c r="P975" i="10" s="1"/>
  <c r="V975" i="10" s="1"/>
  <c r="P998" i="10" a="1"/>
  <c r="P998" i="10" s="1"/>
  <c r="V998" i="10" s="1"/>
  <c r="P794" i="10" a="1"/>
  <c r="P794" i="10" s="1"/>
  <c r="V794" i="10" s="1"/>
  <c r="P846" i="10" a="1"/>
  <c r="P846" i="10" s="1"/>
  <c r="V846" i="10" s="1"/>
  <c r="P198" i="10" a="1"/>
  <c r="P198" i="10" s="1"/>
  <c r="V198" i="10" s="1"/>
  <c r="P204" i="10" a="1"/>
  <c r="P204" i="10" s="1"/>
  <c r="V204" i="10" s="1"/>
  <c r="P882" i="10" a="1"/>
  <c r="P882" i="10" s="1"/>
  <c r="V882" i="10" s="1"/>
  <c r="P563" i="10" a="1"/>
  <c r="P563" i="10" s="1"/>
  <c r="V563" i="10" s="1"/>
  <c r="P861" i="10" a="1"/>
  <c r="P861" i="10" s="1"/>
  <c r="V861" i="10" s="1"/>
  <c r="P143" i="10" a="1"/>
  <c r="P143" i="10" s="1"/>
  <c r="V143" i="10" s="1"/>
  <c r="P184" i="10" a="1"/>
  <c r="P184" i="10" s="1"/>
  <c r="V184" i="10" s="1"/>
  <c r="P844" i="10" a="1"/>
  <c r="P844" i="10" s="1"/>
  <c r="V844" i="10" s="1"/>
  <c r="P830" i="10" a="1"/>
  <c r="P830" i="10" s="1"/>
  <c r="V830" i="10" s="1"/>
  <c r="P485" i="10" a="1"/>
  <c r="P485" i="10" s="1"/>
  <c r="V485" i="10" s="1"/>
  <c r="P837" i="10" a="1"/>
  <c r="P837" i="10" s="1"/>
  <c r="V837" i="10" s="1"/>
  <c r="P390" i="10" a="1"/>
  <c r="P390" i="10" s="1"/>
  <c r="V390" i="10" s="1"/>
  <c r="P162" i="10" a="1"/>
  <c r="P162" i="10" s="1"/>
  <c r="V162" i="10" s="1"/>
  <c r="P89" i="10" a="1"/>
  <c r="P89" i="10" s="1"/>
  <c r="V89" i="10" s="1"/>
  <c r="P765" i="10" a="1"/>
  <c r="P765" i="10" s="1"/>
  <c r="V765" i="10" s="1"/>
  <c r="P528" i="10" a="1"/>
  <c r="P528" i="10" s="1"/>
  <c r="V528" i="10" s="1"/>
  <c r="P86" i="10" a="1"/>
  <c r="P86" i="10" s="1"/>
  <c r="V86" i="10" s="1"/>
  <c r="P191" i="10" a="1"/>
  <c r="P191" i="10" s="1"/>
  <c r="V191" i="10" s="1"/>
  <c r="P367" i="10" a="1"/>
  <c r="P367" i="10" s="1"/>
  <c r="V367" i="10" s="1"/>
  <c r="P128" i="10" a="1"/>
  <c r="P128" i="10" s="1"/>
  <c r="V128" i="10" s="1"/>
  <c r="P748" i="10" a="1"/>
  <c r="P748" i="10" s="1"/>
  <c r="V748" i="10" s="1"/>
  <c r="P932" i="10" a="1"/>
  <c r="P932" i="10" s="1"/>
  <c r="V932" i="10" s="1"/>
  <c r="P349" i="10" a="1"/>
  <c r="P349" i="10" s="1"/>
  <c r="V349" i="10" s="1"/>
  <c r="P357" i="10" a="1"/>
  <c r="P357" i="10" s="1"/>
  <c r="V357" i="10" s="1"/>
  <c r="P193" i="10" a="1"/>
  <c r="P193" i="10" s="1"/>
  <c r="V193" i="10" s="1"/>
  <c r="P672" i="10" a="1"/>
  <c r="P672" i="10" s="1"/>
  <c r="V672" i="10" s="1"/>
  <c r="P248" i="10" a="1"/>
  <c r="P248" i="10" s="1"/>
  <c r="V248" i="10" s="1"/>
  <c r="P513" i="10" a="1"/>
  <c r="P513" i="10" s="1"/>
  <c r="V513" i="10" s="1"/>
  <c r="P92" i="10" a="1"/>
  <c r="P92" i="10" s="1"/>
  <c r="V92" i="10" s="1"/>
  <c r="P742" i="10" a="1"/>
  <c r="P742" i="10" s="1"/>
  <c r="V742" i="10" s="1"/>
  <c r="P683" i="10" a="1"/>
  <c r="P683" i="10" s="1"/>
  <c r="V683" i="10" s="1"/>
  <c r="P440" i="10" a="1"/>
  <c r="P440" i="10" s="1"/>
  <c r="V440" i="10" s="1"/>
  <c r="P725" i="10" a="1"/>
  <c r="P725" i="10" s="1"/>
  <c r="V725" i="10" s="1"/>
  <c r="P148" i="10" a="1"/>
  <c r="P148" i="10" s="1"/>
  <c r="V148" i="10" s="1"/>
  <c r="P866" i="10" a="1"/>
  <c r="P866" i="10" s="1"/>
  <c r="V866" i="10" s="1"/>
  <c r="P641" i="10" a="1"/>
  <c r="P641" i="10" s="1"/>
  <c r="V641" i="10" s="1"/>
  <c r="P670" i="10" a="1"/>
  <c r="P670" i="10" s="1"/>
  <c r="V670" i="10" s="1"/>
  <c r="P2" i="10" a="1"/>
  <c r="P2" i="10" s="1"/>
  <c r="P885" i="6" a="1"/>
  <c r="P885" i="6" s="1"/>
  <c r="V885" i="6" s="1"/>
  <c r="P30" i="6" a="1"/>
  <c r="P30" i="6" s="1"/>
  <c r="V30" i="6" s="1"/>
  <c r="P990" i="6" a="1"/>
  <c r="P990" i="6" s="1"/>
  <c r="V990" i="6" s="1"/>
  <c r="BR39" i="6"/>
  <c r="P612" i="6" a="1"/>
  <c r="P612" i="6" s="1"/>
  <c r="V612" i="6" s="1"/>
  <c r="P266" i="6" a="1"/>
  <c r="P266" i="6" s="1"/>
  <c r="V266" i="6" s="1"/>
  <c r="P452" i="6" a="1"/>
  <c r="P452" i="6" s="1"/>
  <c r="V452" i="6" s="1"/>
  <c r="P731" i="6" a="1"/>
  <c r="P731" i="6" s="1"/>
  <c r="V731" i="6" s="1"/>
  <c r="P363" i="6" a="1"/>
  <c r="P363" i="6" s="1"/>
  <c r="V363" i="6" s="1"/>
  <c r="P443" i="6" a="1"/>
  <c r="P443" i="6" s="1"/>
  <c r="V443" i="6" s="1"/>
  <c r="P951" i="6" a="1"/>
  <c r="P951" i="6" s="1"/>
  <c r="V951" i="6" s="1"/>
  <c r="P826" i="6" a="1"/>
  <c r="P826" i="6" s="1"/>
  <c r="V826" i="6" s="1"/>
  <c r="P854" i="6" a="1"/>
  <c r="P854" i="6" s="1"/>
  <c r="V854" i="6" s="1"/>
  <c r="P793" i="6" a="1"/>
  <c r="P793" i="6" s="1"/>
  <c r="V793" i="6" s="1"/>
  <c r="P611" i="6" a="1"/>
  <c r="P611" i="6" s="1"/>
  <c r="V611" i="6" s="1"/>
  <c r="P447" i="6" a="1"/>
  <c r="P447" i="6" s="1"/>
  <c r="V447" i="6" s="1"/>
  <c r="P70" i="6" a="1"/>
  <c r="P70" i="6" s="1"/>
  <c r="V70" i="6" s="1"/>
  <c r="P900" i="6" a="1"/>
  <c r="P900" i="6" s="1"/>
  <c r="V900" i="6" s="1"/>
  <c r="P249" i="6" a="1"/>
  <c r="P249" i="6" s="1"/>
  <c r="V249" i="6" s="1"/>
  <c r="P705" i="6" a="1"/>
  <c r="P705" i="6" s="1"/>
  <c r="V705" i="6" s="1"/>
  <c r="P190" i="6" a="1"/>
  <c r="P190" i="6" s="1"/>
  <c r="V190" i="6" s="1"/>
  <c r="P745" i="6" a="1"/>
  <c r="P745" i="6" s="1"/>
  <c r="V745" i="6" s="1"/>
  <c r="P787" i="6" a="1"/>
  <c r="P787" i="6" s="1"/>
  <c r="V787" i="6" s="1"/>
  <c r="P407" i="6" a="1"/>
  <c r="P407" i="6" s="1"/>
  <c r="V407" i="6" s="1"/>
  <c r="P10" i="6" a="1"/>
  <c r="P10" i="6" s="1"/>
  <c r="V10" i="6" s="1"/>
  <c r="P729" i="6" a="1"/>
  <c r="P729" i="6" s="1"/>
  <c r="V729" i="6" s="1"/>
  <c r="P589" i="6" a="1"/>
  <c r="P589" i="6" s="1"/>
  <c r="V589" i="6" s="1"/>
  <c r="P889" i="6" a="1"/>
  <c r="P889" i="6" s="1"/>
  <c r="V889" i="6" s="1"/>
  <c r="P71" i="6" a="1"/>
  <c r="P71" i="6" s="1"/>
  <c r="V71" i="6" s="1"/>
  <c r="P377" i="6" a="1"/>
  <c r="P377" i="6" s="1"/>
  <c r="V377" i="6" s="1"/>
  <c r="P69" i="6" a="1"/>
  <c r="P69" i="6" s="1"/>
  <c r="V69" i="6" s="1"/>
  <c r="P892" i="6" a="1"/>
  <c r="P892" i="6" s="1"/>
  <c r="V892" i="6" s="1"/>
  <c r="P135" i="6" a="1"/>
  <c r="P135" i="6" s="1"/>
  <c r="V135" i="6" s="1"/>
  <c r="P942" i="6" a="1"/>
  <c r="P942" i="6" s="1"/>
  <c r="V942" i="6" s="1"/>
  <c r="P217" i="6" a="1"/>
  <c r="P217" i="6" s="1"/>
  <c r="V217" i="6" s="1"/>
  <c r="P651" i="6" a="1"/>
  <c r="P651" i="6" s="1"/>
  <c r="V651" i="6" s="1"/>
  <c r="P176" i="6" a="1"/>
  <c r="P176" i="6" s="1"/>
  <c r="V176" i="6" s="1"/>
  <c r="P544" i="6" a="1"/>
  <c r="P544" i="6" s="1"/>
  <c r="V544" i="6" s="1"/>
  <c r="P635" i="6" a="1"/>
  <c r="P635" i="6" s="1"/>
  <c r="V635" i="6" s="1"/>
  <c r="P636" i="6" a="1"/>
  <c r="P636" i="6" s="1"/>
  <c r="V636" i="6" s="1"/>
  <c r="P794" i="6" a="1"/>
  <c r="P794" i="6" s="1"/>
  <c r="V794" i="6" s="1"/>
  <c r="P927" i="6" a="1"/>
  <c r="P927" i="6" s="1"/>
  <c r="V927" i="6" s="1"/>
  <c r="P869" i="6" a="1"/>
  <c r="P869" i="6" s="1"/>
  <c r="V869" i="6" s="1"/>
  <c r="P64" i="6" a="1"/>
  <c r="P64" i="6" s="1"/>
  <c r="V64" i="6" s="1"/>
  <c r="P61" i="6" a="1"/>
  <c r="P61" i="6" s="1"/>
  <c r="V61" i="6" s="1"/>
  <c r="P811" i="6" a="1"/>
  <c r="P811" i="6" s="1"/>
  <c r="V811" i="6" s="1"/>
  <c r="P519" i="6" a="1"/>
  <c r="P519" i="6" s="1"/>
  <c r="V519" i="6" s="1"/>
  <c r="P904" i="6" a="1"/>
  <c r="P904" i="6" s="1"/>
  <c r="V904" i="6" s="1"/>
  <c r="P918" i="6" a="1"/>
  <c r="P918" i="6" s="1"/>
  <c r="V918" i="6" s="1"/>
  <c r="P434" i="6" a="1"/>
  <c r="P434" i="6" s="1"/>
  <c r="V434" i="6" s="1"/>
  <c r="P333" i="6" a="1"/>
  <c r="P333" i="6" s="1"/>
  <c r="V333" i="6" s="1"/>
  <c r="P78" i="6" a="1"/>
  <c r="P78" i="6" s="1"/>
  <c r="V78" i="6" s="1"/>
  <c r="P902" i="6" a="1"/>
  <c r="P902" i="6" s="1"/>
  <c r="V902" i="6" s="1"/>
  <c r="P732" i="6" a="1"/>
  <c r="P732" i="6" s="1"/>
  <c r="V732" i="6" s="1"/>
  <c r="P841" i="6" a="1"/>
  <c r="P841" i="6" s="1"/>
  <c r="V841" i="6" s="1"/>
  <c r="P948" i="6" a="1"/>
  <c r="P948" i="6" s="1"/>
  <c r="V948" i="6" s="1"/>
  <c r="P894" i="6" a="1"/>
  <c r="P894" i="6" s="1"/>
  <c r="V894" i="6" s="1"/>
  <c r="P406" i="6" a="1"/>
  <c r="P406" i="6" s="1"/>
  <c r="V406" i="6" s="1"/>
  <c r="P379" i="6" a="1"/>
  <c r="P379" i="6" s="1"/>
  <c r="V379" i="6" s="1"/>
  <c r="P884" i="6" a="1"/>
  <c r="P884" i="6" s="1"/>
  <c r="V884" i="6" s="1"/>
  <c r="P408" i="6" a="1"/>
  <c r="P408" i="6" s="1"/>
  <c r="V408" i="6" s="1"/>
  <c r="P214" i="6" a="1"/>
  <c r="P214" i="6" s="1"/>
  <c r="V214" i="6" s="1"/>
  <c r="P499" i="6" a="1"/>
  <c r="P499" i="6" s="1"/>
  <c r="V499" i="6" s="1"/>
  <c r="P23" i="6" a="1"/>
  <c r="P23" i="6" s="1"/>
  <c r="V23" i="6" s="1"/>
  <c r="P1000" i="6" a="1"/>
  <c r="P1000" i="6" s="1"/>
  <c r="V1000" i="6" s="1"/>
  <c r="P99" i="6" a="1"/>
  <c r="P99" i="6" s="1"/>
  <c r="V99" i="6" s="1"/>
  <c r="P625" i="6" a="1"/>
  <c r="P625" i="6" s="1"/>
  <c r="V625" i="6" s="1"/>
  <c r="P895" i="6" a="1"/>
  <c r="P895" i="6" s="1"/>
  <c r="V895" i="6" s="1"/>
  <c r="P26" i="6" a="1"/>
  <c r="P26" i="6" s="1"/>
  <c r="V26" i="6" s="1"/>
  <c r="P730" i="6" a="1"/>
  <c r="P730" i="6" s="1"/>
  <c r="V730" i="6" s="1"/>
  <c r="P695" i="6" a="1"/>
  <c r="P695" i="6" s="1"/>
  <c r="V695" i="6" s="1"/>
  <c r="P756" i="6" a="1"/>
  <c r="P756" i="6" s="1"/>
  <c r="V756" i="6" s="1"/>
  <c r="P629" i="6" a="1"/>
  <c r="P629" i="6" s="1"/>
  <c r="V629" i="6" s="1"/>
  <c r="P472" i="6" a="1"/>
  <c r="P472" i="6" s="1"/>
  <c r="V472" i="6" s="1"/>
  <c r="P783" i="6" a="1"/>
  <c r="P783" i="6" s="1"/>
  <c r="V783" i="6" s="1"/>
  <c r="P60" i="6" a="1"/>
  <c r="P60" i="6" s="1"/>
  <c r="V60" i="6" s="1"/>
  <c r="P977" i="6" a="1"/>
  <c r="P977" i="6" s="1"/>
  <c r="V977" i="6" s="1"/>
  <c r="P15" i="6" a="1"/>
  <c r="P15" i="6" s="1"/>
  <c r="V15" i="6" s="1"/>
  <c r="P768" i="6" a="1"/>
  <c r="P768" i="6" s="1"/>
  <c r="V768" i="6" s="1"/>
  <c r="P316" i="6" a="1"/>
  <c r="P316" i="6" s="1"/>
  <c r="V316" i="6" s="1"/>
  <c r="P308" i="6" a="1"/>
  <c r="P308" i="6" s="1"/>
  <c r="V308" i="6" s="1"/>
  <c r="P839" i="6" a="1"/>
  <c r="P839" i="6" s="1"/>
  <c r="V839" i="6" s="1"/>
  <c r="P101" i="6" a="1"/>
  <c r="P101" i="6" s="1"/>
  <c r="V101" i="6" s="1"/>
  <c r="P613" i="6" a="1"/>
  <c r="P613" i="6" s="1"/>
  <c r="V613" i="6" s="1"/>
  <c r="P5" i="6" a="1"/>
  <c r="P5" i="6" s="1"/>
  <c r="V5" i="6" s="1"/>
  <c r="P160" i="6" a="1"/>
  <c r="P160" i="6" s="1"/>
  <c r="V160" i="6" s="1"/>
  <c r="P442" i="6" a="1"/>
  <c r="P442" i="6" s="1"/>
  <c r="V442" i="6" s="1"/>
  <c r="P708" i="6" a="1"/>
  <c r="P708" i="6" s="1"/>
  <c r="V708" i="6" s="1"/>
  <c r="P404" i="6" a="1"/>
  <c r="P404" i="6" s="1"/>
  <c r="V404" i="6" s="1"/>
  <c r="P924" i="6" a="1"/>
  <c r="P924" i="6" s="1"/>
  <c r="V924" i="6" s="1"/>
  <c r="P28" i="6" a="1"/>
  <c r="P28" i="6" s="1"/>
  <c r="V28" i="6" s="1"/>
  <c r="P930" i="6" a="1"/>
  <c r="P930" i="6" s="1"/>
  <c r="V930" i="6" s="1"/>
  <c r="P159" i="6" a="1"/>
  <c r="P159" i="6" s="1"/>
  <c r="V159" i="6" s="1"/>
  <c r="P842" i="6" a="1"/>
  <c r="P842" i="6" s="1"/>
  <c r="V842" i="6" s="1"/>
  <c r="P242" i="6" a="1"/>
  <c r="P242" i="6" s="1"/>
  <c r="V242" i="6" s="1"/>
  <c r="P807" i="6" a="1"/>
  <c r="P807" i="6" s="1"/>
  <c r="V807" i="6" s="1"/>
  <c r="P574" i="6" a="1"/>
  <c r="P574" i="6" s="1"/>
  <c r="V574" i="6" s="1"/>
  <c r="P560" i="6" a="1"/>
  <c r="P560" i="6" s="1"/>
  <c r="V560" i="6" s="1"/>
  <c r="P777" i="6" a="1"/>
  <c r="P777" i="6" s="1"/>
  <c r="V777" i="6" s="1"/>
  <c r="P923" i="6" a="1"/>
  <c r="P923" i="6" s="1"/>
  <c r="V923" i="6" s="1"/>
  <c r="P470" i="6" a="1"/>
  <c r="P470" i="6" s="1"/>
  <c r="V470" i="6" s="1"/>
  <c r="P166" i="6" a="1"/>
  <c r="P166" i="6" s="1"/>
  <c r="V166" i="6" s="1"/>
  <c r="P652" i="6" a="1"/>
  <c r="P652" i="6" s="1"/>
  <c r="V652" i="6" s="1"/>
  <c r="P432" i="6" a="1"/>
  <c r="P432" i="6" s="1"/>
  <c r="V432" i="6" s="1"/>
  <c r="P690" i="6" a="1"/>
  <c r="P690" i="6" s="1"/>
  <c r="V690" i="6" s="1"/>
  <c r="P323" i="6" a="1"/>
  <c r="P323" i="6" s="1"/>
  <c r="V323" i="6" s="1"/>
  <c r="P303" i="6" a="1"/>
  <c r="P303" i="6" s="1"/>
  <c r="V303" i="6" s="1"/>
  <c r="P650" i="6" a="1"/>
  <c r="P650" i="6" s="1"/>
  <c r="V650" i="6" s="1"/>
  <c r="P296" i="6" a="1"/>
  <c r="P296" i="6" s="1"/>
  <c r="V296" i="6" s="1"/>
  <c r="P581" i="6" a="1"/>
  <c r="P581" i="6" s="1"/>
  <c r="V581" i="6" s="1"/>
  <c r="P736" i="6" a="1"/>
  <c r="P736" i="6" s="1"/>
  <c r="V736" i="6" s="1"/>
  <c r="P426" i="6" a="1"/>
  <c r="P426" i="6" s="1"/>
  <c r="V426" i="6" s="1"/>
  <c r="P281" i="6" a="1"/>
  <c r="P281" i="6" s="1"/>
  <c r="V281" i="6" s="1"/>
  <c r="P549" i="6" a="1"/>
  <c r="P549" i="6" s="1"/>
  <c r="V549" i="6" s="1"/>
  <c r="P29" i="6" a="1"/>
  <c r="P29" i="6" s="1"/>
  <c r="V29" i="6" s="1"/>
  <c r="P751" i="6" a="1"/>
  <c r="P751" i="6" s="1"/>
  <c r="V751" i="6" s="1"/>
  <c r="P293" i="6" a="1"/>
  <c r="P293" i="6" s="1"/>
  <c r="V293" i="6" s="1"/>
  <c r="P342" i="6" a="1"/>
  <c r="P342" i="6" s="1"/>
  <c r="V342" i="6" s="1"/>
  <c r="P282" i="6" a="1"/>
  <c r="P282" i="6" s="1"/>
  <c r="V282" i="6" s="1"/>
  <c r="P467" i="6" a="1"/>
  <c r="P467" i="6" s="1"/>
  <c r="V467" i="6" s="1"/>
  <c r="P171" i="6" a="1"/>
  <c r="P171" i="6" s="1"/>
  <c r="V171" i="6" s="1"/>
  <c r="P741" i="6" a="1"/>
  <c r="P741" i="6" s="1"/>
  <c r="V741" i="6" s="1"/>
  <c r="P113" i="6" a="1"/>
  <c r="P113" i="6" s="1"/>
  <c r="V113" i="6" s="1"/>
  <c r="P502" i="6" a="1"/>
  <c r="P502" i="6" s="1"/>
  <c r="V502" i="6" s="1"/>
  <c r="P292" i="6" a="1"/>
  <c r="P292" i="6" s="1"/>
  <c r="V292" i="6" s="1"/>
  <c r="BO54" i="6" a="1"/>
  <c r="BO54" i="6" s="1"/>
  <c r="BO56" i="6" a="1"/>
  <c r="BO56" i="6" s="1"/>
  <c r="BO57" i="6" a="1"/>
  <c r="BO57" i="6" s="1"/>
  <c r="BO53" i="6" a="1"/>
  <c r="BO53" i="6" s="1"/>
  <c r="BO55" i="6" a="1"/>
  <c r="BO55" i="6" s="1"/>
  <c r="BO52" i="6" a="1"/>
  <c r="BO52" i="6" s="1"/>
  <c r="P142" i="10" a="1"/>
  <c r="P142" i="10" s="1"/>
  <c r="V142" i="10" s="1"/>
  <c r="P570" i="10" a="1"/>
  <c r="P570" i="10" s="1"/>
  <c r="V570" i="10" s="1"/>
  <c r="P231" i="10" a="1"/>
  <c r="P231" i="10" s="1"/>
  <c r="V231" i="10" s="1"/>
  <c r="P423" i="10" a="1"/>
  <c r="P423" i="10" s="1"/>
  <c r="V423" i="10" s="1"/>
  <c r="P687" i="10" a="1"/>
  <c r="P687" i="10" s="1"/>
  <c r="V687" i="10" s="1"/>
  <c r="P972" i="10" a="1"/>
  <c r="P972" i="10" s="1"/>
  <c r="V972" i="10" s="1"/>
  <c r="P35" i="10" a="1"/>
  <c r="P35" i="10" s="1"/>
  <c r="V35" i="10" s="1"/>
  <c r="P689" i="10" a="1"/>
  <c r="P689" i="10" s="1"/>
  <c r="V689" i="10" s="1"/>
  <c r="P227" i="10" a="1"/>
  <c r="P227" i="10" s="1"/>
  <c r="V227" i="10" s="1"/>
  <c r="P664" i="10" a="1"/>
  <c r="P664" i="10" s="1"/>
  <c r="V664" i="10" s="1"/>
  <c r="P293" i="10" a="1"/>
  <c r="P293" i="10" s="1"/>
  <c r="V293" i="10" s="1"/>
  <c r="P949" i="10" a="1"/>
  <c r="P949" i="10" s="1"/>
  <c r="V949" i="10" s="1"/>
  <c r="P242" i="10" a="1"/>
  <c r="P242" i="10" s="1"/>
  <c r="V242" i="10" s="1"/>
  <c r="P768" i="10" a="1"/>
  <c r="P768" i="10" s="1"/>
  <c r="V768" i="10" s="1"/>
  <c r="P62" i="10" a="1"/>
  <c r="P62" i="10" s="1"/>
  <c r="V62" i="10" s="1"/>
  <c r="P282" i="10" a="1"/>
  <c r="P282" i="10" s="1"/>
  <c r="V282" i="10" s="1"/>
  <c r="P94" i="10" a="1"/>
  <c r="P94" i="10" s="1"/>
  <c r="V94" i="10" s="1"/>
  <c r="P464" i="10" a="1"/>
  <c r="P464" i="10" s="1"/>
  <c r="V464" i="10" s="1"/>
  <c r="P199" i="10" a="1"/>
  <c r="P199" i="10" s="1"/>
  <c r="V199" i="10" s="1"/>
  <c r="P845" i="10" a="1"/>
  <c r="P845" i="10" s="1"/>
  <c r="V845" i="10" s="1"/>
  <c r="P76" i="10" a="1"/>
  <c r="P76" i="10" s="1"/>
  <c r="V76" i="10" s="1"/>
  <c r="P539" i="10" a="1"/>
  <c r="P539" i="10" s="1"/>
  <c r="V539" i="10" s="1"/>
  <c r="P572" i="10" a="1"/>
  <c r="P572" i="10" s="1"/>
  <c r="V572" i="10" s="1"/>
  <c r="P940" i="10" a="1"/>
  <c r="P940" i="10" s="1"/>
  <c r="V940" i="10" s="1"/>
  <c r="P229" i="10" a="1"/>
  <c r="P229" i="10" s="1"/>
  <c r="V229" i="10" s="1"/>
  <c r="P60" i="10" a="1"/>
  <c r="P60" i="10" s="1"/>
  <c r="V60" i="10" s="1"/>
  <c r="P782" i="10" a="1"/>
  <c r="P782" i="10" s="1"/>
  <c r="V782" i="10" s="1"/>
  <c r="P98" i="10" a="1"/>
  <c r="P98" i="10" s="1"/>
  <c r="V98" i="10" s="1"/>
  <c r="P311" i="10" a="1"/>
  <c r="P311" i="10" s="1"/>
  <c r="V311" i="10" s="1"/>
  <c r="P758" i="10" a="1"/>
  <c r="P758" i="10" s="1"/>
  <c r="V758" i="10" s="1"/>
  <c r="P497" i="10" a="1"/>
  <c r="P497" i="10" s="1"/>
  <c r="V497" i="10" s="1"/>
  <c r="P442" i="10" a="1"/>
  <c r="P442" i="10" s="1"/>
  <c r="V442" i="10" s="1"/>
  <c r="P682" i="10" a="1"/>
  <c r="P682" i="10" s="1"/>
  <c r="V682" i="10" s="1"/>
  <c r="P835" i="10" a="1"/>
  <c r="P835" i="10" s="1"/>
  <c r="V835" i="10" s="1"/>
  <c r="P646" i="10" a="1"/>
  <c r="P646" i="10" s="1"/>
  <c r="V646" i="10" s="1"/>
  <c r="P691" i="10" a="1"/>
  <c r="P691" i="10" s="1"/>
  <c r="V691" i="10" s="1"/>
  <c r="P247" i="10" a="1"/>
  <c r="P247" i="10" s="1"/>
  <c r="V247" i="10" s="1"/>
  <c r="P602" i="10" a="1"/>
  <c r="P602" i="10" s="1"/>
  <c r="V602" i="10" s="1"/>
  <c r="P764" i="10" a="1"/>
  <c r="P764" i="10" s="1"/>
  <c r="V764" i="10" s="1"/>
  <c r="P326" i="10" a="1"/>
  <c r="P326" i="10" s="1"/>
  <c r="V326" i="10" s="1"/>
  <c r="P447" i="10" a="1"/>
  <c r="P447" i="10" s="1"/>
  <c r="V447" i="10" s="1"/>
  <c r="P490" i="10" a="1"/>
  <c r="P490" i="10" s="1"/>
  <c r="V490" i="10" s="1"/>
  <c r="P699" i="10" a="1"/>
  <c r="P699" i="10" s="1"/>
  <c r="V699" i="10" s="1"/>
  <c r="P233" i="10" a="1"/>
  <c r="P233" i="10" s="1"/>
  <c r="V233" i="10" s="1"/>
  <c r="P88" i="10" a="1"/>
  <c r="P88" i="10" s="1"/>
  <c r="V88" i="10" s="1"/>
  <c r="P473" i="10" a="1"/>
  <c r="P473" i="10" s="1"/>
  <c r="V473" i="10" s="1"/>
  <c r="P200" i="10" a="1"/>
  <c r="P200" i="10" s="1"/>
  <c r="V200" i="10" s="1"/>
  <c r="P13" i="10" a="1"/>
  <c r="P13" i="10" s="1"/>
  <c r="V13" i="10" s="1"/>
  <c r="P883" i="10" a="1"/>
  <c r="P883" i="10" s="1"/>
  <c r="V883" i="10" s="1"/>
  <c r="P314" i="10" a="1"/>
  <c r="P314" i="10" s="1"/>
  <c r="V314" i="10" s="1"/>
  <c r="P963" i="10" a="1"/>
  <c r="P963" i="10" s="1"/>
  <c r="V963" i="10" s="1"/>
  <c r="P854" i="10" a="1"/>
  <c r="P854" i="10" s="1"/>
  <c r="V854" i="10" s="1"/>
  <c r="P42" i="10" a="1"/>
  <c r="P42" i="10" s="1"/>
  <c r="V42" i="10" s="1"/>
  <c r="P217" i="10" a="1"/>
  <c r="P217" i="10" s="1"/>
  <c r="V217" i="10" s="1"/>
  <c r="P628" i="10" a="1"/>
  <c r="P628" i="10" s="1"/>
  <c r="V628" i="10" s="1"/>
  <c r="P771" i="10" a="1"/>
  <c r="P771" i="10" s="1"/>
  <c r="V771" i="10" s="1"/>
  <c r="P524" i="10" a="1"/>
  <c r="P524" i="10" s="1"/>
  <c r="V524" i="10" s="1"/>
  <c r="P551" i="10" a="1"/>
  <c r="P551" i="10" s="1"/>
  <c r="V551" i="10" s="1"/>
  <c r="P753" i="10" a="1"/>
  <c r="P753" i="10" s="1"/>
  <c r="V753" i="10" s="1"/>
  <c r="P253" i="10" a="1"/>
  <c r="P253" i="10" s="1"/>
  <c r="V253" i="10" s="1"/>
  <c r="P437" i="10" a="1"/>
  <c r="P437" i="10" s="1"/>
  <c r="V437" i="10" s="1"/>
  <c r="P167" i="10" a="1"/>
  <c r="P167" i="10" s="1"/>
  <c r="V167" i="10" s="1"/>
  <c r="P916" i="10" a="1"/>
  <c r="P916" i="10" s="1"/>
  <c r="V916" i="10" s="1"/>
  <c r="P183" i="10" a="1"/>
  <c r="P183" i="10" s="1"/>
  <c r="V183" i="10" s="1"/>
  <c r="P891" i="10" a="1"/>
  <c r="P891" i="10" s="1"/>
  <c r="V891" i="10" s="1"/>
  <c r="P558" i="10" a="1"/>
  <c r="P558" i="10" s="1"/>
  <c r="V558" i="10" s="1"/>
  <c r="P195" i="10" a="1"/>
  <c r="P195" i="10" s="1"/>
  <c r="V195" i="10" s="1"/>
  <c r="P893" i="10" a="1"/>
  <c r="P893" i="10" s="1"/>
  <c r="V893" i="10" s="1"/>
  <c r="P111" i="10" a="1"/>
  <c r="P111" i="10" s="1"/>
  <c r="V111" i="10" s="1"/>
  <c r="P346" i="10" a="1"/>
  <c r="P346" i="10" s="1"/>
  <c r="V346" i="10" s="1"/>
  <c r="P322" i="10" a="1"/>
  <c r="P322" i="10" s="1"/>
  <c r="V322" i="10" s="1"/>
  <c r="P479" i="10" a="1"/>
  <c r="P479" i="10" s="1"/>
  <c r="V479" i="10" s="1"/>
  <c r="P31" i="10" a="1"/>
  <c r="P31" i="10" s="1"/>
  <c r="V31" i="10" s="1"/>
  <c r="P165" i="10" a="1"/>
  <c r="P165" i="10" s="1"/>
  <c r="V165" i="10" s="1"/>
  <c r="P517" i="10" a="1"/>
  <c r="P517" i="10" s="1"/>
  <c r="V517" i="10" s="1"/>
  <c r="P335" i="10" a="1"/>
  <c r="P335" i="10" s="1"/>
  <c r="V335" i="10" s="1"/>
  <c r="P588" i="10" a="1"/>
  <c r="P588" i="10" s="1"/>
  <c r="V588" i="10" s="1"/>
  <c r="P4" i="10" a="1"/>
  <c r="P4" i="10" s="1"/>
  <c r="V4" i="10" s="1"/>
  <c r="P919" i="10" a="1"/>
  <c r="P919" i="10" s="1"/>
  <c r="V919" i="10" s="1"/>
  <c r="P679" i="10" a="1"/>
  <c r="P679" i="10" s="1"/>
  <c r="V679" i="10" s="1"/>
  <c r="P825" i="10" a="1"/>
  <c r="P825" i="10" s="1"/>
  <c r="V825" i="10" s="1"/>
  <c r="P202" i="10" a="1"/>
  <c r="P202" i="10" s="1"/>
  <c r="V202" i="10" s="1"/>
  <c r="P122" i="10" a="1"/>
  <c r="P122" i="10" s="1"/>
  <c r="V122" i="10" s="1"/>
  <c r="P564" i="10" a="1"/>
  <c r="P564" i="10" s="1"/>
  <c r="V564" i="10" s="1"/>
  <c r="P529" i="10" a="1"/>
  <c r="P529" i="10" s="1"/>
  <c r="V529" i="10" s="1"/>
  <c r="P680" i="10" a="1"/>
  <c r="P680" i="10" s="1"/>
  <c r="V680" i="10" s="1"/>
  <c r="P309" i="10" a="1"/>
  <c r="P309" i="10" s="1"/>
  <c r="V309" i="10" s="1"/>
  <c r="P855" i="10" a="1"/>
  <c r="P855" i="10" s="1"/>
  <c r="V855" i="10" s="1"/>
  <c r="P416" i="10" a="1"/>
  <c r="P416" i="10" s="1"/>
  <c r="V416" i="10" s="1"/>
  <c r="P981" i="10" a="1"/>
  <c r="P981" i="10" s="1"/>
  <c r="V981" i="10" s="1"/>
  <c r="P980" i="10" a="1"/>
  <c r="P980" i="10" s="1"/>
  <c r="V980" i="10" s="1"/>
  <c r="P422" i="10" a="1"/>
  <c r="P422" i="10" s="1"/>
  <c r="V422" i="10" s="1"/>
  <c r="P77" i="10" a="1"/>
  <c r="P77" i="10" s="1"/>
  <c r="V77" i="10" s="1"/>
  <c r="P163" i="10" a="1"/>
  <c r="P163" i="10" s="1"/>
  <c r="V163" i="10" s="1"/>
  <c r="P719" i="10" a="1"/>
  <c r="P719" i="10" s="1"/>
  <c r="V719" i="10" s="1"/>
  <c r="P703" i="10" a="1"/>
  <c r="P703" i="10" s="1"/>
  <c r="V703" i="10" s="1"/>
  <c r="P974" i="10" a="1"/>
  <c r="P974" i="10" s="1"/>
  <c r="V974" i="10" s="1"/>
  <c r="P732" i="10" a="1"/>
  <c r="P732" i="10" s="1"/>
  <c r="V732" i="10" s="1"/>
  <c r="P819" i="10" a="1"/>
  <c r="P819" i="10" s="1"/>
  <c r="V819" i="10" s="1"/>
  <c r="P905" i="10" a="1"/>
  <c r="P905" i="10" s="1"/>
  <c r="V905" i="10" s="1"/>
  <c r="P543" i="10" a="1"/>
  <c r="P543" i="10" s="1"/>
  <c r="V543" i="10" s="1"/>
  <c r="P9" i="10" a="1"/>
  <c r="P9" i="10" s="1"/>
  <c r="V9" i="10" s="1"/>
  <c r="P439" i="10" a="1"/>
  <c r="P439" i="10" s="1"/>
  <c r="V439" i="10" s="1"/>
  <c r="P911" i="10" a="1"/>
  <c r="P911" i="10" s="1"/>
  <c r="V911" i="10" s="1"/>
  <c r="P668" i="10" a="1"/>
  <c r="P668" i="10" s="1"/>
  <c r="V668" i="10" s="1"/>
  <c r="P715" i="10" a="1"/>
  <c r="P715" i="10" s="1"/>
  <c r="V715" i="10" s="1"/>
  <c r="P604" i="10" a="1"/>
  <c r="P604" i="10" s="1"/>
  <c r="V604" i="10" s="1"/>
  <c r="P90" i="10" a="1"/>
  <c r="P90" i="10" s="1"/>
  <c r="V90" i="10" s="1"/>
  <c r="P987" i="10" a="1"/>
  <c r="P987" i="10" s="1"/>
  <c r="V987" i="10" s="1"/>
  <c r="P482" i="10" a="1"/>
  <c r="P482" i="10" s="1"/>
  <c r="V482" i="10" s="1"/>
  <c r="P403" i="10" a="1"/>
  <c r="P403" i="10" s="1"/>
  <c r="V403" i="10" s="1"/>
  <c r="P8" i="10" a="1"/>
  <c r="P8" i="10" s="1"/>
  <c r="V8" i="10" s="1"/>
  <c r="P154" i="10" a="1"/>
  <c r="P154" i="10" s="1"/>
  <c r="V154" i="10" s="1"/>
  <c r="P700" i="10" a="1"/>
  <c r="P700" i="10" s="1"/>
  <c r="V700" i="10" s="1"/>
  <c r="P408" i="10" a="1"/>
  <c r="P408" i="10" s="1"/>
  <c r="V408" i="10" s="1"/>
  <c r="P22" i="10" a="1"/>
  <c r="P22" i="10" s="1"/>
  <c r="V22" i="10" s="1"/>
  <c r="P139" i="10" a="1"/>
  <c r="P139" i="10" s="1"/>
  <c r="V139" i="10" s="1"/>
  <c r="P365" i="10" a="1"/>
  <c r="P365" i="10" s="1"/>
  <c r="V365" i="10" s="1"/>
  <c r="P220" i="10" a="1"/>
  <c r="P220" i="10" s="1"/>
  <c r="V220" i="10" s="1"/>
  <c r="P503" i="10" a="1"/>
  <c r="P503" i="10" s="1"/>
  <c r="V503" i="10" s="1"/>
  <c r="P363" i="10" a="1"/>
  <c r="P363" i="10" s="1"/>
  <c r="V363" i="10" s="1"/>
  <c r="P179" i="10" a="1"/>
  <c r="P179" i="10" s="1"/>
  <c r="V179" i="10" s="1"/>
  <c r="BQ10" i="6"/>
  <c r="P903" i="10" a="1"/>
  <c r="P903" i="10" s="1"/>
  <c r="V903" i="10" s="1"/>
  <c r="P620" i="10" a="1"/>
  <c r="P620" i="10" s="1"/>
  <c r="V620" i="10" s="1"/>
  <c r="P766" i="6" a="1"/>
  <c r="P766" i="6" s="1"/>
  <c r="V766" i="6" s="1"/>
  <c r="P941" i="6" a="1"/>
  <c r="P941" i="6" s="1"/>
  <c r="V941" i="6" s="1"/>
  <c r="P134" i="6" a="1"/>
  <c r="P134" i="6" s="1"/>
  <c r="V134" i="6" s="1"/>
  <c r="P555" i="6" a="1"/>
  <c r="P555" i="6" s="1"/>
  <c r="V555" i="6" s="1"/>
  <c r="P843" i="6" a="1"/>
  <c r="P843" i="6" s="1"/>
  <c r="V843" i="6" s="1"/>
  <c r="P390" i="6" a="1"/>
  <c r="P390" i="6" s="1"/>
  <c r="V390" i="6" s="1"/>
  <c r="P616" i="6" a="1"/>
  <c r="P616" i="6" s="1"/>
  <c r="V616" i="6" s="1"/>
  <c r="P585" i="6" a="1"/>
  <c r="P585" i="6" s="1"/>
  <c r="V585" i="6" s="1"/>
  <c r="P356" i="6" a="1"/>
  <c r="P356" i="6" s="1"/>
  <c r="V356" i="6" s="1"/>
  <c r="P988" i="6" a="1"/>
  <c r="P988" i="6" s="1"/>
  <c r="V988" i="6" s="1"/>
  <c r="P720" i="6" a="1"/>
  <c r="P720" i="6" s="1"/>
  <c r="V720" i="6" s="1"/>
  <c r="P409" i="6" a="1"/>
  <c r="P409" i="6" s="1"/>
  <c r="V409" i="6" s="1"/>
  <c r="P302" i="6" a="1"/>
  <c r="P302" i="6" s="1"/>
  <c r="V302" i="6" s="1"/>
  <c r="P270" i="6" a="1"/>
  <c r="P270" i="6" s="1"/>
  <c r="V270" i="6" s="1"/>
  <c r="P912" i="6" a="1"/>
  <c r="P912" i="6" s="1"/>
  <c r="V912" i="6" s="1"/>
  <c r="P742" i="6" a="1"/>
  <c r="P742" i="6" s="1"/>
  <c r="V742" i="6" s="1"/>
  <c r="P819" i="6" a="1"/>
  <c r="P819" i="6" s="1"/>
  <c r="V819" i="6" s="1"/>
  <c r="P86" i="6" a="1"/>
  <c r="P86" i="6" s="1"/>
  <c r="V86" i="6" s="1"/>
  <c r="P850" i="6" a="1"/>
  <c r="P850" i="6" s="1"/>
  <c r="V850" i="6" s="1"/>
  <c r="P65" i="6" a="1"/>
  <c r="P65" i="6" s="1"/>
  <c r="V65" i="6" s="1"/>
  <c r="P782" i="6" a="1"/>
  <c r="P782" i="6" s="1"/>
  <c r="V782" i="6" s="1"/>
  <c r="P124" i="6" a="1"/>
  <c r="P124" i="6" s="1"/>
  <c r="V124" i="6" s="1"/>
  <c r="P903" i="6" a="1"/>
  <c r="P903" i="6" s="1"/>
  <c r="V903" i="6" s="1"/>
  <c r="P186" i="6" a="1"/>
  <c r="P186" i="6" s="1"/>
  <c r="V186" i="6" s="1"/>
  <c r="P954" i="6" a="1"/>
  <c r="P954" i="6" s="1"/>
  <c r="V954" i="6" s="1"/>
  <c r="P165" i="6" a="1"/>
  <c r="P165" i="6" s="1"/>
  <c r="V165" i="6" s="1"/>
  <c r="P666" i="6" a="1"/>
  <c r="P666" i="6" s="1"/>
  <c r="V666" i="6" s="1"/>
  <c r="P235" i="6" a="1"/>
  <c r="P235" i="6" s="1"/>
  <c r="V235" i="6" s="1"/>
  <c r="P423" i="6" a="1"/>
  <c r="P423" i="6" s="1"/>
  <c r="V423" i="6" s="1"/>
  <c r="P20" i="6" a="1"/>
  <c r="P20" i="6" s="1"/>
  <c r="V20" i="6" s="1"/>
  <c r="P330" i="6" a="1"/>
  <c r="P330" i="6" s="1"/>
  <c r="V330" i="6" s="1"/>
  <c r="P105" i="6" a="1"/>
  <c r="P105" i="6" s="1"/>
  <c r="V105" i="6" s="1"/>
  <c r="P576" i="6" a="1"/>
  <c r="P576" i="6" s="1"/>
  <c r="V576" i="6" s="1"/>
  <c r="P634" i="6" a="1"/>
  <c r="P634" i="6" s="1"/>
  <c r="V634" i="6" s="1"/>
  <c r="P397" i="6" a="1"/>
  <c r="P397" i="6" s="1"/>
  <c r="V397" i="6" s="1"/>
  <c r="P204" i="6" a="1"/>
  <c r="P204" i="6" s="1"/>
  <c r="V204" i="6" s="1"/>
  <c r="P331" i="6" a="1"/>
  <c r="P331" i="6" s="1"/>
  <c r="V331" i="6" s="1"/>
  <c r="P223" i="6" a="1"/>
  <c r="P223" i="6" s="1"/>
  <c r="V223" i="6" s="1"/>
  <c r="P138" i="6" a="1"/>
  <c r="P138" i="6" s="1"/>
  <c r="V138" i="6" s="1"/>
  <c r="P809" i="6" a="1"/>
  <c r="P809" i="6" s="1"/>
  <c r="V809" i="6" s="1"/>
  <c r="P656" i="6" a="1"/>
  <c r="P656" i="6" s="1"/>
  <c r="V656" i="6" s="1"/>
  <c r="P836" i="6" a="1"/>
  <c r="P836" i="6" s="1"/>
  <c r="V836" i="6" s="1"/>
  <c r="P784" i="6" a="1"/>
  <c r="P784" i="6" s="1"/>
  <c r="V784" i="6" s="1"/>
  <c r="P681" i="6" a="1"/>
  <c r="P681" i="6" s="1"/>
  <c r="V681" i="6" s="1"/>
  <c r="P678" i="6" a="1"/>
  <c r="P678" i="6" s="1"/>
  <c r="V678" i="6" s="1"/>
  <c r="P297" i="6" a="1"/>
  <c r="P297" i="6" s="1"/>
  <c r="V297" i="6" s="1"/>
  <c r="P647" i="6" a="1"/>
  <c r="P647" i="6" s="1"/>
  <c r="V647" i="6" s="1"/>
  <c r="P410" i="6" a="1"/>
  <c r="P410" i="6" s="1"/>
  <c r="V410" i="6" s="1"/>
  <c r="P655" i="6" a="1"/>
  <c r="P655" i="6" s="1"/>
  <c r="V655" i="6" s="1"/>
  <c r="P309" i="6" a="1"/>
  <c r="P309" i="6" s="1"/>
  <c r="V309" i="6" s="1"/>
  <c r="P504" i="6" a="1"/>
  <c r="P504" i="6" s="1"/>
  <c r="V504" i="6" s="1"/>
  <c r="P628" i="6" a="1"/>
  <c r="P628" i="6" s="1"/>
  <c r="V628" i="6" s="1"/>
  <c r="P207" i="6" a="1"/>
  <c r="P207" i="6" s="1"/>
  <c r="V207" i="6" s="1"/>
  <c r="P947" i="6" a="1"/>
  <c r="P947" i="6" s="1"/>
  <c r="V947" i="6" s="1"/>
  <c r="P805" i="6" a="1"/>
  <c r="P805" i="6" s="1"/>
  <c r="V805" i="6" s="1"/>
  <c r="P115" i="6" a="1"/>
  <c r="P115" i="6" s="1"/>
  <c r="V115" i="6" s="1"/>
  <c r="P868" i="6" a="1"/>
  <c r="P868" i="6" s="1"/>
  <c r="V868" i="6" s="1"/>
  <c r="P752" i="6" a="1"/>
  <c r="P752" i="6" s="1"/>
  <c r="V752" i="6" s="1"/>
  <c r="P300" i="6" a="1"/>
  <c r="P300" i="6" s="1"/>
  <c r="V300" i="6" s="1"/>
  <c r="P571" i="6" a="1"/>
  <c r="P571" i="6" s="1"/>
  <c r="V571" i="6" s="1"/>
  <c r="P602" i="6" a="1"/>
  <c r="P602" i="6" s="1"/>
  <c r="V602" i="6" s="1"/>
  <c r="P387" i="6" a="1"/>
  <c r="P387" i="6" s="1"/>
  <c r="V387" i="6" s="1"/>
  <c r="P44" i="6" a="1"/>
  <c r="P44" i="6" s="1"/>
  <c r="V44" i="6" s="1"/>
  <c r="P873" i="6" a="1"/>
  <c r="P873" i="6" s="1"/>
  <c r="V873" i="6" s="1"/>
  <c r="P57" i="6" a="1"/>
  <c r="P57" i="6" s="1"/>
  <c r="V57" i="6" s="1"/>
  <c r="P477" i="6" a="1"/>
  <c r="P477" i="6" s="1"/>
  <c r="V477" i="6" s="1"/>
  <c r="P694" i="6" a="1"/>
  <c r="P694" i="6" s="1"/>
  <c r="V694" i="6" s="1"/>
  <c r="P758" i="6" a="1"/>
  <c r="P758" i="6" s="1"/>
  <c r="V758" i="6" s="1"/>
  <c r="P642" i="6" a="1"/>
  <c r="P642" i="6" s="1"/>
  <c r="V642" i="6" s="1"/>
  <c r="P205" i="6" a="1"/>
  <c r="P205" i="6" s="1"/>
  <c r="V205" i="6" s="1"/>
  <c r="P938" i="6" a="1"/>
  <c r="P938" i="6" s="1"/>
  <c r="V938" i="6" s="1"/>
  <c r="P231" i="6" a="1"/>
  <c r="P231" i="6" s="1"/>
  <c r="V231" i="6" s="1"/>
  <c r="P480" i="6" a="1"/>
  <c r="P480" i="6" s="1"/>
  <c r="V480" i="6" s="1"/>
  <c r="P963" i="6" a="1"/>
  <c r="P963" i="6" s="1"/>
  <c r="V963" i="6" s="1"/>
  <c r="P453" i="6" a="1"/>
  <c r="P453" i="6" s="1"/>
  <c r="V453" i="6" s="1"/>
  <c r="P861" i="6" a="1"/>
  <c r="P861" i="6" s="1"/>
  <c r="V861" i="6" s="1"/>
  <c r="P210" i="6" a="1"/>
  <c r="P210" i="6" s="1"/>
  <c r="V210" i="6" s="1"/>
  <c r="P888" i="6" a="1"/>
  <c r="P888" i="6" s="1"/>
  <c r="V888" i="6" s="1"/>
  <c r="P185" i="6" a="1"/>
  <c r="P185" i="6" s="1"/>
  <c r="V185" i="6" s="1"/>
  <c r="P195" i="6" a="1"/>
  <c r="P195" i="6" s="1"/>
  <c r="V195" i="6" s="1"/>
  <c r="P509" i="6" a="1"/>
  <c r="P509" i="6" s="1"/>
  <c r="V509" i="6" s="1"/>
  <c r="P182" i="6" a="1"/>
  <c r="P182" i="6" s="1"/>
  <c r="V182" i="6" s="1"/>
  <c r="P709" i="6" a="1"/>
  <c r="P709" i="6" s="1"/>
  <c r="V709" i="6" s="1"/>
  <c r="P110" i="6" a="1"/>
  <c r="P110" i="6" s="1"/>
  <c r="V110" i="6" s="1"/>
  <c r="P962" i="6" a="1"/>
  <c r="P962" i="6" s="1"/>
  <c r="V962" i="6" s="1"/>
  <c r="P239" i="6" a="1"/>
  <c r="P239" i="6" s="1"/>
  <c r="V239" i="6" s="1"/>
  <c r="P618" i="6" a="1"/>
  <c r="P618" i="6" s="1"/>
  <c r="V618" i="6" s="1"/>
  <c r="P980" i="6" a="1"/>
  <c r="P980" i="6" s="1"/>
  <c r="V980" i="6" s="1"/>
  <c r="P723" i="6" a="1"/>
  <c r="P723" i="6" s="1"/>
  <c r="V723" i="6" s="1"/>
  <c r="P846" i="6" a="1"/>
  <c r="P846" i="6" s="1"/>
  <c r="V846" i="6" s="1"/>
  <c r="P373" i="6" a="1"/>
  <c r="P373" i="6" s="1"/>
  <c r="V373" i="6" s="1"/>
  <c r="P221" i="6" a="1"/>
  <c r="P221" i="6" s="1"/>
  <c r="V221" i="6" s="1"/>
  <c r="P582" i="6" a="1"/>
  <c r="P582" i="6" s="1"/>
  <c r="V582" i="6" s="1"/>
  <c r="P776" i="6" a="1"/>
  <c r="P776" i="6" s="1"/>
  <c r="V776" i="6" s="1"/>
  <c r="P490" i="6" a="1"/>
  <c r="P490" i="6" s="1"/>
  <c r="V490" i="6" s="1"/>
  <c r="P284" i="6" a="1"/>
  <c r="P284" i="6" s="1"/>
  <c r="V284" i="6" s="1"/>
  <c r="P943" i="6" a="1"/>
  <c r="P943" i="6" s="1"/>
  <c r="V943" i="6" s="1"/>
  <c r="P677" i="6" a="1"/>
  <c r="P677" i="6" s="1"/>
  <c r="V677" i="6" s="1"/>
  <c r="P102" i="6" a="1"/>
  <c r="P102" i="6" s="1"/>
  <c r="V102" i="6" s="1"/>
  <c r="P917" i="6" a="1"/>
  <c r="P917" i="6" s="1"/>
  <c r="V917" i="6" s="1"/>
  <c r="P181" i="6" a="1"/>
  <c r="P181" i="6" s="1"/>
  <c r="V181" i="6" s="1"/>
  <c r="P301" i="6" a="1"/>
  <c r="P301" i="6" s="1"/>
  <c r="V301" i="6" s="1"/>
  <c r="P143" i="6" a="1"/>
  <c r="P143" i="6" s="1"/>
  <c r="V143" i="6" s="1"/>
  <c r="P395" i="6" a="1"/>
  <c r="P395" i="6" s="1"/>
  <c r="V395" i="6" s="1"/>
  <c r="P494" i="6" a="1"/>
  <c r="P494" i="6" s="1"/>
  <c r="V494" i="6" s="1"/>
  <c r="P295" i="6" a="1"/>
  <c r="P295" i="6" s="1"/>
  <c r="V295" i="6" s="1"/>
  <c r="P987" i="6" a="1"/>
  <c r="P987" i="6" s="1"/>
  <c r="V987" i="6" s="1"/>
  <c r="P798" i="6" a="1"/>
  <c r="P798" i="6" s="1"/>
  <c r="V798" i="6" s="1"/>
  <c r="P398" i="6" a="1"/>
  <c r="P398" i="6" s="1"/>
  <c r="V398" i="6" s="1"/>
  <c r="P149" i="6" a="1"/>
  <c r="P149" i="6" s="1"/>
  <c r="V149" i="6" s="1"/>
  <c r="P584" i="6" a="1"/>
  <c r="P584" i="6" s="1"/>
  <c r="V584" i="6" s="1"/>
  <c r="P744" i="6" a="1"/>
  <c r="P744" i="6" s="1"/>
  <c r="V744" i="6" s="1"/>
  <c r="P738" i="6" a="1"/>
  <c r="P738" i="6" s="1"/>
  <c r="V738" i="6" s="1"/>
  <c r="P41" i="6" a="1"/>
  <c r="P41" i="6" s="1"/>
  <c r="V41" i="6" s="1"/>
  <c r="P606" i="6" a="1"/>
  <c r="P606" i="6" s="1"/>
  <c r="V606" i="6" s="1"/>
  <c r="P167" i="6" a="1"/>
  <c r="P167" i="6" s="1"/>
  <c r="V167" i="6" s="1"/>
  <c r="P353" i="6" a="1"/>
  <c r="P353" i="6" s="1"/>
  <c r="V353" i="6" s="1"/>
  <c r="P132" i="6" a="1"/>
  <c r="P132" i="6" s="1"/>
  <c r="V132" i="6" s="1"/>
  <c r="P822" i="6" a="1"/>
  <c r="P822" i="6" s="1"/>
  <c r="V822" i="6" s="1"/>
  <c r="P45" i="6" a="1"/>
  <c r="P45" i="6" s="1"/>
  <c r="V45" i="6" s="1"/>
  <c r="P530" i="6" a="1"/>
  <c r="P530" i="6" s="1"/>
  <c r="V530" i="6" s="1"/>
  <c r="P216" i="6" a="1"/>
  <c r="P216" i="6" s="1"/>
  <c r="V216" i="6" s="1"/>
  <c r="P817" i="6" a="1"/>
  <c r="P817" i="6" s="1"/>
  <c r="V817" i="6" s="1"/>
  <c r="P213" i="6" a="1"/>
  <c r="P213" i="6" s="1"/>
  <c r="V213" i="6" s="1"/>
  <c r="P507" i="6" a="1"/>
  <c r="P507" i="6" s="1"/>
  <c r="V507" i="6" s="1"/>
  <c r="P220" i="6" a="1"/>
  <c r="P220" i="6" s="1"/>
  <c r="V220" i="6" s="1"/>
  <c r="BO9" i="6" a="1"/>
  <c r="BO9" i="6" s="1"/>
  <c r="P133" i="10" a="1"/>
  <c r="P133" i="10" s="1"/>
  <c r="V133" i="10" s="1"/>
  <c r="P690" i="10" a="1"/>
  <c r="P690" i="10" s="1"/>
  <c r="V690" i="10" s="1"/>
  <c r="P638" i="10" a="1"/>
  <c r="P638" i="10" s="1"/>
  <c r="V638" i="10" s="1"/>
  <c r="P789" i="10" a="1"/>
  <c r="P789" i="10" s="1"/>
  <c r="V789" i="10" s="1"/>
  <c r="P223" i="10" a="1"/>
  <c r="P223" i="10" s="1"/>
  <c r="V223" i="10" s="1"/>
  <c r="P956" i="10" a="1"/>
  <c r="P956" i="10" s="1"/>
  <c r="V956" i="10" s="1"/>
  <c r="P607" i="10" a="1"/>
  <c r="P607" i="10" s="1"/>
  <c r="V607" i="10" s="1"/>
  <c r="P546" i="10" a="1"/>
  <c r="P546" i="10" s="1"/>
  <c r="V546" i="10" s="1"/>
  <c r="P75" i="10" a="1"/>
  <c r="P75" i="10" s="1"/>
  <c r="V75" i="10" s="1"/>
  <c r="P718" i="10" a="1"/>
  <c r="P718" i="10" s="1"/>
  <c r="V718" i="10" s="1"/>
  <c r="P83" i="10" a="1"/>
  <c r="P83" i="10" s="1"/>
  <c r="V83" i="10" s="1"/>
  <c r="P338" i="10" a="1"/>
  <c r="P338" i="10" s="1"/>
  <c r="V338" i="10" s="1"/>
  <c r="P982" i="10" a="1"/>
  <c r="P982" i="10" s="1"/>
  <c r="V982" i="10" s="1"/>
  <c r="P511" i="10" a="1"/>
  <c r="P511" i="10" s="1"/>
  <c r="V511" i="10" s="1"/>
  <c r="P739" i="10" a="1"/>
  <c r="P739" i="10" s="1"/>
  <c r="V739" i="10" s="1"/>
  <c r="P211" i="10" a="1"/>
  <c r="P211" i="10" s="1"/>
  <c r="V211" i="10" s="1"/>
  <c r="P886" i="10" a="1"/>
  <c r="P886" i="10" s="1"/>
  <c r="V886" i="10" s="1"/>
  <c r="P876" i="10" a="1"/>
  <c r="P876" i="10" s="1"/>
  <c r="V876" i="10" s="1"/>
  <c r="P522" i="10" a="1"/>
  <c r="P522" i="10" s="1"/>
  <c r="V522" i="10" s="1"/>
  <c r="P593" i="10" a="1"/>
  <c r="P593" i="10" s="1"/>
  <c r="V593" i="10" s="1"/>
  <c r="P986" i="10" a="1"/>
  <c r="P986" i="10" s="1"/>
  <c r="V986" i="10" s="1"/>
  <c r="P115" i="10" a="1"/>
  <c r="P115" i="10" s="1"/>
  <c r="V115" i="10" s="1"/>
  <c r="P686" i="10" a="1"/>
  <c r="P686" i="10" s="1"/>
  <c r="V686" i="10" s="1"/>
  <c r="P483" i="10" a="1"/>
  <c r="P483" i="10" s="1"/>
  <c r="V483" i="10" s="1"/>
  <c r="P734" i="10" a="1"/>
  <c r="P734" i="10" s="1"/>
  <c r="V734" i="10" s="1"/>
  <c r="P589" i="10" a="1"/>
  <c r="P589" i="10" s="1"/>
  <c r="V589" i="10" s="1"/>
  <c r="P640" i="10" a="1"/>
  <c r="P640" i="10" s="1"/>
  <c r="V640" i="10" s="1"/>
  <c r="P650" i="10" a="1"/>
  <c r="P650" i="10" s="1"/>
  <c r="V650" i="10" s="1"/>
  <c r="P469" i="10" a="1"/>
  <c r="P469" i="10" s="1"/>
  <c r="V469" i="10" s="1"/>
  <c r="P244" i="10" a="1"/>
  <c r="P244" i="10" s="1"/>
  <c r="V244" i="10" s="1"/>
  <c r="P818" i="10" a="1"/>
  <c r="P818" i="10" s="1"/>
  <c r="V818" i="10" s="1"/>
  <c r="P87" i="10" a="1"/>
  <c r="P87" i="10" s="1"/>
  <c r="V87" i="10" s="1"/>
  <c r="P436" i="10" a="1"/>
  <c r="P436" i="10" s="1"/>
  <c r="V436" i="10" s="1"/>
  <c r="P373" i="10" a="1"/>
  <c r="P373" i="10" s="1"/>
  <c r="V373" i="10" s="1"/>
  <c r="P817" i="10" a="1"/>
  <c r="P817" i="10" s="1"/>
  <c r="V817" i="10" s="1"/>
  <c r="P836" i="10" a="1"/>
  <c r="P836" i="10" s="1"/>
  <c r="V836" i="10" s="1"/>
  <c r="P792" i="10" a="1"/>
  <c r="P792" i="10" s="1"/>
  <c r="V792" i="10" s="1"/>
  <c r="P238" i="10" a="1"/>
  <c r="P238" i="10" s="1"/>
  <c r="V238" i="10" s="1"/>
  <c r="P351" i="10" a="1"/>
  <c r="P351" i="10" s="1"/>
  <c r="V351" i="10" s="1"/>
  <c r="P267" i="10" a="1"/>
  <c r="P267" i="10" s="1"/>
  <c r="V267" i="10" s="1"/>
  <c r="P635" i="10" a="1"/>
  <c r="P635" i="10" s="1"/>
  <c r="V635" i="10" s="1"/>
  <c r="P18" i="10" a="1"/>
  <c r="P18" i="10" s="1"/>
  <c r="V18" i="10" s="1"/>
  <c r="P939" i="10" a="1"/>
  <c r="P939" i="10" s="1"/>
  <c r="V939" i="10" s="1"/>
  <c r="P307" i="10" a="1"/>
  <c r="P307" i="10" s="1"/>
  <c r="V307" i="10" s="1"/>
  <c r="P222" i="10" a="1"/>
  <c r="P222" i="10" s="1"/>
  <c r="V222" i="10" s="1"/>
  <c r="P339" i="10" a="1"/>
  <c r="P339" i="10" s="1"/>
  <c r="V339" i="10" s="1"/>
  <c r="P375" i="10" a="1"/>
  <c r="P375" i="10" s="1"/>
  <c r="V375" i="10" s="1"/>
  <c r="P320" i="10" a="1"/>
  <c r="P320" i="10" s="1"/>
  <c r="V320" i="10" s="1"/>
  <c r="P516" i="10" a="1"/>
  <c r="P516" i="10" s="1"/>
  <c r="V516" i="10" s="1"/>
  <c r="P343" i="10" a="1"/>
  <c r="P343" i="10" s="1"/>
  <c r="V343" i="10" s="1"/>
  <c r="P36" i="10" a="1"/>
  <c r="P36" i="10" s="1"/>
  <c r="V36" i="10" s="1"/>
  <c r="P458" i="10" a="1"/>
  <c r="P458" i="10" s="1"/>
  <c r="V458" i="10" s="1"/>
  <c r="P379" i="10" a="1"/>
  <c r="P379" i="10" s="1"/>
  <c r="V379" i="10" s="1"/>
  <c r="P118" i="10" a="1"/>
  <c r="P118" i="10" s="1"/>
  <c r="V118" i="10" s="1"/>
  <c r="P621" i="10" a="1"/>
  <c r="P621" i="10" s="1"/>
  <c r="V621" i="10" s="1"/>
  <c r="P477" i="10" a="1"/>
  <c r="P477" i="10" s="1"/>
  <c r="V477" i="10" s="1"/>
  <c r="P989" i="10" a="1"/>
  <c r="P989" i="10" s="1"/>
  <c r="V989" i="10" s="1"/>
  <c r="P681" i="10" a="1"/>
  <c r="P681" i="10" s="1"/>
  <c r="V681" i="10" s="1"/>
  <c r="P246" i="10" a="1"/>
  <c r="P246" i="10" s="1"/>
  <c r="V246" i="10" s="1"/>
  <c r="P954" i="10" a="1"/>
  <c r="P954" i="10" s="1"/>
  <c r="V954" i="10" s="1"/>
  <c r="P920" i="10" a="1"/>
  <c r="P920" i="10" s="1"/>
  <c r="V920" i="10" s="1"/>
  <c r="P693" i="10" a="1"/>
  <c r="P693" i="10" s="1"/>
  <c r="V693" i="10" s="1"/>
  <c r="P754" i="10" a="1"/>
  <c r="P754" i="10" s="1"/>
  <c r="V754" i="10" s="1"/>
  <c r="P843" i="10" a="1"/>
  <c r="P843" i="10" s="1"/>
  <c r="V843" i="10" s="1"/>
  <c r="P720" i="10" a="1"/>
  <c r="P720" i="10" s="1"/>
  <c r="V720" i="10" s="1"/>
  <c r="P525" i="10" a="1"/>
  <c r="P525" i="10" s="1"/>
  <c r="V525" i="10" s="1"/>
  <c r="P696" i="10" a="1"/>
  <c r="P696" i="10" s="1"/>
  <c r="V696" i="10" s="1"/>
  <c r="P434" i="10" a="1"/>
  <c r="P434" i="10" s="1"/>
  <c r="V434" i="10" s="1"/>
  <c r="P853" i="10" a="1"/>
  <c r="P853" i="10" s="1"/>
  <c r="V853" i="10" s="1"/>
  <c r="P769" i="10" a="1"/>
  <c r="P769" i="10" s="1"/>
  <c r="V769" i="10" s="1"/>
  <c r="P104" i="10" a="1"/>
  <c r="P104" i="10" s="1"/>
  <c r="V104" i="10" s="1"/>
  <c r="P266" i="10" a="1"/>
  <c r="P266" i="10" s="1"/>
  <c r="V266" i="10" s="1"/>
  <c r="P284" i="10" a="1"/>
  <c r="P284" i="10" s="1"/>
  <c r="V284" i="10" s="1"/>
  <c r="P800" i="10" a="1"/>
  <c r="P800" i="10" s="1"/>
  <c r="V800" i="10" s="1"/>
  <c r="P324" i="10" a="1"/>
  <c r="P324" i="10" s="1"/>
  <c r="V324" i="10" s="1"/>
  <c r="P400" i="10" a="1"/>
  <c r="P400" i="10" s="1"/>
  <c r="V400" i="10" s="1"/>
  <c r="P113" i="10" a="1"/>
  <c r="P113" i="10" s="1"/>
  <c r="V113" i="10" s="1"/>
  <c r="P788" i="10" a="1"/>
  <c r="P788" i="10" s="1"/>
  <c r="V788" i="10" s="1"/>
  <c r="P772" i="10" a="1"/>
  <c r="P772" i="10" s="1"/>
  <c r="V772" i="10" s="1"/>
  <c r="P435" i="10" a="1"/>
  <c r="P435" i="10" s="1"/>
  <c r="V435" i="10" s="1"/>
  <c r="P978" i="10" a="1"/>
  <c r="P978" i="10" s="1"/>
  <c r="V978" i="10" s="1"/>
  <c r="P489" i="10" a="1"/>
  <c r="P489" i="10" s="1"/>
  <c r="V489" i="10" s="1"/>
  <c r="P132" i="10" a="1"/>
  <c r="P132" i="10" s="1"/>
  <c r="V132" i="10" s="1"/>
  <c r="P492" i="10" a="1"/>
  <c r="P492" i="10" s="1"/>
  <c r="V492" i="10" s="1"/>
  <c r="P763" i="10" a="1"/>
  <c r="P763" i="10" s="1"/>
  <c r="V763" i="10" s="1"/>
  <c r="P23" i="10" a="1"/>
  <c r="P23" i="10" s="1"/>
  <c r="V23" i="10" s="1"/>
  <c r="P304" i="10" a="1"/>
  <c r="P304" i="10" s="1"/>
  <c r="V304" i="10" s="1"/>
  <c r="P159" i="10" a="1"/>
  <c r="P159" i="10" s="1"/>
  <c r="V159" i="10" s="1"/>
  <c r="P811" i="10" a="1"/>
  <c r="P811" i="10" s="1"/>
  <c r="V811" i="10" s="1"/>
  <c r="P798" i="10" a="1"/>
  <c r="P798" i="10" s="1"/>
  <c r="V798" i="10" s="1"/>
  <c r="P169" i="10" a="1"/>
  <c r="P169" i="10" s="1"/>
  <c r="V169" i="10" s="1"/>
  <c r="P618" i="10" a="1"/>
  <c r="P618" i="10" s="1"/>
  <c r="V618" i="10" s="1"/>
  <c r="P119" i="10" a="1"/>
  <c r="P119" i="10" s="1"/>
  <c r="V119" i="10" s="1"/>
  <c r="P402" i="10" a="1"/>
  <c r="P402" i="10" s="1"/>
  <c r="V402" i="10" s="1"/>
  <c r="P486" i="10" a="1"/>
  <c r="P486" i="10" s="1"/>
  <c r="V486" i="10" s="1"/>
  <c r="P269" i="10" a="1"/>
  <c r="P269" i="10" s="1"/>
  <c r="V269" i="10" s="1"/>
  <c r="P605" i="10" a="1"/>
  <c r="P605" i="10" s="1"/>
  <c r="V605" i="10" s="1"/>
  <c r="P908" i="10" a="1"/>
  <c r="P908" i="10" s="1"/>
  <c r="V908" i="10" s="1"/>
  <c r="P185" i="10" a="1"/>
  <c r="P185" i="10" s="1"/>
  <c r="V185" i="10" s="1"/>
  <c r="P860" i="10" a="1"/>
  <c r="P860" i="10" s="1"/>
  <c r="V860" i="10" s="1"/>
  <c r="P462" i="10" a="1"/>
  <c r="P462" i="10" s="1"/>
  <c r="V462" i="10" s="1"/>
  <c r="P898" i="10" a="1"/>
  <c r="P898" i="10" s="1"/>
  <c r="V898" i="10" s="1"/>
  <c r="P295" i="10" a="1"/>
  <c r="P295" i="10" s="1"/>
  <c r="V295" i="10" s="1"/>
  <c r="P58" i="10" a="1"/>
  <c r="P58" i="10" s="1"/>
  <c r="V58" i="10" s="1"/>
  <c r="P996" i="10" a="1"/>
  <c r="P996" i="10" s="1"/>
  <c r="V996" i="10" s="1"/>
  <c r="P433" i="10" a="1"/>
  <c r="P433" i="10" s="1"/>
  <c r="V433" i="10" s="1"/>
  <c r="P804" i="10" a="1"/>
  <c r="P804" i="10" s="1"/>
  <c r="V804" i="10" s="1"/>
  <c r="P571" i="10" a="1"/>
  <c r="P571" i="10" s="1"/>
  <c r="V571" i="10" s="1"/>
  <c r="P606" i="10" a="1"/>
  <c r="P606" i="10" s="1"/>
  <c r="V606" i="10" s="1"/>
  <c r="P596" i="10" a="1"/>
  <c r="P596" i="10" s="1"/>
  <c r="V596" i="10" s="1"/>
  <c r="P779" i="10" a="1"/>
  <c r="P779" i="10" s="1"/>
  <c r="V779" i="10" s="1"/>
  <c r="P186" i="10" a="1"/>
  <c r="P186" i="10" s="1"/>
  <c r="V186" i="10" s="1"/>
  <c r="P505" i="10" a="1"/>
  <c r="P505" i="10" s="1"/>
  <c r="V505" i="10" s="1"/>
  <c r="P475" i="10" a="1"/>
  <c r="P475" i="10" s="1"/>
  <c r="V475" i="10" s="1"/>
  <c r="P53" i="10" a="1"/>
  <c r="P53" i="10" s="1"/>
  <c r="V53" i="10" s="1"/>
  <c r="P885" i="10" a="1"/>
  <c r="P885" i="10" s="1"/>
  <c r="V885" i="10" s="1"/>
  <c r="P969" i="10" a="1"/>
  <c r="P969" i="10" s="1"/>
  <c r="V969" i="10" s="1"/>
  <c r="P904" i="10" a="1"/>
  <c r="P904" i="10" s="1"/>
  <c r="V904" i="10" s="1"/>
  <c r="P177" i="10" a="1"/>
  <c r="P177" i="10" s="1"/>
  <c r="V177" i="10" s="1"/>
  <c r="P928" i="10" a="1"/>
  <c r="P928" i="10" s="1"/>
  <c r="V928" i="10" s="1"/>
  <c r="P924" i="10" a="1"/>
  <c r="P924" i="10" s="1"/>
  <c r="V924" i="10" s="1"/>
  <c r="P161" i="10" a="1"/>
  <c r="P161" i="10" s="1"/>
  <c r="V161" i="10" s="1"/>
  <c r="P598" i="10" a="1"/>
  <c r="P598" i="10" s="1"/>
  <c r="V598" i="10" s="1"/>
  <c r="P150" i="10" a="1"/>
  <c r="P150" i="10" s="1"/>
  <c r="V150" i="10" s="1"/>
  <c r="P956" i="6" a="1"/>
  <c r="P956" i="6" s="1"/>
  <c r="V956" i="6" s="1"/>
  <c r="P765" i="6" a="1"/>
  <c r="P765" i="6" s="1"/>
  <c r="V765" i="6" s="1"/>
  <c r="P586" i="6" a="1"/>
  <c r="P586" i="6" s="1"/>
  <c r="V586" i="6" s="1"/>
  <c r="P413" i="6" a="1"/>
  <c r="P413" i="6" s="1"/>
  <c r="V413" i="6" s="1"/>
  <c r="P674" i="6" a="1"/>
  <c r="P674" i="6" s="1"/>
  <c r="V674" i="6" s="1"/>
  <c r="P607" i="6" a="1"/>
  <c r="P607" i="6" s="1"/>
  <c r="V607" i="6" s="1"/>
  <c r="P865" i="6" a="1"/>
  <c r="P865" i="6" s="1"/>
  <c r="V865" i="6" s="1"/>
  <c r="P446" i="6" a="1"/>
  <c r="P446" i="6" s="1"/>
  <c r="V446" i="6" s="1"/>
  <c r="P527" i="6" a="1"/>
  <c r="P527" i="6" s="1"/>
  <c r="V527" i="6" s="1"/>
  <c r="P250" i="6" a="1"/>
  <c r="P250" i="6" s="1"/>
  <c r="V250" i="6" s="1"/>
  <c r="P659" i="6" a="1"/>
  <c r="P659" i="6" s="1"/>
  <c r="V659" i="6" s="1"/>
  <c r="P703" i="6" a="1"/>
  <c r="P703" i="6" s="1"/>
  <c r="V703" i="6" s="1"/>
  <c r="P909" i="6" a="1"/>
  <c r="P909" i="6" s="1"/>
  <c r="V909" i="6" s="1"/>
  <c r="P168" i="6" a="1"/>
  <c r="P168" i="6" s="1"/>
  <c r="V168" i="6" s="1"/>
  <c r="P792" i="6" a="1"/>
  <c r="P792" i="6" s="1"/>
  <c r="V792" i="6" s="1"/>
  <c r="P17" i="6" a="1"/>
  <c r="P17" i="6" s="1"/>
  <c r="V17" i="6" s="1"/>
  <c r="P958" i="6" a="1"/>
  <c r="P958" i="6" s="1"/>
  <c r="V958" i="6" s="1"/>
  <c r="P16" i="6" a="1"/>
  <c r="P16" i="6" s="1"/>
  <c r="V16" i="6" s="1"/>
  <c r="P548" i="6" a="1"/>
  <c r="P548" i="6" s="1"/>
  <c r="V548" i="6" s="1"/>
  <c r="P759" i="6" a="1"/>
  <c r="P759" i="6" s="1"/>
  <c r="V759" i="6" s="1"/>
  <c r="P128" i="6" a="1"/>
  <c r="P128" i="6" s="1"/>
  <c r="V128" i="6" s="1"/>
  <c r="P746" i="6" a="1"/>
  <c r="P746" i="6" s="1"/>
  <c r="V746" i="6" s="1"/>
  <c r="P219" i="6" a="1"/>
  <c r="P219" i="6" s="1"/>
  <c r="V219" i="6" s="1"/>
  <c r="P535" i="6" a="1"/>
  <c r="P535" i="6" s="1"/>
  <c r="V535" i="6" s="1"/>
  <c r="P238" i="6" a="1"/>
  <c r="P238" i="6" s="1"/>
  <c r="V238" i="6" s="1"/>
  <c r="P973" i="6" a="1"/>
  <c r="P973" i="6" s="1"/>
  <c r="V973" i="6" s="1"/>
  <c r="P130" i="6" a="1"/>
  <c r="P130" i="6" s="1"/>
  <c r="V130" i="6" s="1"/>
  <c r="P774" i="6" a="1"/>
  <c r="P774" i="6" s="1"/>
  <c r="V774" i="6" s="1"/>
  <c r="P56" i="6" a="1"/>
  <c r="P56" i="6" s="1"/>
  <c r="V56" i="6" s="1"/>
  <c r="P382" i="6" a="1"/>
  <c r="P382" i="6" s="1"/>
  <c r="V382" i="6" s="1"/>
  <c r="P275" i="6" a="1"/>
  <c r="P275" i="6" s="1"/>
  <c r="V275" i="6" s="1"/>
  <c r="P878" i="6" a="1"/>
  <c r="P878" i="6" s="1"/>
  <c r="V878" i="6" s="1"/>
  <c r="P401" i="6" a="1"/>
  <c r="P401" i="6" s="1"/>
  <c r="V401" i="6" s="1"/>
  <c r="P818" i="6" a="1"/>
  <c r="P818" i="6" s="1"/>
  <c r="V818" i="6" s="1"/>
  <c r="P37" i="6" a="1"/>
  <c r="P37" i="6" s="1"/>
  <c r="V37" i="6" s="1"/>
  <c r="P617" i="6" a="1"/>
  <c r="P617" i="6" s="1"/>
  <c r="V617" i="6" s="1"/>
  <c r="P298" i="6" a="1"/>
  <c r="P298" i="6" s="1"/>
  <c r="V298" i="6" s="1"/>
  <c r="P107" i="6" a="1"/>
  <c r="P107" i="6" s="1"/>
  <c r="V107" i="6" s="1"/>
  <c r="P414" i="6" a="1"/>
  <c r="P414" i="6" s="1"/>
  <c r="V414" i="6" s="1"/>
  <c r="P638" i="6" a="1"/>
  <c r="P638" i="6" s="1"/>
  <c r="V638" i="6" s="1"/>
  <c r="P366" i="6" a="1"/>
  <c r="P366" i="6" s="1"/>
  <c r="V366" i="6" s="1"/>
  <c r="P686" i="6" a="1"/>
  <c r="P686" i="6" s="1"/>
  <c r="V686" i="6" s="1"/>
  <c r="P459" i="6" a="1"/>
  <c r="P459" i="6" s="1"/>
  <c r="V459" i="6" s="1"/>
  <c r="P319" i="6" a="1"/>
  <c r="P319" i="6" s="1"/>
  <c r="V319" i="6" s="1"/>
  <c r="P193" i="6" a="1"/>
  <c r="P193" i="6" s="1"/>
  <c r="V193" i="6" s="1"/>
  <c r="P386" i="6" a="1"/>
  <c r="P386" i="6" s="1"/>
  <c r="V386" i="6" s="1"/>
  <c r="P978" i="6" a="1"/>
  <c r="P978" i="6" s="1"/>
  <c r="V978" i="6" s="1"/>
  <c r="P229" i="6" a="1"/>
  <c r="P229" i="6" s="1"/>
  <c r="V229" i="6" s="1"/>
  <c r="P314" i="6" a="1"/>
  <c r="P314" i="6" s="1"/>
  <c r="V314" i="6" s="1"/>
  <c r="P950" i="6" a="1"/>
  <c r="P950" i="6" s="1"/>
  <c r="V950" i="6" s="1"/>
  <c r="P658" i="6" a="1"/>
  <c r="P658" i="6" s="1"/>
  <c r="V658" i="6" s="1"/>
  <c r="P605" i="6" a="1"/>
  <c r="P605" i="6" s="1"/>
  <c r="V605" i="6" s="1"/>
  <c r="P491" i="6" a="1"/>
  <c r="P491" i="6" s="1"/>
  <c r="V491" i="6" s="1"/>
  <c r="P347" i="6" a="1"/>
  <c r="P347" i="6" s="1"/>
  <c r="V347" i="6" s="1"/>
  <c r="P94" i="6" a="1"/>
  <c r="P94" i="6" s="1"/>
  <c r="V94" i="6" s="1"/>
  <c r="P791" i="6" a="1"/>
  <c r="P791" i="6" s="1"/>
  <c r="V791" i="6" s="1"/>
  <c r="P169" i="6" a="1"/>
  <c r="P169" i="6" s="1"/>
  <c r="V169" i="6" s="1"/>
  <c r="P461" i="6" a="1"/>
  <c r="P461" i="6" s="1"/>
  <c r="V461" i="6" s="1"/>
  <c r="P600" i="6" a="1"/>
  <c r="P600" i="6" s="1"/>
  <c r="V600" i="6" s="1"/>
  <c r="P711" i="6" a="1"/>
  <c r="P711" i="6" s="1"/>
  <c r="V711" i="6" s="1"/>
  <c r="P640" i="6" a="1"/>
  <c r="P640" i="6" s="1"/>
  <c r="V640" i="6" s="1"/>
  <c r="P170" i="6" a="1"/>
  <c r="P170" i="6" s="1"/>
  <c r="V170" i="6" s="1"/>
  <c r="P393" i="6" a="1"/>
  <c r="P393" i="6" s="1"/>
  <c r="V393" i="6" s="1"/>
  <c r="P252" i="6" a="1"/>
  <c r="P252" i="6" s="1"/>
  <c r="V252" i="6" s="1"/>
  <c r="P147" i="6" a="1"/>
  <c r="P147" i="6" s="1"/>
  <c r="V147" i="6" s="1"/>
  <c r="P598" i="6" a="1"/>
  <c r="P598" i="6" s="1"/>
  <c r="V598" i="6" s="1"/>
  <c r="P829" i="6" a="1"/>
  <c r="P829" i="6" s="1"/>
  <c r="V829" i="6" s="1"/>
  <c r="P511" i="6" a="1"/>
  <c r="P511" i="6" s="1"/>
  <c r="V511" i="6" s="1"/>
  <c r="P254" i="6" a="1"/>
  <c r="P254" i="6" s="1"/>
  <c r="V254" i="6" s="1"/>
  <c r="P388" i="6" a="1"/>
  <c r="P388" i="6" s="1"/>
  <c r="V388" i="6" s="1"/>
  <c r="P62" i="6" a="1"/>
  <c r="P62" i="6" s="1"/>
  <c r="V62" i="6" s="1"/>
  <c r="P263" i="6" a="1"/>
  <c r="P263" i="6" s="1"/>
  <c r="V263" i="6" s="1"/>
  <c r="P485" i="6" a="1"/>
  <c r="P485" i="6" s="1"/>
  <c r="V485" i="6" s="1"/>
  <c r="P274" i="6" a="1"/>
  <c r="P274" i="6" s="1"/>
  <c r="V274" i="6" s="1"/>
  <c r="P474" i="6" a="1"/>
  <c r="P474" i="6" s="1"/>
  <c r="V474" i="6" s="1"/>
  <c r="P218" i="6" a="1"/>
  <c r="P218" i="6" s="1"/>
  <c r="V218" i="6" s="1"/>
  <c r="P713" i="6" a="1"/>
  <c r="P713" i="6" s="1"/>
  <c r="V713" i="6" s="1"/>
  <c r="P268" i="6" a="1"/>
  <c r="P268" i="6" s="1"/>
  <c r="V268" i="6" s="1"/>
  <c r="P559" i="6" a="1"/>
  <c r="P559" i="6" s="1"/>
  <c r="V559" i="6" s="1"/>
  <c r="P355" i="6" a="1"/>
  <c r="P355" i="6" s="1"/>
  <c r="V355" i="6" s="1"/>
  <c r="P200" i="6" a="1"/>
  <c r="P200" i="6" s="1"/>
  <c r="V200" i="6" s="1"/>
  <c r="P526" i="6" a="1"/>
  <c r="P526" i="6" s="1"/>
  <c r="V526" i="6" s="1"/>
  <c r="P162" i="6" a="1"/>
  <c r="P162" i="6" s="1"/>
  <c r="V162" i="6" s="1"/>
  <c r="P919" i="6" a="1"/>
  <c r="P919" i="6" s="1"/>
  <c r="V919" i="6" s="1"/>
  <c r="P179" i="6" a="1"/>
  <c r="P179" i="6" s="1"/>
  <c r="V179" i="6" s="1"/>
  <c r="P939" i="6" a="1"/>
  <c r="P939" i="6" s="1"/>
  <c r="V939" i="6" s="1"/>
  <c r="P998" i="6" a="1"/>
  <c r="P998" i="6" s="1"/>
  <c r="V998" i="6" s="1"/>
  <c r="P890" i="6" a="1"/>
  <c r="P890" i="6" s="1"/>
  <c r="V890" i="6" s="1"/>
  <c r="P789" i="6" a="1"/>
  <c r="P789" i="6" s="1"/>
  <c r="V789" i="6" s="1"/>
  <c r="P976" i="6" a="1"/>
  <c r="P976" i="6" s="1"/>
  <c r="V976" i="6" s="1"/>
  <c r="P158" i="6" a="1"/>
  <c r="P158" i="6" s="1"/>
  <c r="V158" i="6" s="1"/>
  <c r="P833" i="6" a="1"/>
  <c r="P833" i="6" s="1"/>
  <c r="V833" i="6" s="1"/>
  <c r="P619" i="6" a="1"/>
  <c r="P619" i="6" s="1"/>
  <c r="V619" i="6" s="1"/>
  <c r="P583" i="6" a="1"/>
  <c r="P583" i="6" s="1"/>
  <c r="V583" i="6" s="1"/>
  <c r="P455" i="6" a="1"/>
  <c r="P455" i="6" s="1"/>
  <c r="V455" i="6" s="1"/>
  <c r="P757" i="6" a="1"/>
  <c r="P757" i="6" s="1"/>
  <c r="V757" i="6" s="1"/>
  <c r="P804" i="6" a="1"/>
  <c r="P804" i="6" s="1"/>
  <c r="V804" i="6" s="1"/>
  <c r="P191" i="6" a="1"/>
  <c r="P191" i="6" s="1"/>
  <c r="V191" i="6" s="1"/>
  <c r="P779" i="6" a="1"/>
  <c r="P779" i="6" s="1"/>
  <c r="V779" i="6" s="1"/>
  <c r="P199" i="6" a="1"/>
  <c r="P199" i="6" s="1"/>
  <c r="V199" i="6" s="1"/>
  <c r="P566" i="6" a="1"/>
  <c r="P566" i="6" s="1"/>
  <c r="V566" i="6" s="1"/>
  <c r="P92" i="6" a="1"/>
  <c r="P92" i="6" s="1"/>
  <c r="V92" i="6" s="1"/>
  <c r="P489" i="6" a="1"/>
  <c r="P489" i="6" s="1"/>
  <c r="V489" i="6" s="1"/>
  <c r="P441" i="6" a="1"/>
  <c r="P441" i="6" s="1"/>
  <c r="V441" i="6" s="1"/>
  <c r="P131" i="6" a="1"/>
  <c r="P131" i="6" s="1"/>
  <c r="V131" i="6" s="1"/>
  <c r="P354" i="6" a="1"/>
  <c r="P354" i="6" s="1"/>
  <c r="V354" i="6" s="1"/>
  <c r="P174" i="6" a="1"/>
  <c r="P174" i="6" s="1"/>
  <c r="V174" i="6" s="1"/>
  <c r="P870" i="6" a="1"/>
  <c r="P870" i="6" s="1"/>
  <c r="V870" i="6" s="1"/>
  <c r="P150" i="6" a="1"/>
  <c r="P150" i="6" s="1"/>
  <c r="V150" i="6" s="1"/>
  <c r="P921" i="6" a="1"/>
  <c r="P921" i="6" s="1"/>
  <c r="V921" i="6" s="1"/>
  <c r="P370" i="6" a="1"/>
  <c r="P370" i="6" s="1"/>
  <c r="V370" i="6" s="1"/>
  <c r="P378" i="6" a="1"/>
  <c r="P378" i="6" s="1"/>
  <c r="V378" i="6" s="1"/>
  <c r="P269" i="6" a="1"/>
  <c r="P269" i="6" s="1"/>
  <c r="V269" i="6" s="1"/>
  <c r="P945" i="6" a="1"/>
  <c r="P945" i="6" s="1"/>
  <c r="V945" i="6" s="1"/>
  <c r="P116" i="6" a="1"/>
  <c r="P116" i="6" s="1"/>
  <c r="V116" i="6" s="1"/>
  <c r="P838" i="6" a="1"/>
  <c r="P838" i="6" s="1"/>
  <c r="V838" i="6" s="1"/>
  <c r="P127" i="6" a="1"/>
  <c r="P127" i="6" s="1"/>
  <c r="V127" i="6" s="1"/>
  <c r="P468" i="6" a="1"/>
  <c r="P468" i="6" s="1"/>
  <c r="V468" i="6" s="1"/>
  <c r="P247" i="6" a="1"/>
  <c r="P247" i="6" s="1"/>
  <c r="V247" i="6" s="1"/>
  <c r="P769" i="6" a="1"/>
  <c r="P769" i="6" s="1"/>
  <c r="V769" i="6" s="1"/>
  <c r="P206" i="6" a="1"/>
  <c r="P206" i="6" s="1"/>
  <c r="V206" i="6" s="1"/>
  <c r="P385" i="6" a="1"/>
  <c r="P385" i="6" s="1"/>
  <c r="V385" i="6" s="1"/>
  <c r="P163" i="6" a="1"/>
  <c r="P163" i="6" s="1"/>
  <c r="V163" i="6" s="1"/>
  <c r="P498" i="6" a="1"/>
  <c r="P498" i="6" s="1"/>
  <c r="V498" i="6" s="1"/>
  <c r="P142" i="6" a="1"/>
  <c r="P142" i="6" s="1"/>
  <c r="V142" i="6" s="1"/>
  <c r="P81" i="10" a="1"/>
  <c r="P81" i="10" s="1"/>
  <c r="V81" i="10" s="1"/>
  <c r="P702" i="10" a="1"/>
  <c r="P702" i="10" s="1"/>
  <c r="V702" i="10" s="1"/>
  <c r="P568" i="10" a="1"/>
  <c r="P568" i="10" s="1"/>
  <c r="V568" i="10" s="1"/>
  <c r="P673" i="10" a="1"/>
  <c r="P673" i="10" s="1"/>
  <c r="V673" i="10" s="1"/>
  <c r="P627" i="10" a="1"/>
  <c r="P627" i="10" s="1"/>
  <c r="V627" i="10" s="1"/>
  <c r="P770" i="10" a="1"/>
  <c r="P770" i="10" s="1"/>
  <c r="V770" i="10" s="1"/>
  <c r="P573" i="10" a="1"/>
  <c r="P573" i="10" s="1"/>
  <c r="V573" i="10" s="1"/>
  <c r="P910" i="10" a="1"/>
  <c r="P910" i="10" s="1"/>
  <c r="V910" i="10" s="1"/>
  <c r="P386" i="10" a="1"/>
  <c r="P386" i="10" s="1"/>
  <c r="V386" i="10" s="1"/>
  <c r="P926" i="10" a="1"/>
  <c r="P926" i="10" s="1"/>
  <c r="V926" i="10" s="1"/>
  <c r="P820" i="10" a="1"/>
  <c r="P820" i="10" s="1"/>
  <c r="V820" i="10" s="1"/>
  <c r="P941" i="10" a="1"/>
  <c r="P941" i="10" s="1"/>
  <c r="V941" i="10" s="1"/>
  <c r="P988" i="10" a="1"/>
  <c r="P988" i="10" s="1"/>
  <c r="V988" i="10" s="1"/>
  <c r="P371" i="10" a="1"/>
  <c r="P371" i="10" s="1"/>
  <c r="V371" i="10" s="1"/>
  <c r="P251" i="10" a="1"/>
  <c r="P251" i="10" s="1"/>
  <c r="V251" i="10" s="1"/>
  <c r="P366" i="10" a="1"/>
  <c r="P366" i="10" s="1"/>
  <c r="V366" i="10" s="1"/>
  <c r="P874" i="10" a="1"/>
  <c r="P874" i="10" s="1"/>
  <c r="V874" i="10" s="1"/>
  <c r="P427" i="10" a="1"/>
  <c r="P427" i="10" s="1"/>
  <c r="V427" i="10" s="1"/>
  <c r="P547" i="10" a="1"/>
  <c r="P547" i="10" s="1"/>
  <c r="V547" i="10" s="1"/>
  <c r="P467" i="10" a="1"/>
  <c r="P467" i="10" s="1"/>
  <c r="V467" i="10" s="1"/>
  <c r="P414" i="10" a="1"/>
  <c r="P414" i="10" s="1"/>
  <c r="V414" i="10" s="1"/>
  <c r="P499" i="10" a="1"/>
  <c r="P499" i="10" s="1"/>
  <c r="V499" i="10" s="1"/>
  <c r="P406" i="10" a="1"/>
  <c r="P406" i="10" s="1"/>
  <c r="V406" i="10" s="1"/>
  <c r="P713" i="10" a="1"/>
  <c r="P713" i="10" s="1"/>
  <c r="V713" i="10" s="1"/>
  <c r="P708" i="10" a="1"/>
  <c r="P708" i="10" s="1"/>
  <c r="V708" i="10" s="1"/>
  <c r="P57" i="10" a="1"/>
  <c r="P57" i="10" s="1"/>
  <c r="V57" i="10" s="1"/>
  <c r="P851" i="10" a="1"/>
  <c r="P851" i="10" s="1"/>
  <c r="V851" i="10" s="1"/>
  <c r="P901" i="10" a="1"/>
  <c r="P901" i="10" s="1"/>
  <c r="V901" i="10" s="1"/>
  <c r="P826" i="10" a="1"/>
  <c r="P826" i="10" s="1"/>
  <c r="V826" i="10" s="1"/>
  <c r="P412" i="10" a="1"/>
  <c r="P412" i="10" s="1"/>
  <c r="V412" i="10" s="1"/>
  <c r="P585" i="10" a="1"/>
  <c r="P585" i="10" s="1"/>
  <c r="V585" i="10" s="1"/>
  <c r="P747" i="10" a="1"/>
  <c r="P747" i="10" s="1"/>
  <c r="V747" i="10" s="1"/>
  <c r="P586" i="10" a="1"/>
  <c r="P586" i="10" s="1"/>
  <c r="V586" i="10" s="1"/>
  <c r="P102" i="10" a="1"/>
  <c r="P102" i="10" s="1"/>
  <c r="V102" i="10" s="1"/>
  <c r="P95" i="10" a="1"/>
  <c r="P95" i="10" s="1"/>
  <c r="V95" i="10" s="1"/>
  <c r="P308" i="10" a="1"/>
  <c r="P308" i="10" s="1"/>
  <c r="V308" i="10" s="1"/>
  <c r="P735" i="10" a="1"/>
  <c r="P735" i="10" s="1"/>
  <c r="V735" i="10" s="1"/>
  <c r="P871" i="10" a="1"/>
  <c r="P871" i="10" s="1"/>
  <c r="V871" i="10" s="1"/>
  <c r="P432" i="10" a="1"/>
  <c r="P432" i="10" s="1"/>
  <c r="V432" i="10" s="1"/>
  <c r="P509" i="10" a="1"/>
  <c r="P509" i="10" s="1"/>
  <c r="V509" i="10" s="1"/>
  <c r="P724" i="10" a="1"/>
  <c r="P724" i="10" s="1"/>
  <c r="V724" i="10" s="1"/>
  <c r="P51" i="10" a="1"/>
  <c r="P51" i="10" s="1"/>
  <c r="V51" i="10" s="1"/>
  <c r="P420" i="10" a="1"/>
  <c r="P420" i="10" s="1"/>
  <c r="V420" i="10" s="1"/>
  <c r="P695" i="10" a="1"/>
  <c r="P695" i="10" s="1"/>
  <c r="V695" i="10" s="1"/>
  <c r="P240" i="10" a="1"/>
  <c r="P240" i="10" s="1"/>
  <c r="V240" i="10" s="1"/>
  <c r="P709" i="10" a="1"/>
  <c r="P709" i="10" s="1"/>
  <c r="V709" i="10" s="1"/>
  <c r="P761" i="10" a="1"/>
  <c r="P761" i="10" s="1"/>
  <c r="V761" i="10" s="1"/>
  <c r="P786" i="10" a="1"/>
  <c r="P786" i="10" s="1"/>
  <c r="V786" i="10" s="1"/>
  <c r="P68" i="10" a="1"/>
  <c r="P68" i="10" s="1"/>
  <c r="V68" i="10" s="1"/>
  <c r="P767" i="10" a="1"/>
  <c r="P767" i="10" s="1"/>
  <c r="V767" i="10" s="1"/>
  <c r="P639" i="10" a="1"/>
  <c r="P639" i="10" s="1"/>
  <c r="V639" i="10" s="1"/>
  <c r="P895" i="10" a="1"/>
  <c r="P895" i="10" s="1"/>
  <c r="V895" i="10" s="1"/>
  <c r="P407" i="10" a="1"/>
  <c r="P407" i="10" s="1"/>
  <c r="V407" i="10" s="1"/>
  <c r="P550" i="10" a="1"/>
  <c r="P550" i="10" s="1"/>
  <c r="V550" i="10" s="1"/>
  <c r="P138" i="10" a="1"/>
  <c r="P138" i="10" s="1"/>
  <c r="V138" i="10" s="1"/>
  <c r="P500" i="10" a="1"/>
  <c r="P500" i="10" s="1"/>
  <c r="V500" i="10" s="1"/>
  <c r="P409" i="10" a="1"/>
  <c r="P409" i="10" s="1"/>
  <c r="V409" i="10" s="1"/>
  <c r="P232" i="10" a="1"/>
  <c r="P232" i="10" s="1"/>
  <c r="V232" i="10" s="1"/>
  <c r="P376" i="10" a="1"/>
  <c r="P376" i="10" s="1"/>
  <c r="V376" i="10" s="1"/>
  <c r="P507" i="10" a="1"/>
  <c r="P507" i="10" s="1"/>
  <c r="V507" i="10" s="1"/>
  <c r="P487" i="10" a="1"/>
  <c r="P487" i="10" s="1"/>
  <c r="V487" i="10" s="1"/>
  <c r="P454" i="10" a="1"/>
  <c r="P454" i="10" s="1"/>
  <c r="V454" i="10" s="1"/>
  <c r="P502" i="10" a="1"/>
  <c r="P502" i="10" s="1"/>
  <c r="V502" i="10" s="1"/>
  <c r="P649" i="10" a="1"/>
  <c r="P649" i="10" s="1"/>
  <c r="V649" i="10" s="1"/>
  <c r="P44" i="10" a="1"/>
  <c r="P44" i="10" s="1"/>
  <c r="V44" i="10" s="1"/>
  <c r="P131" i="10" a="1"/>
  <c r="P131" i="10" s="1"/>
  <c r="V131" i="10" s="1"/>
  <c r="P692" i="10" a="1"/>
  <c r="P692" i="10" s="1"/>
  <c r="V692" i="10" s="1"/>
  <c r="P80" i="10" a="1"/>
  <c r="P80" i="10" s="1"/>
  <c r="V80" i="10" s="1"/>
  <c r="P749" i="10" a="1"/>
  <c r="P749" i="10" s="1"/>
  <c r="V749" i="10" s="1"/>
  <c r="P600" i="10" a="1"/>
  <c r="P600" i="10" s="1"/>
  <c r="V600" i="10" s="1"/>
  <c r="P137" i="10" a="1"/>
  <c r="P137" i="10" s="1"/>
  <c r="V137" i="10" s="1"/>
  <c r="P141" i="10" a="1"/>
  <c r="P141" i="10" s="1"/>
  <c r="V141" i="10" s="1"/>
  <c r="P166" i="10" a="1"/>
  <c r="P166" i="10" s="1"/>
  <c r="V166" i="10" s="1"/>
  <c r="P942" i="10" a="1"/>
  <c r="P942" i="10" s="1"/>
  <c r="V942" i="10" s="1"/>
  <c r="P730" i="10" a="1"/>
  <c r="P730" i="10" s="1"/>
  <c r="V730" i="10" s="1"/>
  <c r="P636" i="10" a="1"/>
  <c r="P636" i="10" s="1"/>
  <c r="V636" i="10" s="1"/>
  <c r="P59" i="10" a="1"/>
  <c r="P59" i="10" s="1"/>
  <c r="V59" i="10" s="1"/>
  <c r="P631" i="10" a="1"/>
  <c r="P631" i="10" s="1"/>
  <c r="V631" i="10" s="1"/>
  <c r="P153" i="10" a="1"/>
  <c r="P153" i="10" s="1"/>
  <c r="V153" i="10" s="1"/>
  <c r="P29" i="10" a="1"/>
  <c r="P29" i="10" s="1"/>
  <c r="V29" i="10" s="1"/>
  <c r="P795" i="10" a="1"/>
  <c r="P795" i="10" s="1"/>
  <c r="V795" i="10" s="1"/>
  <c r="P965" i="10" a="1"/>
  <c r="P965" i="10" s="1"/>
  <c r="V965" i="10" s="1"/>
  <c r="P888" i="10" a="1"/>
  <c r="P888" i="10" s="1"/>
  <c r="V888" i="10" s="1"/>
  <c r="P321" i="10" a="1"/>
  <c r="P321" i="10" s="1"/>
  <c r="V321" i="10" s="1"/>
  <c r="P256" i="10" a="1"/>
  <c r="P256" i="10" s="1"/>
  <c r="V256" i="10" s="1"/>
  <c r="P121" i="10" a="1"/>
  <c r="P121" i="10" s="1"/>
  <c r="V121" i="10" s="1"/>
  <c r="P660" i="10" a="1"/>
  <c r="P660" i="10" s="1"/>
  <c r="V660" i="10" s="1"/>
  <c r="P189" i="10" a="1"/>
  <c r="P189" i="10" s="1"/>
  <c r="V189" i="10" s="1"/>
  <c r="P856" i="10" a="1"/>
  <c r="P856" i="10" s="1"/>
  <c r="V856" i="10" s="1"/>
  <c r="P738" i="10" a="1"/>
  <c r="P738" i="10" s="1"/>
  <c r="V738" i="10" s="1"/>
  <c r="P250" i="10" a="1"/>
  <c r="P250" i="10" s="1"/>
  <c r="V250" i="10" s="1"/>
  <c r="P745" i="10" a="1"/>
  <c r="P745" i="10" s="1"/>
  <c r="V745" i="10" s="1"/>
  <c r="P212" i="10" a="1"/>
  <c r="P212" i="10" s="1"/>
  <c r="V212" i="10" s="1"/>
  <c r="P608" i="10" a="1"/>
  <c r="P608" i="10" s="1"/>
  <c r="V608" i="10" s="1"/>
  <c r="P624" i="10" a="1"/>
  <c r="P624" i="10" s="1"/>
  <c r="V624" i="10" s="1"/>
  <c r="P257" i="10" a="1"/>
  <c r="P257" i="10" s="1"/>
  <c r="V257" i="10" s="1"/>
  <c r="P174" i="10" a="1"/>
  <c r="P174" i="10" s="1"/>
  <c r="V174" i="10" s="1"/>
  <c r="P945" i="10" a="1"/>
  <c r="P945" i="10" s="1"/>
  <c r="V945" i="10" s="1"/>
  <c r="P306" i="10" a="1"/>
  <c r="P306" i="10" s="1"/>
  <c r="V306" i="10" s="1"/>
  <c r="P312" i="10" a="1"/>
  <c r="P312" i="10" s="1"/>
  <c r="V312" i="10" s="1"/>
  <c r="P96" i="10" a="1"/>
  <c r="P96" i="10" s="1"/>
  <c r="V96" i="10" s="1"/>
  <c r="P259" i="10" a="1"/>
  <c r="P259" i="10" s="1"/>
  <c r="V259" i="10" s="1"/>
  <c r="P583" i="10" a="1"/>
  <c r="P583" i="10" s="1"/>
  <c r="V583" i="10" s="1"/>
  <c r="P318" i="10" a="1"/>
  <c r="P318" i="10" s="1"/>
  <c r="V318" i="10" s="1"/>
  <c r="P40" i="10" a="1"/>
  <c r="P40" i="10" s="1"/>
  <c r="V40" i="10" s="1"/>
  <c r="P634" i="10" a="1"/>
  <c r="P634" i="10" s="1"/>
  <c r="V634" i="10" s="1"/>
  <c r="P950" i="10" a="1"/>
  <c r="P950" i="10" s="1"/>
  <c r="V950" i="10" s="1"/>
  <c r="P79" i="10" a="1"/>
  <c r="P79" i="10" s="1"/>
  <c r="V79" i="10" s="1"/>
  <c r="P783" i="10" a="1"/>
  <c r="P783" i="10" s="1"/>
  <c r="V783" i="10" s="1"/>
  <c r="P93" i="10" a="1"/>
  <c r="P93" i="10" s="1"/>
  <c r="V93" i="10" s="1"/>
  <c r="P334" i="10" a="1"/>
  <c r="P334" i="10" s="1"/>
  <c r="V334" i="10" s="1"/>
  <c r="P461" i="10" a="1"/>
  <c r="P461" i="10" s="1"/>
  <c r="V461" i="10" s="1"/>
  <c r="P97" i="10" a="1"/>
  <c r="P97" i="10" s="1"/>
  <c r="V97" i="10" s="1"/>
  <c r="P630" i="10" a="1"/>
  <c r="P630" i="10" s="1"/>
  <c r="V630" i="10" s="1"/>
  <c r="P953" i="10" a="1"/>
  <c r="P953" i="10" s="1"/>
  <c r="V953" i="10" s="1"/>
  <c r="P520" i="10" a="1"/>
  <c r="P520" i="10" s="1"/>
  <c r="V520" i="10" s="1"/>
  <c r="P26" i="10" a="1"/>
  <c r="P26" i="10" s="1"/>
  <c r="V26" i="10" s="1"/>
  <c r="P731" i="10" a="1"/>
  <c r="P731" i="10" s="1"/>
  <c r="V731" i="10" s="1"/>
  <c r="P205" i="10" a="1"/>
  <c r="P205" i="10" s="1"/>
  <c r="V205" i="10" s="1"/>
  <c r="P997" i="10" a="1"/>
  <c r="P997" i="10" s="1"/>
  <c r="V997" i="10" s="1"/>
  <c r="P838" i="10" a="1"/>
  <c r="P838" i="10" s="1"/>
  <c r="V838" i="10" s="1"/>
  <c r="P877" i="10" a="1"/>
  <c r="P877" i="10" s="1"/>
  <c r="V877" i="10" s="1"/>
  <c r="P685" i="10" a="1"/>
  <c r="P685" i="10" s="1"/>
  <c r="V685" i="10" s="1"/>
  <c r="P675" i="10" a="1"/>
  <c r="P675" i="10" s="1"/>
  <c r="V675" i="10" s="1"/>
  <c r="P612" i="10" a="1"/>
  <c r="P612" i="10" s="1"/>
  <c r="V612" i="10" s="1"/>
  <c r="P320" i="6" a="1"/>
  <c r="P320" i="6" s="1"/>
  <c r="V320" i="6" s="1"/>
  <c r="P445" i="6" a="1"/>
  <c r="P445" i="6" s="1"/>
  <c r="V445" i="6" s="1"/>
  <c r="P318" i="6" a="1"/>
  <c r="P318" i="6" s="1"/>
  <c r="V318" i="6" s="1"/>
  <c r="P691" i="6" a="1"/>
  <c r="P691" i="6" s="1"/>
  <c r="V691" i="6" s="1"/>
  <c r="P402" i="6" a="1"/>
  <c r="P402" i="6" s="1"/>
  <c r="V402" i="6" s="1"/>
  <c r="P341" i="6" a="1"/>
  <c r="P341" i="6" s="1"/>
  <c r="V341" i="6" s="1"/>
  <c r="P933" i="6" a="1"/>
  <c r="P933" i="6" s="1"/>
  <c r="V933" i="6" s="1"/>
  <c r="P360" i="6" a="1"/>
  <c r="P360" i="6" s="1"/>
  <c r="V360" i="6" s="1"/>
  <c r="P739" i="6" a="1"/>
  <c r="P739" i="6" s="1"/>
  <c r="V739" i="6" s="1"/>
  <c r="P232" i="6" a="1"/>
  <c r="P232" i="6" s="1"/>
  <c r="V232" i="6" s="1"/>
  <c r="P524" i="6" a="1"/>
  <c r="P524" i="6" s="1"/>
  <c r="V524" i="6" s="1"/>
  <c r="P188" i="6" a="1"/>
  <c r="P188" i="6" s="1"/>
  <c r="V188" i="6" s="1"/>
  <c r="P313" i="6" a="1"/>
  <c r="P313" i="6" s="1"/>
  <c r="V313" i="6" s="1"/>
  <c r="P161" i="6" a="1"/>
  <c r="P161" i="6" s="1"/>
  <c r="V161" i="6" s="1"/>
  <c r="P637" i="6" a="1"/>
  <c r="P637" i="6" s="1"/>
  <c r="V637" i="6" s="1"/>
  <c r="P24" i="6" a="1"/>
  <c r="P24" i="6" s="1"/>
  <c r="V24" i="6" s="1"/>
  <c r="P351" i="6" a="1"/>
  <c r="P351" i="6" s="1"/>
  <c r="V351" i="6" s="1"/>
  <c r="P224" i="6" a="1"/>
  <c r="P224" i="6" s="1"/>
  <c r="V224" i="6" s="1"/>
  <c r="P338" i="6" a="1"/>
  <c r="P338" i="6" s="1"/>
  <c r="V338" i="6" s="1"/>
  <c r="BQ41" i="6"/>
  <c r="BQ46" i="6" s="1"/>
  <c r="P506" i="6" a="1"/>
  <c r="P506" i="6" s="1"/>
  <c r="V506" i="6" s="1"/>
  <c r="P241" i="6" a="1"/>
  <c r="P241" i="6" s="1"/>
  <c r="V241" i="6" s="1"/>
  <c r="P715" i="6" a="1"/>
  <c r="P715" i="6" s="1"/>
  <c r="V715" i="6" s="1"/>
  <c r="P236" i="6" a="1"/>
  <c r="P236" i="6" s="1"/>
  <c r="V236" i="6" s="1"/>
  <c r="P436" i="6" a="1"/>
  <c r="P436" i="6" s="1"/>
  <c r="V436" i="6" s="1"/>
  <c r="P83" i="6" a="1"/>
  <c r="P83" i="6" s="1"/>
  <c r="V83" i="6" s="1"/>
  <c r="P547" i="6" a="1"/>
  <c r="P547" i="6" s="1"/>
  <c r="V547" i="6" s="1"/>
  <c r="BR36" i="6"/>
  <c r="P357" i="6" a="1"/>
  <c r="P357" i="6" s="1"/>
  <c r="V357" i="6" s="1"/>
  <c r="P49" i="6" a="1"/>
  <c r="P49" i="6" s="1"/>
  <c r="V49" i="6" s="1"/>
  <c r="P580" i="6" a="1"/>
  <c r="P580" i="6" s="1"/>
  <c r="V580" i="6" s="1"/>
  <c r="P248" i="6" a="1"/>
  <c r="P248" i="6" s="1"/>
  <c r="V248" i="6" s="1"/>
  <c r="P726" i="6" a="1"/>
  <c r="P726" i="6" s="1"/>
  <c r="V726" i="6" s="1"/>
  <c r="P802" i="6" a="1"/>
  <c r="P802" i="6" s="1"/>
  <c r="V802" i="6" s="1"/>
  <c r="P855" i="6" a="1"/>
  <c r="P855" i="6" s="1"/>
  <c r="V855" i="6" s="1"/>
  <c r="P907" i="6" a="1"/>
  <c r="P907" i="6" s="1"/>
  <c r="V907" i="6" s="1"/>
  <c r="P545" i="6" a="1"/>
  <c r="P545" i="6" s="1"/>
  <c r="V545" i="6" s="1"/>
  <c r="P931" i="6" a="1"/>
  <c r="P931" i="6" s="1"/>
  <c r="V931" i="6" s="1"/>
  <c r="P541" i="6" a="1"/>
  <c r="P541" i="6" s="1"/>
  <c r="V541" i="6" s="1"/>
  <c r="P536" i="6" a="1"/>
  <c r="P536" i="6" s="1"/>
  <c r="V536" i="6" s="1"/>
  <c r="P660" i="6" a="1"/>
  <c r="P660" i="6" s="1"/>
  <c r="V660" i="6" s="1"/>
  <c r="P133" i="6" a="1"/>
  <c r="P133" i="6" s="1"/>
  <c r="V133" i="6" s="1"/>
  <c r="P697" i="6" a="1"/>
  <c r="P697" i="6" s="1"/>
  <c r="V697" i="6" s="1"/>
  <c r="P6" i="6" a="1"/>
  <c r="P6" i="6" s="1"/>
  <c r="V6" i="6" s="1"/>
  <c r="P665" i="6" a="1"/>
  <c r="P665" i="6" s="1"/>
  <c r="V665" i="6" s="1"/>
  <c r="P451" i="6" a="1"/>
  <c r="P451" i="6" s="1"/>
  <c r="V451" i="6" s="1"/>
  <c r="P573" i="6" a="1"/>
  <c r="P573" i="6" s="1"/>
  <c r="V573" i="6" s="1"/>
  <c r="P926" i="6" a="1"/>
  <c r="P926" i="6" s="1"/>
  <c r="V926" i="6" s="1"/>
  <c r="P259" i="6" a="1"/>
  <c r="P259" i="6" s="1"/>
  <c r="V259" i="6" s="1"/>
  <c r="P968" i="6" a="1"/>
  <c r="P968" i="6" s="1"/>
  <c r="V968" i="6" s="1"/>
  <c r="P226" i="6" a="1"/>
  <c r="P226" i="6" s="1"/>
  <c r="V226" i="6" s="1"/>
  <c r="P425" i="6" a="1"/>
  <c r="P425" i="6" s="1"/>
  <c r="V425" i="6" s="1"/>
  <c r="P557" i="6" a="1"/>
  <c r="P557" i="6" s="1"/>
  <c r="V557" i="6" s="1"/>
  <c r="P983" i="6" a="1"/>
  <c r="P983" i="6" s="1"/>
  <c r="V983" i="6" s="1"/>
  <c r="P554" i="6" a="1"/>
  <c r="P554" i="6" s="1"/>
  <c r="V554" i="6" s="1"/>
  <c r="P11" i="6" a="1"/>
  <c r="P11" i="6" s="1"/>
  <c r="V11" i="6" s="1"/>
  <c r="P350" i="6" a="1"/>
  <c r="P350" i="6" s="1"/>
  <c r="V350" i="6" s="1"/>
  <c r="P184" i="6" a="1"/>
  <c r="P184" i="6" s="1"/>
  <c r="V184" i="6" s="1"/>
  <c r="P488" i="6" a="1"/>
  <c r="P488" i="6" s="1"/>
  <c r="V488" i="6" s="1"/>
  <c r="P345" i="6" a="1"/>
  <c r="P345" i="6" s="1"/>
  <c r="V345" i="6" s="1"/>
  <c r="P82" i="6" a="1"/>
  <c r="P82" i="6" s="1"/>
  <c r="V82" i="6" s="1"/>
  <c r="P540" i="6" a="1"/>
  <c r="P540" i="6" s="1"/>
  <c r="V540" i="6" s="1"/>
  <c r="P97" i="6" a="1"/>
  <c r="P97" i="6" s="1"/>
  <c r="V97" i="6" s="1"/>
  <c r="P556" i="6" a="1"/>
  <c r="P556" i="6" s="1"/>
  <c r="V556" i="6" s="1"/>
  <c r="P261" i="6" a="1"/>
  <c r="P261" i="6" s="1"/>
  <c r="V261" i="6" s="1"/>
  <c r="P624" i="6" a="1"/>
  <c r="P624" i="6" s="1"/>
  <c r="V624" i="6" s="1"/>
  <c r="P940" i="6" a="1"/>
  <c r="P940" i="6" s="1"/>
  <c r="V940" i="6" s="1"/>
  <c r="P358" i="6" a="1"/>
  <c r="P358" i="6" s="1"/>
  <c r="V358" i="6" s="1"/>
  <c r="P952" i="6" a="1"/>
  <c r="P952" i="6" s="1"/>
  <c r="V952" i="6" s="1"/>
  <c r="P251" i="6" a="1"/>
  <c r="P251" i="6" s="1"/>
  <c r="V251" i="6" s="1"/>
  <c r="P864" i="6" a="1"/>
  <c r="P864" i="6" s="1"/>
  <c r="V864" i="6" s="1"/>
  <c r="P262" i="6" a="1"/>
  <c r="P262" i="6" s="1"/>
  <c r="V262" i="6" s="1"/>
  <c r="P575" i="6" a="1"/>
  <c r="P575" i="6" s="1"/>
  <c r="V575" i="6" s="1"/>
  <c r="P808" i="6" a="1"/>
  <c r="P808" i="6" s="1"/>
  <c r="V808" i="6" s="1"/>
  <c r="P937" i="6" a="1"/>
  <c r="P937" i="6" s="1"/>
  <c r="V937" i="6" s="1"/>
  <c r="P392" i="6" a="1"/>
  <c r="P392" i="6" s="1"/>
  <c r="V392" i="6" s="1"/>
  <c r="P279" i="6" a="1"/>
  <c r="P279" i="6" s="1"/>
  <c r="V279" i="6" s="1"/>
  <c r="P717" i="6" a="1"/>
  <c r="P717" i="6" s="1"/>
  <c r="V717" i="6" s="1"/>
  <c r="P81" i="6" a="1"/>
  <c r="P81" i="6" s="1"/>
  <c r="V81" i="6" s="1"/>
  <c r="P145" i="6" a="1"/>
  <c r="P145" i="6" s="1"/>
  <c r="V145" i="6" s="1"/>
  <c r="P641" i="6" a="1"/>
  <c r="P641" i="6" s="1"/>
  <c r="V641" i="6" s="1"/>
  <c r="P482" i="6" a="1"/>
  <c r="P482" i="6" s="1"/>
  <c r="V482" i="6" s="1"/>
  <c r="P834" i="6" a="1"/>
  <c r="P834" i="6" s="1"/>
  <c r="V834" i="6" s="1"/>
  <c r="P396" i="6" a="1"/>
  <c r="P396" i="6" s="1"/>
  <c r="V396" i="6" s="1"/>
  <c r="P994" i="6" a="1"/>
  <c r="P994" i="6" s="1"/>
  <c r="V994" i="6" s="1"/>
  <c r="P280" i="6" a="1"/>
  <c r="P280" i="6" s="1"/>
  <c r="V280" i="6" s="1"/>
  <c r="P563" i="6" a="1"/>
  <c r="P563" i="6" s="1"/>
  <c r="V563" i="6" s="1"/>
  <c r="P136" i="6" a="1"/>
  <c r="P136" i="6" s="1"/>
  <c r="V136" i="6" s="1"/>
  <c r="P806" i="6" a="1"/>
  <c r="P806" i="6" s="1"/>
  <c r="V806" i="6" s="1"/>
  <c r="P260" i="6" a="1"/>
  <c r="P260" i="6" s="1"/>
  <c r="V260" i="6" s="1"/>
  <c r="P411" i="6" a="1"/>
  <c r="P411" i="6" s="1"/>
  <c r="V411" i="6" s="1"/>
  <c r="P43" i="6" a="1"/>
  <c r="P43" i="6" s="1"/>
  <c r="V43" i="6" s="1"/>
  <c r="P429" i="6" a="1"/>
  <c r="P429" i="6" s="1"/>
  <c r="V429" i="6" s="1"/>
  <c r="P230" i="6" a="1"/>
  <c r="P230" i="6" s="1"/>
  <c r="V230" i="6" s="1"/>
  <c r="P315" i="6" a="1"/>
  <c r="P315" i="6" s="1"/>
  <c r="V315" i="6" s="1"/>
  <c r="P365" i="6" a="1"/>
  <c r="P365" i="6" s="1"/>
  <c r="V365" i="6" s="1"/>
  <c r="P786" i="6" a="1"/>
  <c r="P786" i="6" s="1"/>
  <c r="V786" i="6" s="1"/>
  <c r="P728" i="6" a="1"/>
  <c r="P728" i="6" s="1"/>
  <c r="V728" i="6" s="1"/>
  <c r="P8" i="6" a="1"/>
  <c r="P8" i="6" s="1"/>
  <c r="V8" i="6" s="1"/>
  <c r="P760" i="6" a="1"/>
  <c r="P760" i="6" s="1"/>
  <c r="V760" i="6" s="1"/>
  <c r="P539" i="6" a="1"/>
  <c r="P539" i="6" s="1"/>
  <c r="V539" i="6" s="1"/>
  <c r="P428" i="6" a="1"/>
  <c r="P428" i="6" s="1"/>
  <c r="V428" i="6" s="1"/>
  <c r="P288" i="6" a="1"/>
  <c r="P288" i="6" s="1"/>
  <c r="V288" i="6" s="1"/>
  <c r="P828" i="6" a="1"/>
  <c r="P828" i="6" s="1"/>
  <c r="V828" i="6" s="1"/>
  <c r="P857" i="6" a="1"/>
  <c r="P857" i="6" s="1"/>
  <c r="V857" i="6" s="1"/>
  <c r="P80" i="6" a="1"/>
  <c r="P80" i="6" s="1"/>
  <c r="V80" i="6" s="1"/>
  <c r="P623" i="6" a="1"/>
  <c r="P623" i="6" s="1"/>
  <c r="V623" i="6" s="1"/>
  <c r="P46" i="6" a="1"/>
  <c r="P46" i="6" s="1"/>
  <c r="V46" i="6" s="1"/>
  <c r="P964" i="6" a="1"/>
  <c r="P964" i="6" s="1"/>
  <c r="V964" i="6" s="1"/>
  <c r="P228" i="6" a="1"/>
  <c r="P228" i="6" s="1"/>
  <c r="V228" i="6" s="1"/>
  <c r="P514" i="6" a="1"/>
  <c r="P514" i="6" s="1"/>
  <c r="V514" i="6" s="1"/>
  <c r="P63" i="6" a="1"/>
  <c r="P63" i="6" s="1"/>
  <c r="V63" i="6" s="1"/>
  <c r="P469" i="6" a="1"/>
  <c r="P469" i="6" s="1"/>
  <c r="V469" i="6" s="1"/>
  <c r="P278" i="6" a="1"/>
  <c r="P278" i="6" s="1"/>
  <c r="V278" i="6" s="1"/>
  <c r="P969" i="6" a="1"/>
  <c r="P969" i="6" s="1"/>
  <c r="V969" i="6" s="1"/>
  <c r="P104" i="6" a="1"/>
  <c r="P104" i="6" s="1"/>
  <c r="V104" i="6" s="1"/>
  <c r="P368" i="6" a="1"/>
  <c r="P368" i="6" s="1"/>
  <c r="V368" i="6" s="1"/>
  <c r="P253" i="6" a="1"/>
  <c r="P253" i="6" s="1"/>
  <c r="V253" i="6" s="1"/>
  <c r="P853" i="6" a="1"/>
  <c r="P853" i="6" s="1"/>
  <c r="V853" i="6" s="1"/>
  <c r="P91" i="6" a="1"/>
  <c r="P91" i="6" s="1"/>
  <c r="V91" i="6" s="1"/>
  <c r="P515" i="6" a="1"/>
  <c r="P515" i="6" s="1"/>
  <c r="V515" i="6" s="1"/>
  <c r="P34" i="6" a="1"/>
  <c r="P34" i="6" s="1"/>
  <c r="V34" i="6" s="1"/>
  <c r="P735" i="6" a="1"/>
  <c r="P735" i="6" s="1"/>
  <c r="V735" i="6" s="1"/>
  <c r="P112" i="6" a="1"/>
  <c r="P112" i="6" s="1"/>
  <c r="V112" i="6" s="1"/>
  <c r="P592" i="6" a="1"/>
  <c r="P592" i="6" s="1"/>
  <c r="V592" i="6" s="1"/>
  <c r="P272" i="6" a="1"/>
  <c r="P272" i="6" s="1"/>
  <c r="V272" i="6" s="1"/>
  <c r="BP3" i="6"/>
  <c r="BP4" i="6"/>
  <c r="BP5" i="6"/>
  <c r="BP6" i="6"/>
  <c r="BP2" i="6"/>
  <c r="BP7" i="6"/>
  <c r="P566" i="10" a="1"/>
  <c r="P566" i="10" s="1"/>
  <c r="V566" i="10" s="1"/>
  <c r="P105" i="10" a="1"/>
  <c r="P105" i="10" s="1"/>
  <c r="V105" i="10" s="1"/>
  <c r="P556" i="10" a="1"/>
  <c r="P556" i="10" s="1"/>
  <c r="V556" i="10" s="1"/>
  <c r="P67" i="10" a="1"/>
  <c r="P67" i="10" s="1"/>
  <c r="V67" i="10" s="1"/>
  <c r="P226" i="10" a="1"/>
  <c r="P226" i="10" s="1"/>
  <c r="V226" i="10" s="1"/>
  <c r="P872" i="10" a="1"/>
  <c r="P872" i="10" s="1"/>
  <c r="V872" i="10" s="1"/>
  <c r="P219" i="10" a="1"/>
  <c r="P219" i="10" s="1"/>
  <c r="V219" i="10" s="1"/>
  <c r="P752" i="10" a="1"/>
  <c r="P752" i="10" s="1"/>
  <c r="V752" i="10" s="1"/>
  <c r="P32" i="10" a="1"/>
  <c r="P32" i="10" s="1"/>
  <c r="V32" i="10" s="1"/>
  <c r="P413" i="10" a="1"/>
  <c r="P413" i="10" s="1"/>
  <c r="V413" i="10" s="1"/>
  <c r="P637" i="10" a="1"/>
  <c r="P637" i="10" s="1"/>
  <c r="V637" i="10" s="1"/>
  <c r="P476" i="10" a="1"/>
  <c r="P476" i="10" s="1"/>
  <c r="V476" i="10" s="1"/>
  <c r="P441" i="10" a="1"/>
  <c r="P441" i="10" s="1"/>
  <c r="V441" i="10" s="1"/>
  <c r="P966" i="10" a="1"/>
  <c r="P966" i="10" s="1"/>
  <c r="V966" i="10" s="1"/>
  <c r="P611" i="10" a="1"/>
  <c r="P611" i="10" s="1"/>
  <c r="V611" i="10" s="1"/>
  <c r="P847" i="10" a="1"/>
  <c r="P847" i="10" s="1"/>
  <c r="V847" i="10" s="1"/>
  <c r="P168" i="10" a="1"/>
  <c r="P168" i="10" s="1"/>
  <c r="V168" i="10" s="1"/>
  <c r="P858" i="10" a="1"/>
  <c r="P858" i="10" s="1"/>
  <c r="V858" i="10" s="1"/>
  <c r="P962" i="10" a="1"/>
  <c r="P962" i="10" s="1"/>
  <c r="V962" i="10" s="1"/>
  <c r="P393" i="10" a="1"/>
  <c r="P393" i="10" s="1"/>
  <c r="V393" i="10" s="1"/>
  <c r="P85" i="10" a="1"/>
  <c r="P85" i="10" s="1"/>
  <c r="V85" i="10" s="1"/>
  <c r="P797" i="10" a="1"/>
  <c r="P797" i="10" s="1"/>
  <c r="V797" i="10" s="1"/>
  <c r="P471" i="10" a="1"/>
  <c r="P471" i="10" s="1"/>
  <c r="V471" i="10" s="1"/>
  <c r="P448" i="10" a="1"/>
  <c r="P448" i="10" s="1"/>
  <c r="V448" i="10" s="1"/>
  <c r="P372" i="10" a="1"/>
  <c r="P372" i="10" s="1"/>
  <c r="V372" i="10" s="1"/>
  <c r="P545" i="10" a="1"/>
  <c r="P545" i="10" s="1"/>
  <c r="V545" i="10" s="1"/>
  <c r="P428" i="10" a="1"/>
  <c r="P428" i="10" s="1"/>
  <c r="V428" i="10" s="1"/>
  <c r="P481" i="10" a="1"/>
  <c r="P481" i="10" s="1"/>
  <c r="V481" i="10" s="1"/>
  <c r="P194" i="10" a="1"/>
  <c r="P194" i="10" s="1"/>
  <c r="V194" i="10" s="1"/>
  <c r="P521" i="10" a="1"/>
  <c r="P521" i="10" s="1"/>
  <c r="V521" i="10" s="1"/>
  <c r="P181" i="10" a="1"/>
  <c r="P181" i="10" s="1"/>
  <c r="V181" i="10" s="1"/>
  <c r="P10" i="10" a="1"/>
  <c r="P10" i="10" s="1"/>
  <c r="V10" i="10" s="1"/>
  <c r="P918" i="10" a="1"/>
  <c r="P918" i="10" s="1"/>
  <c r="V918" i="10" s="1"/>
  <c r="P187" i="10" a="1"/>
  <c r="P187" i="10" s="1"/>
  <c r="V187" i="10" s="1"/>
  <c r="P561" i="10" a="1"/>
  <c r="P561" i="10" s="1"/>
  <c r="V561" i="10" s="1"/>
  <c r="P303" i="10" a="1"/>
  <c r="P303" i="10" s="1"/>
  <c r="V303" i="10" s="1"/>
  <c r="P958" i="10" a="1"/>
  <c r="P958" i="10" s="1"/>
  <c r="V958" i="10" s="1"/>
  <c r="P740" i="10" a="1"/>
  <c r="P740" i="10" s="1"/>
  <c r="V740" i="10" s="1"/>
  <c r="P20" i="10" a="1"/>
  <c r="P20" i="10" s="1"/>
  <c r="V20" i="10" s="1"/>
  <c r="P900" i="10" a="1"/>
  <c r="P900" i="10" s="1"/>
  <c r="V900" i="10" s="1"/>
  <c r="P107" i="10" a="1"/>
  <c r="P107" i="10" s="1"/>
  <c r="V107" i="10" s="1"/>
  <c r="P1001" i="10" a="1"/>
  <c r="P1001" i="10" s="1"/>
  <c r="V1001" i="10" s="1"/>
  <c r="P907" i="10" a="1"/>
  <c r="P907" i="10" s="1"/>
  <c r="V907" i="10" s="1"/>
  <c r="P298" i="10" a="1"/>
  <c r="P298" i="10" s="1"/>
  <c r="V298" i="10" s="1"/>
  <c r="P832" i="10" a="1"/>
  <c r="P832" i="10" s="1"/>
  <c r="V832" i="10" s="1"/>
  <c r="P328" i="10" a="1"/>
  <c r="P328" i="10" s="1"/>
  <c r="V328" i="10" s="1"/>
  <c r="P790" i="10" a="1"/>
  <c r="P790" i="10" s="1"/>
  <c r="V790" i="10" s="1"/>
  <c r="P286" i="10" a="1"/>
  <c r="P286" i="10" s="1"/>
  <c r="V286" i="10" s="1"/>
  <c r="P3" i="10" a="1"/>
  <c r="P3" i="10" s="1"/>
  <c r="V3" i="10" s="1"/>
  <c r="P857" i="10" a="1"/>
  <c r="P857" i="10" s="1"/>
  <c r="V857" i="10" s="1"/>
  <c r="P930" i="10" a="1"/>
  <c r="P930" i="10" s="1"/>
  <c r="V930" i="10" s="1"/>
  <c r="P780" i="10" a="1"/>
  <c r="P780" i="10" s="1"/>
  <c r="V780" i="10" s="1"/>
  <c r="P16" i="10" a="1"/>
  <c r="P16" i="10" s="1"/>
  <c r="V16" i="10" s="1"/>
  <c r="P808" i="10" a="1"/>
  <c r="P808" i="10" s="1"/>
  <c r="V808" i="10" s="1"/>
  <c r="P356" i="10" a="1"/>
  <c r="P356" i="10" s="1"/>
  <c r="V356" i="10" s="1"/>
  <c r="P723" i="10" a="1"/>
  <c r="P723" i="10" s="1"/>
  <c r="V723" i="10" s="1"/>
  <c r="P827" i="10" a="1"/>
  <c r="P827" i="10" s="1"/>
  <c r="V827" i="10" s="1"/>
  <c r="P387" i="10" a="1"/>
  <c r="P387" i="10" s="1"/>
  <c r="V387" i="10" s="1"/>
  <c r="P867" i="10" a="1"/>
  <c r="P867" i="10" s="1"/>
  <c r="V867" i="10" s="1"/>
  <c r="P829" i="10" a="1"/>
  <c r="P829" i="10" s="1"/>
  <c r="V829" i="10" s="1"/>
  <c r="P258" i="10" a="1"/>
  <c r="P258" i="10" s="1"/>
  <c r="V258" i="10" s="1"/>
  <c r="P468" i="10" a="1"/>
  <c r="P468" i="10" s="1"/>
  <c r="V468" i="10" s="1"/>
  <c r="P480" i="10" a="1"/>
  <c r="P480" i="10" s="1"/>
  <c r="V480" i="10" s="1"/>
  <c r="P559" i="10" a="1"/>
  <c r="P559" i="10" s="1"/>
  <c r="V559" i="10" s="1"/>
  <c r="P225" i="10" a="1"/>
  <c r="P225" i="10" s="1"/>
  <c r="V225" i="10" s="1"/>
  <c r="P580" i="10" a="1"/>
  <c r="P580" i="10" s="1"/>
  <c r="V580" i="10" s="1"/>
  <c r="P666" i="10" a="1"/>
  <c r="P666" i="10" s="1"/>
  <c r="V666" i="10" s="1"/>
  <c r="P146" i="10" a="1"/>
  <c r="P146" i="10" s="1"/>
  <c r="V146" i="10" s="1"/>
  <c r="P170" i="10" a="1"/>
  <c r="P170" i="10" s="1"/>
  <c r="V170" i="10" s="1"/>
  <c r="P574" i="10" a="1"/>
  <c r="P574" i="10" s="1"/>
  <c r="V574" i="10" s="1"/>
  <c r="P49" i="10" a="1"/>
  <c r="P49" i="10" s="1"/>
  <c r="V49" i="10" s="1"/>
  <c r="P285" i="10" a="1"/>
  <c r="P285" i="10" s="1"/>
  <c r="V285" i="10" s="1"/>
  <c r="P615" i="10" a="1"/>
  <c r="P615" i="10" s="1"/>
  <c r="V615" i="10" s="1"/>
  <c r="P577" i="10" a="1"/>
  <c r="P577" i="10" s="1"/>
  <c r="V577" i="10" s="1"/>
  <c r="P839" i="10" a="1"/>
  <c r="P839" i="10" s="1"/>
  <c r="V839" i="10" s="1"/>
  <c r="P201" i="10" a="1"/>
  <c r="P201" i="10" s="1"/>
  <c r="V201" i="10" s="1"/>
  <c r="P38" i="10" a="1"/>
  <c r="P38" i="10" s="1"/>
  <c r="V38" i="10" s="1"/>
  <c r="P398" i="10" a="1"/>
  <c r="P398" i="10" s="1"/>
  <c r="V398" i="10" s="1"/>
  <c r="P651" i="10" a="1"/>
  <c r="P651" i="10" s="1"/>
  <c r="V651" i="10" s="1"/>
  <c r="P553" i="10" a="1"/>
  <c r="P553" i="10" s="1"/>
  <c r="V553" i="10" s="1"/>
  <c r="P955" i="10" a="1"/>
  <c r="P955" i="10" s="1"/>
  <c r="V955" i="10" s="1"/>
  <c r="P654" i="10" a="1"/>
  <c r="P654" i="10" s="1"/>
  <c r="V654" i="10" s="1"/>
  <c r="P655" i="10" a="1"/>
  <c r="P655" i="10" s="1"/>
  <c r="V655" i="10" s="1"/>
  <c r="P450" i="10" a="1"/>
  <c r="P450" i="10" s="1"/>
  <c r="V450" i="10" s="1"/>
  <c r="P397" i="10" a="1"/>
  <c r="P397" i="10" s="1"/>
  <c r="V397" i="10" s="1"/>
  <c r="P821" i="10" a="1"/>
  <c r="P821" i="10" s="1"/>
  <c r="V821" i="10" s="1"/>
  <c r="P417" i="10" a="1"/>
  <c r="P417" i="10" s="1"/>
  <c r="V417" i="10" s="1"/>
  <c r="P676" i="10" a="1"/>
  <c r="P676" i="10" s="1"/>
  <c r="V676" i="10" s="1"/>
  <c r="P144" i="10" a="1"/>
  <c r="P144" i="10" s="1"/>
  <c r="V144" i="10" s="1"/>
  <c r="P418" i="10" a="1"/>
  <c r="P418" i="10" s="1"/>
  <c r="V418" i="10" s="1"/>
  <c r="P531" i="10" a="1"/>
  <c r="P531" i="10" s="1"/>
  <c r="V531" i="10" s="1"/>
  <c r="P815" i="10" a="1"/>
  <c r="P815" i="10" s="1"/>
  <c r="V815" i="10" s="1"/>
  <c r="P810" i="10" a="1"/>
  <c r="P810" i="10" s="1"/>
  <c r="V810" i="10" s="1"/>
  <c r="P426" i="10" a="1"/>
  <c r="P426" i="10" s="1"/>
  <c r="V426" i="10" s="1"/>
  <c r="P755" i="10" a="1"/>
  <c r="P755" i="10" s="1"/>
  <c r="V755" i="10" s="1"/>
  <c r="P616" i="10" a="1"/>
  <c r="P616" i="10" s="1"/>
  <c r="V616" i="10" s="1"/>
  <c r="P61" i="10" a="1"/>
  <c r="P61" i="10" s="1"/>
  <c r="V61" i="10" s="1"/>
  <c r="P515" i="10" a="1"/>
  <c r="P515" i="10" s="1"/>
  <c r="V515" i="10" s="1"/>
  <c r="P964" i="10" a="1"/>
  <c r="P964" i="10" s="1"/>
  <c r="V964" i="10" s="1"/>
  <c r="P188" i="10" a="1"/>
  <c r="P188" i="10" s="1"/>
  <c r="V188" i="10" s="1"/>
  <c r="P446" i="10" a="1"/>
  <c r="P446" i="10" s="1"/>
  <c r="V446" i="10" s="1"/>
  <c r="P506" i="10" a="1"/>
  <c r="P506" i="10" s="1"/>
  <c r="V506" i="10" s="1"/>
  <c r="P894" i="10" a="1"/>
  <c r="P894" i="10" s="1"/>
  <c r="V894" i="10" s="1"/>
  <c r="P281" i="10" a="1"/>
  <c r="P281" i="10" s="1"/>
  <c r="V281" i="10" s="1"/>
  <c r="P415" i="10" a="1"/>
  <c r="P415" i="10" s="1"/>
  <c r="V415" i="10" s="1"/>
  <c r="P364" i="10" a="1"/>
  <c r="P364" i="10" s="1"/>
  <c r="V364" i="10" s="1"/>
  <c r="P273" i="10" a="1"/>
  <c r="P273" i="10" s="1"/>
  <c r="V273" i="10" s="1"/>
  <c r="P190" i="10" a="1"/>
  <c r="P190" i="10" s="1"/>
  <c r="V190" i="10" s="1"/>
  <c r="P354" i="10" a="1"/>
  <c r="P354" i="10" s="1"/>
  <c r="V354" i="10" s="1"/>
  <c r="P359" i="10" a="1"/>
  <c r="P359" i="10" s="1"/>
  <c r="V359" i="10" s="1"/>
  <c r="P662" i="10" a="1"/>
  <c r="P662" i="10" s="1"/>
  <c r="V662" i="10" s="1"/>
  <c r="P340" i="10" a="1"/>
  <c r="P340" i="10" s="1"/>
  <c r="V340" i="10" s="1"/>
  <c r="P865" i="10" a="1"/>
  <c r="P865" i="10" s="1"/>
  <c r="V865" i="10" s="1"/>
  <c r="P915" i="10" a="1"/>
  <c r="P915" i="10" s="1"/>
  <c r="V915" i="10" s="1"/>
  <c r="P726" i="10" a="1"/>
  <c r="P726" i="10" s="1"/>
  <c r="V726" i="10" s="1"/>
  <c r="P353" i="10" a="1"/>
  <c r="P353" i="10" s="1"/>
  <c r="V353" i="10" s="1"/>
  <c r="P688" i="10" a="1"/>
  <c r="P688" i="10" s="1"/>
  <c r="V688" i="10" s="1"/>
  <c r="P863" i="10" a="1"/>
  <c r="P863" i="10" s="1"/>
  <c r="V863" i="10" s="1"/>
  <c r="P430" i="10" a="1"/>
  <c r="P430" i="10" s="1"/>
  <c r="V430" i="10" s="1"/>
  <c r="P878" i="10" a="1"/>
  <c r="P878" i="10" s="1"/>
  <c r="V878" i="10" s="1"/>
  <c r="P7" i="10" a="1"/>
  <c r="P7" i="10" s="1"/>
  <c r="V7" i="10" s="1"/>
  <c r="P995" i="10" a="1"/>
  <c r="P995" i="10" s="1"/>
  <c r="V995" i="10" s="1"/>
  <c r="P736" i="10" a="1"/>
  <c r="P736" i="10" s="1"/>
  <c r="V736" i="10" s="1"/>
  <c r="P575" i="10" a="1"/>
  <c r="P575" i="10" s="1"/>
  <c r="V575" i="10" s="1"/>
  <c r="P591" i="10" a="1"/>
  <c r="P591" i="10" s="1"/>
  <c r="V591" i="10" s="1"/>
  <c r="P310" i="10" a="1"/>
  <c r="P310" i="10" s="1"/>
  <c r="V310" i="10" s="1"/>
  <c r="P487" i="6" a="1"/>
  <c r="P487" i="6" s="1"/>
  <c r="V487" i="6" s="1"/>
  <c r="P88" i="6" a="1"/>
  <c r="P88" i="6" s="1"/>
  <c r="V88" i="6" s="1"/>
  <c r="P594" i="6" a="1"/>
  <c r="P594" i="6" s="1"/>
  <c r="V594" i="6" s="1"/>
  <c r="P522" i="6" a="1"/>
  <c r="P522" i="6" s="1"/>
  <c r="V522" i="6" s="1"/>
  <c r="P457" i="6" a="1"/>
  <c r="P457" i="6" s="1"/>
  <c r="V457" i="6" s="1"/>
  <c r="P109" i="6" a="1"/>
  <c r="P109" i="6" s="1"/>
  <c r="V109" i="6" s="1"/>
  <c r="P591" i="6" a="1"/>
  <c r="P591" i="6" s="1"/>
  <c r="V591" i="6" s="1"/>
  <c r="P255" i="6" a="1"/>
  <c r="P255" i="6" s="1"/>
  <c r="V255" i="6" s="1"/>
  <c r="P972" i="6" a="1"/>
  <c r="P972" i="6" s="1"/>
  <c r="V972" i="6" s="1"/>
  <c r="P120" i="6" a="1"/>
  <c r="P120" i="6" s="1"/>
  <c r="V120" i="6" s="1"/>
  <c r="P796" i="6" a="1"/>
  <c r="P796" i="6" s="1"/>
  <c r="V796" i="6" s="1"/>
  <c r="P54" i="6" a="1"/>
  <c r="P54" i="6" s="1"/>
  <c r="V54" i="6" s="1"/>
  <c r="P626" i="6" a="1"/>
  <c r="P626" i="6" s="1"/>
  <c r="V626" i="6" s="1"/>
  <c r="P38" i="6" a="1"/>
  <c r="P38" i="6" s="1"/>
  <c r="V38" i="6" s="1"/>
  <c r="P995" i="6" a="1"/>
  <c r="P995" i="6" s="1"/>
  <c r="V995" i="6" s="1"/>
  <c r="P431" i="6" a="1"/>
  <c r="P431" i="6" s="1"/>
  <c r="V431" i="6" s="1"/>
  <c r="P673" i="6" a="1"/>
  <c r="P673" i="6" s="1"/>
  <c r="V673" i="6" s="1"/>
  <c r="P430" i="6" a="1"/>
  <c r="P430" i="6" s="1"/>
  <c r="V430" i="6" s="1"/>
  <c r="P565" i="6" a="1"/>
  <c r="P565" i="6" s="1"/>
  <c r="V565" i="6" s="1"/>
  <c r="BR38" i="6"/>
  <c r="P505" i="6" a="1"/>
  <c r="P505" i="6" s="1"/>
  <c r="V505" i="6" s="1"/>
  <c r="P85" i="6" a="1"/>
  <c r="P85" i="6" s="1"/>
  <c r="V85" i="6" s="1"/>
  <c r="P908" i="6" a="1"/>
  <c r="P908" i="6" s="1"/>
  <c r="V908" i="6" s="1"/>
  <c r="BR37" i="6"/>
  <c r="P801" i="6" a="1"/>
  <c r="P801" i="6" s="1"/>
  <c r="V801" i="6" s="1"/>
  <c r="P291" i="6" a="1"/>
  <c r="P291" i="6" s="1"/>
  <c r="V291" i="6" s="1"/>
  <c r="P831" i="6" a="1"/>
  <c r="P831" i="6" s="1"/>
  <c r="V831" i="6" s="1"/>
  <c r="P483" i="6" a="1"/>
  <c r="P483" i="6" s="1"/>
  <c r="V483" i="6" s="1"/>
  <c r="P645" i="6" a="1"/>
  <c r="P645" i="6" s="1"/>
  <c r="V645" i="6" s="1"/>
  <c r="P982" i="6" a="1"/>
  <c r="P982" i="6" s="1"/>
  <c r="V982" i="6" s="1"/>
  <c r="P770" i="6" a="1"/>
  <c r="P770" i="6" s="1"/>
  <c r="V770" i="6" s="1"/>
  <c r="P31" i="6" a="1"/>
  <c r="P31" i="6" s="1"/>
  <c r="V31" i="6" s="1"/>
  <c r="P475" i="6" a="1"/>
  <c r="P475" i="6" s="1"/>
  <c r="V475" i="6" s="1"/>
  <c r="P820" i="6" a="1"/>
  <c r="P820" i="6" s="1"/>
  <c r="V820" i="6" s="1"/>
  <c r="P273" i="6" a="1"/>
  <c r="P273" i="6" s="1"/>
  <c r="V273" i="6" s="1"/>
  <c r="P823" i="6" a="1"/>
  <c r="P823" i="6" s="1"/>
  <c r="V823" i="6" s="1"/>
  <c r="P961" i="6" a="1"/>
  <c r="P961" i="6" s="1"/>
  <c r="V961" i="6" s="1"/>
  <c r="P984" i="6" a="1"/>
  <c r="P984" i="6" s="1"/>
  <c r="V984" i="6" s="1"/>
  <c r="P532" i="6" a="1"/>
  <c r="P532" i="6" s="1"/>
  <c r="V532" i="6" s="1"/>
  <c r="P394" i="6" a="1"/>
  <c r="P394" i="6" s="1"/>
  <c r="V394" i="6" s="1"/>
  <c r="P934" i="6" a="1"/>
  <c r="P934" i="6" s="1"/>
  <c r="V934" i="6" s="1"/>
  <c r="P119" i="6" a="1"/>
  <c r="P119" i="6" s="1"/>
  <c r="V119" i="6" s="1"/>
  <c r="P464" i="6" a="1"/>
  <c r="P464" i="6" s="1"/>
  <c r="V464" i="6" s="1"/>
  <c r="P32" i="6" a="1"/>
  <c r="P32" i="6" s="1"/>
  <c r="V32" i="6" s="1"/>
  <c r="P462" i="6" a="1"/>
  <c r="P462" i="6" s="1"/>
  <c r="V462" i="6" s="1"/>
  <c r="P991" i="6" a="1"/>
  <c r="P991" i="6" s="1"/>
  <c r="V991" i="6" s="1"/>
  <c r="P553" i="6" a="1"/>
  <c r="P553" i="6" s="1"/>
  <c r="V553" i="6" s="1"/>
  <c r="P986" i="6" a="1"/>
  <c r="P986" i="6" s="1"/>
  <c r="V986" i="6" s="1"/>
  <c r="P201" i="6" a="1"/>
  <c r="P201" i="6" s="1"/>
  <c r="V201" i="6" s="1"/>
  <c r="P848" i="6" a="1"/>
  <c r="P848" i="6" s="1"/>
  <c r="V848" i="6" s="1"/>
  <c r="P50" i="6" a="1"/>
  <c r="P50" i="6" s="1"/>
  <c r="V50" i="6" s="1"/>
  <c r="P4" i="6" a="1"/>
  <c r="P4" i="6" s="1"/>
  <c r="V4" i="6" s="1"/>
  <c r="P597" i="6" a="1"/>
  <c r="P597" i="6" s="1"/>
  <c r="V597" i="6" s="1"/>
  <c r="P631" i="6" a="1"/>
  <c r="P631" i="6" s="1"/>
  <c r="V631" i="6" s="1"/>
  <c r="P497" i="6" a="1"/>
  <c r="P497" i="6" s="1"/>
  <c r="V497" i="6" s="1"/>
  <c r="P47" i="6" a="1"/>
  <c r="P47" i="6" s="1"/>
  <c r="V47" i="6" s="1"/>
  <c r="P683" i="6" a="1"/>
  <c r="P683" i="6" s="1"/>
  <c r="V683" i="6" s="1"/>
  <c r="P180" i="6" a="1"/>
  <c r="P180" i="6" s="1"/>
  <c r="V180" i="6" s="1"/>
  <c r="P510" i="6" a="1"/>
  <c r="P510" i="6" s="1"/>
  <c r="V510" i="6" s="1"/>
  <c r="P687" i="6" a="1"/>
  <c r="P687" i="6" s="1"/>
  <c r="V687" i="6" s="1"/>
  <c r="P156" i="6" a="1"/>
  <c r="P156" i="6" s="1"/>
  <c r="V156" i="6" s="1"/>
  <c r="P762" i="6" a="1"/>
  <c r="P762" i="6" s="1"/>
  <c r="V762" i="6" s="1"/>
  <c r="P271" i="6" a="1"/>
  <c r="P271" i="6" s="1"/>
  <c r="V271" i="6" s="1"/>
  <c r="P852" i="6" a="1"/>
  <c r="P852" i="6" s="1"/>
  <c r="V852" i="6" s="1"/>
  <c r="P139" i="6" a="1"/>
  <c r="P139" i="6" s="1"/>
  <c r="V139" i="6" s="1"/>
  <c r="P444" i="6" a="1"/>
  <c r="P444" i="6" s="1"/>
  <c r="V444" i="6" s="1"/>
  <c r="P672" i="6" a="1"/>
  <c r="P672" i="6" s="1"/>
  <c r="V672" i="6" s="1"/>
  <c r="P175" i="6" a="1"/>
  <c r="P175" i="6" s="1"/>
  <c r="V175" i="6" s="1"/>
  <c r="P460" i="6" a="1"/>
  <c r="P460" i="6" s="1"/>
  <c r="V460" i="6" s="1"/>
  <c r="P3" i="6" a="1"/>
  <c r="P3" i="6" s="1"/>
  <c r="V3" i="6" s="1"/>
  <c r="P627" i="6" a="1"/>
  <c r="P627" i="6" s="1"/>
  <c r="V627" i="6" s="1"/>
  <c r="P172" i="6" a="1"/>
  <c r="P172" i="6" s="1"/>
  <c r="V172" i="6" s="1"/>
  <c r="P153" i="6" a="1"/>
  <c r="P153" i="6" s="1"/>
  <c r="V153" i="6" s="1"/>
  <c r="P481" i="6" a="1"/>
  <c r="P481" i="6" s="1"/>
  <c r="V481" i="6" s="1"/>
  <c r="P914" i="6" a="1"/>
  <c r="P914" i="6" s="1"/>
  <c r="V914" i="6" s="1"/>
  <c r="P899" i="6" a="1"/>
  <c r="P899" i="6" s="1"/>
  <c r="V899" i="6" s="1"/>
  <c r="P910" i="6" a="1"/>
  <c r="P910" i="6" s="1"/>
  <c r="V910" i="6" s="1"/>
  <c r="P344" i="6" a="1"/>
  <c r="P344" i="6" s="1"/>
  <c r="V344" i="6" s="1"/>
  <c r="P141" i="6" a="1"/>
  <c r="P141" i="6" s="1"/>
  <c r="V141" i="6" s="1"/>
  <c r="P285" i="6" a="1"/>
  <c r="P285" i="6" s="1"/>
  <c r="V285" i="6" s="1"/>
  <c r="P722" i="6" a="1"/>
  <c r="P722" i="6" s="1"/>
  <c r="V722" i="6" s="1"/>
  <c r="P327" i="6" a="1"/>
  <c r="P327" i="6" s="1"/>
  <c r="V327" i="6" s="1"/>
  <c r="P375" i="6" a="1"/>
  <c r="P375" i="6" s="1"/>
  <c r="V375" i="6" s="1"/>
  <c r="P680" i="6" a="1"/>
  <c r="P680" i="6" s="1"/>
  <c r="V680" i="6" s="1"/>
  <c r="P860" i="6" a="1"/>
  <c r="P860" i="6" s="1"/>
  <c r="V860" i="6" s="1"/>
  <c r="P648" i="6" a="1"/>
  <c r="P648" i="6" s="1"/>
  <c r="V648" i="6" s="1"/>
  <c r="P684" i="6" a="1"/>
  <c r="P684" i="6" s="1"/>
  <c r="V684" i="6" s="1"/>
  <c r="P75" i="6" a="1"/>
  <c r="P75" i="6" s="1"/>
  <c r="V75" i="6" s="1"/>
  <c r="P778" i="6" a="1"/>
  <c r="P778" i="6" s="1"/>
  <c r="V778" i="6" s="1"/>
  <c r="P212" i="6" a="1"/>
  <c r="P212" i="6" s="1"/>
  <c r="V212" i="6" s="1"/>
  <c r="P993" i="6" a="1"/>
  <c r="P993" i="6" s="1"/>
  <c r="V993" i="6" s="1"/>
  <c r="P53" i="6" a="1"/>
  <c r="P53" i="6" s="1"/>
  <c r="V53" i="6" s="1"/>
  <c r="P337" i="6" a="1"/>
  <c r="P337" i="6" s="1"/>
  <c r="V337" i="6" s="1"/>
  <c r="P435" i="6" a="1"/>
  <c r="P435" i="6" s="1"/>
  <c r="V435" i="6" s="1"/>
  <c r="P27" i="6" a="1"/>
  <c r="P27" i="6" s="1"/>
  <c r="V27" i="6" s="1"/>
  <c r="P608" i="6" a="1"/>
  <c r="P608" i="6" s="1"/>
  <c r="V608" i="6" s="1"/>
  <c r="P682" i="6" a="1"/>
  <c r="P682" i="6" s="1"/>
  <c r="V682" i="6" s="1"/>
  <c r="P837" i="6" a="1"/>
  <c r="P837" i="6" s="1"/>
  <c r="V837" i="6" s="1"/>
  <c r="P277" i="6" a="1"/>
  <c r="P277" i="6" s="1"/>
  <c r="V277" i="6" s="1"/>
  <c r="P925" i="6" a="1"/>
  <c r="P925" i="6" s="1"/>
  <c r="V925" i="6" s="1"/>
  <c r="P517" i="6" a="1"/>
  <c r="P517" i="6" s="1"/>
  <c r="V517" i="6" s="1"/>
  <c r="P521" i="6" a="1"/>
  <c r="P521" i="6" s="1"/>
  <c r="V521" i="6" s="1"/>
  <c r="P643" i="6" a="1"/>
  <c r="P643" i="6" s="1"/>
  <c r="V643" i="6" s="1"/>
  <c r="P748" i="6" a="1"/>
  <c r="P748" i="6" s="1"/>
  <c r="V748" i="6" s="1"/>
  <c r="P992" i="6" a="1"/>
  <c r="P992" i="6" s="1"/>
  <c r="V992" i="6" s="1"/>
  <c r="P258" i="6" a="1"/>
  <c r="P258" i="6" s="1"/>
  <c r="V258" i="6" s="1"/>
  <c r="P503" i="6" a="1"/>
  <c r="P503" i="6" s="1"/>
  <c r="V503" i="6" s="1"/>
  <c r="P835" i="6" a="1"/>
  <c r="P835" i="6" s="1"/>
  <c r="V835" i="6" s="1"/>
  <c r="P867" i="6" a="1"/>
  <c r="P867" i="6" s="1"/>
  <c r="V867" i="6" s="1"/>
  <c r="P493" i="6" a="1"/>
  <c r="P493" i="6" s="1"/>
  <c r="V493" i="6" s="1"/>
  <c r="P670" i="6" a="1"/>
  <c r="P670" i="6" s="1"/>
  <c r="V670" i="6" s="1"/>
  <c r="P533" i="6" a="1"/>
  <c r="P533" i="6" s="1"/>
  <c r="V533" i="6" s="1"/>
  <c r="P989" i="6" a="1"/>
  <c r="P989" i="6" s="1"/>
  <c r="V989" i="6" s="1"/>
  <c r="P763" i="6" a="1"/>
  <c r="P763" i="6" s="1"/>
  <c r="V763" i="6" s="1"/>
  <c r="P882" i="6" a="1"/>
  <c r="P882" i="6" s="1"/>
  <c r="V882" i="6" s="1"/>
  <c r="P257" i="6" a="1"/>
  <c r="P257" i="6" s="1"/>
  <c r="V257" i="6" s="1"/>
  <c r="P887" i="6" a="1"/>
  <c r="P887" i="6" s="1"/>
  <c r="V887" i="6" s="1"/>
  <c r="P286" i="6" a="1"/>
  <c r="P286" i="6" s="1"/>
  <c r="V286" i="6" s="1"/>
  <c r="P534" i="6" a="1"/>
  <c r="P534" i="6" s="1"/>
  <c r="V534" i="6" s="1"/>
  <c r="P197" i="6" a="1"/>
  <c r="P197" i="6" s="1"/>
  <c r="V197" i="6" s="1"/>
  <c r="P339" i="6" a="1"/>
  <c r="P339" i="6" s="1"/>
  <c r="V339" i="6" s="1"/>
  <c r="P33" i="6" a="1"/>
  <c r="P33" i="6" s="1"/>
  <c r="V33" i="6" s="1"/>
  <c r="P649" i="6" a="1"/>
  <c r="P649" i="6" s="1"/>
  <c r="V649" i="6" s="1"/>
  <c r="P152" i="6" a="1"/>
  <c r="P152" i="6" s="1"/>
  <c r="V152" i="6" s="1"/>
  <c r="P814" i="6" a="1"/>
  <c r="P814" i="6" s="1"/>
  <c r="V814" i="6" s="1"/>
  <c r="P40" i="6" a="1"/>
  <c r="P40" i="6" s="1"/>
  <c r="V40" i="6" s="1"/>
  <c r="BP49" i="6"/>
  <c r="P555" i="10" a="1"/>
  <c r="P555" i="10" s="1"/>
  <c r="V555" i="10" s="1"/>
  <c r="P341" i="10" a="1"/>
  <c r="P341" i="10" s="1"/>
  <c r="V341" i="10" s="1"/>
  <c r="P793" i="10" a="1"/>
  <c r="P793" i="10" s="1"/>
  <c r="V793" i="10" s="1"/>
  <c r="P203" i="10" a="1"/>
  <c r="P203" i="10" s="1"/>
  <c r="V203" i="10" s="1"/>
  <c r="P706" i="10" a="1"/>
  <c r="P706" i="10" s="1"/>
  <c r="V706" i="10" s="1"/>
  <c r="P474" i="10" a="1"/>
  <c r="P474" i="10" s="1"/>
  <c r="V474" i="10" s="1"/>
  <c r="P152" i="10" a="1"/>
  <c r="P152" i="10" s="1"/>
  <c r="V152" i="10" s="1"/>
  <c r="P704" i="10" a="1"/>
  <c r="P704" i="10" s="1"/>
  <c r="V704" i="10" s="1"/>
  <c r="P126" i="10" a="1"/>
  <c r="P126" i="10" s="1"/>
  <c r="V126" i="10" s="1"/>
  <c r="P831" i="10" a="1"/>
  <c r="P831" i="10" s="1"/>
  <c r="V831" i="10" s="1"/>
  <c r="P737" i="10" a="1"/>
  <c r="P737" i="10" s="1"/>
  <c r="V737" i="10" s="1"/>
  <c r="P292" i="10" a="1"/>
  <c r="P292" i="10" s="1"/>
  <c r="V292" i="10" s="1"/>
  <c r="P1000" i="10" a="1"/>
  <c r="P1000" i="10" s="1"/>
  <c r="V1000" i="10" s="1"/>
  <c r="P116" i="10" a="1"/>
  <c r="P116" i="10" s="1"/>
  <c r="V116" i="10" s="1"/>
  <c r="P933" i="10" a="1"/>
  <c r="P933" i="10" s="1"/>
  <c r="V933" i="10" s="1"/>
  <c r="P653" i="10" a="1"/>
  <c r="P653" i="10" s="1"/>
  <c r="V653" i="10" s="1"/>
  <c r="P178" i="10" a="1"/>
  <c r="P178" i="10" s="1"/>
  <c r="V178" i="10" s="1"/>
  <c r="P297" i="10" a="1"/>
  <c r="P297" i="10" s="1"/>
  <c r="V297" i="10" s="1"/>
  <c r="P347" i="10" a="1"/>
  <c r="P347" i="10" s="1"/>
  <c r="V347" i="10" s="1"/>
  <c r="P369" i="10" a="1"/>
  <c r="P369" i="10" s="1"/>
  <c r="V369" i="10" s="1"/>
  <c r="P65" i="10" a="1"/>
  <c r="P65" i="10" s="1"/>
  <c r="V65" i="10" s="1"/>
  <c r="P552" i="10" a="1"/>
  <c r="P552" i="10" s="1"/>
  <c r="V552" i="10" s="1"/>
  <c r="P424" i="10" a="1"/>
  <c r="P424" i="10" s="1"/>
  <c r="V424" i="10" s="1"/>
  <c r="P889" i="10" a="1"/>
  <c r="P889" i="10" s="1"/>
  <c r="V889" i="10" s="1"/>
  <c r="P526" i="10" a="1"/>
  <c r="P526" i="10" s="1"/>
  <c r="V526" i="10" s="1"/>
  <c r="P644" i="10" a="1"/>
  <c r="P644" i="10" s="1"/>
  <c r="V644" i="10" s="1"/>
  <c r="P785" i="10" a="1"/>
  <c r="P785" i="10" s="1"/>
  <c r="V785" i="10" s="1"/>
  <c r="P221" i="10" a="1"/>
  <c r="P221" i="10" s="1"/>
  <c r="V221" i="10" s="1"/>
  <c r="P438" i="10" a="1"/>
  <c r="P438" i="10" s="1"/>
  <c r="V438" i="10" s="1"/>
  <c r="P601" i="10" a="1"/>
  <c r="P601" i="10" s="1"/>
  <c r="V601" i="10" s="1"/>
  <c r="P460" i="10" a="1"/>
  <c r="P460" i="10" s="1"/>
  <c r="V460" i="10" s="1"/>
  <c r="P330" i="10" a="1"/>
  <c r="P330" i="10" s="1"/>
  <c r="V330" i="10" s="1"/>
  <c r="P884" i="10" a="1"/>
  <c r="P884" i="10" s="1"/>
  <c r="V884" i="10" s="1"/>
  <c r="P766" i="10" a="1"/>
  <c r="P766" i="10" s="1"/>
  <c r="V766" i="10" s="1"/>
  <c r="P345" i="10" a="1"/>
  <c r="P345" i="10" s="1"/>
  <c r="V345" i="10" s="1"/>
  <c r="P973" i="10" a="1"/>
  <c r="P973" i="10" s="1"/>
  <c r="V973" i="10" s="1"/>
  <c r="P130" i="10" a="1"/>
  <c r="P130" i="10" s="1"/>
  <c r="V130" i="10" s="1"/>
  <c r="P912" i="10" a="1"/>
  <c r="P912" i="10" s="1"/>
  <c r="V912" i="10" s="1"/>
  <c r="P331" i="10" a="1"/>
  <c r="P331" i="10" s="1"/>
  <c r="V331" i="10" s="1"/>
  <c r="P977" i="10" a="1"/>
  <c r="P977" i="10" s="1"/>
  <c r="V977" i="10" s="1"/>
  <c r="P791" i="10" a="1"/>
  <c r="P791" i="10" s="1"/>
  <c r="V791" i="10" s="1"/>
  <c r="P833" i="10" a="1"/>
  <c r="P833" i="10" s="1"/>
  <c r="V833" i="10" s="1"/>
  <c r="P610" i="10" a="1"/>
  <c r="P610" i="10" s="1"/>
  <c r="V610" i="10" s="1"/>
  <c r="P717" i="10" a="1"/>
  <c r="P717" i="10" s="1"/>
  <c r="V717" i="10" s="1"/>
  <c r="P287" i="10" a="1"/>
  <c r="P287" i="10" s="1"/>
  <c r="V287" i="10" s="1"/>
  <c r="P976" i="10" a="1"/>
  <c r="P976" i="10" s="1"/>
  <c r="V976" i="10" s="1"/>
  <c r="P733" i="10" a="1"/>
  <c r="P733" i="10" s="1"/>
  <c r="V733" i="10" s="1"/>
  <c r="P456" i="10" a="1"/>
  <c r="P456" i="10" s="1"/>
  <c r="V456" i="10" s="1"/>
  <c r="P443" i="10" a="1"/>
  <c r="P443" i="10" s="1"/>
  <c r="V443" i="10" s="1"/>
  <c r="P134" i="10" a="1"/>
  <c r="P134" i="10" s="1"/>
  <c r="V134" i="10" s="1"/>
  <c r="P944" i="10" a="1"/>
  <c r="P944" i="10" s="1"/>
  <c r="V944" i="10" s="1"/>
  <c r="P101" i="10" a="1"/>
  <c r="P101" i="10" s="1"/>
  <c r="V101" i="10" s="1"/>
  <c r="P24" i="10" a="1"/>
  <c r="P24" i="10" s="1"/>
  <c r="V24" i="10" s="1"/>
  <c r="P145" i="10" a="1"/>
  <c r="P145" i="10" s="1"/>
  <c r="V145" i="10" s="1"/>
  <c r="P82" i="10" a="1"/>
  <c r="P82" i="10" s="1"/>
  <c r="V82" i="10" s="1"/>
  <c r="P880" i="10" a="1"/>
  <c r="P880" i="10" s="1"/>
  <c r="V880" i="10" s="1"/>
  <c r="P923" i="10" a="1"/>
  <c r="P923" i="10" s="1"/>
  <c r="V923" i="10" s="1"/>
  <c r="P380" i="10" a="1"/>
  <c r="P380" i="10" s="1"/>
  <c r="V380" i="10" s="1"/>
  <c r="P760" i="10" a="1"/>
  <c r="P760" i="10" s="1"/>
  <c r="V760" i="10" s="1"/>
  <c r="P984" i="10" a="1"/>
  <c r="P984" i="10" s="1"/>
  <c r="V984" i="10" s="1"/>
  <c r="P617" i="10" a="1"/>
  <c r="P617" i="10" s="1"/>
  <c r="V617" i="10" s="1"/>
  <c r="P260" i="10" a="1"/>
  <c r="P260" i="10" s="1"/>
  <c r="V260" i="10" s="1"/>
  <c r="P151" i="10" a="1"/>
  <c r="P151" i="10" s="1"/>
  <c r="V151" i="10" s="1"/>
  <c r="P305" i="10" a="1"/>
  <c r="P305" i="10" s="1"/>
  <c r="V305" i="10" s="1"/>
  <c r="P925" i="10" a="1"/>
  <c r="P925" i="10" s="1"/>
  <c r="V925" i="10" s="1"/>
  <c r="P164" i="10" a="1"/>
  <c r="P164" i="10" s="1"/>
  <c r="V164" i="10" s="1"/>
  <c r="P540" i="10" a="1"/>
  <c r="P540" i="10" s="1"/>
  <c r="V540" i="10" s="1"/>
  <c r="P463" i="10" a="1"/>
  <c r="P463" i="10" s="1"/>
  <c r="V463" i="10" s="1"/>
  <c r="P421" i="10" a="1"/>
  <c r="P421" i="10" s="1"/>
  <c r="V421" i="10" s="1"/>
  <c r="P712" i="10" a="1"/>
  <c r="P712" i="10" s="1"/>
  <c r="V712" i="10" s="1"/>
  <c r="P714" i="10" a="1"/>
  <c r="P714" i="10" s="1"/>
  <c r="V714" i="10" s="1"/>
  <c r="P315" i="10" a="1"/>
  <c r="P315" i="10" s="1"/>
  <c r="V315" i="10" s="1"/>
  <c r="P554" i="10" a="1"/>
  <c r="P554" i="10" s="1"/>
  <c r="V554" i="10" s="1"/>
  <c r="P429" i="10" a="1"/>
  <c r="P429" i="10" s="1"/>
  <c r="V429" i="10" s="1"/>
  <c r="P208" i="10" a="1"/>
  <c r="P208" i="10" s="1"/>
  <c r="V208" i="10" s="1"/>
  <c r="P451" i="10" a="1"/>
  <c r="P451" i="10" s="1"/>
  <c r="V451" i="10" s="1"/>
  <c r="P48" i="10" a="1"/>
  <c r="P48" i="10" s="1"/>
  <c r="V48" i="10" s="1"/>
  <c r="P157" i="10" a="1"/>
  <c r="P157" i="10" s="1"/>
  <c r="V157" i="10" s="1"/>
  <c r="P39" i="10" a="1"/>
  <c r="P39" i="10" s="1"/>
  <c r="V39" i="10" s="1"/>
  <c r="P961" i="10" a="1"/>
  <c r="P961" i="10" s="1"/>
  <c r="V961" i="10" s="1"/>
  <c r="P899" i="10" a="1"/>
  <c r="P899" i="10" s="1"/>
  <c r="V899" i="10" s="1"/>
  <c r="P452" i="10" a="1"/>
  <c r="P452" i="10" s="1"/>
  <c r="V452" i="10" s="1"/>
  <c r="P271" i="10" a="1"/>
  <c r="P271" i="10" s="1"/>
  <c r="V271" i="10" s="1"/>
  <c r="P887" i="10" a="1"/>
  <c r="P887" i="10" s="1"/>
  <c r="V887" i="10" s="1"/>
  <c r="P431" i="10" a="1"/>
  <c r="P431" i="10" s="1"/>
  <c r="V431" i="10" s="1"/>
  <c r="P214" i="10" a="1"/>
  <c r="P214" i="10" s="1"/>
  <c r="V214" i="10" s="1"/>
  <c r="P614" i="10" a="1"/>
  <c r="P614" i="10" s="1"/>
  <c r="V614" i="10" s="1"/>
  <c r="P213" i="10" a="1"/>
  <c r="P213" i="10" s="1"/>
  <c r="V213" i="10" s="1"/>
  <c r="P173" i="10" a="1"/>
  <c r="P173" i="10" s="1"/>
  <c r="V173" i="10" s="1"/>
  <c r="P728" i="10" a="1"/>
  <c r="P728" i="10" s="1"/>
  <c r="V728" i="10" s="1"/>
  <c r="P47" i="10" a="1"/>
  <c r="P47" i="10" s="1"/>
  <c r="V47" i="10" s="1"/>
  <c r="P774" i="10" a="1"/>
  <c r="P774" i="10" s="1"/>
  <c r="V774" i="10" s="1"/>
  <c r="P840" i="10" a="1"/>
  <c r="P840" i="10" s="1"/>
  <c r="V840" i="10" s="1"/>
  <c r="P677" i="10" a="1"/>
  <c r="P677" i="10" s="1"/>
  <c r="V677" i="10" s="1"/>
  <c r="P280" i="10" a="1"/>
  <c r="P280" i="10" s="1"/>
  <c r="V280" i="10" s="1"/>
  <c r="P361" i="10" a="1"/>
  <c r="P361" i="10" s="1"/>
  <c r="V361" i="10" s="1"/>
  <c r="P197" i="10" a="1"/>
  <c r="P197" i="10" s="1"/>
  <c r="V197" i="10" s="1"/>
  <c r="P110" i="10" a="1"/>
  <c r="P110" i="10" s="1"/>
  <c r="V110" i="10" s="1"/>
  <c r="P99" i="10" a="1"/>
  <c r="P99" i="10" s="1"/>
  <c r="V99" i="10" s="1"/>
  <c r="P671" i="10" a="1"/>
  <c r="P671" i="10" s="1"/>
  <c r="V671" i="10" s="1"/>
  <c r="P14" i="10" a="1"/>
  <c r="P14" i="10" s="1"/>
  <c r="V14" i="10" s="1"/>
  <c r="P868" i="10" a="1"/>
  <c r="P868" i="10" s="1"/>
  <c r="V868" i="10" s="1"/>
  <c r="P645" i="10" a="1"/>
  <c r="P645" i="10" s="1"/>
  <c r="V645" i="10" s="1"/>
  <c r="P360" i="10" a="1"/>
  <c r="P360" i="10" s="1"/>
  <c r="V360" i="10" s="1"/>
  <c r="P850" i="10" a="1"/>
  <c r="P850" i="10" s="1"/>
  <c r="V850" i="10" s="1"/>
  <c r="P27" i="10" a="1"/>
  <c r="P27" i="10" s="1"/>
  <c r="V27" i="10" s="1"/>
  <c r="P319" i="10" a="1"/>
  <c r="P319" i="10" s="1"/>
  <c r="V319" i="10" s="1"/>
  <c r="P569" i="10" a="1"/>
  <c r="P569" i="10" s="1"/>
  <c r="V569" i="10" s="1"/>
  <c r="P243" i="10" a="1"/>
  <c r="P243" i="10" s="1"/>
  <c r="V243" i="10" s="1"/>
  <c r="P881" i="10" a="1"/>
  <c r="P881" i="10" s="1"/>
  <c r="V881" i="10" s="1"/>
  <c r="P457" i="10" a="1"/>
  <c r="P457" i="10" s="1"/>
  <c r="V457" i="10" s="1"/>
  <c r="P100" i="10" a="1"/>
  <c r="P100" i="10" s="1"/>
  <c r="V100" i="10" s="1"/>
  <c r="P906" i="10" a="1"/>
  <c r="P906" i="10" s="1"/>
  <c r="V906" i="10" s="1"/>
  <c r="P741" i="10" a="1"/>
  <c r="P741" i="10" s="1"/>
  <c r="V741" i="10" s="1"/>
  <c r="P344" i="10" a="1"/>
  <c r="P344" i="10" s="1"/>
  <c r="V344" i="10" s="1"/>
  <c r="P255" i="10" a="1"/>
  <c r="P255" i="10" s="1"/>
  <c r="V255" i="10" s="1"/>
  <c r="P236" i="10" a="1"/>
  <c r="P236" i="10" s="1"/>
  <c r="V236" i="10" s="1"/>
  <c r="P970" i="10" a="1"/>
  <c r="P970" i="10" s="1"/>
  <c r="V970" i="10" s="1"/>
  <c r="P453" i="10" a="1"/>
  <c r="P453" i="10" s="1"/>
  <c r="V453" i="10" s="1"/>
  <c r="P11" i="10" a="1"/>
  <c r="P11" i="10" s="1"/>
  <c r="V11" i="10" s="1"/>
  <c r="P147" i="10" a="1"/>
  <c r="P147" i="10" s="1"/>
  <c r="V147" i="10" s="1"/>
  <c r="P841" i="10" a="1"/>
  <c r="P841" i="10" s="1"/>
  <c r="V841" i="10" s="1"/>
  <c r="P321" i="6" a="1"/>
  <c r="P321" i="6" s="1"/>
  <c r="V321" i="6" s="1"/>
  <c r="P36" i="6" a="1"/>
  <c r="P36" i="6" s="1"/>
  <c r="V36" i="6" s="1"/>
  <c r="P920" i="6" a="1"/>
  <c r="P920" i="6" s="1"/>
  <c r="V920" i="6" s="1"/>
  <c r="P189" i="6" a="1"/>
  <c r="P189" i="6" s="1"/>
  <c r="V189" i="6" s="1"/>
  <c r="P862" i="6" a="1"/>
  <c r="P862" i="6" s="1"/>
  <c r="V862" i="6" s="1"/>
  <c r="P246" i="6" a="1"/>
  <c r="P246" i="6" s="1"/>
  <c r="V246" i="6" s="1"/>
  <c r="P567" i="6" a="1"/>
  <c r="P567" i="6" s="1"/>
  <c r="V567" i="6" s="1"/>
  <c r="P22" i="6" a="1"/>
  <c r="P22" i="6" s="1"/>
  <c r="V22" i="6" s="1"/>
  <c r="P312" i="6" a="1"/>
  <c r="P312" i="6" s="1"/>
  <c r="V312" i="6" s="1"/>
  <c r="P72" i="6" a="1"/>
  <c r="P72" i="6" s="1"/>
  <c r="V72" i="6" s="1"/>
  <c r="P362" i="6" a="1"/>
  <c r="P362" i="6" s="1"/>
  <c r="V362" i="6" s="1"/>
  <c r="P55" i="6" a="1"/>
  <c r="P55" i="6" s="1"/>
  <c r="V55" i="6" s="1"/>
  <c r="P422" i="6" a="1"/>
  <c r="P422" i="6" s="1"/>
  <c r="V422" i="6" s="1"/>
  <c r="P79" i="6" a="1"/>
  <c r="P79" i="6" s="1"/>
  <c r="V79" i="6" s="1"/>
  <c r="P604" i="6" a="1"/>
  <c r="P604" i="6" s="1"/>
  <c r="V604" i="6" s="1"/>
  <c r="P343" i="6" a="1"/>
  <c r="P343" i="6" s="1"/>
  <c r="V343" i="6" s="1"/>
  <c r="P310" i="6" a="1"/>
  <c r="P310" i="6" s="1"/>
  <c r="V310" i="6" s="1"/>
  <c r="P569" i="6" a="1"/>
  <c r="P569" i="6" s="1"/>
  <c r="V569" i="6" s="1"/>
  <c r="P693" i="6" a="1"/>
  <c r="P693" i="6" s="1"/>
  <c r="V693" i="6" s="1"/>
  <c r="P974" i="6" a="1"/>
  <c r="P974" i="6" s="1"/>
  <c r="V974" i="6" s="1"/>
  <c r="P335" i="6" a="1"/>
  <c r="P335" i="6" s="1"/>
  <c r="V335" i="6" s="1"/>
  <c r="P237" i="6" a="1"/>
  <c r="P237" i="6" s="1"/>
  <c r="V237" i="6" s="1"/>
  <c r="P906" i="6" a="1"/>
  <c r="P906" i="6" s="1"/>
  <c r="V906" i="6" s="1"/>
  <c r="P725" i="6" a="1"/>
  <c r="P725" i="6" s="1"/>
  <c r="V725" i="6" s="1"/>
  <c r="P570" i="6" a="1"/>
  <c r="P570" i="6" s="1"/>
  <c r="V570" i="6" s="1"/>
  <c r="P183" i="6" a="1"/>
  <c r="P183" i="6" s="1"/>
  <c r="V183" i="6" s="1"/>
  <c r="P803" i="6" a="1"/>
  <c r="P803" i="6" s="1"/>
  <c r="V803" i="6" s="1"/>
  <c r="P492" i="6" a="1"/>
  <c r="P492" i="6" s="1"/>
  <c r="V492" i="6" s="1"/>
  <c r="P374" i="6" a="1"/>
  <c r="P374" i="6" s="1"/>
  <c r="V374" i="6" s="1"/>
  <c r="P661" i="6" a="1"/>
  <c r="P661" i="6" s="1"/>
  <c r="V661" i="6" s="1"/>
  <c r="P528" i="6" a="1"/>
  <c r="P528" i="6" s="1"/>
  <c r="V528" i="6" s="1"/>
  <c r="P827" i="6" a="1"/>
  <c r="P827" i="6" s="1"/>
  <c r="V827" i="6" s="1"/>
  <c r="P935" i="6" a="1"/>
  <c r="P935" i="6" s="1"/>
  <c r="V935" i="6" s="1"/>
  <c r="P734" i="6" a="1"/>
  <c r="P734" i="6" s="1"/>
  <c r="V734" i="6" s="1"/>
  <c r="P117" i="6" a="1"/>
  <c r="P117" i="6" s="1"/>
  <c r="V117" i="6" s="1"/>
  <c r="P700" i="6" a="1"/>
  <c r="P700" i="6" s="1"/>
  <c r="V700" i="6" s="1"/>
  <c r="P901" i="6" a="1"/>
  <c r="P901" i="6" s="1"/>
  <c r="V901" i="6" s="1"/>
  <c r="P496" i="6" a="1"/>
  <c r="P496" i="6" s="1"/>
  <c r="V496" i="6" s="1"/>
  <c r="P646" i="6" a="1"/>
  <c r="P646" i="6" s="1"/>
  <c r="V646" i="6" s="1"/>
  <c r="P620" i="6" a="1"/>
  <c r="P620" i="6" s="1"/>
  <c r="V620" i="6" s="1"/>
  <c r="P733" i="6" a="1"/>
  <c r="P733" i="6" s="1"/>
  <c r="V733" i="6" s="1"/>
  <c r="P25" i="6" a="1"/>
  <c r="P25" i="6" s="1"/>
  <c r="V25" i="6" s="1"/>
  <c r="P812" i="6" a="1"/>
  <c r="P812" i="6" s="1"/>
  <c r="V812" i="6" s="1"/>
  <c r="P146" i="6" a="1"/>
  <c r="P146" i="6" s="1"/>
  <c r="V146" i="6" s="1"/>
  <c r="P9" i="6" a="1"/>
  <c r="P9" i="6" s="1"/>
  <c r="V9" i="6" s="1"/>
  <c r="P420" i="6" a="1"/>
  <c r="P420" i="6" s="1"/>
  <c r="V420" i="6" s="1"/>
  <c r="P525" i="6" a="1"/>
  <c r="P525" i="6" s="1"/>
  <c r="V525" i="6" s="1"/>
  <c r="P800" i="6" a="1"/>
  <c r="P800" i="6" s="1"/>
  <c r="V800" i="6" s="1"/>
  <c r="P118" i="6" a="1"/>
  <c r="P118" i="6" s="1"/>
  <c r="V118" i="6" s="1"/>
  <c r="P381" i="6" a="1"/>
  <c r="P381" i="6" s="1"/>
  <c r="V381" i="6" s="1"/>
  <c r="P243" i="6" a="1"/>
  <c r="P243" i="6" s="1"/>
  <c r="V243" i="6" s="1"/>
  <c r="P696" i="6" a="1"/>
  <c r="P696" i="6" s="1"/>
  <c r="V696" i="6" s="1"/>
  <c r="P614" i="6" a="1"/>
  <c r="P614" i="6" s="1"/>
  <c r="V614" i="6" s="1"/>
  <c r="P123" i="6" a="1"/>
  <c r="P123" i="6" s="1"/>
  <c r="V123" i="6" s="1"/>
  <c r="P946" i="6" a="1"/>
  <c r="P946" i="6" s="1"/>
  <c r="V946" i="6" s="1"/>
  <c r="P194" i="6" a="1"/>
  <c r="P194" i="6" s="1"/>
  <c r="V194" i="6" s="1"/>
  <c r="P543" i="6" a="1"/>
  <c r="P543" i="6" s="1"/>
  <c r="V543" i="6" s="1"/>
  <c r="P14" i="6" a="1"/>
  <c r="P14" i="6" s="1"/>
  <c r="V14" i="6" s="1"/>
  <c r="P122" i="6" a="1"/>
  <c r="P122" i="6" s="1"/>
  <c r="V122" i="6" s="1"/>
  <c r="P512" i="6" a="1"/>
  <c r="P512" i="6" s="1"/>
  <c r="V512" i="6" s="1"/>
  <c r="P508" i="6" a="1"/>
  <c r="P508" i="6" s="1"/>
  <c r="V508" i="6" s="1"/>
  <c r="P740" i="6" a="1"/>
  <c r="P740" i="6" s="1"/>
  <c r="V740" i="6" s="1"/>
  <c r="P669" i="6" a="1"/>
  <c r="P669" i="6" s="1"/>
  <c r="V669" i="6" s="1"/>
  <c r="P997" i="6" a="1"/>
  <c r="P997" i="6" s="1"/>
  <c r="V997" i="6" s="1"/>
  <c r="P137" i="6" a="1"/>
  <c r="P137" i="6" s="1"/>
  <c r="V137" i="6" s="1"/>
  <c r="P203" i="6" a="1"/>
  <c r="P203" i="6" s="1"/>
  <c r="V203" i="6" s="1"/>
  <c r="P754" i="6" a="1"/>
  <c r="P754" i="6" s="1"/>
  <c r="V754" i="6" s="1"/>
  <c r="P750" i="6" a="1"/>
  <c r="P750" i="6" s="1"/>
  <c r="V750" i="6" s="1"/>
  <c r="P372" i="6" a="1"/>
  <c r="P372" i="6" s="1"/>
  <c r="V372" i="6" s="1"/>
  <c r="P164" i="6" a="1"/>
  <c r="P164" i="6" s="1"/>
  <c r="V164" i="6" s="1"/>
  <c r="P369" i="6" a="1"/>
  <c r="P369" i="6" s="1"/>
  <c r="V369" i="6" s="1"/>
  <c r="P58" i="6" a="1"/>
  <c r="P58" i="6" s="1"/>
  <c r="V58" i="6" s="1"/>
  <c r="P74" i="6" a="1"/>
  <c r="P74" i="6" s="1"/>
  <c r="V74" i="6" s="1"/>
  <c r="P587" i="6" a="1"/>
  <c r="P587" i="6" s="1"/>
  <c r="V587" i="6" s="1"/>
  <c r="P712" i="6" a="1"/>
  <c r="P712" i="6" s="1"/>
  <c r="V712" i="6" s="1"/>
  <c r="P932" i="6" a="1"/>
  <c r="P932" i="6" s="1"/>
  <c r="V932" i="6" s="1"/>
  <c r="P596" i="6" a="1"/>
  <c r="P596" i="6" s="1"/>
  <c r="V596" i="6" s="1"/>
  <c r="P775" i="6" a="1"/>
  <c r="P775" i="6" s="1"/>
  <c r="V775" i="6" s="1"/>
  <c r="P671" i="6" a="1"/>
  <c r="P671" i="6" s="1"/>
  <c r="V671" i="6" s="1"/>
  <c r="P103" i="6" a="1"/>
  <c r="P103" i="6" s="1"/>
  <c r="V103" i="6" s="1"/>
  <c r="P714" i="6" a="1"/>
  <c r="P714" i="6" s="1"/>
  <c r="V714" i="6" s="1"/>
  <c r="P689" i="6" a="1"/>
  <c r="P689" i="6" s="1"/>
  <c r="V689" i="6" s="1"/>
  <c r="P916" i="6" a="1"/>
  <c r="P916" i="6" s="1"/>
  <c r="V916" i="6" s="1"/>
  <c r="P772" i="6" a="1"/>
  <c r="P772" i="6" s="1"/>
  <c r="V772" i="6" s="1"/>
  <c r="P621" i="6" a="1"/>
  <c r="P621" i="6" s="1"/>
  <c r="V621" i="6" s="1"/>
  <c r="P364" i="6" a="1"/>
  <c r="P364" i="6" s="1"/>
  <c r="V364" i="6" s="1"/>
  <c r="P799" i="6" a="1"/>
  <c r="P799" i="6" s="1"/>
  <c r="V799" i="6" s="1"/>
  <c r="P290" i="6" a="1"/>
  <c r="P290" i="6" s="1"/>
  <c r="V290" i="6" s="1"/>
  <c r="P966" i="6" a="1"/>
  <c r="P966" i="6" s="1"/>
  <c r="V966" i="6" s="1"/>
  <c r="P307" i="6" a="1"/>
  <c r="P307" i="6" s="1"/>
  <c r="V307" i="6" s="1"/>
  <c r="P905" i="6" a="1"/>
  <c r="P905" i="6" s="1"/>
  <c r="V905" i="6" s="1"/>
  <c r="P929" i="6" a="1"/>
  <c r="P929" i="6" s="1"/>
  <c r="V929" i="6" s="1"/>
  <c r="P876" i="6" a="1"/>
  <c r="P876" i="6" s="1"/>
  <c r="V876" i="6" s="1"/>
  <c r="P663" i="6" a="1"/>
  <c r="P663" i="6" s="1"/>
  <c r="V663" i="6" s="1"/>
  <c r="P215" i="6" a="1"/>
  <c r="P215" i="6" s="1"/>
  <c r="V215" i="6" s="1"/>
  <c r="P615" i="6" a="1"/>
  <c r="P615" i="6" s="1"/>
  <c r="V615" i="6" s="1"/>
  <c r="P96" i="6" a="1"/>
  <c r="P96" i="6" s="1"/>
  <c r="V96" i="6" s="1"/>
  <c r="P788" i="6" a="1"/>
  <c r="P788" i="6" s="1"/>
  <c r="V788" i="6" s="1"/>
  <c r="P209" i="6" a="1"/>
  <c r="P209" i="6" s="1"/>
  <c r="V209" i="6" s="1"/>
  <c r="P821" i="6" a="1"/>
  <c r="P821" i="6" s="1"/>
  <c r="V821" i="6" s="1"/>
  <c r="P265" i="6" a="1"/>
  <c r="P265" i="6" s="1"/>
  <c r="V265" i="6" s="1"/>
  <c r="P699" i="6" a="1"/>
  <c r="P699" i="6" s="1"/>
  <c r="V699" i="6" s="1"/>
  <c r="P851" i="6" a="1"/>
  <c r="P851" i="6" s="1"/>
  <c r="V851" i="6" s="1"/>
  <c r="P773" i="6" a="1"/>
  <c r="P773" i="6" s="1"/>
  <c r="V773" i="6" s="1"/>
  <c r="P688" i="6" a="1"/>
  <c r="P688" i="6" s="1"/>
  <c r="V688" i="6" s="1"/>
  <c r="P114" i="6" a="1"/>
  <c r="P114" i="6" s="1"/>
  <c r="V114" i="6" s="1"/>
  <c r="P657" i="6" a="1"/>
  <c r="P657" i="6" s="1"/>
  <c r="V657" i="6" s="1"/>
  <c r="P830" i="6" a="1"/>
  <c r="P830" i="6" s="1"/>
  <c r="V830" i="6" s="1"/>
  <c r="P622" i="6" a="1"/>
  <c r="P622" i="6" s="1"/>
  <c r="V622" i="6" s="1"/>
  <c r="P815" i="6" a="1"/>
  <c r="P815" i="6" s="1"/>
  <c r="V815" i="6" s="1"/>
  <c r="P679" i="6" a="1"/>
  <c r="P679" i="6" s="1"/>
  <c r="V679" i="6" s="1"/>
  <c r="P761" i="6" a="1"/>
  <c r="P761" i="6" s="1"/>
  <c r="V761" i="6" s="1"/>
  <c r="P361" i="6" a="1"/>
  <c r="P361" i="6" s="1"/>
  <c r="V361" i="6" s="1"/>
  <c r="P458" i="6" a="1"/>
  <c r="P458" i="6" s="1"/>
  <c r="V458" i="6" s="1"/>
  <c r="P755" i="6" a="1"/>
  <c r="P755" i="6" s="1"/>
  <c r="V755" i="6" s="1"/>
  <c r="P664" i="6" a="1"/>
  <c r="P664" i="6" s="1"/>
  <c r="V664" i="6" s="1"/>
  <c r="P601" i="6" a="1"/>
  <c r="P601" i="6" s="1"/>
  <c r="V601" i="6" s="1"/>
  <c r="P558" i="6" a="1"/>
  <c r="P558" i="6" s="1"/>
  <c r="V558" i="6" s="1"/>
  <c r="P421" i="6" a="1"/>
  <c r="P421" i="6" s="1"/>
  <c r="V421" i="6" s="1"/>
  <c r="P562" i="6" a="1"/>
  <c r="P562" i="6" s="1"/>
  <c r="V562" i="6" s="1"/>
  <c r="P771" i="6" a="1"/>
  <c r="P771" i="6" s="1"/>
  <c r="V771" i="6" s="1"/>
  <c r="P716" i="6" a="1"/>
  <c r="P716" i="6" s="1"/>
  <c r="V716" i="6" s="1"/>
  <c r="P879" i="6" a="1"/>
  <c r="P879" i="6" s="1"/>
  <c r="V879" i="6" s="1"/>
  <c r="P781" i="6" a="1"/>
  <c r="P781" i="6" s="1"/>
  <c r="V781" i="6" s="1"/>
  <c r="P859" i="6" a="1"/>
  <c r="P859" i="6" s="1"/>
  <c r="V859" i="6" s="1"/>
  <c r="P144" i="6" a="1"/>
  <c r="P144" i="6" s="1"/>
  <c r="V144" i="6" s="1"/>
  <c r="BR35" i="6"/>
  <c r="P625" i="10" a="1"/>
  <c r="P625" i="10" s="1"/>
  <c r="V625" i="10" s="1"/>
  <c r="P756" i="10" a="1"/>
  <c r="P756" i="10" s="1"/>
  <c r="V756" i="10" s="1"/>
  <c r="P623" i="10" a="1"/>
  <c r="P623" i="10" s="1"/>
  <c r="V623" i="10" s="1"/>
  <c r="P275" i="10" a="1"/>
  <c r="P275" i="10" s="1"/>
  <c r="V275" i="10" s="1"/>
  <c r="P579" i="10" a="1"/>
  <c r="P579" i="10" s="1"/>
  <c r="V579" i="10" s="1"/>
  <c r="P114" i="10" a="1"/>
  <c r="P114" i="10" s="1"/>
  <c r="V114" i="10" s="1"/>
  <c r="P694" i="10" a="1"/>
  <c r="P694" i="10" s="1"/>
  <c r="V694" i="10" s="1"/>
  <c r="P548" i="10" a="1"/>
  <c r="P548" i="10" s="1"/>
  <c r="V548" i="10" s="1"/>
  <c r="P813" i="10" a="1"/>
  <c r="P813" i="10" s="1"/>
  <c r="V813" i="10" s="1"/>
  <c r="P263" i="10" a="1"/>
  <c r="P263" i="10" s="1"/>
  <c r="V263" i="10" s="1"/>
  <c r="P929" i="10" a="1"/>
  <c r="P929" i="10" s="1"/>
  <c r="V929" i="10" s="1"/>
  <c r="P329" i="10" a="1"/>
  <c r="P329" i="10" s="1"/>
  <c r="V329" i="10" s="1"/>
  <c r="P70" i="10" a="1"/>
  <c r="P70" i="10" s="1"/>
  <c r="V70" i="10" s="1"/>
  <c r="P523" i="10" a="1"/>
  <c r="P523" i="10" s="1"/>
  <c r="V523" i="10" s="1"/>
  <c r="P701" i="10" a="1"/>
  <c r="P701" i="10" s="1"/>
  <c r="V701" i="10" s="1"/>
  <c r="P209" i="10" a="1"/>
  <c r="P209" i="10" s="1"/>
  <c r="V209" i="10" s="1"/>
  <c r="P125" i="10" a="1"/>
  <c r="P125" i="10" s="1"/>
  <c r="V125" i="10" s="1"/>
  <c r="P495" i="10" a="1"/>
  <c r="P495" i="10" s="1"/>
  <c r="V495" i="10" s="1"/>
  <c r="P802" i="10" a="1"/>
  <c r="P802" i="10" s="1"/>
  <c r="V802" i="10" s="1"/>
  <c r="P890" i="10" a="1"/>
  <c r="P890" i="10" s="1"/>
  <c r="V890" i="10" s="1"/>
  <c r="P124" i="10" a="1"/>
  <c r="P124" i="10" s="1"/>
  <c r="V124" i="10" s="1"/>
  <c r="P206" i="10" a="1"/>
  <c r="P206" i="10" s="1"/>
  <c r="V206" i="10" s="1"/>
  <c r="P484" i="10" a="1"/>
  <c r="P484" i="10" s="1"/>
  <c r="V484" i="10" s="1"/>
  <c r="P171" i="10" a="1"/>
  <c r="P171" i="10" s="1"/>
  <c r="V171" i="10" s="1"/>
  <c r="P55" i="10" a="1"/>
  <c r="P55" i="10" s="1"/>
  <c r="V55" i="10" s="1"/>
  <c r="P648" i="10" a="1"/>
  <c r="P648" i="10" s="1"/>
  <c r="V648" i="10" s="1"/>
  <c r="P757" i="10" a="1"/>
  <c r="P757" i="10" s="1"/>
  <c r="V757" i="10" s="1"/>
  <c r="P562" i="10" a="1"/>
  <c r="P562" i="10" s="1"/>
  <c r="V562" i="10" s="1"/>
  <c r="P278" i="10" a="1"/>
  <c r="P278" i="10" s="1"/>
  <c r="V278" i="10" s="1"/>
  <c r="P106" i="10" a="1"/>
  <c r="P106" i="10" s="1"/>
  <c r="V106" i="10" s="1"/>
  <c r="P504" i="10" a="1"/>
  <c r="P504" i="10" s="1"/>
  <c r="V504" i="10" s="1"/>
  <c r="P78" i="10" a="1"/>
  <c r="P78" i="10" s="1"/>
  <c r="V78" i="10" s="1"/>
  <c r="P112" i="10" a="1"/>
  <c r="P112" i="10" s="1"/>
  <c r="V112" i="10" s="1"/>
  <c r="P56" i="10" a="1"/>
  <c r="P56" i="10" s="1"/>
  <c r="V56" i="10" s="1"/>
  <c r="P629" i="10" a="1"/>
  <c r="P629" i="10" s="1"/>
  <c r="V629" i="10" s="1"/>
  <c r="P530" i="10" a="1"/>
  <c r="P530" i="10" s="1"/>
  <c r="V530" i="10" s="1"/>
  <c r="P325" i="10" a="1"/>
  <c r="P325" i="10" s="1"/>
  <c r="V325" i="10" s="1"/>
  <c r="P28" i="10" a="1"/>
  <c r="P28" i="10" s="1"/>
  <c r="V28" i="10" s="1"/>
  <c r="P587" i="10" a="1"/>
  <c r="P587" i="10" s="1"/>
  <c r="V587" i="10" s="1"/>
  <c r="P946" i="10" a="1"/>
  <c r="P946" i="10" s="1"/>
  <c r="V946" i="10" s="1"/>
  <c r="P578" i="10" a="1"/>
  <c r="P578" i="10" s="1"/>
  <c r="V578" i="10" s="1"/>
  <c r="P992" i="10" a="1"/>
  <c r="P992" i="10" s="1"/>
  <c r="V992" i="10" s="1"/>
  <c r="P382" i="10" a="1"/>
  <c r="P382" i="10" s="1"/>
  <c r="V382" i="10" s="1"/>
  <c r="P823" i="10" a="1"/>
  <c r="P823" i="10" s="1"/>
  <c r="V823" i="10" s="1"/>
  <c r="P472" i="10" a="1"/>
  <c r="P472" i="10" s="1"/>
  <c r="V472" i="10" s="1"/>
  <c r="P216" i="10" a="1"/>
  <c r="P216" i="10" s="1"/>
  <c r="V216" i="10" s="1"/>
  <c r="P425" i="10" a="1"/>
  <c r="P425" i="10" s="1"/>
  <c r="V425" i="10" s="1"/>
  <c r="P290" i="10" a="1"/>
  <c r="P290" i="10" s="1"/>
  <c r="V290" i="10" s="1"/>
  <c r="P746" i="10" a="1"/>
  <c r="P746" i="10" s="1"/>
  <c r="V746" i="10" s="1"/>
  <c r="P15" i="10" a="1"/>
  <c r="P15" i="10" s="1"/>
  <c r="V15" i="10" s="1"/>
  <c r="P807" i="10" a="1"/>
  <c r="P807" i="10" s="1"/>
  <c r="V807" i="10" s="1"/>
  <c r="P155" i="10" a="1"/>
  <c r="P155" i="10" s="1"/>
  <c r="V155" i="10" s="1"/>
  <c r="P34" i="10" a="1"/>
  <c r="P34" i="10" s="1"/>
  <c r="V34" i="10" s="1"/>
  <c r="P294" i="10" a="1"/>
  <c r="P294" i="10" s="1"/>
  <c r="V294" i="10" s="1"/>
  <c r="P626" i="10" a="1"/>
  <c r="P626" i="10" s="1"/>
  <c r="V626" i="10" s="1"/>
  <c r="P828" i="10" a="1"/>
  <c r="P828" i="10" s="1"/>
  <c r="V828" i="10" s="1"/>
  <c r="P156" i="10" a="1"/>
  <c r="P156" i="10" s="1"/>
  <c r="V156" i="10" s="1"/>
  <c r="P862" i="10" a="1"/>
  <c r="P862" i="10" s="1"/>
  <c r="V862" i="10" s="1"/>
  <c r="P669" i="10" a="1"/>
  <c r="P669" i="10" s="1"/>
  <c r="V669" i="10" s="1"/>
  <c r="P465" i="10" a="1"/>
  <c r="P465" i="10" s="1"/>
  <c r="V465" i="10" s="1"/>
  <c r="P983" i="10" a="1"/>
  <c r="P983" i="10" s="1"/>
  <c r="V983" i="10" s="1"/>
  <c r="P103" i="10" a="1"/>
  <c r="P103" i="10" s="1"/>
  <c r="V103" i="10" s="1"/>
  <c r="P537" i="10" a="1"/>
  <c r="P537" i="10" s="1"/>
  <c r="V537" i="10" s="1"/>
  <c r="P332" i="10" a="1"/>
  <c r="P332" i="10" s="1"/>
  <c r="V332" i="10" s="1"/>
  <c r="P710" i="10" a="1"/>
  <c r="P710" i="10" s="1"/>
  <c r="V710" i="10" s="1"/>
  <c r="P993" i="10" a="1"/>
  <c r="P993" i="10" s="1"/>
  <c r="V993" i="10" s="1"/>
  <c r="P711" i="10" a="1"/>
  <c r="P711" i="10" s="1"/>
  <c r="V711" i="10" s="1"/>
  <c r="P172" i="10" a="1"/>
  <c r="P172" i="10" s="1"/>
  <c r="V172" i="10" s="1"/>
  <c r="P842" i="10" a="1"/>
  <c r="P842" i="10" s="1"/>
  <c r="V842" i="10" s="1"/>
  <c r="P743" i="10" a="1"/>
  <c r="P743" i="10" s="1"/>
  <c r="V743" i="10" s="1"/>
  <c r="P445" i="10" a="1"/>
  <c r="P445" i="10" s="1"/>
  <c r="V445" i="10" s="1"/>
  <c r="P990" i="10" a="1"/>
  <c r="P990" i="10" s="1"/>
  <c r="V990" i="10" s="1"/>
  <c r="P494" i="10" a="1"/>
  <c r="P494" i="10" s="1"/>
  <c r="V494" i="10" s="1"/>
  <c r="P6" i="10" a="1"/>
  <c r="P6" i="10" s="1"/>
  <c r="V6" i="10" s="1"/>
  <c r="P927" i="10" a="1"/>
  <c r="P927" i="10" s="1"/>
  <c r="V927" i="10" s="1"/>
  <c r="P707" i="10" a="1"/>
  <c r="P707" i="10" s="1"/>
  <c r="V707" i="10" s="1"/>
  <c r="P252" i="10" a="1"/>
  <c r="P252" i="10" s="1"/>
  <c r="V252" i="10" s="1"/>
  <c r="P301" i="10" a="1"/>
  <c r="P301" i="10" s="1"/>
  <c r="V301" i="10" s="1"/>
  <c r="P934" i="10" a="1"/>
  <c r="P934" i="10" s="1"/>
  <c r="V934" i="10" s="1"/>
  <c r="P684" i="10" a="1"/>
  <c r="P684" i="10" s="1"/>
  <c r="V684" i="10" s="1"/>
  <c r="P597" i="10" a="1"/>
  <c r="P597" i="10" s="1"/>
  <c r="V597" i="10" s="1"/>
  <c r="P592" i="10" a="1"/>
  <c r="P592" i="10" s="1"/>
  <c r="V592" i="10" s="1"/>
  <c r="P661" i="10" a="1"/>
  <c r="P661" i="10" s="1"/>
  <c r="V661" i="10" s="1"/>
  <c r="P160" i="10" a="1"/>
  <c r="P160" i="10" s="1"/>
  <c r="V160" i="10" s="1"/>
  <c r="P952" i="10" a="1"/>
  <c r="P952" i="10" s="1"/>
  <c r="V952" i="10" s="1"/>
  <c r="P822" i="10" a="1"/>
  <c r="P822" i="10" s="1"/>
  <c r="V822" i="10" s="1"/>
  <c r="P557" i="10" a="1"/>
  <c r="P557" i="10" s="1"/>
  <c r="V557" i="10" s="1"/>
  <c r="P73" i="10" a="1"/>
  <c r="P73" i="10" s="1"/>
  <c r="V73" i="10" s="1"/>
  <c r="P633" i="10" a="1"/>
  <c r="P633" i="10" s="1"/>
  <c r="V633" i="10" s="1"/>
  <c r="P54" i="10" a="1"/>
  <c r="P54" i="10" s="1"/>
  <c r="V54" i="10" s="1"/>
  <c r="P239" i="10" a="1"/>
  <c r="P239" i="10" s="1"/>
  <c r="V239" i="10" s="1"/>
  <c r="P652" i="10" a="1"/>
  <c r="P652" i="10" s="1"/>
  <c r="V652" i="10" s="1"/>
  <c r="P149" i="10" a="1"/>
  <c r="P149" i="10" s="1"/>
  <c r="V149" i="10" s="1"/>
  <c r="P313" i="10" a="1"/>
  <c r="P313" i="10" s="1"/>
  <c r="V313" i="10" s="1"/>
  <c r="P609" i="10" a="1"/>
  <c r="P609" i="10" s="1"/>
  <c r="V609" i="10" s="1"/>
  <c r="P957" i="10" a="1"/>
  <c r="P957" i="10" s="1"/>
  <c r="V957" i="10" s="1"/>
  <c r="P512" i="10" a="1"/>
  <c r="P512" i="10" s="1"/>
  <c r="V512" i="10" s="1"/>
  <c r="P52" i="10" a="1"/>
  <c r="P52" i="10" s="1"/>
  <c r="V52" i="10" s="1"/>
  <c r="P967" i="10" a="1"/>
  <c r="P967" i="10" s="1"/>
  <c r="V967" i="10" s="1"/>
  <c r="P276" i="10" a="1"/>
  <c r="P276" i="10" s="1"/>
  <c r="V276" i="10" s="1"/>
  <c r="P123" i="10" a="1"/>
  <c r="P123" i="10" s="1"/>
  <c r="V123" i="10" s="1"/>
  <c r="P632" i="10" a="1"/>
  <c r="P632" i="10" s="1"/>
  <c r="V632" i="10" s="1"/>
  <c r="P541" i="10" a="1"/>
  <c r="P541" i="10" s="1"/>
  <c r="V541" i="10" s="1"/>
  <c r="P12" i="10" a="1"/>
  <c r="P12" i="10" s="1"/>
  <c r="V12" i="10" s="1"/>
  <c r="P935" i="10" a="1"/>
  <c r="P935" i="10" s="1"/>
  <c r="V935" i="10" s="1"/>
  <c r="P66" i="10" a="1"/>
  <c r="P66" i="10" s="1"/>
  <c r="V66" i="10" s="1"/>
  <c r="P327" i="10" a="1"/>
  <c r="P327" i="10" s="1"/>
  <c r="V327" i="10" s="1"/>
  <c r="P622" i="10" a="1"/>
  <c r="P622" i="10" s="1"/>
  <c r="V622" i="10" s="1"/>
  <c r="P348" i="10" a="1"/>
  <c r="P348" i="10" s="1"/>
  <c r="V348" i="10" s="1"/>
  <c r="P342" i="10" a="1"/>
  <c r="P342" i="10" s="1"/>
  <c r="V342" i="10" s="1"/>
  <c r="P264" i="10" a="1"/>
  <c r="P264" i="10" s="1"/>
  <c r="V264" i="10" s="1"/>
  <c r="P33" i="10" a="1"/>
  <c r="P33" i="10" s="1"/>
  <c r="V33" i="10" s="1"/>
  <c r="P63" i="10" a="1"/>
  <c r="P63" i="10" s="1"/>
  <c r="V63" i="10" s="1"/>
  <c r="P378" i="10" a="1"/>
  <c r="P378" i="10" s="1"/>
  <c r="V378" i="10" s="1"/>
  <c r="P534" i="10" a="1"/>
  <c r="P534" i="10" s="1"/>
  <c r="V534" i="10" s="1"/>
  <c r="P658" i="10" a="1"/>
  <c r="P658" i="10" s="1"/>
  <c r="V658" i="10" s="1"/>
  <c r="P46" i="10" a="1"/>
  <c r="P46" i="10" s="1"/>
  <c r="V46" i="10" s="1"/>
  <c r="P268" i="10" a="1"/>
  <c r="P268" i="10" s="1"/>
  <c r="V268" i="10" s="1"/>
  <c r="P921" i="10" a="1"/>
  <c r="P921" i="10" s="1"/>
  <c r="V921" i="10" s="1"/>
  <c r="P859" i="10" a="1"/>
  <c r="P859" i="10" s="1"/>
  <c r="V859" i="10" s="1"/>
  <c r="P931" i="10" a="1"/>
  <c r="P931" i="10" s="1"/>
  <c r="V931" i="10" s="1"/>
  <c r="P542" i="10" a="1"/>
  <c r="P542" i="10" s="1"/>
  <c r="V542" i="10" s="1"/>
  <c r="P249" i="10" a="1"/>
  <c r="P249" i="10" s="1"/>
  <c r="V249" i="10" s="1"/>
  <c r="P384" i="10" a="1"/>
  <c r="P384" i="10" s="1"/>
  <c r="V384" i="10" s="1"/>
  <c r="P64" i="10" a="1"/>
  <c r="P64" i="10" s="1"/>
  <c r="V64" i="10" s="1"/>
  <c r="P465" i="6" a="1"/>
  <c r="P465" i="6" s="1"/>
  <c r="V465" i="6" s="1"/>
  <c r="P154" i="6" a="1"/>
  <c r="P154" i="6" s="1"/>
  <c r="V154" i="6" s="1"/>
  <c r="P1001" i="6" a="1"/>
  <c r="P1001" i="6" s="1"/>
  <c r="V1001" i="6" s="1"/>
  <c r="P240" i="6" a="1"/>
  <c r="P240" i="6" s="1"/>
  <c r="V240" i="6" s="1"/>
  <c r="P579" i="6" a="1"/>
  <c r="P579" i="6" s="1"/>
  <c r="V579" i="6" s="1"/>
  <c r="P151" i="6" a="1"/>
  <c r="P151" i="6" s="1"/>
  <c r="V151" i="6" s="1"/>
  <c r="P644" i="6" a="1"/>
  <c r="P644" i="6" s="1"/>
  <c r="V644" i="6" s="1"/>
  <c r="P244" i="6" a="1"/>
  <c r="P244" i="6" s="1"/>
  <c r="V244" i="6" s="1"/>
  <c r="P518" i="6" a="1"/>
  <c r="P518" i="6" s="1"/>
  <c r="V518" i="6" s="1"/>
  <c r="P173" i="6" a="1"/>
  <c r="P173" i="6" s="1"/>
  <c r="V173" i="6" s="1"/>
  <c r="P979" i="6" a="1"/>
  <c r="P979" i="6" s="1"/>
  <c r="V979" i="6" s="1"/>
  <c r="P975" i="6" a="1"/>
  <c r="P975" i="6" s="1"/>
  <c r="V975" i="6" s="1"/>
  <c r="P911" i="6" a="1"/>
  <c r="P911" i="6" s="1"/>
  <c r="V911" i="6" s="1"/>
  <c r="P76" i="6" a="1"/>
  <c r="P76" i="6" s="1"/>
  <c r="V76" i="6" s="1"/>
  <c r="P439" i="6" a="1"/>
  <c r="P439" i="6" s="1"/>
  <c r="V439" i="6" s="1"/>
  <c r="P767" i="6" a="1"/>
  <c r="P767" i="6" s="1"/>
  <c r="V767" i="6" s="1"/>
  <c r="P701" i="6" a="1"/>
  <c r="P701" i="6" s="1"/>
  <c r="V701" i="6" s="1"/>
  <c r="P881" i="6" a="1"/>
  <c r="P881" i="6" s="1"/>
  <c r="V881" i="6" s="1"/>
  <c r="P546" i="6" a="1"/>
  <c r="P546" i="6" s="1"/>
  <c r="V546" i="6" s="1"/>
  <c r="P639" i="6" a="1"/>
  <c r="P639" i="6" s="1"/>
  <c r="V639" i="6" s="1"/>
  <c r="P633" i="6" a="1"/>
  <c r="P633" i="6" s="1"/>
  <c r="V633" i="6" s="1"/>
  <c r="P653" i="6" a="1"/>
  <c r="P653" i="6" s="1"/>
  <c r="V653" i="6" s="1"/>
  <c r="P418" i="6" a="1"/>
  <c r="P418" i="6" s="1"/>
  <c r="V418" i="6" s="1"/>
  <c r="P874" i="6" a="1"/>
  <c r="P874" i="6" s="1"/>
  <c r="V874" i="6" s="1"/>
  <c r="P416" i="6" a="1"/>
  <c r="P416" i="6" s="1"/>
  <c r="V416" i="6" s="1"/>
  <c r="P448" i="6" a="1"/>
  <c r="P448" i="6" s="1"/>
  <c r="V448" i="6" s="1"/>
  <c r="P737" i="6" a="1"/>
  <c r="P737" i="6" s="1"/>
  <c r="V737" i="6" s="1"/>
  <c r="P391" i="6" a="1"/>
  <c r="P391" i="6" s="1"/>
  <c r="V391" i="6" s="1"/>
  <c r="P12" i="6" a="1"/>
  <c r="P12" i="6" s="1"/>
  <c r="V12" i="6" s="1"/>
  <c r="P403" i="6" a="1"/>
  <c r="P403" i="6" s="1"/>
  <c r="V403" i="6" s="1"/>
  <c r="P466" i="6" a="1"/>
  <c r="P466" i="6" s="1"/>
  <c r="V466" i="6" s="1"/>
  <c r="P845" i="6" a="1"/>
  <c r="P845" i="6" s="1"/>
  <c r="V845" i="6" s="1"/>
  <c r="P542" i="6" a="1"/>
  <c r="P542" i="6" s="1"/>
  <c r="V542" i="6" s="1"/>
  <c r="P340" i="6" a="1"/>
  <c r="P340" i="6" s="1"/>
  <c r="V340" i="6" s="1"/>
  <c r="P125" i="6" a="1"/>
  <c r="P125" i="6" s="1"/>
  <c r="V125" i="6" s="1"/>
  <c r="P552" i="6" a="1"/>
  <c r="P552" i="6" s="1"/>
  <c r="V552" i="6" s="1"/>
  <c r="P192" i="6" a="1"/>
  <c r="P192" i="6" s="1"/>
  <c r="V192" i="6" s="1"/>
  <c r="P359" i="6" a="1"/>
  <c r="P359" i="6" s="1"/>
  <c r="V359" i="6" s="1"/>
  <c r="P367" i="6" a="1"/>
  <c r="P367" i="6" s="1"/>
  <c r="V367" i="6" s="1"/>
  <c r="P106" i="6" a="1"/>
  <c r="P106" i="6" s="1"/>
  <c r="V106" i="6" s="1"/>
  <c r="P832" i="6" a="1"/>
  <c r="P832" i="6" s="1"/>
  <c r="V832" i="6" s="1"/>
  <c r="P276" i="6" a="1"/>
  <c r="P276" i="6" s="1"/>
  <c r="V276" i="6" s="1"/>
  <c r="P654" i="6" a="1"/>
  <c r="P654" i="6" s="1"/>
  <c r="V654" i="6" s="1"/>
  <c r="P245" i="6" a="1"/>
  <c r="P245" i="6" s="1"/>
  <c r="V245" i="6" s="1"/>
  <c r="P886" i="6" a="1"/>
  <c r="P886" i="6" s="1"/>
  <c r="V886" i="6" s="1"/>
  <c r="P419" i="6" a="1"/>
  <c r="P419" i="6" s="1"/>
  <c r="V419" i="6" s="1"/>
  <c r="P21" i="6" a="1"/>
  <c r="P21" i="6" s="1"/>
  <c r="V21" i="6" s="1"/>
  <c r="P898" i="6" a="1"/>
  <c r="P898" i="6" s="1"/>
  <c r="V898" i="6" s="1"/>
  <c r="P87" i="6" a="1"/>
  <c r="P87" i="6" s="1"/>
  <c r="V87" i="6" s="1"/>
  <c r="P349" i="6" a="1"/>
  <c r="P349" i="6" s="1"/>
  <c r="V349" i="6" s="1"/>
  <c r="P283" i="6" a="1"/>
  <c r="P283" i="6" s="1"/>
  <c r="V283" i="6" s="1"/>
  <c r="P98" i="6" a="1"/>
  <c r="P98" i="6" s="1"/>
  <c r="V98" i="6" s="1"/>
  <c r="P383" i="6" a="1"/>
  <c r="P383" i="6" s="1"/>
  <c r="V383" i="6" s="1"/>
  <c r="P897" i="6" a="1"/>
  <c r="P897" i="6" s="1"/>
  <c r="V897" i="6" s="1"/>
  <c r="P710" i="6" a="1"/>
  <c r="P710" i="6" s="1"/>
  <c r="V710" i="6" s="1"/>
  <c r="P90" i="6" a="1"/>
  <c r="P90" i="6" s="1"/>
  <c r="V90" i="6" s="1"/>
  <c r="P568" i="6" a="1"/>
  <c r="P568" i="6" s="1"/>
  <c r="V568" i="6" s="1"/>
  <c r="P264" i="6" a="1"/>
  <c r="P264" i="6" s="1"/>
  <c r="V264" i="6" s="1"/>
  <c r="P77" i="6" a="1"/>
  <c r="P77" i="6" s="1"/>
  <c r="V77" i="6" s="1"/>
  <c r="P718" i="6" a="1"/>
  <c r="P718" i="6" s="1"/>
  <c r="V718" i="6" s="1"/>
  <c r="P849" i="6" a="1"/>
  <c r="P849" i="6" s="1"/>
  <c r="V849" i="6" s="1"/>
  <c r="P427" i="6" a="1"/>
  <c r="P427" i="6" s="1"/>
  <c r="V427" i="6" s="1"/>
  <c r="P816" i="6" a="1"/>
  <c r="P816" i="6" s="1"/>
  <c r="V816" i="6" s="1"/>
  <c r="P780" i="6" a="1"/>
  <c r="P780" i="6" s="1"/>
  <c r="V780" i="6" s="1"/>
  <c r="P501" i="6" a="1"/>
  <c r="P501" i="6" s="1"/>
  <c r="V501" i="6" s="1"/>
  <c r="P267" i="6" a="1"/>
  <c r="P267" i="6" s="1"/>
  <c r="V267" i="6" s="1"/>
  <c r="P412" i="6" a="1"/>
  <c r="P412" i="6" s="1"/>
  <c r="V412" i="6" s="1"/>
  <c r="P825" i="6" a="1"/>
  <c r="P825" i="6" s="1"/>
  <c r="V825" i="6" s="1"/>
  <c r="P891" i="6" a="1"/>
  <c r="P891" i="6" s="1"/>
  <c r="V891" i="6" s="1"/>
  <c r="P473" i="6" a="1"/>
  <c r="P473" i="6" s="1"/>
  <c r="V473" i="6" s="1"/>
  <c r="P667" i="6" a="1"/>
  <c r="P667" i="6" s="1"/>
  <c r="V667" i="6" s="1"/>
  <c r="P893" i="6" a="1"/>
  <c r="P893" i="6" s="1"/>
  <c r="V893" i="6" s="1"/>
  <c r="P202" i="6" a="1"/>
  <c r="P202" i="6" s="1"/>
  <c r="V202" i="6" s="1"/>
  <c r="P824" i="6" a="1"/>
  <c r="P824" i="6" s="1"/>
  <c r="V824" i="6" s="1"/>
  <c r="P595" i="6" a="1"/>
  <c r="P595" i="6" s="1"/>
  <c r="V595" i="6" s="1"/>
  <c r="P52" i="6" a="1"/>
  <c r="P52" i="6" s="1"/>
  <c r="V52" i="6" s="1"/>
  <c r="P877" i="6" a="1"/>
  <c r="P877" i="6" s="1"/>
  <c r="V877" i="6" s="1"/>
  <c r="P348" i="6" a="1"/>
  <c r="P348" i="6" s="1"/>
  <c r="V348" i="6" s="1"/>
  <c r="P380" i="6" a="1"/>
  <c r="P380" i="6" s="1"/>
  <c r="V380" i="6" s="1"/>
  <c r="P305" i="6" a="1"/>
  <c r="P305" i="6" s="1"/>
  <c r="V305" i="6" s="1"/>
  <c r="P336" i="6" a="1"/>
  <c r="P336" i="6" s="1"/>
  <c r="V336" i="6" s="1"/>
  <c r="P936" i="6" a="1"/>
  <c r="P936" i="6" s="1"/>
  <c r="V936" i="6" s="1"/>
  <c r="P19" i="6" a="1"/>
  <c r="P19" i="6" s="1"/>
  <c r="V19" i="6" s="1"/>
  <c r="P749" i="6" a="1"/>
  <c r="P749" i="6" s="1"/>
  <c r="V749" i="6" s="1"/>
  <c r="P18" i="6" a="1"/>
  <c r="P18" i="6" s="1"/>
  <c r="V18" i="6" s="1"/>
  <c r="P551" i="6" a="1"/>
  <c r="P551" i="6" s="1"/>
  <c r="V551" i="6" s="1"/>
  <c r="P747" i="6" a="1"/>
  <c r="P747" i="6" s="1"/>
  <c r="V747" i="6" s="1"/>
  <c r="P233" i="6" a="1"/>
  <c r="P233" i="6" s="1"/>
  <c r="V233" i="6" s="1"/>
  <c r="P529" i="6" a="1"/>
  <c r="P529" i="6" s="1"/>
  <c r="V529" i="6" s="1"/>
  <c r="P93" i="6" a="1"/>
  <c r="P93" i="6" s="1"/>
  <c r="V93" i="6" s="1"/>
  <c r="P610" i="6" a="1"/>
  <c r="P610" i="6" s="1"/>
  <c r="V610" i="6" s="1"/>
  <c r="P797" i="6" a="1"/>
  <c r="P797" i="6" s="1"/>
  <c r="V797" i="6" s="1"/>
  <c r="P858" i="6" a="1"/>
  <c r="P858" i="6" s="1"/>
  <c r="V858" i="6" s="1"/>
  <c r="P915" i="6" a="1"/>
  <c r="P915" i="6" s="1"/>
  <c r="V915" i="6" s="1"/>
  <c r="P59" i="6" a="1"/>
  <c r="P59" i="6" s="1"/>
  <c r="V59" i="6" s="1"/>
  <c r="P795" i="6" a="1"/>
  <c r="P795" i="6" s="1"/>
  <c r="V795" i="6" s="1"/>
  <c r="P234" i="6" a="1"/>
  <c r="P234" i="6" s="1"/>
  <c r="V234" i="6" s="1"/>
  <c r="P324" i="6" a="1"/>
  <c r="P324" i="6" s="1"/>
  <c r="V324" i="6" s="1"/>
  <c r="P322" i="6" a="1"/>
  <c r="P322" i="6" s="1"/>
  <c r="V322" i="6" s="1"/>
  <c r="P702" i="6" a="1"/>
  <c r="P702" i="6" s="1"/>
  <c r="V702" i="6" s="1"/>
  <c r="P949" i="6" a="1"/>
  <c r="P949" i="6" s="1"/>
  <c r="V949" i="6" s="1"/>
  <c r="P294" i="6" a="1"/>
  <c r="P294" i="6" s="1"/>
  <c r="V294" i="6" s="1"/>
  <c r="P371" i="6" a="1"/>
  <c r="P371" i="6" s="1"/>
  <c r="V371" i="6" s="1"/>
  <c r="P329" i="6" a="1"/>
  <c r="P329" i="6" s="1"/>
  <c r="V329" i="6" s="1"/>
  <c r="P593" i="6" a="1"/>
  <c r="P593" i="6" s="1"/>
  <c r="V593" i="6" s="1"/>
  <c r="P187" i="6" a="1"/>
  <c r="P187" i="6" s="1"/>
  <c r="V187" i="6" s="1"/>
  <c r="P944" i="6" a="1"/>
  <c r="P944" i="6" s="1"/>
  <c r="V944" i="6" s="1"/>
  <c r="P84" i="6" a="1"/>
  <c r="P84" i="6" s="1"/>
  <c r="V84" i="6" s="1"/>
  <c r="P438" i="6" a="1"/>
  <c r="P438" i="6" s="1"/>
  <c r="V438" i="6" s="1"/>
  <c r="P564" i="6" a="1"/>
  <c r="P564" i="6" s="1"/>
  <c r="V564" i="6" s="1"/>
  <c r="P325" i="6" a="1"/>
  <c r="P325" i="6" s="1"/>
  <c r="V325" i="6" s="1"/>
  <c r="P311" i="6" a="1"/>
  <c r="P311" i="6" s="1"/>
  <c r="V311" i="6" s="1"/>
  <c r="P100" i="6" a="1"/>
  <c r="P100" i="6" s="1"/>
  <c r="V100" i="6" s="1"/>
  <c r="P513" i="6" a="1"/>
  <c r="P513" i="6" s="1"/>
  <c r="V513" i="6" s="1"/>
  <c r="P707" i="6" a="1"/>
  <c r="P707" i="6" s="1"/>
  <c r="V707" i="6" s="1"/>
  <c r="P985" i="6" a="1"/>
  <c r="P985" i="6" s="1"/>
  <c r="V985" i="6" s="1"/>
  <c r="P721" i="6" a="1"/>
  <c r="P721" i="6" s="1"/>
  <c r="V721" i="6" s="1"/>
  <c r="P810" i="6" a="1"/>
  <c r="P810" i="6" s="1"/>
  <c r="V810" i="6" s="1"/>
  <c r="P400" i="6" a="1"/>
  <c r="P400" i="6" s="1"/>
  <c r="V400" i="6" s="1"/>
  <c r="P999" i="6" a="1"/>
  <c r="P999" i="6" s="1"/>
  <c r="V999" i="6" s="1"/>
  <c r="P668" i="6" a="1"/>
  <c r="P668" i="6" s="1"/>
  <c r="V668" i="6" s="1"/>
  <c r="P880" i="6" a="1"/>
  <c r="P880" i="6" s="1"/>
  <c r="V880" i="6" s="1"/>
  <c r="P813" i="6" a="1"/>
  <c r="P813" i="6" s="1"/>
  <c r="V813" i="6" s="1"/>
  <c r="P538" i="6" a="1"/>
  <c r="P538" i="6" s="1"/>
  <c r="V538" i="6" s="1"/>
  <c r="BP52" i="6" l="1" a="1"/>
  <c r="BP52" i="6" s="1"/>
  <c r="BO59" i="6"/>
  <c r="BQ45" i="6"/>
  <c r="BR10" i="6"/>
  <c r="BP9" i="6" a="1"/>
  <c r="BP9" i="6" s="1"/>
  <c r="BP55" i="6" a="1"/>
  <c r="BP55" i="6" s="1"/>
  <c r="BQ49" i="6"/>
  <c r="BQ48" i="6"/>
  <c r="BS35" i="6"/>
  <c r="BQ47" i="6"/>
  <c r="BP57" i="6" a="1"/>
  <c r="BP57" i="6" s="1"/>
  <c r="BS36" i="6"/>
  <c r="BQ50" i="6"/>
  <c r="BS37" i="6"/>
  <c r="BP53" i="6" a="1"/>
  <c r="BP53" i="6" s="1"/>
  <c r="BP54" i="6" a="1"/>
  <c r="BP54" i="6" s="1"/>
  <c r="BQ7" i="6"/>
  <c r="BQ2" i="6"/>
  <c r="BQ4" i="6"/>
  <c r="BQ3" i="6"/>
  <c r="BQ5" i="6"/>
  <c r="BQ6" i="6"/>
  <c r="L15" i="8"/>
  <c r="N15" i="8" s="1"/>
  <c r="V2" i="10"/>
  <c r="Q15" i="8" s="1"/>
  <c r="R15" i="8" s="1"/>
  <c r="AC2" i="8" s="1"/>
  <c r="O15" i="8"/>
  <c r="P15" i="8"/>
  <c r="K15" i="8"/>
  <c r="BT23" i="6" a="1"/>
  <c r="BT23" i="6" s="1"/>
  <c r="BT22" i="6" a="1"/>
  <c r="BT22" i="6" s="1"/>
  <c r="BS34" i="6"/>
  <c r="BT25" i="6" a="1"/>
  <c r="BT25" i="6" s="1"/>
  <c r="BT24" i="6" a="1"/>
  <c r="BT24" i="6" s="1"/>
  <c r="BS13" i="6" a="1"/>
  <c r="BS13" i="6" s="1"/>
  <c r="BS14" i="6" a="1"/>
  <c r="BS14" i="6" s="1"/>
  <c r="BS15" i="6" a="1"/>
  <c r="BS15" i="6" s="1"/>
  <c r="BS17" i="6" a="1"/>
  <c r="BS17" i="6" s="1"/>
  <c r="BS16" i="6" a="1"/>
  <c r="BS16" i="6" s="1"/>
  <c r="BT20" i="6" a="1"/>
  <c r="BT20" i="6" s="1"/>
  <c r="BS27" i="6" a="1"/>
  <c r="BS27" i="6" s="1"/>
  <c r="BS12" i="6" a="1"/>
  <c r="BS12" i="6" s="1"/>
  <c r="BT21" i="6" a="1"/>
  <c r="BT21" i="6" s="1"/>
  <c r="BS38" i="6"/>
  <c r="BP56" i="6" a="1"/>
  <c r="BP56" i="6" s="1"/>
  <c r="BR41" i="6"/>
  <c r="BR49" i="6" s="1"/>
  <c r="BS39" i="6"/>
  <c r="BQ57" i="6" l="1" a="1"/>
  <c r="BQ57" i="6" s="1"/>
  <c r="BQ55" i="6" a="1"/>
  <c r="BQ55" i="6" s="1"/>
  <c r="BQ52" i="6" a="1"/>
  <c r="BQ52" i="6" s="1"/>
  <c r="BQ9" i="6" a="1"/>
  <c r="BQ9" i="6" s="1"/>
  <c r="BQ53" i="6" a="1"/>
  <c r="BQ53" i="6" s="1"/>
  <c r="BR2" i="6"/>
  <c r="BR6" i="6"/>
  <c r="BR7" i="6"/>
  <c r="BR4" i="6"/>
  <c r="BR5" i="6"/>
  <c r="BR3" i="6"/>
  <c r="BP59" i="6"/>
  <c r="BQ56" i="6" a="1"/>
  <c r="BQ56" i="6" s="1"/>
  <c r="BS10" i="6"/>
  <c r="BT36" i="6"/>
  <c r="BT35" i="6"/>
  <c r="BT38" i="6"/>
  <c r="BR46" i="6"/>
  <c r="BT37" i="6"/>
  <c r="BR50" i="6"/>
  <c r="BR47" i="6"/>
  <c r="BQ54" i="6" a="1"/>
  <c r="BQ54" i="6" s="1"/>
  <c r="BR48" i="6"/>
  <c r="BT39" i="6"/>
  <c r="BR45" i="6"/>
  <c r="BT34" i="6"/>
  <c r="BU23" i="6" a="1"/>
  <c r="BU23" i="6" s="1"/>
  <c r="BU25" i="6" a="1"/>
  <c r="BU25" i="6" s="1"/>
  <c r="BU24" i="6" a="1"/>
  <c r="BU24" i="6" s="1"/>
  <c r="BU22" i="6" a="1"/>
  <c r="BU22" i="6" s="1"/>
  <c r="BT16" i="6" a="1"/>
  <c r="BT16" i="6" s="1"/>
  <c r="BT17" i="6" a="1"/>
  <c r="BT17" i="6" s="1"/>
  <c r="BT14" i="6" a="1"/>
  <c r="BT14" i="6" s="1"/>
  <c r="BT13" i="6" a="1"/>
  <c r="BT13" i="6" s="1"/>
  <c r="BT15" i="6" a="1"/>
  <c r="BT15" i="6" s="1"/>
  <c r="BU20" i="6" a="1"/>
  <c r="BU20" i="6" s="1"/>
  <c r="BT27" i="6" a="1"/>
  <c r="BT27" i="6" s="1"/>
  <c r="BT12" i="6" a="1"/>
  <c r="BT12" i="6" s="1"/>
  <c r="BU21" i="6" a="1"/>
  <c r="BU21" i="6" s="1"/>
  <c r="BS41" i="6"/>
  <c r="BS50" i="6" s="1"/>
  <c r="BS49" i="6" l="1"/>
  <c r="BS45" i="6"/>
  <c r="BQ59" i="6"/>
  <c r="BS46" i="6"/>
  <c r="BS48" i="6"/>
  <c r="BR9" i="6" a="1"/>
  <c r="BR9" i="6" s="1"/>
  <c r="BV24" i="6" a="1"/>
  <c r="BV24" i="6" s="1"/>
  <c r="BU34" i="6"/>
  <c r="BV22" i="6" a="1"/>
  <c r="BV22" i="6" s="1"/>
  <c r="BV25" i="6" a="1"/>
  <c r="BV25" i="6" s="1"/>
  <c r="BV23" i="6" a="1"/>
  <c r="BV23" i="6" s="1"/>
  <c r="BU14" i="6" a="1"/>
  <c r="BU14" i="6" s="1"/>
  <c r="BU13" i="6" a="1"/>
  <c r="BU13" i="6" s="1"/>
  <c r="BU17" i="6" a="1"/>
  <c r="BU17" i="6" s="1"/>
  <c r="BU12" i="6" a="1"/>
  <c r="BU12" i="6" s="1"/>
  <c r="BU15" i="6" a="1"/>
  <c r="BU15" i="6" s="1"/>
  <c r="BU16" i="6" a="1"/>
  <c r="BU16" i="6" s="1"/>
  <c r="BV20" i="6" a="1"/>
  <c r="BV20" i="6" s="1"/>
  <c r="BU27" i="6" a="1"/>
  <c r="BU27" i="6" s="1"/>
  <c r="BV21" i="6" a="1"/>
  <c r="BV21" i="6" s="1"/>
  <c r="BU38" i="6"/>
  <c r="BU39" i="6"/>
  <c r="BS3" i="6"/>
  <c r="BS2" i="6"/>
  <c r="BS7" i="6"/>
  <c r="BS4" i="6"/>
  <c r="BS6" i="6"/>
  <c r="BS5" i="6"/>
  <c r="BU37" i="6"/>
  <c r="BT41" i="6"/>
  <c r="BT50" i="6" s="1"/>
  <c r="BS47" i="6"/>
  <c r="BR52" i="6" a="1"/>
  <c r="BR52" i="6" s="1"/>
  <c r="BR53" i="6" a="1"/>
  <c r="BR53" i="6" s="1"/>
  <c r="BR55" i="6" a="1"/>
  <c r="BR55" i="6" s="1"/>
  <c r="BR54" i="6" a="1"/>
  <c r="BR54" i="6" s="1"/>
  <c r="BR57" i="6" a="1"/>
  <c r="BR57" i="6" s="1"/>
  <c r="BR56" i="6" a="1"/>
  <c r="BR56" i="6" s="1"/>
  <c r="BU35" i="6"/>
  <c r="BT10" i="6"/>
  <c r="BU36" i="6"/>
  <c r="BS52" i="6" l="1" a="1"/>
  <c r="BS52" i="6" s="1"/>
  <c r="BS53" i="6" a="1"/>
  <c r="BS53" i="6" s="1"/>
  <c r="BR59" i="6"/>
  <c r="BS57" i="6" a="1"/>
  <c r="BS57" i="6" s="1"/>
  <c r="BS56" i="6" a="1"/>
  <c r="BS56" i="6" s="1"/>
  <c r="BT47" i="6"/>
  <c r="BS54" i="6" a="1"/>
  <c r="BS54" i="6" s="1"/>
  <c r="BS55" i="6" a="1"/>
  <c r="BS55" i="6" s="1"/>
  <c r="BT48" i="6"/>
  <c r="BS9" i="6" a="1"/>
  <c r="BS9" i="6" s="1"/>
  <c r="BV39" i="6"/>
  <c r="BV36" i="6"/>
  <c r="BT5" i="6"/>
  <c r="BT7" i="6"/>
  <c r="BT2" i="6"/>
  <c r="BT3" i="6"/>
  <c r="BT6" i="6"/>
  <c r="BT4" i="6"/>
  <c r="BU10" i="6"/>
  <c r="BV37" i="6"/>
  <c r="BT45" i="6"/>
  <c r="BW25" i="6" a="1"/>
  <c r="BW25" i="6" s="1"/>
  <c r="BW22" i="6" a="1"/>
  <c r="BW22" i="6" s="1"/>
  <c r="BV34" i="6"/>
  <c r="BW23" i="6" a="1"/>
  <c r="BW23" i="6" s="1"/>
  <c r="BW24" i="6" a="1"/>
  <c r="BW24" i="6" s="1"/>
  <c r="BW20" i="6" a="1"/>
  <c r="BW20" i="6" s="1"/>
  <c r="BV27" i="6" a="1"/>
  <c r="BV27" i="6" s="1"/>
  <c r="BV13" i="6" a="1"/>
  <c r="BV13" i="6" s="1"/>
  <c r="BV12" i="6" a="1"/>
  <c r="BV12" i="6" s="1"/>
  <c r="BV15" i="6" a="1"/>
  <c r="BV15" i="6" s="1"/>
  <c r="BV16" i="6" a="1"/>
  <c r="BV16" i="6" s="1"/>
  <c r="BV14" i="6" a="1"/>
  <c r="BV14" i="6" s="1"/>
  <c r="BV17" i="6" a="1"/>
  <c r="BV17" i="6" s="1"/>
  <c r="BW21" i="6" a="1"/>
  <c r="BW21" i="6" s="1"/>
  <c r="BT49" i="6"/>
  <c r="BU41" i="6"/>
  <c r="BU48" i="6" s="1"/>
  <c r="BT46" i="6"/>
  <c r="BV38" i="6"/>
  <c r="BV35" i="6"/>
  <c r="BS59" i="6" l="1"/>
  <c r="BU45" i="6"/>
  <c r="BU50" i="6"/>
  <c r="BU47" i="6"/>
  <c r="BV41" i="6"/>
  <c r="BV49" i="6" s="1"/>
  <c r="BV10" i="6"/>
  <c r="BW35" i="6"/>
  <c r="BT9" i="6" a="1"/>
  <c r="BT9" i="6" s="1"/>
  <c r="BW37" i="6"/>
  <c r="BU46" i="6"/>
  <c r="BU3" i="6"/>
  <c r="BU6" i="6"/>
  <c r="BU5" i="6"/>
  <c r="BU2" i="6"/>
  <c r="BU4" i="6"/>
  <c r="BU7" i="6"/>
  <c r="BW36" i="6"/>
  <c r="BW39" i="6"/>
  <c r="BT54" i="6" a="1"/>
  <c r="BT54" i="6" s="1"/>
  <c r="BT57" i="6" a="1"/>
  <c r="BT57" i="6" s="1"/>
  <c r="BT56" i="6" a="1"/>
  <c r="BT56" i="6" s="1"/>
  <c r="BT53" i="6" a="1"/>
  <c r="BT53" i="6" s="1"/>
  <c r="BT55" i="6" a="1"/>
  <c r="BT55" i="6" s="1"/>
  <c r="BT52" i="6" a="1"/>
  <c r="BT52" i="6" s="1"/>
  <c r="BX25" i="6" a="1"/>
  <c r="BX25" i="6" s="1"/>
  <c r="BX22" i="6" a="1"/>
  <c r="BX22" i="6" s="1"/>
  <c r="BX23" i="6" a="1"/>
  <c r="BX23" i="6" s="1"/>
  <c r="BW34" i="6"/>
  <c r="BX24" i="6" a="1"/>
  <c r="BX24" i="6" s="1"/>
  <c r="BW13" i="6" a="1"/>
  <c r="BW13" i="6" s="1"/>
  <c r="BX20" i="6" a="1"/>
  <c r="BX20" i="6" s="1"/>
  <c r="BW27" i="6" a="1"/>
  <c r="BW27" i="6" s="1"/>
  <c r="BW15" i="6" a="1"/>
  <c r="BW15" i="6" s="1"/>
  <c r="BW12" i="6" a="1"/>
  <c r="BW12" i="6" s="1"/>
  <c r="BW17" i="6" a="1"/>
  <c r="BW17" i="6" s="1"/>
  <c r="BW14" i="6" a="1"/>
  <c r="BW14" i="6" s="1"/>
  <c r="BW16" i="6" a="1"/>
  <c r="BW16" i="6" s="1"/>
  <c r="BX21" i="6" a="1"/>
  <c r="BX21" i="6" s="1"/>
  <c r="BW38" i="6"/>
  <c r="BU49" i="6"/>
  <c r="BU54" i="6" l="1" a="1"/>
  <c r="BU54" i="6" s="1"/>
  <c r="BV45" i="6"/>
  <c r="BV46" i="6"/>
  <c r="BV48" i="6"/>
  <c r="BV50" i="6"/>
  <c r="BV47" i="6"/>
  <c r="BU57" i="6" a="1"/>
  <c r="BU57" i="6" s="1"/>
  <c r="BU52" i="6" a="1"/>
  <c r="BU52" i="6" s="1"/>
  <c r="BT59" i="6"/>
  <c r="BY25" i="6" a="1"/>
  <c r="BY25" i="6" s="1"/>
  <c r="BY22" i="6" a="1"/>
  <c r="BY22" i="6" s="1"/>
  <c r="BX34" i="6"/>
  <c r="BY24" i="6" a="1"/>
  <c r="BY24" i="6" s="1"/>
  <c r="BY23" i="6" a="1"/>
  <c r="BY23" i="6" s="1"/>
  <c r="BX17" i="6" a="1"/>
  <c r="BX17" i="6" s="1"/>
  <c r="BY20" i="6" a="1"/>
  <c r="BY20" i="6" s="1"/>
  <c r="BX27" i="6" a="1"/>
  <c r="BX27" i="6" s="1"/>
  <c r="BX13" i="6" a="1"/>
  <c r="BX13" i="6" s="1"/>
  <c r="BX15" i="6" a="1"/>
  <c r="BX15" i="6" s="1"/>
  <c r="BX14" i="6" a="1"/>
  <c r="BX14" i="6" s="1"/>
  <c r="BX12" i="6" a="1"/>
  <c r="BX12" i="6" s="1"/>
  <c r="BX16" i="6" a="1"/>
  <c r="BX16" i="6" s="1"/>
  <c r="BY21" i="6" a="1"/>
  <c r="BY21" i="6" s="1"/>
  <c r="BW41" i="6"/>
  <c r="BW50" i="6" s="1"/>
  <c r="BU55" i="6" a="1"/>
  <c r="BU55" i="6" s="1"/>
  <c r="BU53" i="6" a="1"/>
  <c r="BU53" i="6" s="1"/>
  <c r="BX36" i="6"/>
  <c r="BU56" i="6" a="1"/>
  <c r="BU56" i="6" s="1"/>
  <c r="BX38" i="6"/>
  <c r="BV2" i="6"/>
  <c r="BV5" i="6"/>
  <c r="BV6" i="6"/>
  <c r="BV3" i="6"/>
  <c r="BV7" i="6"/>
  <c r="BV4" i="6"/>
  <c r="BX37" i="6"/>
  <c r="BW10" i="6"/>
  <c r="BX39" i="6"/>
  <c r="BU9" i="6" a="1"/>
  <c r="BU9" i="6" s="1"/>
  <c r="BX35" i="6"/>
  <c r="BV56" i="6" l="1" a="1"/>
  <c r="BV56" i="6" s="1"/>
  <c r="BV55" i="6" a="1"/>
  <c r="BV55" i="6" s="1"/>
  <c r="BV57" i="6" a="1"/>
  <c r="BV57" i="6" s="1"/>
  <c r="BW45" i="6"/>
  <c r="BV52" i="6" a="1"/>
  <c r="BV52" i="6" s="1"/>
  <c r="BV53" i="6" a="1"/>
  <c r="BV53" i="6" s="1"/>
  <c r="BW47" i="6"/>
  <c r="BV54" i="6" a="1"/>
  <c r="BV54" i="6" s="1"/>
  <c r="BW46" i="6"/>
  <c r="BX10" i="6"/>
  <c r="BX3" i="6" s="1"/>
  <c r="BU59" i="6"/>
  <c r="BW48" i="6"/>
  <c r="BW49" i="6"/>
  <c r="BY38" i="6"/>
  <c r="BW3" i="6"/>
  <c r="BW7" i="6"/>
  <c r="BW4" i="6"/>
  <c r="BW6" i="6"/>
  <c r="BW2" i="6"/>
  <c r="BW5" i="6"/>
  <c r="BY36" i="6"/>
  <c r="BY35" i="6"/>
  <c r="BV9" i="6" a="1"/>
  <c r="BV9" i="6" s="1"/>
  <c r="BX41" i="6"/>
  <c r="BX46" i="6" s="1"/>
  <c r="BY39" i="6"/>
  <c r="BY34" i="6"/>
  <c r="BZ25" i="6" a="1"/>
  <c r="BZ25" i="6" s="1"/>
  <c r="BZ23" i="6" a="1"/>
  <c r="BZ23" i="6" s="1"/>
  <c r="BZ22" i="6" a="1"/>
  <c r="BZ22" i="6" s="1"/>
  <c r="BZ24" i="6" a="1"/>
  <c r="BZ24" i="6" s="1"/>
  <c r="BY12" i="6" a="1"/>
  <c r="BY12" i="6" s="1"/>
  <c r="BY16" i="6" a="1"/>
  <c r="BY16" i="6" s="1"/>
  <c r="BY17" i="6" a="1"/>
  <c r="BY17" i="6" s="1"/>
  <c r="BZ20" i="6" a="1"/>
  <c r="BZ20" i="6" s="1"/>
  <c r="BY27" i="6" a="1"/>
  <c r="BY27" i="6" s="1"/>
  <c r="BY13" i="6" a="1"/>
  <c r="BY13" i="6" s="1"/>
  <c r="BY15" i="6" a="1"/>
  <c r="BY15" i="6" s="1"/>
  <c r="BY14" i="6" a="1"/>
  <c r="BY14" i="6" s="1"/>
  <c r="BZ21" i="6" a="1"/>
  <c r="BZ21" i="6" s="1"/>
  <c r="BY37" i="6"/>
  <c r="BW53" i="6" l="1" a="1"/>
  <c r="BW53" i="6" s="1"/>
  <c r="BW55" i="6" a="1"/>
  <c r="BW55" i="6" s="1"/>
  <c r="BW54" i="6" a="1"/>
  <c r="BW54" i="6" s="1"/>
  <c r="BW57" i="6" a="1"/>
  <c r="BW57" i="6" s="1"/>
  <c r="BV59" i="6"/>
  <c r="BW52" i="6" a="1"/>
  <c r="BW52" i="6" s="1"/>
  <c r="BX50" i="6"/>
  <c r="BW56" i="6" a="1"/>
  <c r="BW56" i="6" s="1"/>
  <c r="BX7" i="6"/>
  <c r="BX4" i="6"/>
  <c r="BX6" i="6"/>
  <c r="BX2" i="6"/>
  <c r="BX45" i="6"/>
  <c r="BX5" i="6"/>
  <c r="BX47" i="6"/>
  <c r="BZ35" i="6"/>
  <c r="BY10" i="6"/>
  <c r="BX48" i="6"/>
  <c r="BY41" i="6"/>
  <c r="BY45" i="6" s="1"/>
  <c r="BZ38" i="6"/>
  <c r="BW9" i="6" a="1"/>
  <c r="BW9" i="6" s="1"/>
  <c r="BZ37" i="6"/>
  <c r="BZ36" i="6"/>
  <c r="BZ39" i="6"/>
  <c r="BX49" i="6"/>
  <c r="CA25" i="6" a="1"/>
  <c r="CA25" i="6" s="1"/>
  <c r="CA22" i="6" a="1"/>
  <c r="CA22" i="6" s="1"/>
  <c r="CA24" i="6" a="1"/>
  <c r="CA24" i="6" s="1"/>
  <c r="BZ34" i="6"/>
  <c r="CA23" i="6" a="1"/>
  <c r="CA23" i="6" s="1"/>
  <c r="BZ14" i="6" a="1"/>
  <c r="BZ14" i="6" s="1"/>
  <c r="BZ13" i="6" a="1"/>
  <c r="BZ13" i="6" s="1"/>
  <c r="BZ16" i="6" a="1"/>
  <c r="BZ16" i="6" s="1"/>
  <c r="CA20" i="6" a="1"/>
  <c r="CA20" i="6" s="1"/>
  <c r="BZ27" i="6" a="1"/>
  <c r="BZ27" i="6" s="1"/>
  <c r="BZ17" i="6" a="1"/>
  <c r="BZ17" i="6" s="1"/>
  <c r="BZ12" i="6" a="1"/>
  <c r="BZ12" i="6" s="1"/>
  <c r="BZ15" i="6" a="1"/>
  <c r="BZ15" i="6" s="1"/>
  <c r="CA21" i="6" a="1"/>
  <c r="CA21" i="6" s="1"/>
  <c r="BW59" i="6" l="1"/>
  <c r="BX9" i="6" a="1"/>
  <c r="BX9" i="6" s="1"/>
  <c r="BX52" i="6" a="1"/>
  <c r="BX52" i="6" s="1"/>
  <c r="BY47" i="6"/>
  <c r="BY48" i="6"/>
  <c r="BY49" i="6"/>
  <c r="BY46" i="6"/>
  <c r="BY50" i="6"/>
  <c r="BZ10" i="6"/>
  <c r="CA38" i="6"/>
  <c r="BX54" i="6" a="1"/>
  <c r="BX54" i="6" s="1"/>
  <c r="BZ41" i="6"/>
  <c r="BZ46" i="6" s="1"/>
  <c r="BX56" i="6" a="1"/>
  <c r="BX56" i="6" s="1"/>
  <c r="CA37" i="6"/>
  <c r="CB25" i="6" a="1"/>
  <c r="CB25" i="6" s="1"/>
  <c r="CB23" i="6" a="1"/>
  <c r="CB23" i="6" s="1"/>
  <c r="CA34" i="6"/>
  <c r="CB24" i="6" a="1"/>
  <c r="CB24" i="6" s="1"/>
  <c r="CB22" i="6" a="1"/>
  <c r="CB22" i="6" s="1"/>
  <c r="CA12" i="6" a="1"/>
  <c r="CA12" i="6" s="1"/>
  <c r="CA15" i="6" a="1"/>
  <c r="CA15" i="6" s="1"/>
  <c r="CA17" i="6" a="1"/>
  <c r="CA17" i="6" s="1"/>
  <c r="CA16" i="6" a="1"/>
  <c r="CA16" i="6" s="1"/>
  <c r="CA13" i="6" a="1"/>
  <c r="CA13" i="6" s="1"/>
  <c r="CB20" i="6" a="1"/>
  <c r="CB20" i="6" s="1"/>
  <c r="CA27" i="6" a="1"/>
  <c r="CA27" i="6" s="1"/>
  <c r="CA14" i="6" a="1"/>
  <c r="CA14" i="6" s="1"/>
  <c r="CB21" i="6" a="1"/>
  <c r="CB21" i="6" s="1"/>
  <c r="CA36" i="6"/>
  <c r="BX53" i="6" a="1"/>
  <c r="BX53" i="6" s="1"/>
  <c r="CA39" i="6"/>
  <c r="BX55" i="6" a="1"/>
  <c r="BX55" i="6" s="1"/>
  <c r="BX57" i="6" a="1"/>
  <c r="BX57" i="6" s="1"/>
  <c r="CA35" i="6"/>
  <c r="BY6" i="6"/>
  <c r="BY3" i="6"/>
  <c r="BY2" i="6"/>
  <c r="BY4" i="6"/>
  <c r="BY5" i="6"/>
  <c r="BY7" i="6"/>
  <c r="BZ50" i="6" l="1"/>
  <c r="BY56" i="6" a="1"/>
  <c r="BY56" i="6" s="1"/>
  <c r="BX59" i="6"/>
  <c r="BY53" i="6" a="1"/>
  <c r="BY53" i="6" s="1"/>
  <c r="BY52" i="6" a="1"/>
  <c r="BY52" i="6" s="1"/>
  <c r="BY54" i="6" a="1"/>
  <c r="BY54" i="6" s="1"/>
  <c r="BY57" i="6" a="1"/>
  <c r="BY57" i="6" s="1"/>
  <c r="BY55" i="6" a="1"/>
  <c r="BY55" i="6" s="1"/>
  <c r="BZ48" i="6"/>
  <c r="CC25" i="6" a="1"/>
  <c r="CC25" i="6" s="1"/>
  <c r="CC22" i="6" a="1"/>
  <c r="CC22" i="6" s="1"/>
  <c r="CB34" i="6"/>
  <c r="CC23" i="6" a="1"/>
  <c r="CC23" i="6" s="1"/>
  <c r="CC24" i="6" a="1"/>
  <c r="CC24" i="6" s="1"/>
  <c r="CB14" i="6" a="1"/>
  <c r="CB14" i="6" s="1"/>
  <c r="CB16" i="6" a="1"/>
  <c r="CB16" i="6" s="1"/>
  <c r="CB17" i="6" a="1"/>
  <c r="CB17" i="6" s="1"/>
  <c r="CB12" i="6" a="1"/>
  <c r="CB12" i="6" s="1"/>
  <c r="CB13" i="6" a="1"/>
  <c r="CB13" i="6" s="1"/>
  <c r="CC20" i="6" a="1"/>
  <c r="CC20" i="6" s="1"/>
  <c r="CB27" i="6" a="1"/>
  <c r="CB27" i="6" s="1"/>
  <c r="CB15" i="6" a="1"/>
  <c r="CB15" i="6" s="1"/>
  <c r="CC21" i="6" a="1"/>
  <c r="CC21" i="6" s="1"/>
  <c r="CA41" i="6"/>
  <c r="CA45" i="6" s="1"/>
  <c r="BZ45" i="6"/>
  <c r="CB37" i="6"/>
  <c r="BZ49" i="6"/>
  <c r="CB39" i="6"/>
  <c r="CB35" i="6"/>
  <c r="CA10" i="6"/>
  <c r="CB36" i="6"/>
  <c r="BZ47" i="6"/>
  <c r="BY9" i="6" a="1"/>
  <c r="BY9" i="6" s="1"/>
  <c r="CB38" i="6"/>
  <c r="BZ5" i="6"/>
  <c r="BZ2" i="6"/>
  <c r="BZ6" i="6"/>
  <c r="BZ3" i="6"/>
  <c r="BZ7" i="6"/>
  <c r="BZ4" i="6"/>
  <c r="CA48" i="6" l="1"/>
  <c r="CA47" i="6"/>
  <c r="CA49" i="6"/>
  <c r="CA46" i="6"/>
  <c r="BY59" i="6"/>
  <c r="BZ9" i="6" a="1"/>
  <c r="BZ9" i="6" s="1"/>
  <c r="CA50" i="6"/>
  <c r="CA7" i="6"/>
  <c r="CA6" i="6"/>
  <c r="CA5" i="6"/>
  <c r="CA3" i="6"/>
  <c r="CA4" i="6"/>
  <c r="CA2" i="6"/>
  <c r="CC35" i="6"/>
  <c r="CC38" i="6"/>
  <c r="CC37" i="6"/>
  <c r="CD22" i="6" a="1"/>
  <c r="CD22" i="6" s="1"/>
  <c r="CC34" i="6"/>
  <c r="CD23" i="6" a="1"/>
  <c r="CD23" i="6" s="1"/>
  <c r="CD25" i="6" a="1"/>
  <c r="CD25" i="6" s="1"/>
  <c r="CD24" i="6" a="1"/>
  <c r="CD24" i="6" s="1"/>
  <c r="CC14" i="6" a="1"/>
  <c r="CC14" i="6" s="1"/>
  <c r="CC16" i="6" a="1"/>
  <c r="CC16" i="6" s="1"/>
  <c r="CC13" i="6" a="1"/>
  <c r="CC13" i="6" s="1"/>
  <c r="CC12" i="6" a="1"/>
  <c r="CC12" i="6" s="1"/>
  <c r="CC15" i="6" a="1"/>
  <c r="CC15" i="6" s="1"/>
  <c r="CC17" i="6" a="1"/>
  <c r="CC17" i="6" s="1"/>
  <c r="CD20" i="6" a="1"/>
  <c r="CD20" i="6" s="1"/>
  <c r="CC27" i="6" a="1"/>
  <c r="CC27" i="6" s="1"/>
  <c r="CD21" i="6" a="1"/>
  <c r="CD21" i="6" s="1"/>
  <c r="CB41" i="6"/>
  <c r="CB46" i="6" s="1"/>
  <c r="BZ52" i="6" a="1"/>
  <c r="BZ52" i="6" s="1"/>
  <c r="BZ57" i="6" a="1"/>
  <c r="BZ57" i="6" s="1"/>
  <c r="BZ55" i="6" a="1"/>
  <c r="BZ55" i="6" s="1"/>
  <c r="BZ54" i="6" a="1"/>
  <c r="BZ54" i="6" s="1"/>
  <c r="BZ53" i="6" a="1"/>
  <c r="BZ53" i="6" s="1"/>
  <c r="BZ56" i="6" a="1"/>
  <c r="BZ56" i="6" s="1"/>
  <c r="CB10" i="6"/>
  <c r="CC36" i="6"/>
  <c r="CC39" i="6"/>
  <c r="CA52" i="6" l="1" a="1"/>
  <c r="CA52" i="6" s="1"/>
  <c r="CA55" i="6" a="1"/>
  <c r="CA55" i="6" s="1"/>
  <c r="BZ59" i="6"/>
  <c r="CA9" i="6" a="1"/>
  <c r="CA9" i="6" s="1"/>
  <c r="CA54" i="6" a="1"/>
  <c r="CA54" i="6" s="1"/>
  <c r="CB2" i="6"/>
  <c r="CB5" i="6"/>
  <c r="CB3" i="6"/>
  <c r="CB7" i="6"/>
  <c r="CB4" i="6"/>
  <c r="CB6" i="6"/>
  <c r="CB45" i="6"/>
  <c r="CD36" i="6"/>
  <c r="CD38" i="6"/>
  <c r="CB48" i="6"/>
  <c r="CA57" i="6" a="1"/>
  <c r="CA57" i="6" s="1"/>
  <c r="CD35" i="6"/>
  <c r="CB50" i="6"/>
  <c r="CE23" i="6" a="1"/>
  <c r="CE23" i="6" s="1"/>
  <c r="CE25" i="6" a="1"/>
  <c r="CE25" i="6" s="1"/>
  <c r="CD34" i="6"/>
  <c r="CE24" i="6" a="1"/>
  <c r="CE24" i="6" s="1"/>
  <c r="CE22" i="6" a="1"/>
  <c r="CE22" i="6" s="1"/>
  <c r="CE20" i="6" a="1"/>
  <c r="CE20" i="6" s="1"/>
  <c r="CD27" i="6" a="1"/>
  <c r="CD27" i="6" s="1"/>
  <c r="CD13" i="6" a="1"/>
  <c r="CD13" i="6" s="1"/>
  <c r="CD14" i="6" a="1"/>
  <c r="CD14" i="6" s="1"/>
  <c r="CD12" i="6" a="1"/>
  <c r="CD12" i="6" s="1"/>
  <c r="CD17" i="6" a="1"/>
  <c r="CD17" i="6" s="1"/>
  <c r="CD16" i="6" a="1"/>
  <c r="CD16" i="6" s="1"/>
  <c r="CD15" i="6" a="1"/>
  <c r="CD15" i="6" s="1"/>
  <c r="CE21" i="6" a="1"/>
  <c r="CE21" i="6" s="1"/>
  <c r="CD39" i="6"/>
  <c r="CB49" i="6"/>
  <c r="CA56" i="6" a="1"/>
  <c r="CA56" i="6" s="1"/>
  <c r="CB47" i="6"/>
  <c r="CD37" i="6"/>
  <c r="CA53" i="6" a="1"/>
  <c r="CA53" i="6" s="1"/>
  <c r="CC41" i="6"/>
  <c r="CC50" i="6" s="1"/>
  <c r="CC10" i="6"/>
  <c r="CA59" i="6" l="1"/>
  <c r="CC47" i="6"/>
  <c r="CE36" i="6"/>
  <c r="CB56" i="6" a="1"/>
  <c r="CB56" i="6" s="1"/>
  <c r="CB57" i="6" a="1"/>
  <c r="CB57" i="6" s="1"/>
  <c r="CB55" i="6" a="1"/>
  <c r="CB55" i="6" s="1"/>
  <c r="CB53" i="6" a="1"/>
  <c r="CB53" i="6" s="1"/>
  <c r="CB54" i="6" a="1"/>
  <c r="CB54" i="6" s="1"/>
  <c r="CB52" i="6" a="1"/>
  <c r="CB52" i="6" s="1"/>
  <c r="CE38" i="6"/>
  <c r="CD10" i="6"/>
  <c r="CD41" i="6"/>
  <c r="CD46" i="6" s="1"/>
  <c r="CC2" i="6"/>
  <c r="CC6" i="6"/>
  <c r="CC4" i="6"/>
  <c r="CC5" i="6"/>
  <c r="CC7" i="6"/>
  <c r="CC3" i="6"/>
  <c r="CE39" i="6"/>
  <c r="CE37" i="6"/>
  <c r="CC46" i="6"/>
  <c r="CC45" i="6"/>
  <c r="CC49" i="6"/>
  <c r="CC48" i="6"/>
  <c r="CF22" i="6" a="1"/>
  <c r="CF22" i="6" s="1"/>
  <c r="CE34" i="6"/>
  <c r="CF25" i="6" a="1"/>
  <c r="CF25" i="6" s="1"/>
  <c r="CF23" i="6" a="1"/>
  <c r="CF23" i="6" s="1"/>
  <c r="CF24" i="6" a="1"/>
  <c r="CF24" i="6" s="1"/>
  <c r="CE13" i="6" a="1"/>
  <c r="CE13" i="6" s="1"/>
  <c r="CF20" i="6" a="1"/>
  <c r="CF20" i="6" s="1"/>
  <c r="CE27" i="6" a="1"/>
  <c r="CE27" i="6" s="1"/>
  <c r="CE17" i="6" a="1"/>
  <c r="CE17" i="6" s="1"/>
  <c r="CE15" i="6" a="1"/>
  <c r="CE15" i="6" s="1"/>
  <c r="CE14" i="6" a="1"/>
  <c r="CE14" i="6" s="1"/>
  <c r="CE16" i="6" a="1"/>
  <c r="CE16" i="6" s="1"/>
  <c r="CE12" i="6" a="1"/>
  <c r="CE12" i="6" s="1"/>
  <c r="CF21" i="6" a="1"/>
  <c r="CF21" i="6" s="1"/>
  <c r="CB9" i="6" a="1"/>
  <c r="CB9" i="6" s="1"/>
  <c r="CE35" i="6"/>
  <c r="CD47" i="6" l="1"/>
  <c r="CD48" i="6"/>
  <c r="CE10" i="6"/>
  <c r="CE5" i="6" s="1"/>
  <c r="CB59" i="6"/>
  <c r="CC9" i="6" a="1"/>
  <c r="CC9" i="6" s="1"/>
  <c r="CF36" i="6"/>
  <c r="CG23" i="6" a="1"/>
  <c r="CG23" i="6" s="1"/>
  <c r="CG22" i="6" a="1"/>
  <c r="CG22" i="6" s="1"/>
  <c r="CG24" i="6" a="1"/>
  <c r="CG24" i="6" s="1"/>
  <c r="CG25" i="6" a="1"/>
  <c r="CG25" i="6" s="1"/>
  <c r="CF34" i="6"/>
  <c r="CF13" i="6" a="1"/>
  <c r="CF13" i="6" s="1"/>
  <c r="CG20" i="6" a="1"/>
  <c r="CG20" i="6" s="1"/>
  <c r="CF27" i="6" a="1"/>
  <c r="CF27" i="6" s="1"/>
  <c r="CF16" i="6" a="1"/>
  <c r="CF16" i="6" s="1"/>
  <c r="CF14" i="6" a="1"/>
  <c r="CF14" i="6" s="1"/>
  <c r="CF17" i="6" a="1"/>
  <c r="CF17" i="6" s="1"/>
  <c r="CF15" i="6" a="1"/>
  <c r="CF15" i="6" s="1"/>
  <c r="CF12" i="6" a="1"/>
  <c r="CF12" i="6" s="1"/>
  <c r="CG21" i="6" a="1"/>
  <c r="CG21" i="6" s="1"/>
  <c r="CD49" i="6"/>
  <c r="CF38" i="6"/>
  <c r="CD50" i="6"/>
  <c r="CD45" i="6"/>
  <c r="CF37" i="6"/>
  <c r="CD4" i="6"/>
  <c r="CD2" i="6"/>
  <c r="CD5" i="6"/>
  <c r="CD3" i="6"/>
  <c r="CD7" i="6"/>
  <c r="CD6" i="6"/>
  <c r="CC55" i="6" a="1"/>
  <c r="CC55" i="6" s="1"/>
  <c r="CC53" i="6" a="1"/>
  <c r="CC53" i="6" s="1"/>
  <c r="CC54" i="6" a="1"/>
  <c r="CC54" i="6" s="1"/>
  <c r="CC56" i="6" a="1"/>
  <c r="CC56" i="6" s="1"/>
  <c r="CC52" i="6" a="1"/>
  <c r="CC52" i="6" s="1"/>
  <c r="CC57" i="6" a="1"/>
  <c r="CC57" i="6" s="1"/>
  <c r="CF39" i="6"/>
  <c r="CF35" i="6"/>
  <c r="CE41" i="6"/>
  <c r="CE46" i="6" s="1"/>
  <c r="CE6" i="6" l="1"/>
  <c r="CE3" i="6"/>
  <c r="CE2" i="6"/>
  <c r="CE7" i="6"/>
  <c r="CE4" i="6"/>
  <c r="CF10" i="6"/>
  <c r="CF2" i="6" s="1"/>
  <c r="CC59" i="6"/>
  <c r="CE47" i="6"/>
  <c r="CF41" i="6"/>
  <c r="CF45" i="6" s="1"/>
  <c r="CG39" i="6"/>
  <c r="CE49" i="6"/>
  <c r="CD9" i="6" a="1"/>
  <c r="CD9" i="6" s="1"/>
  <c r="CE50" i="6"/>
  <c r="CG38" i="6"/>
  <c r="CE48" i="6"/>
  <c r="CG36" i="6"/>
  <c r="CG37" i="6"/>
  <c r="CE45" i="6"/>
  <c r="CH25" i="6" a="1"/>
  <c r="CH25" i="6" s="1"/>
  <c r="CG34" i="6"/>
  <c r="CH24" i="6" a="1"/>
  <c r="CH24" i="6" s="1"/>
  <c r="CH22" i="6" a="1"/>
  <c r="CH22" i="6" s="1"/>
  <c r="CH23" i="6" a="1"/>
  <c r="CH23" i="6" s="1"/>
  <c r="CG15" i="6" a="1"/>
  <c r="CG15" i="6" s="1"/>
  <c r="CG14" i="6" a="1"/>
  <c r="CG14" i="6" s="1"/>
  <c r="CG13" i="6" a="1"/>
  <c r="CG13" i="6" s="1"/>
  <c r="CH20" i="6" a="1"/>
  <c r="CH20" i="6" s="1"/>
  <c r="CG27" i="6" a="1"/>
  <c r="CG27" i="6" s="1"/>
  <c r="CG16" i="6" a="1"/>
  <c r="CG16" i="6" s="1"/>
  <c r="CG12" i="6" a="1"/>
  <c r="CG12" i="6" s="1"/>
  <c r="CG17" i="6" a="1"/>
  <c r="CG17" i="6" s="1"/>
  <c r="CH21" i="6" a="1"/>
  <c r="CH21" i="6" s="1"/>
  <c r="CD52" i="6" a="1"/>
  <c r="CD52" i="6" s="1"/>
  <c r="CD53" i="6" a="1"/>
  <c r="CD53" i="6" s="1"/>
  <c r="CD57" i="6" a="1"/>
  <c r="CD57" i="6" s="1"/>
  <c r="CD55" i="6" a="1"/>
  <c r="CD55" i="6" s="1"/>
  <c r="CD56" i="6" a="1"/>
  <c r="CD56" i="6" s="1"/>
  <c r="CD54" i="6" a="1"/>
  <c r="CD54" i="6" s="1"/>
  <c r="CG35" i="6"/>
  <c r="CF6" i="6" l="1"/>
  <c r="CE9" i="6" a="1"/>
  <c r="CE9" i="6" s="1"/>
  <c r="CF5" i="6"/>
  <c r="CF47" i="6"/>
  <c r="CF7" i="6"/>
  <c r="CF48" i="6"/>
  <c r="CF46" i="6"/>
  <c r="CF49" i="6"/>
  <c r="CF50" i="6"/>
  <c r="CD59" i="6"/>
  <c r="CG10" i="6"/>
  <c r="CG3" i="6" s="1"/>
  <c r="CF4" i="6"/>
  <c r="CF3" i="6"/>
  <c r="CH39" i="6"/>
  <c r="CH35" i="6"/>
  <c r="CH37" i="6"/>
  <c r="CH36" i="6"/>
  <c r="CE54" i="6" a="1"/>
  <c r="CE54" i="6" s="1"/>
  <c r="CE53" i="6" a="1"/>
  <c r="CE53" i="6" s="1"/>
  <c r="CE52" i="6" a="1"/>
  <c r="CE52" i="6" s="1"/>
  <c r="CE55" i="6" a="1"/>
  <c r="CE55" i="6" s="1"/>
  <c r="CE57" i="6" a="1"/>
  <c r="CE57" i="6" s="1"/>
  <c r="CE56" i="6" a="1"/>
  <c r="CE56" i="6" s="1"/>
  <c r="CH38" i="6"/>
  <c r="CH34" i="6"/>
  <c r="CI22" i="6" a="1"/>
  <c r="CI22" i="6" s="1"/>
  <c r="CI23" i="6" a="1"/>
  <c r="CI23" i="6" s="1"/>
  <c r="CI24" i="6" a="1"/>
  <c r="CI24" i="6" s="1"/>
  <c r="CI25" i="6" a="1"/>
  <c r="CI25" i="6" s="1"/>
  <c r="CH16" i="6" a="1"/>
  <c r="CH16" i="6" s="1"/>
  <c r="CH12" i="6" a="1"/>
  <c r="CH12" i="6" s="1"/>
  <c r="CH15" i="6" a="1"/>
  <c r="CH15" i="6" s="1"/>
  <c r="CI20" i="6" a="1"/>
  <c r="CI20" i="6" s="1"/>
  <c r="CH27" i="6" a="1"/>
  <c r="CH27" i="6" s="1"/>
  <c r="CH17" i="6" a="1"/>
  <c r="CH17" i="6" s="1"/>
  <c r="CH14" i="6" a="1"/>
  <c r="CH14" i="6" s="1"/>
  <c r="CH13" i="6" a="1"/>
  <c r="CH13" i="6" s="1"/>
  <c r="CI21" i="6" a="1"/>
  <c r="CI21" i="6" s="1"/>
  <c r="CG41" i="6"/>
  <c r="CG47" i="6" s="1"/>
  <c r="CF54" i="6" l="1" a="1"/>
  <c r="CF54" i="6" s="1"/>
  <c r="CF57" i="6" a="1"/>
  <c r="CF57" i="6" s="1"/>
  <c r="CF9" i="6" a="1"/>
  <c r="CF9" i="6" s="1"/>
  <c r="CF53" i="6" a="1"/>
  <c r="CF53" i="6" s="1"/>
  <c r="CG6" i="6"/>
  <c r="CG2" i="6"/>
  <c r="CF52" i="6" a="1"/>
  <c r="CF52" i="6" s="1"/>
  <c r="CG5" i="6"/>
  <c r="CF56" i="6" a="1"/>
  <c r="CF56" i="6" s="1"/>
  <c r="CG7" i="6"/>
  <c r="CE59" i="6"/>
  <c r="CG4" i="6"/>
  <c r="CF55" i="6" a="1"/>
  <c r="CF55" i="6" s="1"/>
  <c r="CI38" i="6"/>
  <c r="CI37" i="6"/>
  <c r="CG50" i="6"/>
  <c r="CI34" i="6"/>
  <c r="CJ24" i="6" a="1"/>
  <c r="CJ24" i="6" s="1"/>
  <c r="CJ25" i="6" a="1"/>
  <c r="CJ25" i="6" s="1"/>
  <c r="CJ22" i="6" a="1"/>
  <c r="CJ22" i="6" s="1"/>
  <c r="CJ23" i="6" a="1"/>
  <c r="CJ23" i="6" s="1"/>
  <c r="CI15" i="6" a="1"/>
  <c r="CI15" i="6" s="1"/>
  <c r="CI17" i="6" a="1"/>
  <c r="CI17" i="6" s="1"/>
  <c r="CI16" i="6" a="1"/>
  <c r="CI16" i="6" s="1"/>
  <c r="CI13" i="6" a="1"/>
  <c r="CI13" i="6" s="1"/>
  <c r="CI14" i="6" a="1"/>
  <c r="CI14" i="6" s="1"/>
  <c r="CJ20" i="6" a="1"/>
  <c r="CJ20" i="6" s="1"/>
  <c r="CI27" i="6" a="1"/>
  <c r="CI27" i="6" s="1"/>
  <c r="CI12" i="6" a="1"/>
  <c r="CI12" i="6" s="1"/>
  <c r="CJ21" i="6" a="1"/>
  <c r="CJ21" i="6" s="1"/>
  <c r="CI36" i="6"/>
  <c r="CG46" i="6"/>
  <c r="CH41" i="6"/>
  <c r="CH45" i="6" s="1"/>
  <c r="CG45" i="6"/>
  <c r="CH10" i="6"/>
  <c r="CG48" i="6"/>
  <c r="CG49" i="6"/>
  <c r="CI35" i="6"/>
  <c r="CI39" i="6"/>
  <c r="CG9" i="6" l="1" a="1"/>
  <c r="CG9" i="6" s="1"/>
  <c r="CH48" i="6"/>
  <c r="CH50" i="6"/>
  <c r="CF59" i="6"/>
  <c r="CH47" i="6"/>
  <c r="CH46" i="6"/>
  <c r="CI10" i="6"/>
  <c r="CI6" i="6" s="1"/>
  <c r="CJ38" i="6"/>
  <c r="CI41" i="6"/>
  <c r="CI45" i="6" s="1"/>
  <c r="CH49" i="6"/>
  <c r="CH4" i="6"/>
  <c r="CH3" i="6"/>
  <c r="CH2" i="6"/>
  <c r="CH6" i="6"/>
  <c r="CH7" i="6"/>
  <c r="CH5" i="6"/>
  <c r="CJ35" i="6"/>
  <c r="CJ37" i="6"/>
  <c r="CJ36" i="6"/>
  <c r="CK25" i="6" a="1"/>
  <c r="CK25" i="6" s="1"/>
  <c r="CK24" i="6" a="1"/>
  <c r="CK24" i="6" s="1"/>
  <c r="CJ34" i="6"/>
  <c r="CK23" i="6" a="1"/>
  <c r="CK23" i="6" s="1"/>
  <c r="CK22" i="6" a="1"/>
  <c r="CK22" i="6" s="1"/>
  <c r="CJ12" i="6" a="1"/>
  <c r="CJ12" i="6" s="1"/>
  <c r="CJ14" i="6" a="1"/>
  <c r="CJ14" i="6" s="1"/>
  <c r="CJ16" i="6" a="1"/>
  <c r="CJ16" i="6" s="1"/>
  <c r="CJ17" i="6" a="1"/>
  <c r="CJ17" i="6" s="1"/>
  <c r="CJ13" i="6" a="1"/>
  <c r="CJ13" i="6" s="1"/>
  <c r="CK20" i="6" a="1"/>
  <c r="CK20" i="6" s="1"/>
  <c r="CJ27" i="6" a="1"/>
  <c r="CJ27" i="6" s="1"/>
  <c r="CJ15" i="6" a="1"/>
  <c r="CJ15" i="6" s="1"/>
  <c r="CK21" i="6" a="1"/>
  <c r="CK21" i="6" s="1"/>
  <c r="CG53" i="6" a="1"/>
  <c r="CG53" i="6" s="1"/>
  <c r="CG56" i="6" a="1"/>
  <c r="CG56" i="6" s="1"/>
  <c r="CG52" i="6" a="1"/>
  <c r="CG52" i="6" s="1"/>
  <c r="CG55" i="6" a="1"/>
  <c r="CG55" i="6" s="1"/>
  <c r="CG57" i="6" a="1"/>
  <c r="CG57" i="6" s="1"/>
  <c r="CG54" i="6" a="1"/>
  <c r="CG54" i="6" s="1"/>
  <c r="CJ39" i="6"/>
  <c r="CI3" i="6" l="1"/>
  <c r="CI2" i="6"/>
  <c r="CI5" i="6"/>
  <c r="CH57" i="6" a="1"/>
  <c r="CH57" i="6" s="1"/>
  <c r="CI50" i="6"/>
  <c r="CI46" i="6"/>
  <c r="CI49" i="6"/>
  <c r="CG59" i="6"/>
  <c r="CI48" i="6"/>
  <c r="CI4" i="6"/>
  <c r="CI7" i="6"/>
  <c r="CK38" i="6"/>
  <c r="CK39" i="6"/>
  <c r="CH56" i="6" a="1"/>
  <c r="CH56" i="6" s="1"/>
  <c r="CH53" i="6" a="1"/>
  <c r="CH53" i="6" s="1"/>
  <c r="CH55" i="6" a="1"/>
  <c r="CH55" i="6" s="1"/>
  <c r="CK35" i="6"/>
  <c r="CJ10" i="6"/>
  <c r="CI47" i="6"/>
  <c r="CK36" i="6"/>
  <c r="CH54" i="6" a="1"/>
  <c r="CH54" i="6" s="1"/>
  <c r="CK37" i="6"/>
  <c r="CH52" i="6" a="1"/>
  <c r="CH52" i="6" s="1"/>
  <c r="CL24" i="6" a="1"/>
  <c r="CL24" i="6" s="1"/>
  <c r="CL22" i="6" a="1"/>
  <c r="CL22" i="6" s="1"/>
  <c r="CL25" i="6" a="1"/>
  <c r="CL25" i="6" s="1"/>
  <c r="CL23" i="6" a="1"/>
  <c r="CL23" i="6" s="1"/>
  <c r="CK34" i="6"/>
  <c r="CK17" i="6" a="1"/>
  <c r="CK17" i="6" s="1"/>
  <c r="CK13" i="6" a="1"/>
  <c r="CK13" i="6" s="1"/>
  <c r="CK14" i="6" a="1"/>
  <c r="CK14" i="6" s="1"/>
  <c r="CK15" i="6" a="1"/>
  <c r="CK15" i="6" s="1"/>
  <c r="CK16" i="6" a="1"/>
  <c r="CK16" i="6" s="1"/>
  <c r="CK12" i="6" a="1"/>
  <c r="CK12" i="6" s="1"/>
  <c r="CL20" i="6" a="1"/>
  <c r="CL20" i="6" s="1"/>
  <c r="CK27" i="6" a="1"/>
  <c r="CK27" i="6" s="1"/>
  <c r="CL21" i="6" a="1"/>
  <c r="CL21" i="6" s="1"/>
  <c r="CJ41" i="6"/>
  <c r="CJ46" i="6" s="1"/>
  <c r="CH9" i="6" a="1"/>
  <c r="CH9" i="6" s="1"/>
  <c r="CI9" i="6" l="1" a="1"/>
  <c r="CI9" i="6" s="1"/>
  <c r="CI57" i="6" a="1"/>
  <c r="CI57" i="6" s="1"/>
  <c r="CH59" i="6"/>
  <c r="CL36" i="6"/>
  <c r="CL38" i="6"/>
  <c r="CI56" i="6" a="1"/>
  <c r="CI56" i="6" s="1"/>
  <c r="CJ50" i="6"/>
  <c r="CI53" i="6" a="1"/>
  <c r="CI53" i="6" s="1"/>
  <c r="CJ6" i="6"/>
  <c r="CJ7" i="6"/>
  <c r="CJ4" i="6"/>
  <c r="CJ3" i="6"/>
  <c r="CJ2" i="6"/>
  <c r="CJ5" i="6"/>
  <c r="CJ48" i="6"/>
  <c r="CI55" i="6" a="1"/>
  <c r="CI55" i="6" s="1"/>
  <c r="CJ45" i="6"/>
  <c r="CK41" i="6"/>
  <c r="CK47" i="6" s="1"/>
  <c r="CM25" i="6" a="1"/>
  <c r="CM25" i="6" s="1"/>
  <c r="CL34" i="6"/>
  <c r="CM24" i="6" a="1"/>
  <c r="CM24" i="6" s="1"/>
  <c r="CM23" i="6" a="1"/>
  <c r="CM23" i="6" s="1"/>
  <c r="CM22" i="6" a="1"/>
  <c r="CM22" i="6" s="1"/>
  <c r="CM20" i="6" a="1"/>
  <c r="CM20" i="6" s="1"/>
  <c r="CL27" i="6" a="1"/>
  <c r="CL27" i="6" s="1"/>
  <c r="CL12" i="6" a="1"/>
  <c r="CL12" i="6" s="1"/>
  <c r="CL16" i="6" a="1"/>
  <c r="CL16" i="6" s="1"/>
  <c r="CL15" i="6" a="1"/>
  <c r="CL15" i="6" s="1"/>
  <c r="CL17" i="6" a="1"/>
  <c r="CL17" i="6" s="1"/>
  <c r="CL14" i="6" a="1"/>
  <c r="CL14" i="6" s="1"/>
  <c r="CL13" i="6" a="1"/>
  <c r="CL13" i="6" s="1"/>
  <c r="CM21" i="6" a="1"/>
  <c r="CM21" i="6" s="1"/>
  <c r="CL37" i="6"/>
  <c r="CI52" i="6" a="1"/>
  <c r="CI52" i="6" s="1"/>
  <c r="CK10" i="6"/>
  <c r="CJ49" i="6"/>
  <c r="CI54" i="6" a="1"/>
  <c r="CI54" i="6" s="1"/>
  <c r="CL35" i="6"/>
  <c r="CL39" i="6"/>
  <c r="CJ47" i="6"/>
  <c r="CK49" i="6" l="1"/>
  <c r="CK48" i="6"/>
  <c r="CK50" i="6"/>
  <c r="CI59" i="6"/>
  <c r="CL41" i="6"/>
  <c r="CL45" i="6" s="1"/>
  <c r="CL10" i="6"/>
  <c r="CM39" i="6"/>
  <c r="CJ9" i="6" a="1"/>
  <c r="CJ9" i="6" s="1"/>
  <c r="CM35" i="6"/>
  <c r="CM34" i="6"/>
  <c r="CN24" i="6" a="1"/>
  <c r="CN24" i="6" s="1"/>
  <c r="CN22" i="6" a="1"/>
  <c r="CN22" i="6" s="1"/>
  <c r="CN23" i="6" a="1"/>
  <c r="CN23" i="6" s="1"/>
  <c r="CN25" i="6" a="1"/>
  <c r="CN25" i="6" s="1"/>
  <c r="CM17" i="6" a="1"/>
  <c r="CM17" i="6" s="1"/>
  <c r="CN20" i="6" a="1"/>
  <c r="CN20" i="6" s="1"/>
  <c r="CM27" i="6" a="1"/>
  <c r="CM27" i="6" s="1"/>
  <c r="CM13" i="6" a="1"/>
  <c r="CM13" i="6" s="1"/>
  <c r="CM12" i="6" a="1"/>
  <c r="CM12" i="6" s="1"/>
  <c r="CM15" i="6" a="1"/>
  <c r="CM15" i="6" s="1"/>
  <c r="CM16" i="6" a="1"/>
  <c r="CM16" i="6" s="1"/>
  <c r="CM14" i="6" a="1"/>
  <c r="CM14" i="6" s="1"/>
  <c r="CN21" i="6" a="1"/>
  <c r="CN21" i="6" s="1"/>
  <c r="CK46" i="6"/>
  <c r="CM36" i="6"/>
  <c r="CK45" i="6"/>
  <c r="CM37" i="6"/>
  <c r="CK2" i="6"/>
  <c r="CK7" i="6"/>
  <c r="CK3" i="6"/>
  <c r="CK5" i="6"/>
  <c r="CK4" i="6"/>
  <c r="CK6" i="6"/>
  <c r="CM38" i="6"/>
  <c r="CJ52" i="6" a="1"/>
  <c r="CJ52" i="6" s="1"/>
  <c r="CJ57" i="6" a="1"/>
  <c r="CJ57" i="6" s="1"/>
  <c r="CJ56" i="6" a="1"/>
  <c r="CJ56" i="6" s="1"/>
  <c r="CJ54" i="6" a="1"/>
  <c r="CJ54" i="6" s="1"/>
  <c r="CJ53" i="6" a="1"/>
  <c r="CJ53" i="6" s="1"/>
  <c r="CJ55" i="6" a="1"/>
  <c r="CJ55" i="6" s="1"/>
  <c r="CL46" i="6" l="1"/>
  <c r="CL47" i="6"/>
  <c r="CL49" i="6"/>
  <c r="CL48" i="6"/>
  <c r="CJ59" i="6"/>
  <c r="CN37" i="6"/>
  <c r="CN36" i="6"/>
  <c r="CM10" i="6"/>
  <c r="CN38" i="6"/>
  <c r="CK54" i="6" a="1"/>
  <c r="CK54" i="6" s="1"/>
  <c r="CK52" i="6" a="1"/>
  <c r="CK52" i="6" s="1"/>
  <c r="CK56" i="6" a="1"/>
  <c r="CK56" i="6" s="1"/>
  <c r="CK57" i="6" a="1"/>
  <c r="CK57" i="6" s="1"/>
  <c r="CK55" i="6" a="1"/>
  <c r="CK55" i="6" s="1"/>
  <c r="CK53" i="6" a="1"/>
  <c r="CK53" i="6" s="1"/>
  <c r="CM41" i="6"/>
  <c r="CM50" i="6" s="1"/>
  <c r="CK9" i="6" a="1"/>
  <c r="CK9" i="6" s="1"/>
  <c r="CN34" i="6"/>
  <c r="CO25" i="6" a="1"/>
  <c r="CO25" i="6" s="1"/>
  <c r="CO24" i="6" a="1"/>
  <c r="CO24" i="6" s="1"/>
  <c r="CO22" i="6" a="1"/>
  <c r="CO22" i="6" s="1"/>
  <c r="CO23" i="6" a="1"/>
  <c r="CO23" i="6" s="1"/>
  <c r="CN12" i="6" a="1"/>
  <c r="CN12" i="6" s="1"/>
  <c r="CO20" i="6" a="1"/>
  <c r="CO20" i="6" s="1"/>
  <c r="CN27" i="6" a="1"/>
  <c r="CN27" i="6" s="1"/>
  <c r="CN15" i="6" a="1"/>
  <c r="CN15" i="6" s="1"/>
  <c r="CN14" i="6" a="1"/>
  <c r="CN14" i="6" s="1"/>
  <c r="CN17" i="6" a="1"/>
  <c r="CN17" i="6" s="1"/>
  <c r="CN16" i="6" a="1"/>
  <c r="CN16" i="6" s="1"/>
  <c r="CN13" i="6" a="1"/>
  <c r="CN13" i="6" s="1"/>
  <c r="CO21" i="6" a="1"/>
  <c r="CO21" i="6" s="1"/>
  <c r="CL4" i="6"/>
  <c r="CL6" i="6"/>
  <c r="CL5" i="6"/>
  <c r="CL3" i="6"/>
  <c r="CL7" i="6"/>
  <c r="CL2" i="6"/>
  <c r="CN35" i="6"/>
  <c r="CN39" i="6"/>
  <c r="CL50" i="6"/>
  <c r="CL53" i="6" l="1" a="1"/>
  <c r="CL53" i="6" s="1"/>
  <c r="CK59" i="6"/>
  <c r="CM49" i="6"/>
  <c r="CM46" i="6"/>
  <c r="CM45" i="6"/>
  <c r="CM47" i="6"/>
  <c r="CO37" i="6"/>
  <c r="CM48" i="6"/>
  <c r="CO36" i="6"/>
  <c r="CL55" i="6" a="1"/>
  <c r="CL55" i="6" s="1"/>
  <c r="CO38" i="6"/>
  <c r="CO39" i="6"/>
  <c r="CM3" i="6"/>
  <c r="CM6" i="6"/>
  <c r="CM4" i="6"/>
  <c r="CM5" i="6"/>
  <c r="CM7" i="6"/>
  <c r="CM2" i="6"/>
  <c r="CL52" i="6" a="1"/>
  <c r="CL52" i="6" s="1"/>
  <c r="CN41" i="6"/>
  <c r="CN50" i="6" s="1"/>
  <c r="CL54" i="6" a="1"/>
  <c r="CL54" i="6" s="1"/>
  <c r="CP22" i="6" a="1"/>
  <c r="CP22" i="6" s="1"/>
  <c r="CP24" i="6" a="1"/>
  <c r="CP24" i="6" s="1"/>
  <c r="CO34" i="6"/>
  <c r="CP25" i="6" a="1"/>
  <c r="CP25" i="6" s="1"/>
  <c r="CP23" i="6" a="1"/>
  <c r="CP23" i="6" s="1"/>
  <c r="CO17" i="6" a="1"/>
  <c r="CO17" i="6" s="1"/>
  <c r="CO13" i="6" a="1"/>
  <c r="CO13" i="6" s="1"/>
  <c r="CO14" i="6" a="1"/>
  <c r="CO14" i="6" s="1"/>
  <c r="CP20" i="6" a="1"/>
  <c r="CP20" i="6" s="1"/>
  <c r="CO27" i="6" a="1"/>
  <c r="CO27" i="6" s="1"/>
  <c r="CO15" i="6" a="1"/>
  <c r="CO15" i="6" s="1"/>
  <c r="CO16" i="6" a="1"/>
  <c r="CO16" i="6" s="1"/>
  <c r="CO12" i="6" a="1"/>
  <c r="CO12" i="6" s="1"/>
  <c r="CP21" i="6" a="1"/>
  <c r="CP21" i="6" s="1"/>
  <c r="CL57" i="6" a="1"/>
  <c r="CL57" i="6" s="1"/>
  <c r="CO35" i="6"/>
  <c r="CN10" i="6"/>
  <c r="CL56" i="6" a="1"/>
  <c r="CL56" i="6" s="1"/>
  <c r="CL9" i="6" a="1"/>
  <c r="CL9" i="6" s="1"/>
  <c r="CN48" i="6" l="1"/>
  <c r="CM55" i="6" a="1"/>
  <c r="CM55" i="6" s="1"/>
  <c r="CM52" i="6" a="1"/>
  <c r="CM52" i="6" s="1"/>
  <c r="CM53" i="6" a="1"/>
  <c r="CM53" i="6" s="1"/>
  <c r="CM54" i="6" a="1"/>
  <c r="CM54" i="6" s="1"/>
  <c r="CM56" i="6" a="1"/>
  <c r="CM56" i="6" s="1"/>
  <c r="CM57" i="6" a="1"/>
  <c r="CM57" i="6" s="1"/>
  <c r="CN46" i="6"/>
  <c r="CP36" i="6"/>
  <c r="CO10" i="6"/>
  <c r="CP37" i="6"/>
  <c r="CN47" i="6"/>
  <c r="CN49" i="6"/>
  <c r="CP35" i="6"/>
  <c r="CP39" i="6"/>
  <c r="CO41" i="6"/>
  <c r="CO50" i="6" s="1"/>
  <c r="CN45" i="6"/>
  <c r="CN2" i="6"/>
  <c r="CN3" i="6"/>
  <c r="CN5" i="6"/>
  <c r="CN4" i="6"/>
  <c r="CN7" i="6"/>
  <c r="CN6" i="6"/>
  <c r="CL59" i="6"/>
  <c r="CQ24" i="6" a="1"/>
  <c r="CQ24" i="6" s="1"/>
  <c r="CP34" i="6"/>
  <c r="CQ25" i="6" a="1"/>
  <c r="CQ25" i="6" s="1"/>
  <c r="CQ23" i="6" a="1"/>
  <c r="CQ23" i="6" s="1"/>
  <c r="CQ22" i="6" a="1"/>
  <c r="CQ22" i="6" s="1"/>
  <c r="CP14" i="6" a="1"/>
  <c r="CP14" i="6" s="1"/>
  <c r="CP13" i="6" a="1"/>
  <c r="CP13" i="6" s="1"/>
  <c r="CP12" i="6" a="1"/>
  <c r="CP12" i="6" s="1"/>
  <c r="CQ20" i="6" a="1"/>
  <c r="CQ20" i="6" s="1"/>
  <c r="CP27" i="6" a="1"/>
  <c r="CP27" i="6" s="1"/>
  <c r="CP17" i="6" a="1"/>
  <c r="CP17" i="6" s="1"/>
  <c r="CP15" i="6" a="1"/>
  <c r="CP15" i="6" s="1"/>
  <c r="CP16" i="6" a="1"/>
  <c r="CP16" i="6" s="1"/>
  <c r="CQ21" i="6" a="1"/>
  <c r="CQ21" i="6" s="1"/>
  <c r="CP38" i="6"/>
  <c r="CM9" i="6" a="1"/>
  <c r="CM9" i="6" s="1"/>
  <c r="CM59" i="6" l="1"/>
  <c r="CQ37" i="6"/>
  <c r="CN57" i="6" a="1"/>
  <c r="CN57" i="6" s="1"/>
  <c r="CN54" i="6" a="1"/>
  <c r="CN54" i="6" s="1"/>
  <c r="CN52" i="6" a="1"/>
  <c r="CN52" i="6" s="1"/>
  <c r="CN56" i="6" a="1"/>
  <c r="CN56" i="6" s="1"/>
  <c r="CN53" i="6" a="1"/>
  <c r="CN53" i="6" s="1"/>
  <c r="CN55" i="6" a="1"/>
  <c r="CN55" i="6" s="1"/>
  <c r="CO45" i="6"/>
  <c r="CQ39" i="6"/>
  <c r="CR23" i="6" a="1"/>
  <c r="CR23" i="6" s="1"/>
  <c r="CQ34" i="6"/>
  <c r="CR24" i="6" a="1"/>
  <c r="CR24" i="6" s="1"/>
  <c r="CR22" i="6" a="1"/>
  <c r="CR22" i="6" s="1"/>
  <c r="CR25" i="6" a="1"/>
  <c r="CR25" i="6" s="1"/>
  <c r="CQ16" i="6" a="1"/>
  <c r="CQ16" i="6" s="1"/>
  <c r="CQ17" i="6" a="1"/>
  <c r="CQ17" i="6" s="1"/>
  <c r="CQ12" i="6" a="1"/>
  <c r="CQ12" i="6" s="1"/>
  <c r="CQ14" i="6" a="1"/>
  <c r="CQ14" i="6" s="1"/>
  <c r="CQ13" i="6" a="1"/>
  <c r="CQ13" i="6" s="1"/>
  <c r="CR20" i="6" a="1"/>
  <c r="CR20" i="6" s="1"/>
  <c r="CQ27" i="6" a="1"/>
  <c r="CQ27" i="6" s="1"/>
  <c r="CQ15" i="6" a="1"/>
  <c r="CQ15" i="6" s="1"/>
  <c r="CR21" i="6" a="1"/>
  <c r="CR21" i="6" s="1"/>
  <c r="CP41" i="6"/>
  <c r="CP49" i="6" s="1"/>
  <c r="CO5" i="6"/>
  <c r="CO7" i="6"/>
  <c r="CO2" i="6"/>
  <c r="CO3" i="6"/>
  <c r="CO4" i="6"/>
  <c r="CO6" i="6"/>
  <c r="CP10" i="6"/>
  <c r="CQ38" i="6"/>
  <c r="CO49" i="6"/>
  <c r="CO46" i="6"/>
  <c r="CN9" i="6" a="1"/>
  <c r="CN9" i="6" s="1"/>
  <c r="CQ35" i="6"/>
  <c r="CO48" i="6"/>
  <c r="CO47" i="6"/>
  <c r="CQ36" i="6"/>
  <c r="CN59" i="6" l="1"/>
  <c r="CR38" i="6"/>
  <c r="CP50" i="6"/>
  <c r="CQ41" i="6"/>
  <c r="CQ47" i="6" s="1"/>
  <c r="CQ10" i="6"/>
  <c r="CR37" i="6"/>
  <c r="CP47" i="6"/>
  <c r="CP45" i="6"/>
  <c r="CP48" i="6"/>
  <c r="CR35" i="6"/>
  <c r="CR39" i="6"/>
  <c r="CP4" i="6"/>
  <c r="CP6" i="6"/>
  <c r="CP3" i="6"/>
  <c r="CP7" i="6"/>
  <c r="CP5" i="6"/>
  <c r="CP2" i="6"/>
  <c r="CO9" i="6" a="1"/>
  <c r="CO9" i="6" s="1"/>
  <c r="CR36" i="6"/>
  <c r="CO54" i="6" a="1"/>
  <c r="CO54" i="6" s="1"/>
  <c r="CO56" i="6" a="1"/>
  <c r="CO56" i="6" s="1"/>
  <c r="CO55" i="6" a="1"/>
  <c r="CO55" i="6" s="1"/>
  <c r="CO57" i="6" a="1"/>
  <c r="CO57" i="6" s="1"/>
  <c r="CO52" i="6" a="1"/>
  <c r="CO52" i="6" s="1"/>
  <c r="CO53" i="6" a="1"/>
  <c r="CO53" i="6" s="1"/>
  <c r="CP46" i="6"/>
  <c r="CS24" i="6" a="1"/>
  <c r="CS24" i="6" s="1"/>
  <c r="CS23" i="6" a="1"/>
  <c r="CS23" i="6" s="1"/>
  <c r="CR34" i="6"/>
  <c r="CS25" i="6" a="1"/>
  <c r="CS25" i="6" s="1"/>
  <c r="CS22" i="6" a="1"/>
  <c r="CS22" i="6" s="1"/>
  <c r="CR16" i="6" a="1"/>
  <c r="CR16" i="6" s="1"/>
  <c r="CR12" i="6" a="1"/>
  <c r="CR12" i="6" s="1"/>
  <c r="CR13" i="6" a="1"/>
  <c r="CR13" i="6" s="1"/>
  <c r="CR14" i="6" a="1"/>
  <c r="CR14" i="6" s="1"/>
  <c r="CR17" i="6" a="1"/>
  <c r="CR17" i="6" s="1"/>
  <c r="CS20" i="6" a="1"/>
  <c r="CS20" i="6" s="1"/>
  <c r="CR27" i="6" a="1"/>
  <c r="CR27" i="6" s="1"/>
  <c r="CR15" i="6" a="1"/>
  <c r="CR15" i="6" s="1"/>
  <c r="CS21" i="6" a="1"/>
  <c r="CS21" i="6" s="1"/>
  <c r="CQ48" i="6" l="1"/>
  <c r="CQ49" i="6"/>
  <c r="CP9" i="6" a="1"/>
  <c r="CP9" i="6" s="1"/>
  <c r="CO59" i="6"/>
  <c r="CQ46" i="6"/>
  <c r="CR41" i="6"/>
  <c r="CR45" i="6" s="1"/>
  <c r="CS37" i="6"/>
  <c r="CS38" i="6"/>
  <c r="CQ5" i="6"/>
  <c r="CQ2" i="6"/>
  <c r="CQ4" i="6"/>
  <c r="CQ3" i="6"/>
  <c r="CQ7" i="6"/>
  <c r="CQ6" i="6"/>
  <c r="CR10" i="6"/>
  <c r="CQ45" i="6"/>
  <c r="CS35" i="6"/>
  <c r="CS36" i="6"/>
  <c r="CS39" i="6"/>
  <c r="CQ50" i="6"/>
  <c r="CP57" i="6" a="1"/>
  <c r="CP57" i="6" s="1"/>
  <c r="CP53" i="6" a="1"/>
  <c r="CP53" i="6" s="1"/>
  <c r="CP55" i="6" a="1"/>
  <c r="CP55" i="6" s="1"/>
  <c r="CP56" i="6" a="1"/>
  <c r="CP56" i="6" s="1"/>
  <c r="CP54" i="6" a="1"/>
  <c r="CP54" i="6" s="1"/>
  <c r="CP52" i="6" a="1"/>
  <c r="CP52" i="6" s="1"/>
  <c r="CS34" i="6"/>
  <c r="CT22" i="6" a="1"/>
  <c r="CT22" i="6" s="1"/>
  <c r="CT25" i="6" a="1"/>
  <c r="CT25" i="6" s="1"/>
  <c r="CT23" i="6" a="1"/>
  <c r="CT23" i="6" s="1"/>
  <c r="CT24" i="6" a="1"/>
  <c r="CT24" i="6" s="1"/>
  <c r="CS16" i="6" a="1"/>
  <c r="CS16" i="6" s="1"/>
  <c r="CS15" i="6" a="1"/>
  <c r="CS15" i="6" s="1"/>
  <c r="CS14" i="6" a="1"/>
  <c r="CS14" i="6" s="1"/>
  <c r="CS12" i="6" a="1"/>
  <c r="CS12" i="6" s="1"/>
  <c r="CS17" i="6" a="1"/>
  <c r="CS17" i="6" s="1"/>
  <c r="CS13" i="6" a="1"/>
  <c r="CS13" i="6" s="1"/>
  <c r="CT20" i="6" a="1"/>
  <c r="CT20" i="6" s="1"/>
  <c r="CS27" i="6" a="1"/>
  <c r="CS27" i="6" s="1"/>
  <c r="CT21" i="6" a="1"/>
  <c r="CT21" i="6" s="1"/>
  <c r="CR49" i="6" l="1"/>
  <c r="CR50" i="6"/>
  <c r="CR46" i="6"/>
  <c r="CP59" i="6"/>
  <c r="CR47" i="6"/>
  <c r="CT37" i="6"/>
  <c r="CS41" i="6"/>
  <c r="CS45" i="6" s="1"/>
  <c r="CQ53" i="6" a="1"/>
  <c r="CQ53" i="6" s="1"/>
  <c r="CQ54" i="6" a="1"/>
  <c r="CQ54" i="6" s="1"/>
  <c r="CQ52" i="6" a="1"/>
  <c r="CQ52" i="6" s="1"/>
  <c r="CQ55" i="6" a="1"/>
  <c r="CQ55" i="6" s="1"/>
  <c r="CQ57" i="6" a="1"/>
  <c r="CQ57" i="6" s="1"/>
  <c r="CQ56" i="6" a="1"/>
  <c r="CQ56" i="6" s="1"/>
  <c r="CR2" i="6"/>
  <c r="CR6" i="6"/>
  <c r="CR4" i="6"/>
  <c r="CR3" i="6"/>
  <c r="CR5" i="6"/>
  <c r="CR7" i="6"/>
  <c r="CT38" i="6"/>
  <c r="CT35" i="6"/>
  <c r="CT34" i="6"/>
  <c r="CU24" i="6" a="1"/>
  <c r="CU24" i="6" s="1"/>
  <c r="CU25" i="6" a="1"/>
  <c r="CU25" i="6" s="1"/>
  <c r="CU23" i="6" a="1"/>
  <c r="CU23" i="6" s="1"/>
  <c r="CU22" i="6" a="1"/>
  <c r="CU22" i="6" s="1"/>
  <c r="CU20" i="6" a="1"/>
  <c r="CU20" i="6" s="1"/>
  <c r="CT27" i="6" a="1"/>
  <c r="CT27" i="6" s="1"/>
  <c r="CT14" i="6" a="1"/>
  <c r="CT14" i="6" s="1"/>
  <c r="CT17" i="6" a="1"/>
  <c r="CT17" i="6" s="1"/>
  <c r="CT13" i="6" a="1"/>
  <c r="CT13" i="6" s="1"/>
  <c r="CT15" i="6" a="1"/>
  <c r="CT15" i="6" s="1"/>
  <c r="CT12" i="6" a="1"/>
  <c r="CT12" i="6" s="1"/>
  <c r="CT16" i="6" a="1"/>
  <c r="CT16" i="6" s="1"/>
  <c r="CU21" i="6" a="1"/>
  <c r="CU21" i="6" s="1"/>
  <c r="CR48" i="6"/>
  <c r="CT39" i="6"/>
  <c r="CS10" i="6"/>
  <c r="CT36" i="6"/>
  <c r="CQ9" i="6" a="1"/>
  <c r="CQ9" i="6" s="1"/>
  <c r="CS46" i="6" l="1"/>
  <c r="CS48" i="6"/>
  <c r="CQ59" i="6"/>
  <c r="CR54" i="6" a="1"/>
  <c r="CR54" i="6" s="1"/>
  <c r="CS47" i="6"/>
  <c r="CS50" i="6"/>
  <c r="CS49" i="6"/>
  <c r="CU38" i="6"/>
  <c r="CT41" i="6"/>
  <c r="CT48" i="6" s="1"/>
  <c r="CR55" i="6" a="1"/>
  <c r="CR55" i="6" s="1"/>
  <c r="CU35" i="6"/>
  <c r="CV23" i="6" a="1"/>
  <c r="CV23" i="6" s="1"/>
  <c r="CV22" i="6" a="1"/>
  <c r="CV22" i="6" s="1"/>
  <c r="CV24" i="6" a="1"/>
  <c r="CV24" i="6" s="1"/>
  <c r="CV25" i="6" a="1"/>
  <c r="CV25" i="6" s="1"/>
  <c r="CU34" i="6"/>
  <c r="CU17" i="6" a="1"/>
  <c r="CU17" i="6" s="1"/>
  <c r="CV20" i="6" a="1"/>
  <c r="CV20" i="6" s="1"/>
  <c r="CU27" i="6" a="1"/>
  <c r="CU27" i="6" s="1"/>
  <c r="CU15" i="6" a="1"/>
  <c r="CU15" i="6" s="1"/>
  <c r="CU14" i="6" a="1"/>
  <c r="CU14" i="6" s="1"/>
  <c r="CU13" i="6" a="1"/>
  <c r="CU13" i="6" s="1"/>
  <c r="CU12" i="6" a="1"/>
  <c r="CU12" i="6" s="1"/>
  <c r="CU16" i="6" a="1"/>
  <c r="CU16" i="6" s="1"/>
  <c r="CV21" i="6" a="1"/>
  <c r="CV21" i="6" s="1"/>
  <c r="CR9" i="6" a="1"/>
  <c r="CR9" i="6" s="1"/>
  <c r="CR52" i="6" a="1"/>
  <c r="CR52" i="6" s="1"/>
  <c r="CS3" i="6"/>
  <c r="CS4" i="6"/>
  <c r="CS2" i="6"/>
  <c r="CS5" i="6"/>
  <c r="CS6" i="6"/>
  <c r="CS7" i="6"/>
  <c r="CR57" i="6" a="1"/>
  <c r="CR57" i="6" s="1"/>
  <c r="CT10" i="6"/>
  <c r="CU37" i="6"/>
  <c r="CR53" i="6" a="1"/>
  <c r="CR53" i="6" s="1"/>
  <c r="CU36" i="6"/>
  <c r="CR56" i="6" a="1"/>
  <c r="CR56" i="6" s="1"/>
  <c r="CU39" i="6"/>
  <c r="CT50" i="6" l="1"/>
  <c r="CT49" i="6"/>
  <c r="CS53" i="6" a="1"/>
  <c r="CS53" i="6" s="1"/>
  <c r="CT46" i="6"/>
  <c r="CS52" i="6" a="1"/>
  <c r="CS52" i="6" s="1"/>
  <c r="CS56" i="6" a="1"/>
  <c r="CS56" i="6" s="1"/>
  <c r="CS54" i="6" a="1"/>
  <c r="CS54" i="6" s="1"/>
  <c r="CS55" i="6" a="1"/>
  <c r="CS55" i="6" s="1"/>
  <c r="CS57" i="6" a="1"/>
  <c r="CS57" i="6" s="1"/>
  <c r="CT47" i="6"/>
  <c r="CV37" i="6"/>
  <c r="CV35" i="6"/>
  <c r="CU41" i="6"/>
  <c r="CU47" i="6" s="1"/>
  <c r="CW22" i="6" a="1"/>
  <c r="CW22" i="6" s="1"/>
  <c r="CW25" i="6" a="1"/>
  <c r="CW25" i="6" s="1"/>
  <c r="CW23" i="6" a="1"/>
  <c r="CW23" i="6" s="1"/>
  <c r="CW24" i="6" a="1"/>
  <c r="CW24" i="6" s="1"/>
  <c r="CV34" i="6"/>
  <c r="CV13" i="6" a="1"/>
  <c r="CV13" i="6" s="1"/>
  <c r="CW20" i="6" a="1"/>
  <c r="CW20" i="6" s="1"/>
  <c r="CV27" i="6" a="1"/>
  <c r="CV27" i="6" s="1"/>
  <c r="CV15" i="6" a="1"/>
  <c r="CV15" i="6" s="1"/>
  <c r="CV17" i="6" a="1"/>
  <c r="CV17" i="6" s="1"/>
  <c r="CV12" i="6" a="1"/>
  <c r="CV12" i="6" s="1"/>
  <c r="CV14" i="6" a="1"/>
  <c r="CV14" i="6" s="1"/>
  <c r="CV16" i="6" a="1"/>
  <c r="CV16" i="6" s="1"/>
  <c r="CW21" i="6" a="1"/>
  <c r="CW21" i="6" s="1"/>
  <c r="CU10" i="6"/>
  <c r="CV39" i="6"/>
  <c r="CS9" i="6" a="1"/>
  <c r="CS9" i="6" s="1"/>
  <c r="CT45" i="6"/>
  <c r="CT5" i="6"/>
  <c r="CT7" i="6"/>
  <c r="CT2" i="6"/>
  <c r="CT6" i="6"/>
  <c r="CT3" i="6"/>
  <c r="CT4" i="6"/>
  <c r="CV38" i="6"/>
  <c r="CR59" i="6"/>
  <c r="CV36" i="6"/>
  <c r="CU48" i="6" l="1"/>
  <c r="CU49" i="6"/>
  <c r="CU50" i="6"/>
  <c r="CS59" i="6"/>
  <c r="CV10" i="6"/>
  <c r="CV7" i="6" s="1"/>
  <c r="CU46" i="6"/>
  <c r="CW36" i="6"/>
  <c r="CX23" i="6" a="1"/>
  <c r="CX23" i="6" s="1"/>
  <c r="CW34" i="6"/>
  <c r="CX24" i="6" a="1"/>
  <c r="CX24" i="6" s="1"/>
  <c r="CX22" i="6" a="1"/>
  <c r="CX22" i="6" s="1"/>
  <c r="CX25" i="6" a="1"/>
  <c r="CX25" i="6" s="1"/>
  <c r="CW16" i="6" a="1"/>
  <c r="CW16" i="6" s="1"/>
  <c r="CW17" i="6" a="1"/>
  <c r="CW17" i="6" s="1"/>
  <c r="CW12" i="6" a="1"/>
  <c r="CW12" i="6" s="1"/>
  <c r="CX20" i="6" a="1"/>
  <c r="CX20" i="6" s="1"/>
  <c r="CW27" i="6" a="1"/>
  <c r="CW27" i="6" s="1"/>
  <c r="CW14" i="6" a="1"/>
  <c r="CW14" i="6" s="1"/>
  <c r="CW13" i="6" a="1"/>
  <c r="CW13" i="6" s="1"/>
  <c r="CW15" i="6" a="1"/>
  <c r="CW15" i="6" s="1"/>
  <c r="CX21" i="6" a="1"/>
  <c r="CX21" i="6" s="1"/>
  <c r="CW35" i="6"/>
  <c r="CU45" i="6"/>
  <c r="CU4" i="6"/>
  <c r="CU2" i="6"/>
  <c r="CU5" i="6"/>
  <c r="CU7" i="6"/>
  <c r="CU3" i="6"/>
  <c r="CU6" i="6"/>
  <c r="CT57" i="6" a="1"/>
  <c r="CT57" i="6" s="1"/>
  <c r="CT55" i="6" a="1"/>
  <c r="CT55" i="6" s="1"/>
  <c r="CT56" i="6" a="1"/>
  <c r="CT56" i="6" s="1"/>
  <c r="CT52" i="6" a="1"/>
  <c r="CT52" i="6" s="1"/>
  <c r="CT53" i="6" a="1"/>
  <c r="CT53" i="6" s="1"/>
  <c r="CT54" i="6" a="1"/>
  <c r="CT54" i="6" s="1"/>
  <c r="CV41" i="6"/>
  <c r="CV50" i="6" s="1"/>
  <c r="CW38" i="6"/>
  <c r="CW37" i="6"/>
  <c r="CT9" i="6" a="1"/>
  <c r="CT9" i="6" s="1"/>
  <c r="CW39" i="6"/>
  <c r="CV5" i="6" l="1"/>
  <c r="CV2" i="6"/>
  <c r="CV3" i="6"/>
  <c r="CV6" i="6"/>
  <c r="CV4" i="6"/>
  <c r="CT59" i="6"/>
  <c r="CU9" i="6" a="1"/>
  <c r="CU9" i="6" s="1"/>
  <c r="CV46" i="6"/>
  <c r="CV49" i="6"/>
  <c r="CV47" i="6"/>
  <c r="CV48" i="6"/>
  <c r="CV45" i="6"/>
  <c r="CX39" i="6"/>
  <c r="CX36" i="6"/>
  <c r="CU57" i="6" a="1"/>
  <c r="CU57" i="6" s="1"/>
  <c r="CU52" i="6" a="1"/>
  <c r="CU52" i="6" s="1"/>
  <c r="CU55" i="6" a="1"/>
  <c r="CU55" i="6" s="1"/>
  <c r="CU53" i="6" a="1"/>
  <c r="CU53" i="6" s="1"/>
  <c r="CU56" i="6" a="1"/>
  <c r="CU56" i="6" s="1"/>
  <c r="CU54" i="6" a="1"/>
  <c r="CU54" i="6" s="1"/>
  <c r="CX38" i="6"/>
  <c r="CY22" i="6" a="1"/>
  <c r="CY22" i="6" s="1"/>
  <c r="CY23" i="6" a="1"/>
  <c r="CY23" i="6" s="1"/>
  <c r="CY24" i="6" a="1"/>
  <c r="CY24" i="6" s="1"/>
  <c r="CX34" i="6"/>
  <c r="CY25" i="6" a="1"/>
  <c r="CY25" i="6" s="1"/>
  <c r="CX14" i="6" a="1"/>
  <c r="CX14" i="6" s="1"/>
  <c r="CX17" i="6" a="1"/>
  <c r="CX17" i="6" s="1"/>
  <c r="CX15" i="6" a="1"/>
  <c r="CX15" i="6" s="1"/>
  <c r="CY20" i="6" a="1"/>
  <c r="CY20" i="6" s="1"/>
  <c r="CX27" i="6" a="1"/>
  <c r="CX27" i="6" s="1"/>
  <c r="CX16" i="6" a="1"/>
  <c r="CX16" i="6" s="1"/>
  <c r="CX13" i="6" a="1"/>
  <c r="CX13" i="6" s="1"/>
  <c r="CX12" i="6" a="1"/>
  <c r="CX12" i="6" s="1"/>
  <c r="CY21" i="6" a="1"/>
  <c r="CY21" i="6" s="1"/>
  <c r="CW41" i="6"/>
  <c r="CW50" i="6" s="1"/>
  <c r="CW10" i="6"/>
  <c r="CX37" i="6"/>
  <c r="CX35" i="6"/>
  <c r="CV9" i="6" l="1" a="1"/>
  <c r="CV9" i="6" s="1"/>
  <c r="CV57" i="6" a="1"/>
  <c r="CV57" i="6" s="1"/>
  <c r="CV55" i="6" a="1"/>
  <c r="CV55" i="6" s="1"/>
  <c r="CV52" i="6" a="1"/>
  <c r="CV52" i="6" s="1"/>
  <c r="CV53" i="6" a="1"/>
  <c r="CV53" i="6" s="1"/>
  <c r="CV54" i="6" a="1"/>
  <c r="CV54" i="6" s="1"/>
  <c r="CV56" i="6" a="1"/>
  <c r="CV56" i="6" s="1"/>
  <c r="CU59" i="6"/>
  <c r="CY37" i="6"/>
  <c r="CY36" i="6"/>
  <c r="CW47" i="6"/>
  <c r="CW45" i="6"/>
  <c r="CW46" i="6"/>
  <c r="CW48" i="6"/>
  <c r="CY35" i="6"/>
  <c r="CW4" i="6"/>
  <c r="CW6" i="6"/>
  <c r="CW7" i="6"/>
  <c r="CW3" i="6"/>
  <c r="CW2" i="6"/>
  <c r="CW5" i="6"/>
  <c r="CX10" i="6"/>
  <c r="CW49" i="6"/>
  <c r="CY39" i="6"/>
  <c r="CZ22" i="6" a="1"/>
  <c r="CZ22" i="6" s="1"/>
  <c r="CY34" i="6"/>
  <c r="CZ25" i="6" a="1"/>
  <c r="CZ25" i="6" s="1"/>
  <c r="CZ24" i="6" a="1"/>
  <c r="CZ24" i="6" s="1"/>
  <c r="CZ23" i="6" a="1"/>
  <c r="CZ23" i="6" s="1"/>
  <c r="CY16" i="6" a="1"/>
  <c r="CY16" i="6" s="1"/>
  <c r="CY12" i="6" a="1"/>
  <c r="CY12" i="6" s="1"/>
  <c r="CY15" i="6" a="1"/>
  <c r="CY15" i="6" s="1"/>
  <c r="CY17" i="6" a="1"/>
  <c r="CY17" i="6" s="1"/>
  <c r="CY14" i="6" a="1"/>
  <c r="CY14" i="6" s="1"/>
  <c r="CZ20" i="6" a="1"/>
  <c r="CZ20" i="6" s="1"/>
  <c r="CY27" i="6" a="1"/>
  <c r="CY27" i="6" s="1"/>
  <c r="CY13" i="6" a="1"/>
  <c r="CY13" i="6" s="1"/>
  <c r="CZ21" i="6" a="1"/>
  <c r="CZ21" i="6" s="1"/>
  <c r="CX41" i="6"/>
  <c r="CX48" i="6" s="1"/>
  <c r="CY38" i="6"/>
  <c r="CV59" i="6" l="1"/>
  <c r="CW9" i="6" a="1"/>
  <c r="CW9" i="6" s="1"/>
  <c r="CZ36" i="6"/>
  <c r="CY10" i="6"/>
  <c r="CX47" i="6"/>
  <c r="CZ35" i="6"/>
  <c r="CW53" i="6" a="1"/>
  <c r="CW53" i="6" s="1"/>
  <c r="CW56" i="6" a="1"/>
  <c r="CW56" i="6" s="1"/>
  <c r="CW57" i="6" a="1"/>
  <c r="CW57" i="6" s="1"/>
  <c r="CW54" i="6" a="1"/>
  <c r="CW54" i="6" s="1"/>
  <c r="CW55" i="6" a="1"/>
  <c r="CW55" i="6" s="1"/>
  <c r="CW52" i="6" a="1"/>
  <c r="CW52" i="6" s="1"/>
  <c r="CZ37" i="6"/>
  <c r="CZ38" i="6"/>
  <c r="DA25" i="6" a="1"/>
  <c r="DA25" i="6" s="1"/>
  <c r="CZ34" i="6"/>
  <c r="DA23" i="6" a="1"/>
  <c r="DA23" i="6" s="1"/>
  <c r="DA24" i="6" a="1"/>
  <c r="DA24" i="6" s="1"/>
  <c r="DA22" i="6" a="1"/>
  <c r="DA22" i="6" s="1"/>
  <c r="CZ12" i="6" a="1"/>
  <c r="CZ12" i="6" s="1"/>
  <c r="CZ16" i="6" a="1"/>
  <c r="CZ16" i="6" s="1"/>
  <c r="CZ13" i="6" a="1"/>
  <c r="CZ13" i="6" s="1"/>
  <c r="CZ14" i="6" a="1"/>
  <c r="CZ14" i="6" s="1"/>
  <c r="CZ15" i="6" a="1"/>
  <c r="CZ15" i="6" s="1"/>
  <c r="DA20" i="6" a="1"/>
  <c r="DA20" i="6" s="1"/>
  <c r="CZ27" i="6" a="1"/>
  <c r="CZ27" i="6" s="1"/>
  <c r="CZ17" i="6" a="1"/>
  <c r="CZ17" i="6" s="1"/>
  <c r="DA21" i="6" a="1"/>
  <c r="DA21" i="6" s="1"/>
  <c r="CX46" i="6"/>
  <c r="CX49" i="6"/>
  <c r="CZ39" i="6"/>
  <c r="CX7" i="6"/>
  <c r="CX5" i="6"/>
  <c r="CX4" i="6"/>
  <c r="CX6" i="6"/>
  <c r="CX2" i="6"/>
  <c r="CX3" i="6"/>
  <c r="CX45" i="6"/>
  <c r="CX50" i="6"/>
  <c r="CY41" i="6"/>
  <c r="CY45" i="6" s="1"/>
  <c r="CW59" i="6" l="1"/>
  <c r="CX9" i="6" a="1"/>
  <c r="CX9" i="6" s="1"/>
  <c r="DA38" i="6"/>
  <c r="CX52" i="6" a="1"/>
  <c r="CX52" i="6" s="1"/>
  <c r="CX53" i="6" a="1"/>
  <c r="CX53" i="6" s="1"/>
  <c r="CX55" i="6" a="1"/>
  <c r="CX55" i="6" s="1"/>
  <c r="CX57" i="6" a="1"/>
  <c r="CX57" i="6" s="1"/>
  <c r="CX54" i="6" a="1"/>
  <c r="CX54" i="6" s="1"/>
  <c r="CX56" i="6" a="1"/>
  <c r="CX56" i="6" s="1"/>
  <c r="DA34" i="6"/>
  <c r="DB22" i="6" a="1"/>
  <c r="DB22" i="6" s="1"/>
  <c r="DB23" i="6" a="1"/>
  <c r="DB23" i="6" s="1"/>
  <c r="DB25" i="6" a="1"/>
  <c r="DB25" i="6" s="1"/>
  <c r="DB24" i="6" a="1"/>
  <c r="DB24" i="6" s="1"/>
  <c r="DA14" i="6" a="1"/>
  <c r="DA14" i="6" s="1"/>
  <c r="DA15" i="6" a="1"/>
  <c r="DA15" i="6" s="1"/>
  <c r="DA12" i="6" a="1"/>
  <c r="DA12" i="6" s="1"/>
  <c r="DA13" i="6" a="1"/>
  <c r="DA13" i="6" s="1"/>
  <c r="DA16" i="6" a="1"/>
  <c r="DA16" i="6" s="1"/>
  <c r="DA17" i="6" a="1"/>
  <c r="DA17" i="6" s="1"/>
  <c r="DB20" i="6" a="1"/>
  <c r="DB20" i="6" s="1"/>
  <c r="DA27" i="6" a="1"/>
  <c r="DA27" i="6" s="1"/>
  <c r="DB21" i="6" a="1"/>
  <c r="DB21" i="6" s="1"/>
  <c r="DA37" i="6"/>
  <c r="CY50" i="6"/>
  <c r="CY47" i="6"/>
  <c r="CZ41" i="6"/>
  <c r="CZ48" i="6" s="1"/>
  <c r="DA39" i="6"/>
  <c r="CY48" i="6"/>
  <c r="CY46" i="6"/>
  <c r="CY49" i="6"/>
  <c r="CY5" i="6"/>
  <c r="CY6" i="6"/>
  <c r="CY3" i="6"/>
  <c r="CY2" i="6"/>
  <c r="CY4" i="6"/>
  <c r="CY7" i="6"/>
  <c r="CZ10" i="6"/>
  <c r="DA35" i="6"/>
  <c r="DA36" i="6"/>
  <c r="CY55" i="6" l="1" a="1"/>
  <c r="CY55" i="6" s="1"/>
  <c r="CX59" i="6"/>
  <c r="DB35" i="6"/>
  <c r="CZ45" i="6"/>
  <c r="DB38" i="6"/>
  <c r="CY54" i="6" a="1"/>
  <c r="CY54" i="6" s="1"/>
  <c r="DC22" i="6" a="1"/>
  <c r="DC22" i="6" s="1"/>
  <c r="DC24" i="6" a="1"/>
  <c r="DC24" i="6" s="1"/>
  <c r="DB34" i="6"/>
  <c r="DC25" i="6" a="1"/>
  <c r="DC25" i="6" s="1"/>
  <c r="DC23" i="6" a="1"/>
  <c r="DC23" i="6" s="1"/>
  <c r="DC20" i="6" a="1"/>
  <c r="DC20" i="6" s="1"/>
  <c r="DB27" i="6" a="1"/>
  <c r="DB27" i="6" s="1"/>
  <c r="DB12" i="6" a="1"/>
  <c r="DB12" i="6" s="1"/>
  <c r="DB13" i="6" a="1"/>
  <c r="DB13" i="6" s="1"/>
  <c r="DB14" i="6" a="1"/>
  <c r="DB14" i="6" s="1"/>
  <c r="DB15" i="6" a="1"/>
  <c r="DB15" i="6" s="1"/>
  <c r="DB16" i="6" a="1"/>
  <c r="DB16" i="6" s="1"/>
  <c r="DB17" i="6" a="1"/>
  <c r="DB17" i="6" s="1"/>
  <c r="DC21" i="6" a="1"/>
  <c r="DC21" i="6" s="1"/>
  <c r="DB39" i="6"/>
  <c r="CZ47" i="6"/>
  <c r="DB37" i="6"/>
  <c r="CY56" i="6" a="1"/>
  <c r="CY56" i="6" s="1"/>
  <c r="CZ4" i="6"/>
  <c r="CZ6" i="6"/>
  <c r="CZ3" i="6"/>
  <c r="CZ2" i="6"/>
  <c r="CZ5" i="6"/>
  <c r="CZ7" i="6"/>
  <c r="CZ50" i="6"/>
  <c r="DB36" i="6"/>
  <c r="CY57" i="6" a="1"/>
  <c r="CY57" i="6" s="1"/>
  <c r="CZ46" i="6"/>
  <c r="CY52" i="6" a="1"/>
  <c r="CY52" i="6" s="1"/>
  <c r="CZ49" i="6"/>
  <c r="DA10" i="6"/>
  <c r="DA41" i="6"/>
  <c r="DA46" i="6" s="1"/>
  <c r="CY53" i="6" a="1"/>
  <c r="CY53" i="6" s="1"/>
  <c r="CY9" i="6" a="1"/>
  <c r="CY9" i="6" s="1"/>
  <c r="DB10" i="6" l="1"/>
  <c r="DB3" i="6" s="1"/>
  <c r="DA50" i="6"/>
  <c r="CY59" i="6"/>
  <c r="CZ9" i="6" a="1"/>
  <c r="CZ9" i="6" s="1"/>
  <c r="DD25" i="6" a="1"/>
  <c r="DD25" i="6" s="1"/>
  <c r="DD22" i="6" a="1"/>
  <c r="DD22" i="6" s="1"/>
  <c r="DD23" i="6" a="1"/>
  <c r="DD23" i="6" s="1"/>
  <c r="DD24" i="6" a="1"/>
  <c r="DD24" i="6" s="1"/>
  <c r="DC34" i="6"/>
  <c r="DC16" i="6" a="1"/>
  <c r="DC16" i="6" s="1"/>
  <c r="DD20" i="6" a="1"/>
  <c r="DD20" i="6" s="1"/>
  <c r="DC27" i="6" a="1"/>
  <c r="DC27" i="6" s="1"/>
  <c r="DC14" i="6" a="1"/>
  <c r="DC14" i="6" s="1"/>
  <c r="DC15" i="6" a="1"/>
  <c r="DC15" i="6" s="1"/>
  <c r="DC13" i="6" a="1"/>
  <c r="DC13" i="6" s="1"/>
  <c r="DC17" i="6" a="1"/>
  <c r="DC17" i="6" s="1"/>
  <c r="DC12" i="6" a="1"/>
  <c r="DC12" i="6" s="1"/>
  <c r="DD21" i="6" a="1"/>
  <c r="DD21" i="6" s="1"/>
  <c r="DC36" i="6"/>
  <c r="DC37" i="6"/>
  <c r="DA47" i="6"/>
  <c r="DA6" i="6"/>
  <c r="DA7" i="6"/>
  <c r="DA4" i="6"/>
  <c r="DA5" i="6"/>
  <c r="DA3" i="6"/>
  <c r="DA2" i="6"/>
  <c r="CZ57" i="6" a="1"/>
  <c r="CZ57" i="6" s="1"/>
  <c r="CZ55" i="6" a="1"/>
  <c r="CZ55" i="6" s="1"/>
  <c r="CZ52" i="6" a="1"/>
  <c r="CZ52" i="6" s="1"/>
  <c r="CZ54" i="6" a="1"/>
  <c r="CZ54" i="6" s="1"/>
  <c r="CZ53" i="6" a="1"/>
  <c r="CZ53" i="6" s="1"/>
  <c r="CZ56" i="6" a="1"/>
  <c r="CZ56" i="6" s="1"/>
  <c r="DC35" i="6"/>
  <c r="DC39" i="6"/>
  <c r="DA49" i="6"/>
  <c r="DA45" i="6"/>
  <c r="DA48" i="6"/>
  <c r="DB41" i="6"/>
  <c r="DB45" i="6" s="1"/>
  <c r="DC38" i="6"/>
  <c r="DB4" i="6" l="1"/>
  <c r="DB7" i="6"/>
  <c r="DB2" i="6"/>
  <c r="DB6" i="6"/>
  <c r="DB5" i="6"/>
  <c r="DB47" i="6"/>
  <c r="DB49" i="6"/>
  <c r="DA9" i="6" a="1"/>
  <c r="DA9" i="6" s="1"/>
  <c r="CZ59" i="6"/>
  <c r="DB48" i="6"/>
  <c r="DE23" i="6" a="1"/>
  <c r="DE23" i="6" s="1"/>
  <c r="DE24" i="6" a="1"/>
  <c r="DE24" i="6" s="1"/>
  <c r="DE22" i="6" a="1"/>
  <c r="DE22" i="6" s="1"/>
  <c r="DE25" i="6" a="1"/>
  <c r="DE25" i="6" s="1"/>
  <c r="DD34" i="6"/>
  <c r="DD15" i="6" a="1"/>
  <c r="DD15" i="6" s="1"/>
  <c r="DE20" i="6" a="1"/>
  <c r="DE20" i="6" s="1"/>
  <c r="DD27" i="6" a="1"/>
  <c r="DD27" i="6" s="1"/>
  <c r="DD17" i="6" a="1"/>
  <c r="DD17" i="6" s="1"/>
  <c r="DD13" i="6" a="1"/>
  <c r="DD13" i="6" s="1"/>
  <c r="DD14" i="6" a="1"/>
  <c r="DD14" i="6" s="1"/>
  <c r="DD12" i="6" a="1"/>
  <c r="DD12" i="6" s="1"/>
  <c r="DD16" i="6" a="1"/>
  <c r="DD16" i="6" s="1"/>
  <c r="DE21" i="6" a="1"/>
  <c r="DE21" i="6" s="1"/>
  <c r="DD35" i="6"/>
  <c r="DC10" i="6"/>
  <c r="DC41" i="6"/>
  <c r="DC48" i="6" s="1"/>
  <c r="DD38" i="6"/>
  <c r="DB46" i="6"/>
  <c r="DD37" i="6"/>
  <c r="DB50" i="6"/>
  <c r="DD36" i="6"/>
  <c r="DA53" i="6" a="1"/>
  <c r="DA53" i="6" s="1"/>
  <c r="DA56" i="6" a="1"/>
  <c r="DA56" i="6" s="1"/>
  <c r="DA54" i="6" a="1"/>
  <c r="DA54" i="6" s="1"/>
  <c r="DA52" i="6" a="1"/>
  <c r="DA52" i="6" s="1"/>
  <c r="DA57" i="6" a="1"/>
  <c r="DA57" i="6" s="1"/>
  <c r="DA55" i="6" a="1"/>
  <c r="DA55" i="6" s="1"/>
  <c r="DD39" i="6"/>
  <c r="DB9" i="6" l="1" a="1"/>
  <c r="DB9" i="6" s="1"/>
  <c r="DB53" i="6" a="1"/>
  <c r="DB53" i="6" s="1"/>
  <c r="DC46" i="6"/>
  <c r="DA59" i="6"/>
  <c r="DC50" i="6"/>
  <c r="DD10" i="6"/>
  <c r="DD2" i="6" s="1"/>
  <c r="DE34" i="6"/>
  <c r="DF23" i="6" a="1"/>
  <c r="DF23" i="6" s="1"/>
  <c r="DF24" i="6" a="1"/>
  <c r="DF24" i="6" s="1"/>
  <c r="DF25" i="6" a="1"/>
  <c r="DF25" i="6" s="1"/>
  <c r="DF22" i="6" a="1"/>
  <c r="DF22" i="6" s="1"/>
  <c r="DE12" i="6" a="1"/>
  <c r="DE12" i="6" s="1"/>
  <c r="DE15" i="6" a="1"/>
  <c r="DE15" i="6" s="1"/>
  <c r="DE13" i="6" a="1"/>
  <c r="DE13" i="6" s="1"/>
  <c r="DF20" i="6" a="1"/>
  <c r="DF20" i="6" s="1"/>
  <c r="DE27" i="6" a="1"/>
  <c r="DE27" i="6" s="1"/>
  <c r="DE16" i="6" a="1"/>
  <c r="DE16" i="6" s="1"/>
  <c r="DE14" i="6" a="1"/>
  <c r="DE14" i="6" s="1"/>
  <c r="DE17" i="6" a="1"/>
  <c r="DE17" i="6" s="1"/>
  <c r="DF21" i="6" a="1"/>
  <c r="DF21" i="6" s="1"/>
  <c r="DC49" i="6"/>
  <c r="DE35" i="6"/>
  <c r="DB56" i="6" a="1"/>
  <c r="DB56" i="6" s="1"/>
  <c r="DC47" i="6"/>
  <c r="DD41" i="6"/>
  <c r="DD45" i="6" s="1"/>
  <c r="DB57" i="6" a="1"/>
  <c r="DB57" i="6" s="1"/>
  <c r="DE39" i="6"/>
  <c r="DB55" i="6" a="1"/>
  <c r="DB55" i="6" s="1"/>
  <c r="DE36" i="6"/>
  <c r="DB54" i="6" a="1"/>
  <c r="DB54" i="6" s="1"/>
  <c r="DC45" i="6"/>
  <c r="DE38" i="6"/>
  <c r="DB52" i="6" a="1"/>
  <c r="DB52" i="6" s="1"/>
  <c r="DC4" i="6"/>
  <c r="DC2" i="6"/>
  <c r="DC7" i="6"/>
  <c r="DC6" i="6"/>
  <c r="DC5" i="6"/>
  <c r="DC3" i="6"/>
  <c r="DE37" i="6"/>
  <c r="DD7" i="6" l="1"/>
  <c r="DD6" i="6"/>
  <c r="DD5" i="6"/>
  <c r="DD48" i="6"/>
  <c r="DD4" i="6"/>
  <c r="DD46" i="6"/>
  <c r="DD50" i="6"/>
  <c r="DB59" i="6"/>
  <c r="DD3" i="6"/>
  <c r="DD49" i="6"/>
  <c r="DD47" i="6"/>
  <c r="DF39" i="6"/>
  <c r="DF38" i="6"/>
  <c r="DG22" i="6" a="1"/>
  <c r="DG22" i="6" s="1"/>
  <c r="DF34" i="6"/>
  <c r="DG23" i="6" a="1"/>
  <c r="DG23" i="6" s="1"/>
  <c r="DG24" i="6" a="1"/>
  <c r="DG24" i="6" s="1"/>
  <c r="DG25" i="6" a="1"/>
  <c r="DG25" i="6" s="1"/>
  <c r="DF16" i="6" a="1"/>
  <c r="DF16" i="6" s="1"/>
  <c r="DF13" i="6" a="1"/>
  <c r="DF13" i="6" s="1"/>
  <c r="DF17" i="6" a="1"/>
  <c r="DF17" i="6" s="1"/>
  <c r="DG20" i="6" a="1"/>
  <c r="DG20" i="6" s="1"/>
  <c r="DF27" i="6" a="1"/>
  <c r="DF27" i="6" s="1"/>
  <c r="DF15" i="6" a="1"/>
  <c r="DF15" i="6" s="1"/>
  <c r="DF14" i="6" a="1"/>
  <c r="DF14" i="6" s="1"/>
  <c r="DF12" i="6" a="1"/>
  <c r="DF12" i="6" s="1"/>
  <c r="DG21" i="6" a="1"/>
  <c r="DG21" i="6" s="1"/>
  <c r="DF37" i="6"/>
  <c r="DF36" i="6"/>
  <c r="DC52" i="6" a="1"/>
  <c r="DC52" i="6" s="1"/>
  <c r="DC53" i="6" a="1"/>
  <c r="DC53" i="6" s="1"/>
  <c r="DC55" i="6" a="1"/>
  <c r="DC55" i="6" s="1"/>
  <c r="DC57" i="6" a="1"/>
  <c r="DC57" i="6" s="1"/>
  <c r="DC54" i="6" a="1"/>
  <c r="DC54" i="6" s="1"/>
  <c r="DC56" i="6" a="1"/>
  <c r="DC56" i="6" s="1"/>
  <c r="DE41" i="6"/>
  <c r="DE48" i="6" s="1"/>
  <c r="DC9" i="6" a="1"/>
  <c r="DC9" i="6" s="1"/>
  <c r="DF35" i="6"/>
  <c r="DE10" i="6"/>
  <c r="DD9" i="6" l="1" a="1"/>
  <c r="DD9" i="6" s="1"/>
  <c r="DE47" i="6"/>
  <c r="DD53" i="6" a="1"/>
  <c r="DD53" i="6" s="1"/>
  <c r="DD52" i="6" a="1"/>
  <c r="DD52" i="6" s="1"/>
  <c r="DD55" i="6" a="1"/>
  <c r="DD55" i="6" s="1"/>
  <c r="DD56" i="6" a="1"/>
  <c r="DD56" i="6" s="1"/>
  <c r="DD54" i="6" a="1"/>
  <c r="DD54" i="6" s="1"/>
  <c r="DD57" i="6" a="1"/>
  <c r="DD57" i="6" s="1"/>
  <c r="DC59" i="6"/>
  <c r="DH22" i="6" a="1"/>
  <c r="DH22" i="6" s="1"/>
  <c r="DG34" i="6"/>
  <c r="DH25" i="6" a="1"/>
  <c r="DH25" i="6" s="1"/>
  <c r="DH24" i="6" a="1"/>
  <c r="DH24" i="6" s="1"/>
  <c r="DH23" i="6" a="1"/>
  <c r="DH23" i="6" s="1"/>
  <c r="DG12" i="6" a="1"/>
  <c r="DG12" i="6" s="1"/>
  <c r="DG17" i="6" a="1"/>
  <c r="DG17" i="6" s="1"/>
  <c r="DG15" i="6" a="1"/>
  <c r="DG15" i="6" s="1"/>
  <c r="DG14" i="6" a="1"/>
  <c r="DG14" i="6" s="1"/>
  <c r="DG13" i="6" a="1"/>
  <c r="DG13" i="6" s="1"/>
  <c r="DH20" i="6" a="1"/>
  <c r="DH20" i="6" s="1"/>
  <c r="DG27" i="6" a="1"/>
  <c r="DG27" i="6" s="1"/>
  <c r="DG16" i="6" a="1"/>
  <c r="DG16" i="6" s="1"/>
  <c r="DH21" i="6" a="1"/>
  <c r="DH21" i="6" s="1"/>
  <c r="DG36" i="6"/>
  <c r="DE46" i="6"/>
  <c r="DE4" i="6"/>
  <c r="DE5" i="6"/>
  <c r="DE6" i="6"/>
  <c r="DE3" i="6"/>
  <c r="DE7" i="6"/>
  <c r="DE2" i="6"/>
  <c r="DG35" i="6"/>
  <c r="DF10" i="6"/>
  <c r="DG39" i="6"/>
  <c r="DG38" i="6"/>
  <c r="DE50" i="6"/>
  <c r="DG37" i="6"/>
  <c r="DE49" i="6"/>
  <c r="DE45" i="6"/>
  <c r="DF41" i="6"/>
  <c r="DF48" i="6" s="1"/>
  <c r="DD59" i="6" l="1"/>
  <c r="DG10" i="6"/>
  <c r="DG5" i="6" s="1"/>
  <c r="DE57" i="6" a="1"/>
  <c r="DE57" i="6" s="1"/>
  <c r="DE53" i="6" a="1"/>
  <c r="DE53" i="6" s="1"/>
  <c r="DE55" i="6" a="1"/>
  <c r="DE55" i="6" s="1"/>
  <c r="DE52" i="6" a="1"/>
  <c r="DE52" i="6" s="1"/>
  <c r="DE54" i="6" a="1"/>
  <c r="DE54" i="6" s="1"/>
  <c r="DE56" i="6" a="1"/>
  <c r="DE56" i="6" s="1"/>
  <c r="DF50" i="6"/>
  <c r="DH35" i="6"/>
  <c r="DH37" i="6"/>
  <c r="DF49" i="6"/>
  <c r="DH38" i="6"/>
  <c r="DF7" i="6"/>
  <c r="DF6" i="6"/>
  <c r="DF5" i="6"/>
  <c r="DF3" i="6"/>
  <c r="DF2" i="6"/>
  <c r="DF4" i="6"/>
  <c r="DI23" i="6" a="1"/>
  <c r="DI23" i="6" s="1"/>
  <c r="DH34" i="6"/>
  <c r="DI22" i="6" a="1"/>
  <c r="DI22" i="6" s="1"/>
  <c r="DI24" i="6" a="1"/>
  <c r="DI24" i="6" s="1"/>
  <c r="DI25" i="6" a="1"/>
  <c r="DI25" i="6" s="1"/>
  <c r="DH12" i="6" a="1"/>
  <c r="DH12" i="6" s="1"/>
  <c r="DH13" i="6" a="1"/>
  <c r="DH13" i="6" s="1"/>
  <c r="DH15" i="6" a="1"/>
  <c r="DH15" i="6" s="1"/>
  <c r="DH16" i="6" a="1"/>
  <c r="DH16" i="6" s="1"/>
  <c r="DH14" i="6" a="1"/>
  <c r="DH14" i="6" s="1"/>
  <c r="DI20" i="6" a="1"/>
  <c r="DI20" i="6" s="1"/>
  <c r="DH27" i="6" a="1"/>
  <c r="DH27" i="6" s="1"/>
  <c r="DH17" i="6" a="1"/>
  <c r="DH17" i="6" s="1"/>
  <c r="DI21" i="6" a="1"/>
  <c r="DI21" i="6" s="1"/>
  <c r="DH39" i="6"/>
  <c r="DF45" i="6"/>
  <c r="DG41" i="6"/>
  <c r="DG47" i="6" s="1"/>
  <c r="DE9" i="6" a="1"/>
  <c r="DE9" i="6" s="1"/>
  <c r="DF47" i="6"/>
  <c r="DF46" i="6"/>
  <c r="DH36" i="6"/>
  <c r="DG2" i="6" l="1"/>
  <c r="DG4" i="6"/>
  <c r="DG6" i="6"/>
  <c r="DG3" i="6"/>
  <c r="DG7" i="6"/>
  <c r="DG50" i="6"/>
  <c r="DE59" i="6"/>
  <c r="DG48" i="6"/>
  <c r="DG49" i="6"/>
  <c r="DF9" i="6" a="1"/>
  <c r="DF9" i="6" s="1"/>
  <c r="DI37" i="6"/>
  <c r="DH10" i="6"/>
  <c r="DF57" i="6" a="1"/>
  <c r="DF57" i="6" s="1"/>
  <c r="DF55" i="6" a="1"/>
  <c r="DF55" i="6" s="1"/>
  <c r="DF53" i="6" a="1"/>
  <c r="DF53" i="6" s="1"/>
  <c r="DF54" i="6" a="1"/>
  <c r="DF54" i="6" s="1"/>
  <c r="DF56" i="6" a="1"/>
  <c r="DF56" i="6" s="1"/>
  <c r="DF52" i="6" a="1"/>
  <c r="DF52" i="6" s="1"/>
  <c r="DI39" i="6"/>
  <c r="DJ22" i="6" a="1"/>
  <c r="DJ22" i="6" s="1"/>
  <c r="DJ23" i="6" a="1"/>
  <c r="DJ23" i="6" s="1"/>
  <c r="DJ24" i="6" a="1"/>
  <c r="DJ24" i="6" s="1"/>
  <c r="DI34" i="6"/>
  <c r="DJ25" i="6" a="1"/>
  <c r="DJ25" i="6" s="1"/>
  <c r="DI16" i="6" a="1"/>
  <c r="DI16" i="6" s="1"/>
  <c r="DI15" i="6" a="1"/>
  <c r="DI15" i="6" s="1"/>
  <c r="DI17" i="6" a="1"/>
  <c r="DI17" i="6" s="1"/>
  <c r="DI14" i="6" a="1"/>
  <c r="DI14" i="6" s="1"/>
  <c r="DI12" i="6" a="1"/>
  <c r="DI12" i="6" s="1"/>
  <c r="DI13" i="6" a="1"/>
  <c r="DI13" i="6" s="1"/>
  <c r="DJ20" i="6" a="1"/>
  <c r="DJ20" i="6" s="1"/>
  <c r="DI27" i="6" a="1"/>
  <c r="DI27" i="6" s="1"/>
  <c r="DJ21" i="6" a="1"/>
  <c r="DJ21" i="6" s="1"/>
  <c r="DI38" i="6"/>
  <c r="DI36" i="6"/>
  <c r="DI35" i="6"/>
  <c r="DG45" i="6"/>
  <c r="DG46" i="6"/>
  <c r="DH41" i="6"/>
  <c r="DH45" i="6" s="1"/>
  <c r="DG9" i="6" l="1" a="1"/>
  <c r="DG9" i="6" s="1"/>
  <c r="DF59" i="6"/>
  <c r="DH46" i="6"/>
  <c r="DH48" i="6"/>
  <c r="DJ35" i="6"/>
  <c r="DJ39" i="6"/>
  <c r="DK22" i="6" a="1"/>
  <c r="DK22" i="6" s="1"/>
  <c r="DK24" i="6" a="1"/>
  <c r="DK24" i="6" s="1"/>
  <c r="DK23" i="6" a="1"/>
  <c r="DK23" i="6" s="1"/>
  <c r="DJ34" i="6"/>
  <c r="DK25" i="6" a="1"/>
  <c r="DK25" i="6" s="1"/>
  <c r="DK20" i="6" a="1"/>
  <c r="DK20" i="6" s="1"/>
  <c r="DJ27" i="6" a="1"/>
  <c r="DJ27" i="6" s="1"/>
  <c r="DJ13" i="6" a="1"/>
  <c r="DJ13" i="6" s="1"/>
  <c r="DJ15" i="6" a="1"/>
  <c r="DJ15" i="6" s="1"/>
  <c r="DJ14" i="6" a="1"/>
  <c r="DJ14" i="6" s="1"/>
  <c r="DJ12" i="6" a="1"/>
  <c r="DJ12" i="6" s="1"/>
  <c r="DJ17" i="6" a="1"/>
  <c r="DJ17" i="6" s="1"/>
  <c r="DJ16" i="6" a="1"/>
  <c r="DJ16" i="6" s="1"/>
  <c r="DK21" i="6" a="1"/>
  <c r="DK21" i="6" s="1"/>
  <c r="DI41" i="6"/>
  <c r="DI50" i="6" s="1"/>
  <c r="DH50" i="6"/>
  <c r="DH7" i="6"/>
  <c r="DH3" i="6"/>
  <c r="DH5" i="6"/>
  <c r="DH2" i="6"/>
  <c r="DH6" i="6"/>
  <c r="DH4" i="6"/>
  <c r="DJ38" i="6"/>
  <c r="DH47" i="6"/>
  <c r="DI10" i="6"/>
  <c r="DJ37" i="6"/>
  <c r="DH49" i="6"/>
  <c r="DJ36" i="6"/>
  <c r="DG57" i="6" a="1"/>
  <c r="DG57" i="6" s="1"/>
  <c r="DG55" i="6" a="1"/>
  <c r="DG55" i="6" s="1"/>
  <c r="DG53" i="6" a="1"/>
  <c r="DG53" i="6" s="1"/>
  <c r="DG54" i="6" a="1"/>
  <c r="DG54" i="6" s="1"/>
  <c r="DG56" i="6" a="1"/>
  <c r="DG56" i="6" s="1"/>
  <c r="DG52" i="6" a="1"/>
  <c r="DG52" i="6" s="1"/>
  <c r="DI49" i="6" l="1"/>
  <c r="DG59" i="6"/>
  <c r="DH53" i="6" a="1"/>
  <c r="DH53" i="6" s="1"/>
  <c r="DI48" i="6"/>
  <c r="DK36" i="6"/>
  <c r="DH54" i="6" a="1"/>
  <c r="DH54" i="6" s="1"/>
  <c r="DI47" i="6"/>
  <c r="DI45" i="6"/>
  <c r="DI46" i="6"/>
  <c r="DH57" i="6" a="1"/>
  <c r="DH57" i="6" s="1"/>
  <c r="DK35" i="6"/>
  <c r="DL23" i="6" a="1"/>
  <c r="DL23" i="6" s="1"/>
  <c r="DL22" i="6" a="1"/>
  <c r="DL22" i="6" s="1"/>
  <c r="DK34" i="6"/>
  <c r="DL25" i="6" a="1"/>
  <c r="DL25" i="6" s="1"/>
  <c r="DL24" i="6" a="1"/>
  <c r="DL24" i="6" s="1"/>
  <c r="DK17" i="6" a="1"/>
  <c r="DK17" i="6" s="1"/>
  <c r="DL20" i="6" a="1"/>
  <c r="DL20" i="6" s="1"/>
  <c r="DK27" i="6" a="1"/>
  <c r="DK27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L21" i="6" a="1"/>
  <c r="DL21" i="6" s="1"/>
  <c r="DH52" i="6" a="1"/>
  <c r="DH52" i="6" s="1"/>
  <c r="DH9" i="6" a="1"/>
  <c r="DH9" i="6" s="1"/>
  <c r="DK39" i="6"/>
  <c r="DJ41" i="6"/>
  <c r="DJ49" i="6" s="1"/>
  <c r="DH56" i="6" a="1"/>
  <c r="DH56" i="6" s="1"/>
  <c r="DJ10" i="6"/>
  <c r="DK37" i="6"/>
  <c r="DH55" i="6" a="1"/>
  <c r="DH55" i="6" s="1"/>
  <c r="DI5" i="6"/>
  <c r="DI2" i="6"/>
  <c r="DI4" i="6"/>
  <c r="DI3" i="6"/>
  <c r="DI7" i="6"/>
  <c r="DI6" i="6"/>
  <c r="DK38" i="6"/>
  <c r="DH59" i="6" l="1"/>
  <c r="DJ46" i="6"/>
  <c r="DI9" i="6" a="1"/>
  <c r="DI9" i="6" s="1"/>
  <c r="DJ45" i="6"/>
  <c r="DJ48" i="6"/>
  <c r="DL39" i="6"/>
  <c r="DI55" i="6" a="1"/>
  <c r="DI55" i="6" s="1"/>
  <c r="DI57" i="6" a="1"/>
  <c r="DI57" i="6" s="1"/>
  <c r="DI52" i="6" a="1"/>
  <c r="DI52" i="6" s="1"/>
  <c r="DI53" i="6" a="1"/>
  <c r="DI53" i="6" s="1"/>
  <c r="DI56" i="6" a="1"/>
  <c r="DI56" i="6" s="1"/>
  <c r="DI54" i="6" a="1"/>
  <c r="DI54" i="6" s="1"/>
  <c r="DK41" i="6"/>
  <c r="DK50" i="6" s="1"/>
  <c r="DK10" i="6"/>
  <c r="DL36" i="6"/>
  <c r="DL37" i="6"/>
  <c r="DJ47" i="6"/>
  <c r="DJ3" i="6"/>
  <c r="DJ5" i="6"/>
  <c r="DJ7" i="6"/>
  <c r="DJ4" i="6"/>
  <c r="DJ2" i="6"/>
  <c r="DJ6" i="6"/>
  <c r="DJ50" i="6"/>
  <c r="DL34" i="6"/>
  <c r="DM22" i="6" a="1"/>
  <c r="DM22" i="6" s="1"/>
  <c r="DM25" i="6" a="1"/>
  <c r="DM25" i="6" s="1"/>
  <c r="DM24" i="6" a="1"/>
  <c r="DM24" i="6" s="1"/>
  <c r="DM23" i="6" a="1"/>
  <c r="DM23" i="6" s="1"/>
  <c r="DL17" i="6" a="1"/>
  <c r="DL17" i="6" s="1"/>
  <c r="DM20" i="6" a="1"/>
  <c r="DM20" i="6" s="1"/>
  <c r="DL27" i="6" a="1"/>
  <c r="DL27" i="6" s="1"/>
  <c r="DL15" i="6" a="1"/>
  <c r="DL15" i="6" s="1"/>
  <c r="DL12" i="6" a="1"/>
  <c r="DL12" i="6" s="1"/>
  <c r="DL13" i="6" a="1"/>
  <c r="DL13" i="6" s="1"/>
  <c r="DL14" i="6" a="1"/>
  <c r="DL14" i="6" s="1"/>
  <c r="DL16" i="6" a="1"/>
  <c r="DL16" i="6" s="1"/>
  <c r="DM21" i="6" a="1"/>
  <c r="DM21" i="6" s="1"/>
  <c r="DL35" i="6"/>
  <c r="DL38" i="6"/>
  <c r="DK47" i="6" l="1"/>
  <c r="DK46" i="6"/>
  <c r="DJ52" i="6" a="1"/>
  <c r="DJ52" i="6" s="1"/>
  <c r="DI59" i="6"/>
  <c r="DM37" i="6"/>
  <c r="DJ9" i="6" a="1"/>
  <c r="DJ9" i="6" s="1"/>
  <c r="DM38" i="6"/>
  <c r="DJ56" i="6" a="1"/>
  <c r="DJ56" i="6" s="1"/>
  <c r="DM39" i="6"/>
  <c r="DK4" i="6"/>
  <c r="DK3" i="6"/>
  <c r="DK5" i="6"/>
  <c r="DK7" i="6"/>
  <c r="DK6" i="6"/>
  <c r="DK2" i="6"/>
  <c r="DJ53" i="6" a="1"/>
  <c r="DJ53" i="6" s="1"/>
  <c r="DM36" i="6"/>
  <c r="DJ54" i="6" a="1"/>
  <c r="DJ54" i="6" s="1"/>
  <c r="DK45" i="6"/>
  <c r="DJ55" i="6" a="1"/>
  <c r="DJ55" i="6" s="1"/>
  <c r="DL10" i="6"/>
  <c r="DL41" i="6"/>
  <c r="DL45" i="6" s="1"/>
  <c r="DK48" i="6"/>
  <c r="DJ57" i="6" a="1"/>
  <c r="DJ57" i="6" s="1"/>
  <c r="DN25" i="6" a="1"/>
  <c r="DN25" i="6" s="1"/>
  <c r="DN23" i="6" a="1"/>
  <c r="DN23" i="6" s="1"/>
  <c r="DN22" i="6" a="1"/>
  <c r="DN22" i="6" s="1"/>
  <c r="DN24" i="6" a="1"/>
  <c r="DN24" i="6" s="1"/>
  <c r="DM34" i="6"/>
  <c r="DM14" i="6" a="1"/>
  <c r="DM14" i="6" s="1"/>
  <c r="DM12" i="6" a="1"/>
  <c r="DM12" i="6" s="1"/>
  <c r="DM15" i="6" a="1"/>
  <c r="DM15" i="6" s="1"/>
  <c r="DN20" i="6" a="1"/>
  <c r="DN20" i="6" s="1"/>
  <c r="DM27" i="6" a="1"/>
  <c r="DM27" i="6" s="1"/>
  <c r="DM16" i="6" a="1"/>
  <c r="DM16" i="6" s="1"/>
  <c r="DM13" i="6" a="1"/>
  <c r="DM13" i="6" s="1"/>
  <c r="DM17" i="6" a="1"/>
  <c r="DM17" i="6" s="1"/>
  <c r="DN21" i="6" a="1"/>
  <c r="DN21" i="6" s="1"/>
  <c r="DK49" i="6"/>
  <c r="DM35" i="6"/>
  <c r="DL48" i="6" l="1"/>
  <c r="DJ59" i="6"/>
  <c r="DK9" i="6" a="1"/>
  <c r="DK9" i="6" s="1"/>
  <c r="DO23" i="6" a="1"/>
  <c r="DO23" i="6" s="1"/>
  <c r="DO25" i="6" a="1"/>
  <c r="DO25" i="6" s="1"/>
  <c r="DO24" i="6" a="1"/>
  <c r="DO24" i="6" s="1"/>
  <c r="DN34" i="6"/>
  <c r="DO22" i="6" a="1"/>
  <c r="DO22" i="6" s="1"/>
  <c r="DN16" i="6" a="1"/>
  <c r="DN16" i="6" s="1"/>
  <c r="DN14" i="6" a="1"/>
  <c r="DN14" i="6" s="1"/>
  <c r="DN17" i="6" a="1"/>
  <c r="DN17" i="6" s="1"/>
  <c r="DO20" i="6" a="1"/>
  <c r="DO20" i="6" s="1"/>
  <c r="DN27" i="6" a="1"/>
  <c r="DN27" i="6" s="1"/>
  <c r="DN13" i="6" a="1"/>
  <c r="DN13" i="6" s="1"/>
  <c r="DN12" i="6" a="1"/>
  <c r="DN12" i="6" s="1"/>
  <c r="DN15" i="6" a="1"/>
  <c r="DN15" i="6" s="1"/>
  <c r="DO21" i="6" a="1"/>
  <c r="DO21" i="6" s="1"/>
  <c r="DK56" i="6" a="1"/>
  <c r="DK56" i="6" s="1"/>
  <c r="DK54" i="6" a="1"/>
  <c r="DK54" i="6" s="1"/>
  <c r="DK55" i="6" a="1"/>
  <c r="DK55" i="6" s="1"/>
  <c r="DK53" i="6" a="1"/>
  <c r="DK53" i="6" s="1"/>
  <c r="DK52" i="6" a="1"/>
  <c r="DK52" i="6" s="1"/>
  <c r="DK57" i="6" a="1"/>
  <c r="DK57" i="6" s="1"/>
  <c r="DL47" i="6"/>
  <c r="DN39" i="6"/>
  <c r="DL46" i="6"/>
  <c r="DM10" i="6"/>
  <c r="DL49" i="6"/>
  <c r="DL50" i="6"/>
  <c r="DM41" i="6"/>
  <c r="DM47" i="6" s="1"/>
  <c r="DN35" i="6"/>
  <c r="DN38" i="6"/>
  <c r="DN36" i="6"/>
  <c r="DL7" i="6"/>
  <c r="DL5" i="6"/>
  <c r="DL6" i="6"/>
  <c r="DL3" i="6"/>
  <c r="DL2" i="6"/>
  <c r="DL4" i="6"/>
  <c r="DN37" i="6"/>
  <c r="DK59" i="6" l="1"/>
  <c r="DM50" i="6"/>
  <c r="DL9" i="6" a="1"/>
  <c r="DL9" i="6" s="1"/>
  <c r="DL57" i="6" a="1"/>
  <c r="DL57" i="6" s="1"/>
  <c r="DM46" i="6"/>
  <c r="DL56" i="6" a="1"/>
  <c r="DL56" i="6" s="1"/>
  <c r="DM45" i="6"/>
  <c r="DM48" i="6"/>
  <c r="DO36" i="6"/>
  <c r="DL55" i="6" a="1"/>
  <c r="DL55" i="6" s="1"/>
  <c r="DM49" i="6"/>
  <c r="DN10" i="6"/>
  <c r="DN41" i="6"/>
  <c r="DN48" i="6" s="1"/>
  <c r="DL54" i="6" a="1"/>
  <c r="DL54" i="6" s="1"/>
  <c r="DO38" i="6"/>
  <c r="DO39" i="6"/>
  <c r="DL52" i="6" a="1"/>
  <c r="DL52" i="6" s="1"/>
  <c r="DO35" i="6"/>
  <c r="DO34" i="6"/>
  <c r="DP25" i="6" a="1"/>
  <c r="DP25" i="6" s="1"/>
  <c r="DP24" i="6" a="1"/>
  <c r="DP24" i="6" s="1"/>
  <c r="DP22" i="6" a="1"/>
  <c r="DP22" i="6" s="1"/>
  <c r="DP23" i="6" a="1"/>
  <c r="DP23" i="6" s="1"/>
  <c r="DO15" i="6" a="1"/>
  <c r="DO15" i="6" s="1"/>
  <c r="DO14" i="6" a="1"/>
  <c r="DO14" i="6" s="1"/>
  <c r="DO17" i="6" a="1"/>
  <c r="DO17" i="6" s="1"/>
  <c r="DO13" i="6" a="1"/>
  <c r="DO13" i="6" s="1"/>
  <c r="DO16" i="6" a="1"/>
  <c r="DO16" i="6" s="1"/>
  <c r="DP20" i="6" a="1"/>
  <c r="DP20" i="6" s="1"/>
  <c r="DO27" i="6" a="1"/>
  <c r="DO27" i="6" s="1"/>
  <c r="DO12" i="6" a="1"/>
  <c r="DO12" i="6" s="1"/>
  <c r="DP21" i="6" a="1"/>
  <c r="DP21" i="6" s="1"/>
  <c r="DL53" i="6" a="1"/>
  <c r="DL53" i="6" s="1"/>
  <c r="DM5" i="6"/>
  <c r="DM7" i="6"/>
  <c r="DM4" i="6"/>
  <c r="DM3" i="6"/>
  <c r="DM6" i="6"/>
  <c r="DM2" i="6"/>
  <c r="DO37" i="6"/>
  <c r="DM9" i="6" l="1" a="1"/>
  <c r="DM9" i="6" s="1"/>
  <c r="DO10" i="6"/>
  <c r="DO7" i="6" s="1"/>
  <c r="DN46" i="6"/>
  <c r="DN49" i="6"/>
  <c r="DP35" i="6"/>
  <c r="DP37" i="6"/>
  <c r="DN45" i="6"/>
  <c r="DP36" i="6"/>
  <c r="DM54" i="6" a="1"/>
  <c r="DM54" i="6" s="1"/>
  <c r="DM52" i="6" a="1"/>
  <c r="DM52" i="6" s="1"/>
  <c r="DM56" i="6" a="1"/>
  <c r="DM56" i="6" s="1"/>
  <c r="DM57" i="6" a="1"/>
  <c r="DM57" i="6" s="1"/>
  <c r="DM55" i="6" a="1"/>
  <c r="DM55" i="6" s="1"/>
  <c r="DM53" i="6" a="1"/>
  <c r="DM53" i="6" s="1"/>
  <c r="DP38" i="6"/>
  <c r="DN7" i="6"/>
  <c r="DN5" i="6"/>
  <c r="DN2" i="6"/>
  <c r="DN3" i="6"/>
  <c r="DN6" i="6"/>
  <c r="DN4" i="6"/>
  <c r="DL59" i="6"/>
  <c r="DQ24" i="6" a="1"/>
  <c r="DQ24" i="6" s="1"/>
  <c r="DQ23" i="6" a="1"/>
  <c r="DQ23" i="6" s="1"/>
  <c r="DQ25" i="6" a="1"/>
  <c r="DQ25" i="6" s="1"/>
  <c r="DQ22" i="6" a="1"/>
  <c r="DQ22" i="6" s="1"/>
  <c r="DP34" i="6"/>
  <c r="DP14" i="6" a="1"/>
  <c r="DP14" i="6" s="1"/>
  <c r="DP17" i="6" a="1"/>
  <c r="DP17" i="6" s="1"/>
  <c r="DP12" i="6" a="1"/>
  <c r="DP12" i="6" s="1"/>
  <c r="DP15" i="6" a="1"/>
  <c r="DP15" i="6" s="1"/>
  <c r="DP13" i="6" a="1"/>
  <c r="DP13" i="6" s="1"/>
  <c r="DQ20" i="6" a="1"/>
  <c r="DQ20" i="6" s="1"/>
  <c r="DP27" i="6" a="1"/>
  <c r="DP27" i="6" s="1"/>
  <c r="DP16" i="6" a="1"/>
  <c r="DP16" i="6" s="1"/>
  <c r="DQ21" i="6" a="1"/>
  <c r="DQ21" i="6" s="1"/>
  <c r="DP39" i="6"/>
  <c r="DN47" i="6"/>
  <c r="DN50" i="6"/>
  <c r="DO41" i="6"/>
  <c r="DO47" i="6" s="1"/>
  <c r="DO5" i="6" l="1"/>
  <c r="DN9" i="6" a="1"/>
  <c r="DN9" i="6" s="1"/>
  <c r="DM59" i="6"/>
  <c r="DO3" i="6"/>
  <c r="DO4" i="6"/>
  <c r="DO6" i="6"/>
  <c r="DO2" i="6"/>
  <c r="DO49" i="6"/>
  <c r="DO48" i="6"/>
  <c r="DO50" i="6"/>
  <c r="DP41" i="6"/>
  <c r="DP49" i="6" s="1"/>
  <c r="DO45" i="6"/>
  <c r="DR25" i="6" a="1"/>
  <c r="DR25" i="6" s="1"/>
  <c r="DQ34" i="6"/>
  <c r="DR22" i="6" a="1"/>
  <c r="DR22" i="6" s="1"/>
  <c r="DR24" i="6" a="1"/>
  <c r="DR24" i="6" s="1"/>
  <c r="DR23" i="6" a="1"/>
  <c r="DR23" i="6" s="1"/>
  <c r="DQ12" i="6" a="1"/>
  <c r="DQ12" i="6" s="1"/>
  <c r="DQ17" i="6" a="1"/>
  <c r="DQ17" i="6" s="1"/>
  <c r="DQ13" i="6" a="1"/>
  <c r="DQ13" i="6" s="1"/>
  <c r="DQ16" i="6" a="1"/>
  <c r="DQ16" i="6" s="1"/>
  <c r="DQ14" i="6" a="1"/>
  <c r="DQ14" i="6" s="1"/>
  <c r="DQ15" i="6" a="1"/>
  <c r="DQ15" i="6" s="1"/>
  <c r="DR20" i="6" a="1"/>
  <c r="DR20" i="6" s="1"/>
  <c r="DQ27" i="6" a="1"/>
  <c r="DQ27" i="6" s="1"/>
  <c r="DR21" i="6" a="1"/>
  <c r="DR21" i="6" s="1"/>
  <c r="DQ36" i="6"/>
  <c r="DO46" i="6"/>
  <c r="DQ39" i="6"/>
  <c r="DQ35" i="6"/>
  <c r="DQ37" i="6"/>
  <c r="DP10" i="6"/>
  <c r="DQ38" i="6"/>
  <c r="DN53" i="6" a="1"/>
  <c r="DN53" i="6" s="1"/>
  <c r="DN54" i="6" a="1"/>
  <c r="DN54" i="6" s="1"/>
  <c r="DN56" i="6" a="1"/>
  <c r="DN56" i="6" s="1"/>
  <c r="DN55" i="6" a="1"/>
  <c r="DN55" i="6" s="1"/>
  <c r="DN52" i="6" a="1"/>
  <c r="DN52" i="6" s="1"/>
  <c r="DN57" i="6" a="1"/>
  <c r="DN57" i="6" s="1"/>
  <c r="DO9" i="6" l="1" a="1"/>
  <c r="DO9" i="6" s="1"/>
  <c r="DN59" i="6"/>
  <c r="DP47" i="6"/>
  <c r="DP46" i="6"/>
  <c r="DP50" i="6"/>
  <c r="DQ41" i="6"/>
  <c r="DQ48" i="6" s="1"/>
  <c r="DR39" i="6"/>
  <c r="DO54" i="6" a="1"/>
  <c r="DO54" i="6" s="1"/>
  <c r="DO53" i="6" a="1"/>
  <c r="DO53" i="6" s="1"/>
  <c r="DO52" i="6" a="1"/>
  <c r="DO52" i="6" s="1"/>
  <c r="DO55" i="6" a="1"/>
  <c r="DO55" i="6" s="1"/>
  <c r="DO57" i="6" a="1"/>
  <c r="DO57" i="6" s="1"/>
  <c r="DO56" i="6" a="1"/>
  <c r="DO56" i="6" s="1"/>
  <c r="DQ10" i="6"/>
  <c r="DR35" i="6"/>
  <c r="DR37" i="6"/>
  <c r="DP45" i="6"/>
  <c r="DS22" i="6" a="1"/>
  <c r="DS22" i="6" s="1"/>
  <c r="DS23" i="6" a="1"/>
  <c r="DS23" i="6" s="1"/>
  <c r="DR34" i="6"/>
  <c r="DS25" i="6" a="1"/>
  <c r="DS25" i="6" s="1"/>
  <c r="DS24" i="6" a="1"/>
  <c r="DS24" i="6" s="1"/>
  <c r="DS20" i="6" a="1"/>
  <c r="DS20" i="6" s="1"/>
  <c r="DR27" i="6" a="1"/>
  <c r="DR27" i="6" s="1"/>
  <c r="DR13" i="6" a="1"/>
  <c r="DR13" i="6" s="1"/>
  <c r="DR12" i="6" a="1"/>
  <c r="DR12" i="6" s="1"/>
  <c r="DR15" i="6" a="1"/>
  <c r="DR15" i="6" s="1"/>
  <c r="DR16" i="6" a="1"/>
  <c r="DR16" i="6" s="1"/>
  <c r="DR17" i="6" a="1"/>
  <c r="DR17" i="6" s="1"/>
  <c r="DR14" i="6" a="1"/>
  <c r="DR14" i="6" s="1"/>
  <c r="DS21" i="6" a="1"/>
  <c r="DS21" i="6" s="1"/>
  <c r="DR38" i="6"/>
  <c r="DP48" i="6"/>
  <c r="DP4" i="6"/>
  <c r="DP3" i="6"/>
  <c r="DP6" i="6"/>
  <c r="DP2" i="6"/>
  <c r="DP7" i="6"/>
  <c r="DP5" i="6"/>
  <c r="DR36" i="6"/>
  <c r="DP9" i="6" l="1" a="1"/>
  <c r="DP9" i="6" s="1"/>
  <c r="DO59" i="6"/>
  <c r="DQ49" i="6"/>
  <c r="DQ50" i="6"/>
  <c r="DR10" i="6"/>
  <c r="DR3" i="6" s="1"/>
  <c r="DQ46" i="6"/>
  <c r="DS37" i="6"/>
  <c r="DS36" i="6"/>
  <c r="DQ3" i="6"/>
  <c r="DQ2" i="6"/>
  <c r="DQ7" i="6"/>
  <c r="DQ6" i="6"/>
  <c r="DQ4" i="6"/>
  <c r="DQ5" i="6"/>
  <c r="DT22" i="6" a="1"/>
  <c r="DT22" i="6" s="1"/>
  <c r="DT23" i="6" a="1"/>
  <c r="DT23" i="6" s="1"/>
  <c r="DT25" i="6" a="1"/>
  <c r="DT25" i="6" s="1"/>
  <c r="DT24" i="6" a="1"/>
  <c r="DT24" i="6" s="1"/>
  <c r="DS34" i="6"/>
  <c r="DS12" i="6" a="1"/>
  <c r="DS12" i="6" s="1"/>
  <c r="DT20" i="6" a="1"/>
  <c r="DT20" i="6" s="1"/>
  <c r="DS27" i="6" a="1"/>
  <c r="DS27" i="6" s="1"/>
  <c r="DS17" i="6" a="1"/>
  <c r="DS17" i="6" s="1"/>
  <c r="DS14" i="6" a="1"/>
  <c r="DS14" i="6" s="1"/>
  <c r="DS16" i="6" a="1"/>
  <c r="DS16" i="6" s="1"/>
  <c r="DS15" i="6" a="1"/>
  <c r="DS15" i="6" s="1"/>
  <c r="DS13" i="6" a="1"/>
  <c r="DS13" i="6" s="1"/>
  <c r="DT21" i="6" a="1"/>
  <c r="DT21" i="6" s="1"/>
  <c r="DS38" i="6"/>
  <c r="DP52" i="6" a="1"/>
  <c r="DP52" i="6" s="1"/>
  <c r="DP55" i="6" a="1"/>
  <c r="DP55" i="6" s="1"/>
  <c r="DP56" i="6" a="1"/>
  <c r="DP56" i="6" s="1"/>
  <c r="DP57" i="6" a="1"/>
  <c r="DP57" i="6" s="1"/>
  <c r="DP54" i="6" a="1"/>
  <c r="DP54" i="6" s="1"/>
  <c r="DP53" i="6" a="1"/>
  <c r="DP53" i="6" s="1"/>
  <c r="DQ47" i="6"/>
  <c r="DS35" i="6"/>
  <c r="DS39" i="6"/>
  <c r="DQ45" i="6"/>
  <c r="DR41" i="6"/>
  <c r="DR48" i="6" s="1"/>
  <c r="DR2" i="6" l="1"/>
  <c r="DR5" i="6"/>
  <c r="DR7" i="6"/>
  <c r="DP59" i="6"/>
  <c r="DQ9" i="6" a="1"/>
  <c r="DQ9" i="6" s="1"/>
  <c r="DR4" i="6"/>
  <c r="DR6" i="6"/>
  <c r="DR50" i="6"/>
  <c r="DS10" i="6"/>
  <c r="DS4" i="6" s="1"/>
  <c r="DT36" i="6"/>
  <c r="DR49" i="6"/>
  <c r="DS41" i="6"/>
  <c r="DS50" i="6" s="1"/>
  <c r="DT38" i="6"/>
  <c r="DR47" i="6"/>
  <c r="DR45" i="6"/>
  <c r="DT39" i="6"/>
  <c r="DR46" i="6"/>
  <c r="DQ55" i="6" a="1"/>
  <c r="DQ55" i="6" s="1"/>
  <c r="DQ53" i="6" a="1"/>
  <c r="DQ53" i="6" s="1"/>
  <c r="DQ56" i="6" a="1"/>
  <c r="DQ56" i="6" s="1"/>
  <c r="DQ52" i="6" a="1"/>
  <c r="DQ52" i="6" s="1"/>
  <c r="DQ54" i="6" a="1"/>
  <c r="DQ54" i="6" s="1"/>
  <c r="DQ57" i="6" a="1"/>
  <c r="DQ57" i="6" s="1"/>
  <c r="DT37" i="6"/>
  <c r="DU23" i="6" a="1"/>
  <c r="DU23" i="6" s="1"/>
  <c r="DU25" i="6" a="1"/>
  <c r="DU25" i="6" s="1"/>
  <c r="DU22" i="6" a="1"/>
  <c r="DU22" i="6" s="1"/>
  <c r="DU24" i="6" a="1"/>
  <c r="DU24" i="6" s="1"/>
  <c r="DT34" i="6"/>
  <c r="DT13" i="6" a="1"/>
  <c r="DT13" i="6" s="1"/>
  <c r="DU20" i="6" a="1"/>
  <c r="DU20" i="6" s="1"/>
  <c r="DT27" i="6" a="1"/>
  <c r="DT27" i="6" s="1"/>
  <c r="DT12" i="6" a="1"/>
  <c r="DT12" i="6" s="1"/>
  <c r="DT16" i="6" a="1"/>
  <c r="DT16" i="6" s="1"/>
  <c r="DT14" i="6" a="1"/>
  <c r="DT14" i="6" s="1"/>
  <c r="DT17" i="6" a="1"/>
  <c r="DT17" i="6" s="1"/>
  <c r="DT15" i="6" a="1"/>
  <c r="DT15" i="6" s="1"/>
  <c r="DU21" i="6" a="1"/>
  <c r="DU21" i="6" s="1"/>
  <c r="DT35" i="6"/>
  <c r="DR9" i="6" l="1" a="1"/>
  <c r="DR9" i="6" s="1"/>
  <c r="DQ59" i="6"/>
  <c r="DS2" i="6"/>
  <c r="DS49" i="6"/>
  <c r="DS7" i="6"/>
  <c r="DS3" i="6"/>
  <c r="DS48" i="6"/>
  <c r="DS5" i="6"/>
  <c r="DS6" i="6"/>
  <c r="DU38" i="6"/>
  <c r="DS46" i="6"/>
  <c r="DT10" i="6"/>
  <c r="DU39" i="6"/>
  <c r="DR53" i="6" a="1"/>
  <c r="DR53" i="6" s="1"/>
  <c r="DR55" i="6" a="1"/>
  <c r="DR55" i="6" s="1"/>
  <c r="DR54" i="6" a="1"/>
  <c r="DR54" i="6" s="1"/>
  <c r="DR57" i="6" a="1"/>
  <c r="DR57" i="6" s="1"/>
  <c r="DR52" i="6" a="1"/>
  <c r="DR52" i="6" s="1"/>
  <c r="DR56" i="6" a="1"/>
  <c r="DR56" i="6" s="1"/>
  <c r="DS45" i="6"/>
  <c r="DS47" i="6"/>
  <c r="DV25" i="6" a="1"/>
  <c r="DV25" i="6" s="1"/>
  <c r="DU34" i="6"/>
  <c r="DV23" i="6" a="1"/>
  <c r="DV23" i="6" s="1"/>
  <c r="DV22" i="6" a="1"/>
  <c r="DV22" i="6" s="1"/>
  <c r="DV24" i="6" a="1"/>
  <c r="DV24" i="6" s="1"/>
  <c r="DU14" i="6" a="1"/>
  <c r="DU14" i="6" s="1"/>
  <c r="DU17" i="6" a="1"/>
  <c r="DU17" i="6" s="1"/>
  <c r="DU12" i="6" a="1"/>
  <c r="DU12" i="6" s="1"/>
  <c r="DV20" i="6" a="1"/>
  <c r="DV20" i="6" s="1"/>
  <c r="DU27" i="6" a="1"/>
  <c r="DU27" i="6" s="1"/>
  <c r="DU15" i="6" a="1"/>
  <c r="DU15" i="6" s="1"/>
  <c r="DU13" i="6" a="1"/>
  <c r="DU13" i="6" s="1"/>
  <c r="DU16" i="6" a="1"/>
  <c r="DU16" i="6" s="1"/>
  <c r="DV21" i="6" a="1"/>
  <c r="DV21" i="6" s="1"/>
  <c r="DU36" i="6"/>
  <c r="DU37" i="6"/>
  <c r="DU35" i="6"/>
  <c r="DT41" i="6"/>
  <c r="DT48" i="6" s="1"/>
  <c r="DS9" i="6" l="1" a="1"/>
  <c r="DS9" i="6" s="1"/>
  <c r="DR59" i="6"/>
  <c r="DV35" i="6"/>
  <c r="DS54" i="6" a="1"/>
  <c r="DS54" i="6" s="1"/>
  <c r="DS55" i="6" a="1"/>
  <c r="DS55" i="6" s="1"/>
  <c r="DS56" i="6" a="1"/>
  <c r="DS56" i="6" s="1"/>
  <c r="DS57" i="6" a="1"/>
  <c r="DS57" i="6" s="1"/>
  <c r="DS52" i="6" a="1"/>
  <c r="DS52" i="6" s="1"/>
  <c r="DS53" i="6" a="1"/>
  <c r="DS53" i="6" s="1"/>
  <c r="DT46" i="6"/>
  <c r="DV38" i="6"/>
  <c r="DV36" i="6"/>
  <c r="DT6" i="6"/>
  <c r="DT4" i="6"/>
  <c r="DT5" i="6"/>
  <c r="DT2" i="6"/>
  <c r="DT3" i="6"/>
  <c r="DT7" i="6"/>
  <c r="DV37" i="6"/>
  <c r="DT50" i="6"/>
  <c r="DT47" i="6"/>
  <c r="DT49" i="6"/>
  <c r="DT45" i="6"/>
  <c r="DW22" i="6" a="1"/>
  <c r="DW22" i="6" s="1"/>
  <c r="DW25" i="6" a="1"/>
  <c r="DW25" i="6" s="1"/>
  <c r="DV34" i="6"/>
  <c r="DW24" i="6" a="1"/>
  <c r="DW24" i="6" s="1"/>
  <c r="DW23" i="6" a="1"/>
  <c r="DW23" i="6" s="1"/>
  <c r="DV17" i="6" a="1"/>
  <c r="DV17" i="6" s="1"/>
  <c r="DV12" i="6" a="1"/>
  <c r="DV12" i="6" s="1"/>
  <c r="DV16" i="6" a="1"/>
  <c r="DV16" i="6" s="1"/>
  <c r="DW20" i="6" a="1"/>
  <c r="DW20" i="6" s="1"/>
  <c r="DV27" i="6" a="1"/>
  <c r="DV27" i="6" s="1"/>
  <c r="DV13" i="6" a="1"/>
  <c r="DV13" i="6" s="1"/>
  <c r="DV14" i="6" a="1"/>
  <c r="DV14" i="6" s="1"/>
  <c r="DV15" i="6" a="1"/>
  <c r="DV15" i="6" s="1"/>
  <c r="DW21" i="6" a="1"/>
  <c r="DW21" i="6" s="1"/>
  <c r="DU41" i="6"/>
  <c r="DU47" i="6" s="1"/>
  <c r="DU10" i="6"/>
  <c r="DV39" i="6"/>
  <c r="DT9" i="6" l="1" a="1"/>
  <c r="DT9" i="6" s="1"/>
  <c r="DS59" i="6"/>
  <c r="DU49" i="6"/>
  <c r="DW36" i="6"/>
  <c r="DU50" i="6"/>
  <c r="DV10" i="6"/>
  <c r="DT57" i="6" a="1"/>
  <c r="DT57" i="6" s="1"/>
  <c r="DT52" i="6" a="1"/>
  <c r="DT52" i="6" s="1"/>
  <c r="DT55" i="6" a="1"/>
  <c r="DT55" i="6" s="1"/>
  <c r="DT56" i="6" a="1"/>
  <c r="DT56" i="6" s="1"/>
  <c r="DT53" i="6" a="1"/>
  <c r="DT53" i="6" s="1"/>
  <c r="DT54" i="6" a="1"/>
  <c r="DT54" i="6" s="1"/>
  <c r="DW37" i="6"/>
  <c r="DX24" i="6" a="1"/>
  <c r="DX24" i="6" s="1"/>
  <c r="DW34" i="6"/>
  <c r="DX22" i="6" a="1"/>
  <c r="DX22" i="6" s="1"/>
  <c r="DX25" i="6" a="1"/>
  <c r="DX25" i="6" s="1"/>
  <c r="DX23" i="6" a="1"/>
  <c r="DX23" i="6" s="1"/>
  <c r="DW14" i="6" a="1"/>
  <c r="DW14" i="6" s="1"/>
  <c r="DW12" i="6" a="1"/>
  <c r="DW12" i="6" s="1"/>
  <c r="DW17" i="6" a="1"/>
  <c r="DW17" i="6" s="1"/>
  <c r="DW16" i="6" a="1"/>
  <c r="DW16" i="6" s="1"/>
  <c r="DW15" i="6" a="1"/>
  <c r="DW15" i="6" s="1"/>
  <c r="DX20" i="6" a="1"/>
  <c r="DX20" i="6" s="1"/>
  <c r="DW27" i="6" a="1"/>
  <c r="DW27" i="6" s="1"/>
  <c r="DW13" i="6" a="1"/>
  <c r="DW13" i="6" s="1"/>
  <c r="DX21" i="6" a="1"/>
  <c r="DX21" i="6" s="1"/>
  <c r="DU45" i="6"/>
  <c r="DW38" i="6"/>
  <c r="DU46" i="6"/>
  <c r="DW35" i="6"/>
  <c r="DU48" i="6"/>
  <c r="DV41" i="6"/>
  <c r="DV45" i="6" s="1"/>
  <c r="DU6" i="6"/>
  <c r="DU4" i="6"/>
  <c r="DU2" i="6"/>
  <c r="DU5" i="6"/>
  <c r="DU3" i="6"/>
  <c r="DU7" i="6"/>
  <c r="DW39" i="6"/>
  <c r="DT59" i="6" l="1"/>
  <c r="DU9" i="6" a="1"/>
  <c r="DU9" i="6" s="1"/>
  <c r="DV48" i="6"/>
  <c r="DV50" i="6"/>
  <c r="DW10" i="6"/>
  <c r="DW6" i="6" s="1"/>
  <c r="DU52" i="6" a="1"/>
  <c r="DU52" i="6" s="1"/>
  <c r="DU54" i="6" a="1"/>
  <c r="DU54" i="6" s="1"/>
  <c r="DU57" i="6" a="1"/>
  <c r="DU57" i="6" s="1"/>
  <c r="DU53" i="6" a="1"/>
  <c r="DU53" i="6" s="1"/>
  <c r="DU55" i="6" a="1"/>
  <c r="DU55" i="6" s="1"/>
  <c r="DU56" i="6" a="1"/>
  <c r="DU56" i="6" s="1"/>
  <c r="DX37" i="6"/>
  <c r="DV49" i="6"/>
  <c r="DV4" i="6"/>
  <c r="DV3" i="6"/>
  <c r="DV7" i="6"/>
  <c r="DV6" i="6"/>
  <c r="DV2" i="6"/>
  <c r="DV5" i="6"/>
  <c r="DX35" i="6"/>
  <c r="DW3" i="6"/>
  <c r="DX39" i="6"/>
  <c r="DV46" i="6"/>
  <c r="DY23" i="6" a="1"/>
  <c r="DY23" i="6" s="1"/>
  <c r="DY25" i="6" a="1"/>
  <c r="DY25" i="6" s="1"/>
  <c r="DX34" i="6"/>
  <c r="DY24" i="6" a="1"/>
  <c r="DY24" i="6" s="1"/>
  <c r="DY22" i="6" a="1"/>
  <c r="DY22" i="6" s="1"/>
  <c r="DX17" i="6" a="1"/>
  <c r="DX17" i="6" s="1"/>
  <c r="DX14" i="6" a="1"/>
  <c r="DX14" i="6" s="1"/>
  <c r="DX16" i="6" a="1"/>
  <c r="DX16" i="6" s="1"/>
  <c r="DX13" i="6" a="1"/>
  <c r="DX13" i="6" s="1"/>
  <c r="DX12" i="6" a="1"/>
  <c r="DX12" i="6" s="1"/>
  <c r="DY20" i="6" a="1"/>
  <c r="DY20" i="6" s="1"/>
  <c r="DX27" i="6" a="1"/>
  <c r="DX27" i="6" s="1"/>
  <c r="DX15" i="6" a="1"/>
  <c r="DX15" i="6" s="1"/>
  <c r="DY21" i="6" a="1"/>
  <c r="DY21" i="6" s="1"/>
  <c r="DV47" i="6"/>
  <c r="DW5" i="6"/>
  <c r="DX36" i="6"/>
  <c r="DW41" i="6"/>
  <c r="DW47" i="6" s="1"/>
  <c r="DW7" i="6"/>
  <c r="DX38" i="6"/>
  <c r="DW4" i="6" l="1"/>
  <c r="DV54" i="6" a="1"/>
  <c r="DV54" i="6" s="1"/>
  <c r="DW2" i="6"/>
  <c r="DW9" i="6" s="1" a="1"/>
  <c r="DW9" i="6" s="1"/>
  <c r="DU59" i="6"/>
  <c r="DV53" i="6" a="1"/>
  <c r="DV53" i="6" s="1"/>
  <c r="DV56" i="6" a="1"/>
  <c r="DV56" i="6" s="1"/>
  <c r="DV52" i="6" a="1"/>
  <c r="DV52" i="6" s="1"/>
  <c r="DV55" i="6" a="1"/>
  <c r="DV55" i="6" s="1"/>
  <c r="DV9" i="6" a="1"/>
  <c r="DV9" i="6" s="1"/>
  <c r="DV57" i="6" a="1"/>
  <c r="DV57" i="6" s="1"/>
  <c r="DY39" i="6"/>
  <c r="DY37" i="6"/>
  <c r="DW48" i="6"/>
  <c r="DW50" i="6"/>
  <c r="DW46" i="6"/>
  <c r="DY36" i="6"/>
  <c r="DW45" i="6"/>
  <c r="DW49" i="6"/>
  <c r="DY38" i="6"/>
  <c r="DY35" i="6"/>
  <c r="DZ23" i="6" a="1"/>
  <c r="DZ23" i="6" s="1"/>
  <c r="DY34" i="6"/>
  <c r="DZ24" i="6" a="1"/>
  <c r="DZ24" i="6" s="1"/>
  <c r="DZ25" i="6" a="1"/>
  <c r="DZ25" i="6" s="1"/>
  <c r="DZ22" i="6" a="1"/>
  <c r="DZ22" i="6" s="1"/>
  <c r="DY16" i="6" a="1"/>
  <c r="DY16" i="6" s="1"/>
  <c r="DY12" i="6" a="1"/>
  <c r="DY12" i="6" s="1"/>
  <c r="DY17" i="6" a="1"/>
  <c r="DY17" i="6" s="1"/>
  <c r="DY13" i="6" a="1"/>
  <c r="DY13" i="6" s="1"/>
  <c r="DY14" i="6" a="1"/>
  <c r="DY14" i="6" s="1"/>
  <c r="DY15" i="6" a="1"/>
  <c r="DY15" i="6" s="1"/>
  <c r="DZ20" i="6" a="1"/>
  <c r="DZ20" i="6" s="1"/>
  <c r="DY27" i="6" a="1"/>
  <c r="DY27" i="6" s="1"/>
  <c r="DZ21" i="6" a="1"/>
  <c r="DZ21" i="6" s="1"/>
  <c r="DX10" i="6"/>
  <c r="DX41" i="6"/>
  <c r="DX49" i="6" s="1"/>
  <c r="DV59" i="6" l="1"/>
  <c r="DZ36" i="6"/>
  <c r="DZ39" i="6"/>
  <c r="DX50" i="6"/>
  <c r="DX48" i="6"/>
  <c r="DZ35" i="6"/>
  <c r="DZ38" i="6"/>
  <c r="DX45" i="6"/>
  <c r="DY41" i="6"/>
  <c r="DY46" i="6" s="1"/>
  <c r="DW57" i="6" a="1"/>
  <c r="DW57" i="6" s="1"/>
  <c r="DW55" i="6" a="1"/>
  <c r="DW55" i="6" s="1"/>
  <c r="DW54" i="6" a="1"/>
  <c r="DW54" i="6" s="1"/>
  <c r="DW53" i="6" a="1"/>
  <c r="DW53" i="6" s="1"/>
  <c r="DW52" i="6" a="1"/>
  <c r="DW52" i="6" s="1"/>
  <c r="DW56" i="6" a="1"/>
  <c r="DW56" i="6" s="1"/>
  <c r="DX3" i="6"/>
  <c r="DX2" i="6"/>
  <c r="DX4" i="6"/>
  <c r="DX6" i="6"/>
  <c r="DX7" i="6"/>
  <c r="DX5" i="6"/>
  <c r="DZ37" i="6"/>
  <c r="DZ34" i="6"/>
  <c r="EA22" i="6" a="1"/>
  <c r="EA22" i="6" s="1"/>
  <c r="EA24" i="6" a="1"/>
  <c r="EA24" i="6" s="1"/>
  <c r="EA23" i="6" a="1"/>
  <c r="EA23" i="6" s="1"/>
  <c r="EA25" i="6" a="1"/>
  <c r="EA25" i="6" s="1"/>
  <c r="EA20" i="6" a="1"/>
  <c r="EA20" i="6" s="1"/>
  <c r="DZ27" i="6" a="1"/>
  <c r="DZ27" i="6" s="1"/>
  <c r="DZ12" i="6" a="1"/>
  <c r="DZ12" i="6" s="1"/>
  <c r="DZ14" i="6" a="1"/>
  <c r="DZ14" i="6" s="1"/>
  <c r="DZ16" i="6" a="1"/>
  <c r="DZ16" i="6" s="1"/>
  <c r="DZ13" i="6" a="1"/>
  <c r="DZ13" i="6" s="1"/>
  <c r="DZ15" i="6" a="1"/>
  <c r="DZ15" i="6" s="1"/>
  <c r="DZ17" i="6" a="1"/>
  <c r="DZ17" i="6" s="1"/>
  <c r="EA21" i="6" a="1"/>
  <c r="EA21" i="6" s="1"/>
  <c r="DX46" i="6"/>
  <c r="DX47" i="6"/>
  <c r="DY10" i="6"/>
  <c r="DW59" i="6" l="1"/>
  <c r="DX9" i="6" a="1"/>
  <c r="DX9" i="6" s="1"/>
  <c r="DY48" i="6"/>
  <c r="DY50" i="6"/>
  <c r="DY47" i="6"/>
  <c r="DZ10" i="6"/>
  <c r="DZ4" i="6" s="1"/>
  <c r="DY49" i="6"/>
  <c r="EB22" i="6" a="1"/>
  <c r="EB22" i="6" s="1"/>
  <c r="EB23" i="6" a="1"/>
  <c r="EB23" i="6" s="1"/>
  <c r="EA34" i="6"/>
  <c r="EB25" i="6" a="1"/>
  <c r="EB25" i="6" s="1"/>
  <c r="EB24" i="6" a="1"/>
  <c r="EB24" i="6" s="1"/>
  <c r="EA17" i="6" a="1"/>
  <c r="EA17" i="6" s="1"/>
  <c r="EB20" i="6" a="1"/>
  <c r="EB20" i="6" s="1"/>
  <c r="EA27" i="6" a="1"/>
  <c r="EA27" i="6" s="1"/>
  <c r="EA15" i="6" a="1"/>
  <c r="EA15" i="6" s="1"/>
  <c r="EA12" i="6" a="1"/>
  <c r="EA12" i="6" s="1"/>
  <c r="EA14" i="6" a="1"/>
  <c r="EA14" i="6" s="1"/>
  <c r="EA13" i="6" a="1"/>
  <c r="EA13" i="6" s="1"/>
  <c r="EA16" i="6" a="1"/>
  <c r="EA16" i="6" s="1"/>
  <c r="EB21" i="6" a="1"/>
  <c r="EB21" i="6" s="1"/>
  <c r="EA39" i="6"/>
  <c r="DY45" i="6"/>
  <c r="EA35" i="6"/>
  <c r="DX52" i="6" a="1"/>
  <c r="DX52" i="6" s="1"/>
  <c r="DX53" i="6" a="1"/>
  <c r="DX53" i="6" s="1"/>
  <c r="DX55" i="6" a="1"/>
  <c r="DX55" i="6" s="1"/>
  <c r="DX56" i="6" a="1"/>
  <c r="DX56" i="6" s="1"/>
  <c r="DX54" i="6" a="1"/>
  <c r="DX54" i="6" s="1"/>
  <c r="DX57" i="6" a="1"/>
  <c r="DX57" i="6" s="1"/>
  <c r="EA37" i="6"/>
  <c r="EA38" i="6"/>
  <c r="DY4" i="6"/>
  <c r="DY7" i="6"/>
  <c r="DY5" i="6"/>
  <c r="DY2" i="6"/>
  <c r="DY6" i="6"/>
  <c r="DY3" i="6"/>
  <c r="EA36" i="6"/>
  <c r="DZ41" i="6"/>
  <c r="DZ45" i="6" s="1"/>
  <c r="DZ5" i="6" l="1"/>
  <c r="DZ7" i="6"/>
  <c r="DX59" i="6"/>
  <c r="DZ3" i="6"/>
  <c r="DZ6" i="6"/>
  <c r="DY9" i="6" a="1"/>
  <c r="DY9" i="6" s="1"/>
  <c r="DZ2" i="6"/>
  <c r="DZ47" i="6"/>
  <c r="DZ46" i="6"/>
  <c r="EB35" i="6"/>
  <c r="EB38" i="6"/>
  <c r="EB39" i="6"/>
  <c r="DY57" i="6" a="1"/>
  <c r="DY57" i="6" s="1"/>
  <c r="DY55" i="6" a="1"/>
  <c r="DY55" i="6" s="1"/>
  <c r="DY56" i="6" a="1"/>
  <c r="DY56" i="6" s="1"/>
  <c r="DY54" i="6" a="1"/>
  <c r="DY54" i="6" s="1"/>
  <c r="DY53" i="6" a="1"/>
  <c r="DY53" i="6" s="1"/>
  <c r="DY52" i="6" a="1"/>
  <c r="DY52" i="6" s="1"/>
  <c r="EA41" i="6"/>
  <c r="EA47" i="6" s="1"/>
  <c r="DZ50" i="6"/>
  <c r="DZ48" i="6"/>
  <c r="EA10" i="6"/>
  <c r="DZ49" i="6"/>
  <c r="EB37" i="6"/>
  <c r="EB36" i="6"/>
  <c r="EC24" i="6" a="1"/>
  <c r="EC24" i="6" s="1"/>
  <c r="EC22" i="6" a="1"/>
  <c r="EC22" i="6" s="1"/>
  <c r="EC25" i="6" a="1"/>
  <c r="EC25" i="6" s="1"/>
  <c r="EB34" i="6"/>
  <c r="EC23" i="6" a="1"/>
  <c r="EC23" i="6" s="1"/>
  <c r="EB16" i="6" a="1"/>
  <c r="EB16" i="6" s="1"/>
  <c r="EC20" i="6" a="1"/>
  <c r="EC20" i="6" s="1"/>
  <c r="EB27" i="6" a="1"/>
  <c r="EB27" i="6" s="1"/>
  <c r="EB15" i="6" a="1"/>
  <c r="EB15" i="6" s="1"/>
  <c r="EB13" i="6" a="1"/>
  <c r="EB13" i="6" s="1"/>
  <c r="EB14" i="6" a="1"/>
  <c r="EB14" i="6" s="1"/>
  <c r="EB12" i="6" a="1"/>
  <c r="EB12" i="6" s="1"/>
  <c r="EB17" i="6" a="1"/>
  <c r="EB17" i="6" s="1"/>
  <c r="EC21" i="6" a="1"/>
  <c r="EC21" i="6" s="1"/>
  <c r="DZ9" i="6" l="1" a="1"/>
  <c r="DZ9" i="6" s="1"/>
  <c r="DZ54" i="6" a="1"/>
  <c r="DZ54" i="6" s="1"/>
  <c r="DY59" i="6"/>
  <c r="DZ57" i="6" a="1"/>
  <c r="DZ57" i="6" s="1"/>
  <c r="DZ52" i="6" a="1"/>
  <c r="DZ52" i="6" s="1"/>
  <c r="DZ56" i="6" a="1"/>
  <c r="DZ56" i="6" s="1"/>
  <c r="DZ53" i="6" a="1"/>
  <c r="DZ53" i="6" s="1"/>
  <c r="DZ55" i="6" a="1"/>
  <c r="DZ55" i="6" s="1"/>
  <c r="EB10" i="6"/>
  <c r="EB3" i="6" s="1"/>
  <c r="EB41" i="6"/>
  <c r="EB45" i="6" s="1"/>
  <c r="EC39" i="6"/>
  <c r="EA45" i="6"/>
  <c r="EA49" i="6"/>
  <c r="EC36" i="6"/>
  <c r="EA50" i="6"/>
  <c r="EC38" i="6"/>
  <c r="EA46" i="6"/>
  <c r="ED22" i="6" a="1"/>
  <c r="ED22" i="6" s="1"/>
  <c r="ED25" i="6" a="1"/>
  <c r="ED25" i="6" s="1"/>
  <c r="EC34" i="6"/>
  <c r="ED24" i="6" a="1"/>
  <c r="ED24" i="6" s="1"/>
  <c r="ED23" i="6" a="1"/>
  <c r="ED23" i="6" s="1"/>
  <c r="EC13" i="6" a="1"/>
  <c r="EC13" i="6" s="1"/>
  <c r="EC14" i="6" a="1"/>
  <c r="EC14" i="6" s="1"/>
  <c r="EC15" i="6" a="1"/>
  <c r="EC15" i="6" s="1"/>
  <c r="ED20" i="6" a="1"/>
  <c r="ED20" i="6" s="1"/>
  <c r="EC27" i="6" a="1"/>
  <c r="EC27" i="6" s="1"/>
  <c r="EC17" i="6" a="1"/>
  <c r="EC17" i="6" s="1"/>
  <c r="EC16" i="6" a="1"/>
  <c r="EC16" i="6" s="1"/>
  <c r="EC12" i="6" a="1"/>
  <c r="EC12" i="6" s="1"/>
  <c r="ED21" i="6" a="1"/>
  <c r="ED21" i="6" s="1"/>
  <c r="EA48" i="6"/>
  <c r="EA5" i="6"/>
  <c r="EA7" i="6"/>
  <c r="EA4" i="6"/>
  <c r="EA2" i="6"/>
  <c r="EA6" i="6"/>
  <c r="EA3" i="6"/>
  <c r="EC35" i="6"/>
  <c r="EC37" i="6"/>
  <c r="EB6" i="6" l="1"/>
  <c r="EB4" i="6"/>
  <c r="DZ59" i="6"/>
  <c r="EB7" i="6"/>
  <c r="EB2" i="6"/>
  <c r="EA9" i="6" a="1"/>
  <c r="EA9" i="6" s="1"/>
  <c r="EB5" i="6"/>
  <c r="EB49" i="6"/>
  <c r="EB47" i="6"/>
  <c r="EB48" i="6"/>
  <c r="EC10" i="6"/>
  <c r="EC6" i="6" s="1"/>
  <c r="ED37" i="6"/>
  <c r="EC41" i="6"/>
  <c r="EC49" i="6" s="1"/>
  <c r="ED38" i="6"/>
  <c r="EA55" i="6" a="1"/>
  <c r="EA55" i="6" s="1"/>
  <c r="EA53" i="6" a="1"/>
  <c r="EA53" i="6" s="1"/>
  <c r="EA56" i="6" a="1"/>
  <c r="EA56" i="6" s="1"/>
  <c r="EA54" i="6" a="1"/>
  <c r="EA54" i="6" s="1"/>
  <c r="EA57" i="6" a="1"/>
  <c r="EA57" i="6" s="1"/>
  <c r="EA52" i="6" a="1"/>
  <c r="EA52" i="6" s="1"/>
  <c r="ED34" i="6"/>
  <c r="EE22" i="6" a="1"/>
  <c r="EE22" i="6" s="1"/>
  <c r="EE23" i="6" a="1"/>
  <c r="EE23" i="6" s="1"/>
  <c r="EE25" i="6" a="1"/>
  <c r="EE25" i="6" s="1"/>
  <c r="EE24" i="6" a="1"/>
  <c r="EE24" i="6" s="1"/>
  <c r="ED15" i="6" a="1"/>
  <c r="ED15" i="6" s="1"/>
  <c r="ED13" i="6" a="1"/>
  <c r="ED13" i="6" s="1"/>
  <c r="ED17" i="6" a="1"/>
  <c r="ED17" i="6" s="1"/>
  <c r="EE20" i="6" a="1"/>
  <c r="EE20" i="6" s="1"/>
  <c r="ED27" i="6" a="1"/>
  <c r="ED27" i="6" s="1"/>
  <c r="ED14" i="6" a="1"/>
  <c r="ED14" i="6" s="1"/>
  <c r="ED16" i="6" a="1"/>
  <c r="ED16" i="6" s="1"/>
  <c r="ED12" i="6" a="1"/>
  <c r="ED12" i="6" s="1"/>
  <c r="EE21" i="6" a="1"/>
  <c r="EE21" i="6" s="1"/>
  <c r="ED36" i="6"/>
  <c r="EB50" i="6"/>
  <c r="ED39" i="6"/>
  <c r="EB46" i="6"/>
  <c r="ED35" i="6"/>
  <c r="EC47" i="6"/>
  <c r="EB9" i="6" l="1" a="1"/>
  <c r="EB9" i="6" s="1"/>
  <c r="EB53" i="6" a="1"/>
  <c r="EB53" i="6" s="1"/>
  <c r="EB57" i="6" a="1"/>
  <c r="EB57" i="6" s="1"/>
  <c r="EC3" i="6"/>
  <c r="EC4" i="6"/>
  <c r="EC2" i="6"/>
  <c r="EC7" i="6"/>
  <c r="EC50" i="6"/>
  <c r="EB56" i="6" a="1"/>
  <c r="EB56" i="6" s="1"/>
  <c r="EA59" i="6"/>
  <c r="EB55" i="6" a="1"/>
  <c r="EB55" i="6" s="1"/>
  <c r="EB54" i="6" a="1"/>
  <c r="EB54" i="6" s="1"/>
  <c r="EB52" i="6" a="1"/>
  <c r="EB52" i="6" s="1"/>
  <c r="EC5" i="6"/>
  <c r="EC46" i="6"/>
  <c r="EC48" i="6"/>
  <c r="EC45" i="6"/>
  <c r="EE35" i="6"/>
  <c r="ED10" i="6"/>
  <c r="EE38" i="6"/>
  <c r="EE39" i="6"/>
  <c r="EE37" i="6"/>
  <c r="EE36" i="6"/>
  <c r="EF23" i="6" a="1"/>
  <c r="EF23" i="6" s="1"/>
  <c r="EE34" i="6"/>
  <c r="EF22" i="6" a="1"/>
  <c r="EF22" i="6" s="1"/>
  <c r="EF24" i="6" a="1"/>
  <c r="EF24" i="6" s="1"/>
  <c r="EF25" i="6" a="1"/>
  <c r="EF25" i="6" s="1"/>
  <c r="EE12" i="6" a="1"/>
  <c r="EE12" i="6" s="1"/>
  <c r="EE16" i="6" a="1"/>
  <c r="EE16" i="6" s="1"/>
  <c r="EE13" i="6" a="1"/>
  <c r="EE13" i="6" s="1"/>
  <c r="EE15" i="6" a="1"/>
  <c r="EE15" i="6" s="1"/>
  <c r="EE14" i="6" a="1"/>
  <c r="EE14" i="6" s="1"/>
  <c r="EF20" i="6" a="1"/>
  <c r="EF20" i="6" s="1"/>
  <c r="EE27" i="6" a="1"/>
  <c r="EE27" i="6" s="1"/>
  <c r="EE17" i="6" a="1"/>
  <c r="EE17" i="6" s="1"/>
  <c r="EF21" i="6" a="1"/>
  <c r="EF21" i="6" s="1"/>
  <c r="ED41" i="6"/>
  <c r="ED50" i="6" s="1"/>
  <c r="EC53" i="6" l="1" a="1"/>
  <c r="EC53" i="6" s="1"/>
  <c r="EC9" i="6" a="1"/>
  <c r="EC9" i="6" s="1"/>
  <c r="EB59" i="6"/>
  <c r="EC52" i="6" a="1"/>
  <c r="EC52" i="6" s="1"/>
  <c r="EC56" i="6" a="1"/>
  <c r="EC56" i="6" s="1"/>
  <c r="EC55" i="6" a="1"/>
  <c r="EC55" i="6" s="1"/>
  <c r="EC57" i="6" a="1"/>
  <c r="EC57" i="6" s="1"/>
  <c r="EC54" i="6" a="1"/>
  <c r="EC54" i="6" s="1"/>
  <c r="EF36" i="6"/>
  <c r="EE41" i="6"/>
  <c r="EE49" i="6" s="1"/>
  <c r="EF37" i="6"/>
  <c r="ED48" i="6"/>
  <c r="ED45" i="6"/>
  <c r="ED47" i="6"/>
  <c r="ED4" i="6"/>
  <c r="ED7" i="6"/>
  <c r="ED3" i="6"/>
  <c r="ED6" i="6"/>
  <c r="ED2" i="6"/>
  <c r="ED5" i="6"/>
  <c r="EF39" i="6"/>
  <c r="ED46" i="6"/>
  <c r="ED49" i="6"/>
  <c r="EF35" i="6"/>
  <c r="EE10" i="6"/>
  <c r="EG22" i="6" a="1"/>
  <c r="EG22" i="6" s="1"/>
  <c r="EG23" i="6" a="1"/>
  <c r="EG23" i="6" s="1"/>
  <c r="EG24" i="6" a="1"/>
  <c r="EG24" i="6" s="1"/>
  <c r="EF34" i="6"/>
  <c r="EG25" i="6" a="1"/>
  <c r="EG25" i="6" s="1"/>
  <c r="EF15" i="6" a="1"/>
  <c r="EF15" i="6" s="1"/>
  <c r="EF16" i="6" a="1"/>
  <c r="EF16" i="6" s="1"/>
  <c r="EF14" i="6" a="1"/>
  <c r="EF14" i="6" s="1"/>
  <c r="EF13" i="6" a="1"/>
  <c r="EF13" i="6" s="1"/>
  <c r="EF12" i="6" a="1"/>
  <c r="EF12" i="6" s="1"/>
  <c r="EG20" i="6" a="1"/>
  <c r="EG20" i="6" s="1"/>
  <c r="EF27" i="6" a="1"/>
  <c r="EF27" i="6" s="1"/>
  <c r="EF17" i="6" a="1"/>
  <c r="EF17" i="6" s="1"/>
  <c r="EG21" i="6" a="1"/>
  <c r="EG21" i="6" s="1"/>
  <c r="EF38" i="6"/>
  <c r="EC59" i="6" l="1"/>
  <c r="ED9" i="6" a="1"/>
  <c r="ED9" i="6" s="1"/>
  <c r="EE46" i="6"/>
  <c r="EG39" i="6"/>
  <c r="EG34" i="6"/>
  <c r="EH25" i="6" a="1"/>
  <c r="EH25" i="6" s="1"/>
  <c r="EH23" i="6" a="1"/>
  <c r="EH23" i="6" s="1"/>
  <c r="EH24" i="6" a="1"/>
  <c r="EH24" i="6" s="1"/>
  <c r="EH22" i="6" a="1"/>
  <c r="EH22" i="6" s="1"/>
  <c r="EH20" i="6" a="1"/>
  <c r="EH20" i="6" s="1"/>
  <c r="EG17" i="6" a="1"/>
  <c r="EG17" i="6" s="1"/>
  <c r="EG12" i="6" a="1"/>
  <c r="EG12" i="6" s="1"/>
  <c r="EG14" i="6" a="1"/>
  <c r="EG14" i="6" s="1"/>
  <c r="EG15" i="6" a="1"/>
  <c r="EG15" i="6" s="1"/>
  <c r="EG16" i="6" a="1"/>
  <c r="EG16" i="6" s="1"/>
  <c r="EG13" i="6" a="1"/>
  <c r="EG13" i="6" s="1"/>
  <c r="EG27" i="6" a="1"/>
  <c r="EG27" i="6" s="1"/>
  <c r="EH21" i="6" a="1"/>
  <c r="EH21" i="6" s="1"/>
  <c r="EF41" i="6"/>
  <c r="EF46" i="6" s="1"/>
  <c r="EF10" i="6"/>
  <c r="EG38" i="6"/>
  <c r="EE47" i="6"/>
  <c r="EE45" i="6"/>
  <c r="EG37" i="6"/>
  <c r="EE50" i="6"/>
  <c r="EG36" i="6"/>
  <c r="ED53" i="6" a="1"/>
  <c r="ED53" i="6" s="1"/>
  <c r="ED55" i="6" a="1"/>
  <c r="ED55" i="6" s="1"/>
  <c r="ED56" i="6" a="1"/>
  <c r="ED56" i="6" s="1"/>
  <c r="ED54" i="6" a="1"/>
  <c r="ED54" i="6" s="1"/>
  <c r="ED52" i="6" a="1"/>
  <c r="ED52" i="6" s="1"/>
  <c r="ED57" i="6" a="1"/>
  <c r="ED57" i="6" s="1"/>
  <c r="EE48" i="6"/>
  <c r="EE5" i="6"/>
  <c r="EE3" i="6"/>
  <c r="EE2" i="6"/>
  <c r="EE6" i="6"/>
  <c r="EE4" i="6"/>
  <c r="EE7" i="6"/>
  <c r="EG35" i="6"/>
  <c r="ED59" i="6" l="1"/>
  <c r="EE9" i="6" a="1"/>
  <c r="EE9" i="6" s="1"/>
  <c r="EF49" i="6"/>
  <c r="EF50" i="6"/>
  <c r="EH37" i="6"/>
  <c r="EF4" i="6"/>
  <c r="EF3" i="6"/>
  <c r="EF6" i="6"/>
  <c r="EF7" i="6"/>
  <c r="EF5" i="6"/>
  <c r="EF2" i="6"/>
  <c r="EH39" i="6"/>
  <c r="EG10" i="6"/>
  <c r="EG41" i="6"/>
  <c r="EG46" i="6" s="1"/>
  <c r="EF45" i="6"/>
  <c r="EH35" i="6"/>
  <c r="EI23" i="6" a="1"/>
  <c r="EI23" i="6" s="1"/>
  <c r="EI24" i="6" a="1"/>
  <c r="EI24" i="6" s="1"/>
  <c r="EI25" i="6" a="1"/>
  <c r="EI25" i="6" s="1"/>
  <c r="EI22" i="6" a="1"/>
  <c r="EI22" i="6" s="1"/>
  <c r="EH34" i="6"/>
  <c r="EH17" i="6" a="1"/>
  <c r="EH17" i="6" s="1"/>
  <c r="EI20" i="6" a="1"/>
  <c r="EI20" i="6" s="1"/>
  <c r="EH27" i="6" a="1"/>
  <c r="EH27" i="6" s="1"/>
  <c r="EH12" i="6" a="1"/>
  <c r="EH12" i="6" s="1"/>
  <c r="EH13" i="6" a="1"/>
  <c r="EH13" i="6" s="1"/>
  <c r="EH15" i="6" a="1"/>
  <c r="EH15" i="6" s="1"/>
  <c r="EH14" i="6" a="1"/>
  <c r="EH14" i="6" s="1"/>
  <c r="EH16" i="6" a="1"/>
  <c r="EH16" i="6" s="1"/>
  <c r="EI21" i="6" a="1"/>
  <c r="EI21" i="6" s="1"/>
  <c r="EE53" i="6" a="1"/>
  <c r="EE53" i="6" s="1"/>
  <c r="EE55" i="6" a="1"/>
  <c r="EE55" i="6" s="1"/>
  <c r="EE57" i="6" a="1"/>
  <c r="EE57" i="6" s="1"/>
  <c r="EE52" i="6" a="1"/>
  <c r="EE52" i="6" s="1"/>
  <c r="EE54" i="6" a="1"/>
  <c r="EE54" i="6" s="1"/>
  <c r="EE56" i="6" a="1"/>
  <c r="EE56" i="6" s="1"/>
  <c r="EH36" i="6"/>
  <c r="EF48" i="6"/>
  <c r="EF47" i="6"/>
  <c r="EH38" i="6"/>
  <c r="EG47" i="6" l="1"/>
  <c r="EE59" i="6"/>
  <c r="EF9" i="6" a="1"/>
  <c r="EF9" i="6" s="1"/>
  <c r="EH10" i="6"/>
  <c r="EH2" i="6" s="1"/>
  <c r="EI36" i="6"/>
  <c r="EF54" i="6" a="1"/>
  <c r="EF54" i="6" s="1"/>
  <c r="EF52" i="6" a="1"/>
  <c r="EF52" i="6" s="1"/>
  <c r="EF55" i="6" a="1"/>
  <c r="EF55" i="6" s="1"/>
  <c r="EF57" i="6" a="1"/>
  <c r="EF57" i="6" s="1"/>
  <c r="EF56" i="6" a="1"/>
  <c r="EF56" i="6" s="1"/>
  <c r="EF53" i="6" a="1"/>
  <c r="EF53" i="6" s="1"/>
  <c r="EI39" i="6"/>
  <c r="EG45" i="6"/>
  <c r="EI38" i="6"/>
  <c r="EI37" i="6"/>
  <c r="EG3" i="6"/>
  <c r="EG7" i="6"/>
  <c r="EG5" i="6"/>
  <c r="EG2" i="6"/>
  <c r="EG6" i="6"/>
  <c r="EG4" i="6"/>
  <c r="EJ22" i="6" a="1"/>
  <c r="EJ22" i="6" s="1"/>
  <c r="EJ25" i="6" a="1"/>
  <c r="EJ25" i="6" s="1"/>
  <c r="EI34" i="6"/>
  <c r="EJ23" i="6" a="1"/>
  <c r="EJ23" i="6" s="1"/>
  <c r="EJ24" i="6" a="1"/>
  <c r="EJ24" i="6" s="1"/>
  <c r="EJ20" i="6" a="1"/>
  <c r="EJ20" i="6" s="1"/>
  <c r="EI14" i="6" a="1"/>
  <c r="EI14" i="6" s="1"/>
  <c r="EI16" i="6" a="1"/>
  <c r="EI16" i="6" s="1"/>
  <c r="EI12" i="6" a="1"/>
  <c r="EI12" i="6" s="1"/>
  <c r="EI13" i="6" a="1"/>
  <c r="EI13" i="6" s="1"/>
  <c r="EI17" i="6" a="1"/>
  <c r="EI17" i="6" s="1"/>
  <c r="EI27" i="6" a="1"/>
  <c r="EI27" i="6" s="1"/>
  <c r="EI15" i="6" a="1"/>
  <c r="EI15" i="6" s="1"/>
  <c r="EJ21" i="6" a="1"/>
  <c r="EJ21" i="6" s="1"/>
  <c r="EH3" i="6"/>
  <c r="EH41" i="6"/>
  <c r="EH50" i="6" s="1"/>
  <c r="EG48" i="6"/>
  <c r="EG49" i="6"/>
  <c r="EI35" i="6"/>
  <c r="EH6" i="6"/>
  <c r="EG50" i="6"/>
  <c r="EH5" i="6" l="1"/>
  <c r="EH7" i="6"/>
  <c r="EH4" i="6"/>
  <c r="EF59" i="6"/>
  <c r="EG9" i="6" a="1"/>
  <c r="EG9" i="6" s="1"/>
  <c r="EK22" i="6" a="1"/>
  <c r="EK22" i="6" s="1"/>
  <c r="EK23" i="6" a="1"/>
  <c r="EK23" i="6" s="1"/>
  <c r="EK24" i="6" a="1"/>
  <c r="EK24" i="6" s="1"/>
  <c r="EJ34" i="6"/>
  <c r="EK25" i="6" a="1"/>
  <c r="EK25" i="6" s="1"/>
  <c r="EJ15" i="6" a="1"/>
  <c r="EJ15" i="6" s="1"/>
  <c r="EJ13" i="6" a="1"/>
  <c r="EJ13" i="6" s="1"/>
  <c r="EJ16" i="6" a="1"/>
  <c r="EJ16" i="6" s="1"/>
  <c r="EK20" i="6" a="1"/>
  <c r="EK20" i="6" s="1"/>
  <c r="EJ17" i="6" a="1"/>
  <c r="EJ17" i="6" s="1"/>
  <c r="EJ27" i="6" a="1"/>
  <c r="EJ27" i="6" s="1"/>
  <c r="EJ12" i="6" a="1"/>
  <c r="EJ12" i="6" s="1"/>
  <c r="EJ14" i="6" a="1"/>
  <c r="EJ14" i="6" s="1"/>
  <c r="EK21" i="6" a="1"/>
  <c r="EK21" i="6" s="1"/>
  <c r="EH49" i="6"/>
  <c r="EJ38" i="6"/>
  <c r="EJ37" i="6"/>
  <c r="EH45" i="6"/>
  <c r="EH47" i="6"/>
  <c r="EI41" i="6"/>
  <c r="EI48" i="6" s="1"/>
  <c r="EG53" i="6" a="1"/>
  <c r="EG53" i="6" s="1"/>
  <c r="EG57" i="6" a="1"/>
  <c r="EG57" i="6" s="1"/>
  <c r="EG56" i="6" a="1"/>
  <c r="EG56" i="6" s="1"/>
  <c r="EG52" i="6" a="1"/>
  <c r="EG52" i="6" s="1"/>
  <c r="EG54" i="6" a="1"/>
  <c r="EG54" i="6" s="1"/>
  <c r="EG55" i="6" a="1"/>
  <c r="EG55" i="6" s="1"/>
  <c r="EJ39" i="6"/>
  <c r="EJ35" i="6"/>
  <c r="EI10" i="6"/>
  <c r="EH46" i="6"/>
  <c r="EH48" i="6"/>
  <c r="EJ36" i="6"/>
  <c r="EH9" i="6" l="1" a="1"/>
  <c r="EH9" i="6" s="1"/>
  <c r="EG59" i="6"/>
  <c r="EI47" i="6"/>
  <c r="EI50" i="6"/>
  <c r="EI45" i="6"/>
  <c r="EI46" i="6"/>
  <c r="EI49" i="6"/>
  <c r="EK35" i="6"/>
  <c r="EH54" i="6" a="1"/>
  <c r="EH54" i="6" s="1"/>
  <c r="EH56" i="6" a="1"/>
  <c r="EH56" i="6" s="1"/>
  <c r="EH55" i="6" a="1"/>
  <c r="EH55" i="6" s="1"/>
  <c r="EH57" i="6" a="1"/>
  <c r="EH57" i="6" s="1"/>
  <c r="EH52" i="6" a="1"/>
  <c r="EH52" i="6" s="1"/>
  <c r="EH53" i="6" a="1"/>
  <c r="EH53" i="6" s="1"/>
  <c r="EK39" i="6"/>
  <c r="EJ10" i="6"/>
  <c r="EJ41" i="6"/>
  <c r="EJ50" i="6" s="1"/>
  <c r="EI4" i="6"/>
  <c r="EI5" i="6"/>
  <c r="EI3" i="6"/>
  <c r="EI7" i="6"/>
  <c r="EI2" i="6"/>
  <c r="EI6" i="6"/>
  <c r="EK38" i="6"/>
  <c r="EK37" i="6"/>
  <c r="EL25" i="6" a="1"/>
  <c r="EL25" i="6" s="1"/>
  <c r="EK34" i="6"/>
  <c r="EL22" i="6" a="1"/>
  <c r="EL22" i="6" s="1"/>
  <c r="EL23" i="6" a="1"/>
  <c r="EL23" i="6" s="1"/>
  <c r="EL24" i="6" a="1"/>
  <c r="EL24" i="6" s="1"/>
  <c r="EK15" i="6" a="1"/>
  <c r="EK15" i="6" s="1"/>
  <c r="EK16" i="6" a="1"/>
  <c r="EK16" i="6" s="1"/>
  <c r="EL20" i="6" a="1"/>
  <c r="EL20" i="6" s="1"/>
  <c r="EK27" i="6" a="1"/>
  <c r="EK27" i="6" s="1"/>
  <c r="EK12" i="6" a="1"/>
  <c r="EK12" i="6" s="1"/>
  <c r="EK17" i="6" a="1"/>
  <c r="EK17" i="6" s="1"/>
  <c r="EK13" i="6" a="1"/>
  <c r="EK13" i="6" s="1"/>
  <c r="EK14" i="6" a="1"/>
  <c r="EK14" i="6" s="1"/>
  <c r="EL21" i="6" a="1"/>
  <c r="EL21" i="6" s="1"/>
  <c r="EK36" i="6"/>
  <c r="EI56" i="6" l="1" a="1"/>
  <c r="EI56" i="6" s="1"/>
  <c r="EI55" i="6" a="1"/>
  <c r="EI55" i="6" s="1"/>
  <c r="EI53" i="6" a="1"/>
  <c r="EI53" i="6" s="1"/>
  <c r="EI52" i="6" a="1"/>
  <c r="EI52" i="6" s="1"/>
  <c r="EI57" i="6" a="1"/>
  <c r="EI57" i="6" s="1"/>
  <c r="EI54" i="6" a="1"/>
  <c r="EI54" i="6" s="1"/>
  <c r="EI9" i="6" a="1"/>
  <c r="EI9" i="6" s="1"/>
  <c r="EH59" i="6"/>
  <c r="EJ49" i="6"/>
  <c r="EJ47" i="6"/>
  <c r="EJ46" i="6"/>
  <c r="EL35" i="6"/>
  <c r="EL38" i="6"/>
  <c r="EL37" i="6"/>
  <c r="EJ48" i="6"/>
  <c r="EJ45" i="6"/>
  <c r="EK10" i="6"/>
  <c r="EJ2" i="6"/>
  <c r="EJ6" i="6"/>
  <c r="EJ7" i="6"/>
  <c r="EJ4" i="6"/>
  <c r="EJ3" i="6"/>
  <c r="EJ5" i="6"/>
  <c r="EK41" i="6"/>
  <c r="EK48" i="6" s="1"/>
  <c r="EM23" i="6" a="1"/>
  <c r="EM23" i="6" s="1"/>
  <c r="EM24" i="6" a="1"/>
  <c r="EM24" i="6" s="1"/>
  <c r="EM22" i="6" a="1"/>
  <c r="EM22" i="6" s="1"/>
  <c r="EM25" i="6" a="1"/>
  <c r="EM25" i="6" s="1"/>
  <c r="EL34" i="6"/>
  <c r="EL13" i="6" a="1"/>
  <c r="EL13" i="6" s="1"/>
  <c r="EL14" i="6" a="1"/>
  <c r="EL14" i="6" s="1"/>
  <c r="EM20" i="6" a="1"/>
  <c r="EM20" i="6" s="1"/>
  <c r="EL27" i="6" a="1"/>
  <c r="EL27" i="6" s="1"/>
  <c r="EL17" i="6" a="1"/>
  <c r="EL17" i="6" s="1"/>
  <c r="EL12" i="6" a="1"/>
  <c r="EL12" i="6" s="1"/>
  <c r="EL15" i="6" a="1"/>
  <c r="EL15" i="6" s="1"/>
  <c r="EL16" i="6" a="1"/>
  <c r="EL16" i="6" s="1"/>
  <c r="EM21" i="6" a="1"/>
  <c r="EM21" i="6" s="1"/>
  <c r="EL39" i="6"/>
  <c r="EL36" i="6"/>
  <c r="EI59" i="6" l="1"/>
  <c r="EJ9" i="6" a="1"/>
  <c r="EJ9" i="6" s="1"/>
  <c r="EK50" i="6"/>
  <c r="EK45" i="6"/>
  <c r="EK47" i="6"/>
  <c r="EK46" i="6"/>
  <c r="EK49" i="6"/>
  <c r="EM39" i="6"/>
  <c r="EL10" i="6"/>
  <c r="EM36" i="6"/>
  <c r="EM38" i="6"/>
  <c r="EM37" i="6"/>
  <c r="EK5" i="6"/>
  <c r="EK3" i="6"/>
  <c r="EK4" i="6"/>
  <c r="EK7" i="6"/>
  <c r="EK2" i="6"/>
  <c r="EK6" i="6"/>
  <c r="EM35" i="6"/>
  <c r="EJ54" i="6" a="1"/>
  <c r="EJ54" i="6" s="1"/>
  <c r="EJ52" i="6" a="1"/>
  <c r="EJ52" i="6" s="1"/>
  <c r="EJ55" i="6" a="1"/>
  <c r="EJ55" i="6" s="1"/>
  <c r="EJ57" i="6" a="1"/>
  <c r="EJ57" i="6" s="1"/>
  <c r="EJ56" i="6" a="1"/>
  <c r="EJ56" i="6" s="1"/>
  <c r="EJ53" i="6" a="1"/>
  <c r="EJ53" i="6" s="1"/>
  <c r="EN22" i="6" a="1"/>
  <c r="EN22" i="6" s="1"/>
  <c r="EN25" i="6" a="1"/>
  <c r="EN25" i="6" s="1"/>
  <c r="EN24" i="6" a="1"/>
  <c r="EN24" i="6" s="1"/>
  <c r="EN23" i="6" a="1"/>
  <c r="EN23" i="6" s="1"/>
  <c r="EM34" i="6"/>
  <c r="EM17" i="6" a="1"/>
  <c r="EM17" i="6" s="1"/>
  <c r="EM12" i="6" a="1"/>
  <c r="EM12" i="6" s="1"/>
  <c r="EM15" i="6" a="1"/>
  <c r="EM15" i="6" s="1"/>
  <c r="EN20" i="6" a="1"/>
  <c r="EN20" i="6" s="1"/>
  <c r="EM27" i="6" a="1"/>
  <c r="EM27" i="6" s="1"/>
  <c r="EM13" i="6" a="1"/>
  <c r="EM13" i="6" s="1"/>
  <c r="EM14" i="6" a="1"/>
  <c r="EM14" i="6" s="1"/>
  <c r="EM16" i="6" a="1"/>
  <c r="EM16" i="6" s="1"/>
  <c r="EN21" i="6" a="1"/>
  <c r="EN21" i="6" s="1"/>
  <c r="EL41" i="6"/>
  <c r="EL50" i="6" s="1"/>
  <c r="EK54" i="6" l="1" a="1"/>
  <c r="EK54" i="6" s="1"/>
  <c r="EK56" i="6" a="1"/>
  <c r="EK56" i="6" s="1"/>
  <c r="EK53" i="6" a="1"/>
  <c r="EK53" i="6" s="1"/>
  <c r="EK57" i="6" a="1"/>
  <c r="EK57" i="6" s="1"/>
  <c r="EK55" i="6" a="1"/>
  <c r="EK55" i="6" s="1"/>
  <c r="EK52" i="6" a="1"/>
  <c r="EK52" i="6" s="1"/>
  <c r="EK9" i="6" a="1"/>
  <c r="EK9" i="6" s="1"/>
  <c r="EJ59" i="6"/>
  <c r="EN37" i="6"/>
  <c r="EL47" i="6"/>
  <c r="EN38" i="6"/>
  <c r="EO24" i="6" a="1"/>
  <c r="EO24" i="6" s="1"/>
  <c r="EO22" i="6" a="1"/>
  <c r="EO22" i="6" s="1"/>
  <c r="EN34" i="6"/>
  <c r="EO23" i="6" a="1"/>
  <c r="EO23" i="6" s="1"/>
  <c r="EO25" i="6" a="1"/>
  <c r="EO25" i="6" s="1"/>
  <c r="EN17" i="6" a="1"/>
  <c r="EN17" i="6" s="1"/>
  <c r="EN14" i="6" a="1"/>
  <c r="EN14" i="6" s="1"/>
  <c r="EN16" i="6" a="1"/>
  <c r="EN16" i="6" s="1"/>
  <c r="EN12" i="6" a="1"/>
  <c r="EN12" i="6" s="1"/>
  <c r="EO20" i="6" a="1"/>
  <c r="EO20" i="6" s="1"/>
  <c r="EN27" i="6" a="1"/>
  <c r="EN27" i="6" s="1"/>
  <c r="EN13" i="6" a="1"/>
  <c r="EN13" i="6" s="1"/>
  <c r="EN15" i="6" a="1"/>
  <c r="EN15" i="6" s="1"/>
  <c r="EO21" i="6" a="1"/>
  <c r="EO21" i="6" s="1"/>
  <c r="EN39" i="6"/>
  <c r="EN36" i="6"/>
  <c r="EL49" i="6"/>
  <c r="EL3" i="6"/>
  <c r="EL7" i="6"/>
  <c r="EL6" i="6"/>
  <c r="EL2" i="6"/>
  <c r="EL4" i="6"/>
  <c r="EL5" i="6"/>
  <c r="EL46" i="6"/>
  <c r="EM10" i="6"/>
  <c r="EL48" i="6"/>
  <c r="EL45" i="6"/>
  <c r="EN35" i="6"/>
  <c r="EM41" i="6"/>
  <c r="EM46" i="6" s="1"/>
  <c r="EK59" i="6" l="1"/>
  <c r="EL9" i="6" a="1"/>
  <c r="EL9" i="6" s="1"/>
  <c r="EM50" i="6"/>
  <c r="EN10" i="6"/>
  <c r="EN4" i="6" s="1"/>
  <c r="EM49" i="6"/>
  <c r="EO36" i="6"/>
  <c r="EO38" i="6"/>
  <c r="EM48" i="6"/>
  <c r="EM47" i="6"/>
  <c r="EL53" i="6" a="1"/>
  <c r="EL53" i="6" s="1"/>
  <c r="EL56" i="6" a="1"/>
  <c r="EL56" i="6" s="1"/>
  <c r="EL52" i="6" a="1"/>
  <c r="EL52" i="6" s="1"/>
  <c r="EL54" i="6" a="1"/>
  <c r="EL54" i="6" s="1"/>
  <c r="EL55" i="6" a="1"/>
  <c r="EL55" i="6" s="1"/>
  <c r="EL57" i="6" a="1"/>
  <c r="EL57" i="6" s="1"/>
  <c r="EO35" i="6"/>
  <c r="EO39" i="6"/>
  <c r="EM7" i="6"/>
  <c r="EM5" i="6"/>
  <c r="EM3" i="6"/>
  <c r="EM4" i="6"/>
  <c r="EM6" i="6"/>
  <c r="EM2" i="6"/>
  <c r="EM45" i="6"/>
  <c r="EO37" i="6"/>
  <c r="EO34" i="6"/>
  <c r="EP25" i="6" a="1"/>
  <c r="EP25" i="6" s="1"/>
  <c r="EO13" i="6" a="1"/>
  <c r="EO13" i="6" s="1"/>
  <c r="EO16" i="6" a="1"/>
  <c r="EO16" i="6" s="1"/>
  <c r="EO17" i="6" a="1"/>
  <c r="EO17" i="6" s="1"/>
  <c r="EP24" i="6" a="1"/>
  <c r="EP24" i="6" s="1"/>
  <c r="EP20" i="6" a="1"/>
  <c r="EP20" i="6" s="1"/>
  <c r="EO27" i="6" a="1"/>
  <c r="EO27" i="6" s="1"/>
  <c r="EP22" i="6" a="1"/>
  <c r="EP22" i="6" s="1"/>
  <c r="EO12" i="6" a="1"/>
  <c r="EO12" i="6" s="1"/>
  <c r="EP23" i="6" a="1"/>
  <c r="EP23" i="6" s="1"/>
  <c r="EO15" i="6" a="1"/>
  <c r="EO15" i="6" s="1"/>
  <c r="EO14" i="6" a="1"/>
  <c r="EO14" i="6" s="1"/>
  <c r="EP21" i="6" a="1"/>
  <c r="EP21" i="6" s="1"/>
  <c r="EN41" i="6"/>
  <c r="EN45" i="6" s="1"/>
  <c r="EN2" i="6" l="1"/>
  <c r="EN5" i="6"/>
  <c r="EN7" i="6"/>
  <c r="EM9" i="6" a="1"/>
  <c r="EM9" i="6" s="1"/>
  <c r="EL59" i="6"/>
  <c r="EN6" i="6"/>
  <c r="EN3" i="6"/>
  <c r="EN49" i="6"/>
  <c r="EM54" i="6" a="1"/>
  <c r="EM54" i="6" s="1"/>
  <c r="EM56" i="6" a="1"/>
  <c r="EM56" i="6" s="1"/>
  <c r="EM55" i="6" a="1"/>
  <c r="EM55" i="6" s="1"/>
  <c r="EM53" i="6" a="1"/>
  <c r="EM53" i="6" s="1"/>
  <c r="EM52" i="6" a="1"/>
  <c r="EM52" i="6" s="1"/>
  <c r="EM57" i="6" a="1"/>
  <c r="EM57" i="6" s="1"/>
  <c r="EP39" i="6"/>
  <c r="EN50" i="6"/>
  <c r="EP36" i="6"/>
  <c r="EP37" i="6"/>
  <c r="EO41" i="6"/>
  <c r="EO50" i="6" s="1"/>
  <c r="EQ23" i="6" a="1"/>
  <c r="EQ23" i="6" s="1"/>
  <c r="EP17" i="6" a="1"/>
  <c r="EP17" i="6" s="1"/>
  <c r="EQ22" i="6" a="1"/>
  <c r="EQ22" i="6" s="1"/>
  <c r="EQ24" i="6" a="1"/>
  <c r="EQ24" i="6" s="1"/>
  <c r="EP34" i="6"/>
  <c r="EQ25" i="6" a="1"/>
  <c r="EQ25" i="6" s="1"/>
  <c r="EP13" i="6" a="1"/>
  <c r="EP13" i="6" s="1"/>
  <c r="EQ20" i="6" a="1"/>
  <c r="EQ20" i="6" s="1"/>
  <c r="EP27" i="6" a="1"/>
  <c r="EP27" i="6" s="1"/>
  <c r="EP14" i="6" a="1"/>
  <c r="EP14" i="6" s="1"/>
  <c r="EP15" i="6" a="1"/>
  <c r="EP15" i="6" s="1"/>
  <c r="EP16" i="6" a="1"/>
  <c r="EP16" i="6" s="1"/>
  <c r="EP12" i="6" a="1"/>
  <c r="EP12" i="6" s="1"/>
  <c r="EQ21" i="6" a="1"/>
  <c r="EQ21" i="6" s="1"/>
  <c r="EN46" i="6"/>
  <c r="EP35" i="6"/>
  <c r="EP38" i="6"/>
  <c r="EN47" i="6"/>
  <c r="EO10" i="6"/>
  <c r="EN48" i="6"/>
  <c r="EN9" i="6" l="1" a="1"/>
  <c r="EN9" i="6" s="1"/>
  <c r="EN55" i="6" a="1"/>
  <c r="EN55" i="6" s="1"/>
  <c r="EN54" i="6" a="1"/>
  <c r="EN54" i="6" s="1"/>
  <c r="EM59" i="6"/>
  <c r="EN52" i="6" a="1"/>
  <c r="EN52" i="6" s="1"/>
  <c r="EN57" i="6" a="1"/>
  <c r="EN57" i="6" s="1"/>
  <c r="EN56" i="6" a="1"/>
  <c r="EN56" i="6" s="1"/>
  <c r="EN53" i="6" a="1"/>
  <c r="EN53" i="6" s="1"/>
  <c r="EQ35" i="6"/>
  <c r="EP10" i="6"/>
  <c r="EQ39" i="6"/>
  <c r="EO45" i="6"/>
  <c r="EP41" i="6"/>
  <c r="EP50" i="6" s="1"/>
  <c r="EQ38" i="6"/>
  <c r="EQ36" i="6"/>
  <c r="EO4" i="6"/>
  <c r="EO3" i="6"/>
  <c r="EO6" i="6"/>
  <c r="EO7" i="6"/>
  <c r="EO2" i="6"/>
  <c r="EO5" i="6"/>
  <c r="EO47" i="6"/>
  <c r="ER23" i="6" a="1"/>
  <c r="ER23" i="6" s="1"/>
  <c r="EQ27" i="6" a="1"/>
  <c r="EQ27" i="6" s="1"/>
  <c r="ER25" i="6" a="1"/>
  <c r="ER25" i="6" s="1"/>
  <c r="ER20" i="6" a="1"/>
  <c r="ER20" i="6" s="1"/>
  <c r="EQ12" i="6" a="1"/>
  <c r="EQ12" i="6" s="1"/>
  <c r="ER22" i="6" a="1"/>
  <c r="ER22" i="6" s="1"/>
  <c r="EQ13" i="6" a="1"/>
  <c r="EQ13" i="6" s="1"/>
  <c r="EQ16" i="6" a="1"/>
  <c r="EQ16" i="6" s="1"/>
  <c r="EQ14" i="6" a="1"/>
  <c r="EQ14" i="6" s="1"/>
  <c r="EQ15" i="6" a="1"/>
  <c r="EQ15" i="6" s="1"/>
  <c r="EQ34" i="6"/>
  <c r="ER24" i="6" a="1"/>
  <c r="ER24" i="6" s="1"/>
  <c r="EQ17" i="6" a="1"/>
  <c r="EQ17" i="6" s="1"/>
  <c r="ER21" i="6" a="1"/>
  <c r="ER21" i="6" s="1"/>
  <c r="EO48" i="6"/>
  <c r="EO46" i="6"/>
  <c r="EQ37" i="6"/>
  <c r="EO49" i="6"/>
  <c r="EN59" i="6" l="1"/>
  <c r="EP49" i="6"/>
  <c r="EP46" i="6"/>
  <c r="EO9" i="6" a="1"/>
  <c r="EO9" i="6" s="1"/>
  <c r="EP48" i="6"/>
  <c r="EP45" i="6"/>
  <c r="EP47" i="6"/>
  <c r="ER37" i="6"/>
  <c r="EO56" i="6" a="1"/>
  <c r="EO56" i="6" s="1"/>
  <c r="EO53" i="6" a="1"/>
  <c r="EO53" i="6" s="1"/>
  <c r="EO52" i="6" a="1"/>
  <c r="EO52" i="6" s="1"/>
  <c r="EO54" i="6" a="1"/>
  <c r="EO54" i="6" s="1"/>
  <c r="EO57" i="6" a="1"/>
  <c r="EO57" i="6" s="1"/>
  <c r="EO55" i="6" a="1"/>
  <c r="EO55" i="6" s="1"/>
  <c r="ER35" i="6"/>
  <c r="ER36" i="6"/>
  <c r="EP2" i="6"/>
  <c r="EP3" i="6"/>
  <c r="EP4" i="6"/>
  <c r="EP5" i="6"/>
  <c r="EP6" i="6"/>
  <c r="EP7" i="6"/>
  <c r="ER38" i="6"/>
  <c r="EQ10" i="6"/>
  <c r="ER17" i="6" a="1"/>
  <c r="ER17" i="6" s="1"/>
  <c r="ER12" i="6" a="1"/>
  <c r="ER12" i="6" s="1"/>
  <c r="ES22" i="6" a="1"/>
  <c r="ES22" i="6" s="1"/>
  <c r="ER34" i="6"/>
  <c r="ES20" i="6" a="1"/>
  <c r="ES20" i="6" s="1"/>
  <c r="ER13" i="6" a="1"/>
  <c r="ER13" i="6" s="1"/>
  <c r="ER14" i="6" a="1"/>
  <c r="ER14" i="6" s="1"/>
  <c r="ES24" i="6" a="1"/>
  <c r="ES24" i="6" s="1"/>
  <c r="ES23" i="6" a="1"/>
  <c r="ES23" i="6" s="1"/>
  <c r="ER16" i="6" a="1"/>
  <c r="ER16" i="6" s="1"/>
  <c r="ER15" i="6" a="1"/>
  <c r="ER15" i="6" s="1"/>
  <c r="ES25" i="6" a="1"/>
  <c r="ES25" i="6" s="1"/>
  <c r="ER27" i="6" a="1"/>
  <c r="ER27" i="6" s="1"/>
  <c r="ES21" i="6" a="1"/>
  <c r="ES21" i="6" s="1"/>
  <c r="EQ41" i="6"/>
  <c r="EQ48" i="6" s="1"/>
  <c r="ER39" i="6"/>
  <c r="EP56" i="6" l="1" a="1"/>
  <c r="EP56" i="6" s="1"/>
  <c r="EP55" i="6" a="1"/>
  <c r="EP55" i="6" s="1"/>
  <c r="EP57" i="6" a="1"/>
  <c r="EP57" i="6" s="1"/>
  <c r="EP52" i="6" a="1"/>
  <c r="EP52" i="6" s="1"/>
  <c r="EP54" i="6" a="1"/>
  <c r="EP54" i="6" s="1"/>
  <c r="EP53" i="6" a="1"/>
  <c r="EP53" i="6" s="1"/>
  <c r="EO59" i="6"/>
  <c r="EP9" i="6" a="1"/>
  <c r="EP9" i="6" s="1"/>
  <c r="EQ45" i="6"/>
  <c r="EQ46" i="6"/>
  <c r="ES35" i="6"/>
  <c r="EQ49" i="6"/>
  <c r="ES17" i="6" a="1"/>
  <c r="ES17" i="6" s="1"/>
  <c r="ES14" i="6" a="1"/>
  <c r="ES14" i="6" s="1"/>
  <c r="ES34" i="6"/>
  <c r="ET24" i="6" a="1"/>
  <c r="ET24" i="6" s="1"/>
  <c r="ES13" i="6" a="1"/>
  <c r="ES13" i="6" s="1"/>
  <c r="ES12" i="6" a="1"/>
  <c r="ES12" i="6" s="1"/>
  <c r="ET23" i="6" a="1"/>
  <c r="ET23" i="6" s="1"/>
  <c r="ES16" i="6" a="1"/>
  <c r="ES16" i="6" s="1"/>
  <c r="ET25" i="6" a="1"/>
  <c r="ET25" i="6" s="1"/>
  <c r="ET20" i="6" a="1"/>
  <c r="ET20" i="6" s="1"/>
  <c r="ES27" i="6" a="1"/>
  <c r="ES27" i="6" s="1"/>
  <c r="ET22" i="6" a="1"/>
  <c r="ET22" i="6" s="1"/>
  <c r="ES15" i="6" a="1"/>
  <c r="ES15" i="6" s="1"/>
  <c r="ET21" i="6" a="1"/>
  <c r="ET21" i="6" s="1"/>
  <c r="EQ50" i="6"/>
  <c r="ES39" i="6"/>
  <c r="ER41" i="6"/>
  <c r="ER45" i="6" s="1"/>
  <c r="EQ47" i="6"/>
  <c r="ES36" i="6"/>
  <c r="ER10" i="6"/>
  <c r="EQ3" i="6"/>
  <c r="EQ5" i="6"/>
  <c r="EQ2" i="6"/>
  <c r="EQ6" i="6"/>
  <c r="EQ7" i="6"/>
  <c r="EQ4" i="6"/>
  <c r="ES37" i="6"/>
  <c r="ES38" i="6"/>
  <c r="EQ56" i="6" l="1" a="1"/>
  <c r="EQ56" i="6" s="1"/>
  <c r="EQ53" i="6" a="1"/>
  <c r="EQ53" i="6" s="1"/>
  <c r="EP59" i="6"/>
  <c r="EQ57" i="6" a="1"/>
  <c r="EQ57" i="6" s="1"/>
  <c r="EQ52" i="6" a="1"/>
  <c r="EQ52" i="6" s="1"/>
  <c r="EQ55" i="6" a="1"/>
  <c r="EQ55" i="6" s="1"/>
  <c r="EQ54" i="6" a="1"/>
  <c r="EQ54" i="6" s="1"/>
  <c r="EQ9" i="6" a="1"/>
  <c r="EQ9" i="6" s="1"/>
  <c r="ER46" i="6"/>
  <c r="ER47" i="6"/>
  <c r="ET16" i="6" a="1"/>
  <c r="ET16" i="6" s="1"/>
  <c r="EU24" i="6" a="1"/>
  <c r="EU24" i="6" s="1"/>
  <c r="ET12" i="6" a="1"/>
  <c r="ET12" i="6" s="1"/>
  <c r="ET15" i="6" a="1"/>
  <c r="ET15" i="6" s="1"/>
  <c r="ET14" i="6" a="1"/>
  <c r="ET14" i="6" s="1"/>
  <c r="ET17" i="6" a="1"/>
  <c r="ET17" i="6" s="1"/>
  <c r="ET34" i="6"/>
  <c r="EU22" i="6" a="1"/>
  <c r="EU22" i="6" s="1"/>
  <c r="EU20" i="6" a="1"/>
  <c r="EU20" i="6" s="1"/>
  <c r="ET13" i="6" a="1"/>
  <c r="ET13" i="6" s="1"/>
  <c r="EU23" i="6" a="1"/>
  <c r="EU23" i="6" s="1"/>
  <c r="EU25" i="6" a="1"/>
  <c r="EU25" i="6" s="1"/>
  <c r="ET27" i="6" a="1"/>
  <c r="ET27" i="6" s="1"/>
  <c r="EU21" i="6" a="1"/>
  <c r="EU21" i="6" s="1"/>
  <c r="ES41" i="6"/>
  <c r="ES45" i="6" s="1"/>
  <c r="ET39" i="6"/>
  <c r="ER5" i="6"/>
  <c r="ER3" i="6"/>
  <c r="ER2" i="6"/>
  <c r="ER4" i="6"/>
  <c r="ER6" i="6"/>
  <c r="ER7" i="6"/>
  <c r="ER49" i="6"/>
  <c r="ER48" i="6"/>
  <c r="ET35" i="6"/>
  <c r="ET37" i="6"/>
  <c r="ES10" i="6"/>
  <c r="ER50" i="6"/>
  <c r="ET36" i="6"/>
  <c r="ET38" i="6"/>
  <c r="EQ59" i="6" l="1"/>
  <c r="ER55" i="6" a="1"/>
  <c r="ER55" i="6" s="1"/>
  <c r="ER53" i="6" a="1"/>
  <c r="ER53" i="6" s="1"/>
  <c r="ER56" i="6" a="1"/>
  <c r="ER56" i="6" s="1"/>
  <c r="ER54" i="6" a="1"/>
  <c r="ER54" i="6" s="1"/>
  <c r="ER52" i="6" a="1"/>
  <c r="ER52" i="6" s="1"/>
  <c r="ER57" i="6" a="1"/>
  <c r="ER57" i="6" s="1"/>
  <c r="ER9" i="6" a="1"/>
  <c r="ER9" i="6" s="1"/>
  <c r="ES47" i="6"/>
  <c r="ES46" i="6"/>
  <c r="ES48" i="6"/>
  <c r="ES50" i="6"/>
  <c r="ET41" i="6"/>
  <c r="ET45" i="6" s="1"/>
  <c r="ES49" i="6"/>
  <c r="EU35" i="6"/>
  <c r="EU39" i="6"/>
  <c r="EU37" i="6"/>
  <c r="ET10" i="6"/>
  <c r="EU38" i="6"/>
  <c r="ES3" i="6"/>
  <c r="ES4" i="6"/>
  <c r="ES2" i="6"/>
  <c r="ES5" i="6"/>
  <c r="ES7" i="6"/>
  <c r="ES6" i="6"/>
  <c r="EU34" i="6"/>
  <c r="EV25" i="6" a="1"/>
  <c r="EV25" i="6" s="1"/>
  <c r="EU15" i="6" a="1"/>
  <c r="EU15" i="6" s="1"/>
  <c r="EU17" i="6" a="1"/>
  <c r="EU17" i="6" s="1"/>
  <c r="EV22" i="6" a="1"/>
  <c r="EV22" i="6" s="1"/>
  <c r="EV24" i="6" a="1"/>
  <c r="EV24" i="6" s="1"/>
  <c r="EU13" i="6" a="1"/>
  <c r="EU13" i="6" s="1"/>
  <c r="EU14" i="6" a="1"/>
  <c r="EU14" i="6" s="1"/>
  <c r="EV20" i="6" a="1"/>
  <c r="EV20" i="6" s="1"/>
  <c r="EV23" i="6" a="1"/>
  <c r="EV23" i="6" s="1"/>
  <c r="EU12" i="6" a="1"/>
  <c r="EU12" i="6" s="1"/>
  <c r="EU27" i="6" a="1"/>
  <c r="EU27" i="6" s="1"/>
  <c r="EU16" i="6" a="1"/>
  <c r="EU16" i="6" s="1"/>
  <c r="EV21" i="6" a="1"/>
  <c r="EV21" i="6" s="1"/>
  <c r="EU36" i="6"/>
  <c r="ES56" i="6" l="1" a="1"/>
  <c r="ES56" i="6" s="1"/>
  <c r="ES57" i="6" a="1"/>
  <c r="ES57" i="6" s="1"/>
  <c r="ES54" i="6" a="1"/>
  <c r="ES54" i="6" s="1"/>
  <c r="ES9" i="6" a="1"/>
  <c r="ES9" i="6" s="1"/>
  <c r="ER59" i="6"/>
  <c r="ES52" i="6" a="1"/>
  <c r="ES52" i="6" s="1"/>
  <c r="ES53" i="6" a="1"/>
  <c r="ES53" i="6" s="1"/>
  <c r="ES55" i="6" a="1"/>
  <c r="ES55" i="6" s="1"/>
  <c r="ET48" i="6"/>
  <c r="ET50" i="6"/>
  <c r="EU10" i="6"/>
  <c r="ET47" i="6"/>
  <c r="ET49" i="6"/>
  <c r="EV39" i="6"/>
  <c r="EV34" i="6"/>
  <c r="EW24" i="6" a="1"/>
  <c r="EW24" i="6" s="1"/>
  <c r="EV15" i="6" a="1"/>
  <c r="EV15" i="6" s="1"/>
  <c r="EV12" i="6" a="1"/>
  <c r="EV12" i="6" s="1"/>
  <c r="EV13" i="6" a="1"/>
  <c r="EV13" i="6" s="1"/>
  <c r="EV27" i="6" a="1"/>
  <c r="EV27" i="6" s="1"/>
  <c r="EW22" i="6" a="1"/>
  <c r="EW22" i="6" s="1"/>
  <c r="EW25" i="6" a="1"/>
  <c r="EW25" i="6" s="1"/>
  <c r="EV16" i="6" a="1"/>
  <c r="EV16" i="6" s="1"/>
  <c r="EW23" i="6" a="1"/>
  <c r="EW23" i="6" s="1"/>
  <c r="EV17" i="6" a="1"/>
  <c r="EV17" i="6" s="1"/>
  <c r="EV14" i="6" a="1"/>
  <c r="EV14" i="6" s="1"/>
  <c r="EW20" i="6" a="1"/>
  <c r="EW20" i="6" s="1"/>
  <c r="EW21" i="6" a="1"/>
  <c r="EW21" i="6" s="1"/>
  <c r="EV37" i="6"/>
  <c r="EU41" i="6"/>
  <c r="EU46" i="6" s="1"/>
  <c r="ET46" i="6"/>
  <c r="EV35" i="6"/>
  <c r="EV38" i="6"/>
  <c r="ET2" i="6"/>
  <c r="ET5" i="6"/>
  <c r="ET4" i="6"/>
  <c r="ET3" i="6"/>
  <c r="ET7" i="6"/>
  <c r="ET6" i="6"/>
  <c r="EV36" i="6"/>
  <c r="ES59" i="6" l="1"/>
  <c r="ET53" i="6" a="1"/>
  <c r="ET53" i="6" s="1"/>
  <c r="ET54" i="6" a="1"/>
  <c r="ET54" i="6" s="1"/>
  <c r="ET57" i="6" a="1"/>
  <c r="ET57" i="6" s="1"/>
  <c r="ET55" i="6" a="1"/>
  <c r="ET55" i="6" s="1"/>
  <c r="ET52" i="6" a="1"/>
  <c r="ET52" i="6" s="1"/>
  <c r="ET9" i="6" a="1"/>
  <c r="ET9" i="6" s="1"/>
  <c r="ET56" i="6" a="1"/>
  <c r="ET56" i="6" s="1"/>
  <c r="EU5" i="6"/>
  <c r="EU3" i="6"/>
  <c r="EU4" i="6"/>
  <c r="EU6" i="6"/>
  <c r="EU2" i="6"/>
  <c r="EU7" i="6"/>
  <c r="EW38" i="6"/>
  <c r="EU48" i="6"/>
  <c r="EU45" i="6"/>
  <c r="EV41" i="6"/>
  <c r="EV46" i="6" s="1"/>
  <c r="EW39" i="6"/>
  <c r="EW37" i="6"/>
  <c r="EU50" i="6"/>
  <c r="EW36" i="6"/>
  <c r="EU49" i="6"/>
  <c r="EW35" i="6"/>
  <c r="EU47" i="6"/>
  <c r="EX23" i="6" a="1"/>
  <c r="EX23" i="6" s="1"/>
  <c r="EX22" i="6" a="1"/>
  <c r="EX22" i="6" s="1"/>
  <c r="EX25" i="6" a="1"/>
  <c r="EX25" i="6" s="1"/>
  <c r="EW34" i="6"/>
  <c r="EX24" i="6" a="1"/>
  <c r="EX24" i="6" s="1"/>
  <c r="EW27" i="6" a="1"/>
  <c r="EW27" i="6" s="1"/>
  <c r="EW16" i="6" a="1"/>
  <c r="EW16" i="6" s="1"/>
  <c r="EX20" i="6" a="1"/>
  <c r="EX20" i="6" s="1"/>
  <c r="EW14" i="6" a="1"/>
  <c r="EW14" i="6" s="1"/>
  <c r="EW17" i="6" a="1"/>
  <c r="EW17" i="6" s="1"/>
  <c r="EW12" i="6" a="1"/>
  <c r="EW12" i="6" s="1"/>
  <c r="EW13" i="6" a="1"/>
  <c r="EW13" i="6" s="1"/>
  <c r="EW15" i="6" a="1"/>
  <c r="EW15" i="6" s="1"/>
  <c r="EX21" i="6" a="1"/>
  <c r="EX21" i="6" s="1"/>
  <c r="EV10" i="6"/>
  <c r="ET59" i="6" l="1"/>
  <c r="EU9" i="6" a="1"/>
  <c r="EU9" i="6" s="1"/>
  <c r="EW10" i="6"/>
  <c r="EW5" i="6" s="1"/>
  <c r="EV49" i="6"/>
  <c r="P6" i="8"/>
  <c r="AL2" i="8" s="1"/>
  <c r="EX39" i="6"/>
  <c r="M6" i="8"/>
  <c r="AI2" i="8" s="1"/>
  <c r="EX36" i="6"/>
  <c r="EX37" i="6"/>
  <c r="N6" i="8"/>
  <c r="AJ2" i="8" s="1"/>
  <c r="EX34" i="6"/>
  <c r="EX15" i="6" a="1"/>
  <c r="EX15" i="6" s="1"/>
  <c r="EX14" i="6" a="1"/>
  <c r="EX14" i="6" s="1"/>
  <c r="EX13" i="6" a="1"/>
  <c r="EX13" i="6" s="1"/>
  <c r="EX27" i="6" a="1"/>
  <c r="EX27" i="6" s="1"/>
  <c r="W595" i="6" s="1"/>
  <c r="EX12" i="6" a="1"/>
  <c r="EX12" i="6" s="1"/>
  <c r="EX17" i="6" a="1"/>
  <c r="EX17" i="6" s="1"/>
  <c r="EX16" i="6" a="1"/>
  <c r="EX16" i="6" s="1"/>
  <c r="K6" i="8"/>
  <c r="AG2" i="8" s="1"/>
  <c r="EV4" i="6"/>
  <c r="EV7" i="6"/>
  <c r="EV2" i="6"/>
  <c r="EV5" i="6"/>
  <c r="EV3" i="6"/>
  <c r="EV6" i="6"/>
  <c r="EV47" i="6"/>
  <c r="EV48" i="6"/>
  <c r="EV45" i="6"/>
  <c r="EX38" i="6"/>
  <c r="O6" i="8"/>
  <c r="AK2" i="8" s="1"/>
  <c r="EV50" i="6"/>
  <c r="EU54" i="6" a="1"/>
  <c r="EU54" i="6" s="1"/>
  <c r="EU53" i="6" a="1"/>
  <c r="EU53" i="6" s="1"/>
  <c r="EU57" i="6" a="1"/>
  <c r="EU57" i="6" s="1"/>
  <c r="EU55" i="6" a="1"/>
  <c r="EU55" i="6" s="1"/>
  <c r="EU52" i="6" a="1"/>
  <c r="EU52" i="6" s="1"/>
  <c r="EU56" i="6" a="1"/>
  <c r="EU56" i="6" s="1"/>
  <c r="L6" i="8"/>
  <c r="AH2" i="8" s="1"/>
  <c r="EX35" i="6"/>
  <c r="EW41" i="6"/>
  <c r="EW49" i="6" s="1"/>
  <c r="EW3" i="6"/>
  <c r="EU59" i="6" l="1"/>
  <c r="EW2" i="6"/>
  <c r="Q464" i="10" a="1"/>
  <c r="Q464" i="10" s="1"/>
  <c r="W464" i="10" s="1"/>
  <c r="Q189" i="10" a="1"/>
  <c r="Q189" i="10" s="1"/>
  <c r="W189" i="10" s="1"/>
  <c r="EV9" i="6" a="1"/>
  <c r="EV9" i="6" s="1"/>
  <c r="EW7" i="6"/>
  <c r="Q102" i="10" a="1"/>
  <c r="Q102" i="10" s="1"/>
  <c r="W102" i="10" s="1"/>
  <c r="Q699" i="10" a="1"/>
  <c r="Q699" i="10" s="1"/>
  <c r="W699" i="10" s="1"/>
  <c r="Q862" i="10" a="1"/>
  <c r="Q862" i="10" s="1"/>
  <c r="W862" i="10" s="1"/>
  <c r="Q48" i="10" a="1"/>
  <c r="Q48" i="10" s="1"/>
  <c r="W48" i="10" s="1"/>
  <c r="Q788" i="10" a="1"/>
  <c r="Q788" i="10" s="1"/>
  <c r="W788" i="10" s="1"/>
  <c r="Q658" i="10" a="1"/>
  <c r="Q658" i="10" s="1"/>
  <c r="W658" i="10" s="1"/>
  <c r="EW4" i="6"/>
  <c r="Q299" i="10" a="1"/>
  <c r="Q299" i="10" s="1"/>
  <c r="W299" i="10" s="1"/>
  <c r="EW6" i="6"/>
  <c r="Q232" i="10" a="1"/>
  <c r="Q232" i="10" s="1"/>
  <c r="W232" i="10" s="1"/>
  <c r="Q402" i="10" a="1"/>
  <c r="Q402" i="10" s="1"/>
  <c r="W402" i="10" s="1"/>
  <c r="Q651" i="10" a="1"/>
  <c r="Q651" i="10" s="1"/>
  <c r="W651" i="10" s="1"/>
  <c r="Q94" i="10" a="1"/>
  <c r="Q94" i="10" s="1"/>
  <c r="W94" i="10" s="1"/>
  <c r="Q183" i="10" a="1"/>
  <c r="Q183" i="10" s="1"/>
  <c r="W183" i="10" s="1"/>
  <c r="Q430" i="10" a="1"/>
  <c r="Q430" i="10" s="1"/>
  <c r="W430" i="10" s="1"/>
  <c r="Q807" i="10" a="1"/>
  <c r="Q807" i="10" s="1"/>
  <c r="W807" i="10" s="1"/>
  <c r="Q581" i="10" a="1"/>
  <c r="Q581" i="10" s="1"/>
  <c r="W581" i="10" s="1"/>
  <c r="Q91" i="10" a="1"/>
  <c r="Q91" i="10" s="1"/>
  <c r="W91" i="10" s="1"/>
  <c r="Q470" i="10" a="1"/>
  <c r="Q470" i="10" s="1"/>
  <c r="W470" i="10" s="1"/>
  <c r="Q25" i="10" a="1"/>
  <c r="Q25" i="10" s="1"/>
  <c r="W25" i="10" s="1"/>
  <c r="Q751" i="10" a="1"/>
  <c r="Q751" i="10" s="1"/>
  <c r="W751" i="10" s="1"/>
  <c r="Q799" i="10" a="1"/>
  <c r="Q799" i="10" s="1"/>
  <c r="W799" i="10" s="1"/>
  <c r="Q856" i="10" a="1"/>
  <c r="Q856" i="10" s="1"/>
  <c r="W856" i="10" s="1"/>
  <c r="Q552" i="10" a="1"/>
  <c r="Q552" i="10" s="1"/>
  <c r="W552" i="10" s="1"/>
  <c r="Q50" i="10" a="1"/>
  <c r="Q50" i="10" s="1"/>
  <c r="W50" i="10" s="1"/>
  <c r="Q683" i="10" a="1"/>
  <c r="Q683" i="10" s="1"/>
  <c r="W683" i="10" s="1"/>
  <c r="Q872" i="10" a="1"/>
  <c r="Q872" i="10" s="1"/>
  <c r="W872" i="10" s="1"/>
  <c r="Q72" i="10" a="1"/>
  <c r="Q72" i="10" s="1"/>
  <c r="W72" i="10" s="1"/>
  <c r="Q133" i="10" a="1"/>
  <c r="Q133" i="10" s="1"/>
  <c r="W133" i="10" s="1"/>
  <c r="Q698" i="10" a="1"/>
  <c r="Q698" i="10" s="1"/>
  <c r="W698" i="10" s="1"/>
  <c r="Q256" i="10" a="1"/>
  <c r="Q256" i="10" s="1"/>
  <c r="W256" i="10" s="1"/>
  <c r="Q82" i="10" a="1"/>
  <c r="Q82" i="10" s="1"/>
  <c r="W82" i="10" s="1"/>
  <c r="Q414" i="10" a="1"/>
  <c r="Q414" i="10" s="1"/>
  <c r="W414" i="10" s="1"/>
  <c r="Q647" i="10" a="1"/>
  <c r="Q647" i="10" s="1"/>
  <c r="W647" i="10" s="1"/>
  <c r="Q461" i="10" a="1"/>
  <c r="Q461" i="10" s="1"/>
  <c r="W461" i="10" s="1"/>
  <c r="Q217" i="10" a="1"/>
  <c r="Q217" i="10" s="1"/>
  <c r="W217" i="10" s="1"/>
  <c r="Q524" i="10" a="1"/>
  <c r="Q524" i="10" s="1"/>
  <c r="W524" i="10" s="1"/>
  <c r="Q790" i="10" a="1"/>
  <c r="Q790" i="10" s="1"/>
  <c r="W790" i="10" s="1"/>
  <c r="Q666" i="10" a="1"/>
  <c r="Q666" i="10" s="1"/>
  <c r="W666" i="10" s="1"/>
  <c r="Q995" i="10" a="1"/>
  <c r="Q995" i="10" s="1"/>
  <c r="W995" i="10" s="1"/>
  <c r="Q634" i="10" a="1"/>
  <c r="Q634" i="10" s="1"/>
  <c r="W634" i="10" s="1"/>
  <c r="Q235" i="10" a="1"/>
  <c r="Q235" i="10" s="1"/>
  <c r="W235" i="10" s="1"/>
  <c r="Q128" i="10" a="1"/>
  <c r="Q128" i="10" s="1"/>
  <c r="W128" i="10" s="1"/>
  <c r="Q80" i="10" a="1"/>
  <c r="Q80" i="10" s="1"/>
  <c r="W80" i="10" s="1"/>
  <c r="Q538" i="10" a="1"/>
  <c r="Q538" i="10" s="1"/>
  <c r="W538" i="10" s="1"/>
  <c r="Q249" i="10" a="1"/>
  <c r="Q249" i="10" s="1"/>
  <c r="W249" i="10" s="1"/>
  <c r="Q717" i="10" a="1"/>
  <c r="Q717" i="10" s="1"/>
  <c r="W717" i="10" s="1"/>
  <c r="Q761" i="10" a="1"/>
  <c r="Q761" i="10" s="1"/>
  <c r="W761" i="10" s="1"/>
  <c r="Q178" i="10" a="1"/>
  <c r="Q178" i="10" s="1"/>
  <c r="W178" i="10" s="1"/>
  <c r="Q398" i="10" a="1"/>
  <c r="Q398" i="10" s="1"/>
  <c r="W398" i="10" s="1"/>
  <c r="Q900" i="10" a="1"/>
  <c r="Q900" i="10" s="1"/>
  <c r="W900" i="10" s="1"/>
  <c r="Q122" i="10" a="1"/>
  <c r="Q122" i="10" s="1"/>
  <c r="W122" i="10" s="1"/>
  <c r="Q228" i="10" a="1"/>
  <c r="Q228" i="10" s="1"/>
  <c r="W228" i="10" s="1"/>
  <c r="Q852" i="10" a="1"/>
  <c r="Q852" i="10" s="1"/>
  <c r="W852" i="10" s="1"/>
  <c r="Q583" i="10" a="1"/>
  <c r="Q583" i="10" s="1"/>
  <c r="W583" i="10" s="1"/>
  <c r="Q442" i="10" a="1"/>
  <c r="Q442" i="10" s="1"/>
  <c r="W442" i="10" s="1"/>
  <c r="Q200" i="10" a="1"/>
  <c r="Q200" i="10" s="1"/>
  <c r="W200" i="10" s="1"/>
  <c r="Q441" i="10" a="1"/>
  <c r="Q441" i="10" s="1"/>
  <c r="W441" i="10" s="1"/>
  <c r="Q847" i="10" a="1"/>
  <c r="Q847" i="10" s="1"/>
  <c r="W847" i="10" s="1"/>
  <c r="Q469" i="10" a="1"/>
  <c r="Q469" i="10" s="1"/>
  <c r="W469" i="10" s="1"/>
  <c r="Q22" i="10" a="1"/>
  <c r="Q22" i="10" s="1"/>
  <c r="W22" i="10" s="1"/>
  <c r="Q93" i="10" a="1"/>
  <c r="Q93" i="10" s="1"/>
  <c r="W93" i="10" s="1"/>
  <c r="Q641" i="10" a="1"/>
  <c r="Q641" i="10" s="1"/>
  <c r="W641" i="10" s="1"/>
  <c r="Q401" i="10" a="1"/>
  <c r="Q401" i="10" s="1"/>
  <c r="W401" i="10" s="1"/>
  <c r="Q141" i="10" a="1"/>
  <c r="Q141" i="10" s="1"/>
  <c r="W141" i="10" s="1"/>
  <c r="Q325" i="10" a="1"/>
  <c r="Q325" i="10" s="1"/>
  <c r="W325" i="10" s="1"/>
  <c r="Q264" i="10" a="1"/>
  <c r="Q264" i="10" s="1"/>
  <c r="W264" i="10" s="1"/>
  <c r="Q475" i="10" a="1"/>
  <c r="Q475" i="10" s="1"/>
  <c r="W475" i="10" s="1"/>
  <c r="Q98" i="10" a="1"/>
  <c r="Q98" i="10" s="1"/>
  <c r="W98" i="10" s="1"/>
  <c r="Q874" i="10" a="1"/>
  <c r="Q874" i="10" s="1"/>
  <c r="W874" i="10" s="1"/>
  <c r="Q344" i="10" a="1"/>
  <c r="Q344" i="10" s="1"/>
  <c r="W344" i="10" s="1"/>
  <c r="Q43" i="10" a="1"/>
  <c r="Q43" i="10" s="1"/>
  <c r="W43" i="10" s="1"/>
  <c r="Q212" i="10" a="1"/>
  <c r="Q212" i="10" s="1"/>
  <c r="W212" i="10" s="1"/>
  <c r="Q269" i="10" a="1"/>
  <c r="Q269" i="10" s="1"/>
  <c r="W269" i="10" s="1"/>
  <c r="Q989" i="10" a="1"/>
  <c r="Q989" i="10" s="1"/>
  <c r="W989" i="10" s="1"/>
  <c r="Q44" i="10" a="1"/>
  <c r="Q44" i="10" s="1"/>
  <c r="W44" i="10" s="1"/>
  <c r="Q405" i="10" a="1"/>
  <c r="Q405" i="10" s="1"/>
  <c r="W405" i="10" s="1"/>
  <c r="Q671" i="10" a="1"/>
  <c r="Q671" i="10" s="1"/>
  <c r="W671" i="10" s="1"/>
  <c r="Q845" i="10" a="1"/>
  <c r="Q845" i="10" s="1"/>
  <c r="W845" i="10" s="1"/>
  <c r="Q804" i="10" a="1"/>
  <c r="Q804" i="10" s="1"/>
  <c r="W804" i="10" s="1"/>
  <c r="Q459" i="10" a="1"/>
  <c r="Q459" i="10" s="1"/>
  <c r="W459" i="10" s="1"/>
  <c r="Q179" i="10" a="1"/>
  <c r="Q179" i="10" s="1"/>
  <c r="W179" i="10" s="1"/>
  <c r="Q587" i="10" a="1"/>
  <c r="Q587" i="10" s="1"/>
  <c r="W587" i="10" s="1"/>
  <c r="Q225" i="10" a="1"/>
  <c r="Q225" i="10" s="1"/>
  <c r="W225" i="10" s="1"/>
  <c r="Q41" i="10" a="1"/>
  <c r="Q41" i="10" s="1"/>
  <c r="W41" i="10" s="1"/>
  <c r="Q630" i="10" a="1"/>
  <c r="Q630" i="10" s="1"/>
  <c r="W630" i="10" s="1"/>
  <c r="Q902" i="10" a="1"/>
  <c r="Q902" i="10" s="1"/>
  <c r="W902" i="10" s="1"/>
  <c r="Q565" i="10" a="1"/>
  <c r="Q565" i="10" s="1"/>
  <c r="W565" i="10" s="1"/>
  <c r="Q127" i="10" a="1"/>
  <c r="Q127" i="10" s="1"/>
  <c r="W127" i="10" s="1"/>
  <c r="Q466" i="10" a="1"/>
  <c r="Q466" i="10" s="1"/>
  <c r="W466" i="10" s="1"/>
  <c r="Q532" i="10" a="1"/>
  <c r="Q532" i="10" s="1"/>
  <c r="W532" i="10" s="1"/>
  <c r="Q484" i="10" a="1"/>
  <c r="Q484" i="10" s="1"/>
  <c r="W484" i="10" s="1"/>
  <c r="Q154" i="10" a="1"/>
  <c r="Q154" i="10" s="1"/>
  <c r="W154" i="10" s="1"/>
  <c r="Q293" i="10" a="1"/>
  <c r="Q293" i="10" s="1"/>
  <c r="W293" i="10" s="1"/>
  <c r="Q261" i="10" a="1"/>
  <c r="Q261" i="10" s="1"/>
  <c r="W261" i="10" s="1"/>
  <c r="Q573" i="10" a="1"/>
  <c r="Q573" i="10" s="1"/>
  <c r="W573" i="10" s="1"/>
  <c r="Q692" i="10" a="1"/>
  <c r="Q692" i="10" s="1"/>
  <c r="W692" i="10" s="1"/>
  <c r="Q622" i="10" a="1"/>
  <c r="Q622" i="10" s="1"/>
  <c r="W622" i="10" s="1"/>
  <c r="Q734" i="10" a="1"/>
  <c r="Q734" i="10" s="1"/>
  <c r="W734" i="10" s="1"/>
  <c r="Q561" i="10" a="1"/>
  <c r="Q561" i="10" s="1"/>
  <c r="W561" i="10" s="1"/>
  <c r="Q399" i="10" a="1"/>
  <c r="Q399" i="10" s="1"/>
  <c r="W399" i="10" s="1"/>
  <c r="Q638" i="10" a="1"/>
  <c r="Q638" i="10" s="1"/>
  <c r="W638" i="10" s="1"/>
  <c r="Q787" i="10" a="1"/>
  <c r="Q787" i="10" s="1"/>
  <c r="W787" i="10" s="1"/>
  <c r="Q953" i="10" a="1"/>
  <c r="Q953" i="10" s="1"/>
  <c r="W953" i="10" s="1"/>
  <c r="Q542" i="10" a="1"/>
  <c r="Q542" i="10" s="1"/>
  <c r="W542" i="10" s="1"/>
  <c r="Q502" i="10" a="1"/>
  <c r="Q502" i="10" s="1"/>
  <c r="W502" i="10" s="1"/>
  <c r="Q844" i="10" a="1"/>
  <c r="Q844" i="10" s="1"/>
  <c r="W844" i="10" s="1"/>
  <c r="Q745" i="10" a="1"/>
  <c r="Q745" i="10" s="1"/>
  <c r="W745" i="10" s="1"/>
  <c r="Q963" i="10" a="1"/>
  <c r="Q963" i="10" s="1"/>
  <c r="W963" i="10" s="1"/>
  <c r="Q926" i="10" a="1"/>
  <c r="Q926" i="10" s="1"/>
  <c r="W926" i="10" s="1"/>
  <c r="Q477" i="10" a="1"/>
  <c r="Q477" i="10" s="1"/>
  <c r="W477" i="10" s="1"/>
  <c r="Q258" i="10" a="1"/>
  <c r="Q258" i="10" s="1"/>
  <c r="W258" i="10" s="1"/>
  <c r="Q425" i="10" a="1"/>
  <c r="Q425" i="10" s="1"/>
  <c r="W425" i="10" s="1"/>
  <c r="Q272" i="10" a="1"/>
  <c r="Q272" i="10" s="1"/>
  <c r="W272" i="10" s="1"/>
  <c r="Q112" i="10" a="1"/>
  <c r="Q112" i="10" s="1"/>
  <c r="W112" i="10" s="1"/>
  <c r="Q465" i="10" a="1"/>
  <c r="Q465" i="10" s="1"/>
  <c r="W465" i="10" s="1"/>
  <c r="Q9" i="10" a="1"/>
  <c r="Q9" i="10" s="1"/>
  <c r="W9" i="10" s="1"/>
  <c r="Q370" i="10" a="1"/>
  <c r="Q370" i="10" s="1"/>
  <c r="W370" i="10" s="1"/>
  <c r="Q570" i="10" a="1"/>
  <c r="Q570" i="10" s="1"/>
  <c r="W570" i="10" s="1"/>
  <c r="Q740" i="10" a="1"/>
  <c r="Q740" i="10" s="1"/>
  <c r="W740" i="10" s="1"/>
  <c r="Q817" i="10" a="1"/>
  <c r="Q817" i="10" s="1"/>
  <c r="W817" i="10" s="1"/>
  <c r="Q294" i="10" a="1"/>
  <c r="Q294" i="10" s="1"/>
  <c r="W294" i="10" s="1"/>
  <c r="Q406" i="10" a="1"/>
  <c r="Q406" i="10" s="1"/>
  <c r="W406" i="10" s="1"/>
  <c r="Q956" i="10" a="1"/>
  <c r="Q956" i="10" s="1"/>
  <c r="W956" i="10" s="1"/>
  <c r="Q515" i="10" a="1"/>
  <c r="Q515" i="10" s="1"/>
  <c r="W515" i="10" s="1"/>
  <c r="Q117" i="10" a="1"/>
  <c r="Q117" i="10" s="1"/>
  <c r="W117" i="10" s="1"/>
  <c r="Q616" i="10" a="1"/>
  <c r="Q616" i="10" s="1"/>
  <c r="W616" i="10" s="1"/>
  <c r="Q136" i="10" a="1"/>
  <c r="Q136" i="10" s="1"/>
  <c r="W136" i="10" s="1"/>
  <c r="Q824" i="10" a="1"/>
  <c r="Q824" i="10" s="1"/>
  <c r="W824" i="10" s="1"/>
  <c r="Q610" i="10" a="1"/>
  <c r="Q610" i="10" s="1"/>
  <c r="W610" i="10" s="1"/>
  <c r="Q75" i="10" a="1"/>
  <c r="Q75" i="10" s="1"/>
  <c r="W75" i="10" s="1"/>
  <c r="Q966" i="10" a="1"/>
  <c r="Q966" i="10" s="1"/>
  <c r="W966" i="10" s="1"/>
  <c r="Q286" i="10" a="1"/>
  <c r="Q286" i="10" s="1"/>
  <c r="W286" i="10" s="1"/>
  <c r="Q746" i="10" a="1"/>
  <c r="Q746" i="10" s="1"/>
  <c r="W746" i="10" s="1"/>
  <c r="Q452" i="10" a="1"/>
  <c r="Q452" i="10" s="1"/>
  <c r="W452" i="10" s="1"/>
  <c r="Q881" i="10" a="1"/>
  <c r="Q881" i="10" s="1"/>
  <c r="W881" i="10" s="1"/>
  <c r="Q38" i="10" a="1"/>
  <c r="Q38" i="10" s="1"/>
  <c r="W38" i="10" s="1"/>
  <c r="Q922" i="10" a="1"/>
  <c r="Q922" i="10" s="1"/>
  <c r="W922" i="10" s="1"/>
  <c r="Q252" i="10" a="1"/>
  <c r="Q252" i="10" s="1"/>
  <c r="W252" i="10" s="1"/>
  <c r="Q445" i="10" a="1"/>
  <c r="Q445" i="10" s="1"/>
  <c r="W445" i="10" s="1"/>
  <c r="Q463" i="10" a="1"/>
  <c r="Q463" i="10" s="1"/>
  <c r="W463" i="10" s="1"/>
  <c r="Q234" i="10" a="1"/>
  <c r="Q234" i="10" s="1"/>
  <c r="W234" i="10" s="1"/>
  <c r="Q193" i="10" a="1"/>
  <c r="Q193" i="10" s="1"/>
  <c r="W193" i="10" s="1"/>
  <c r="Q917" i="10" a="1"/>
  <c r="Q917" i="10" s="1"/>
  <c r="W917" i="10" s="1"/>
  <c r="Q486" i="10" a="1"/>
  <c r="Q486" i="10" s="1"/>
  <c r="W486" i="10" s="1"/>
  <c r="Q696" i="10" a="1"/>
  <c r="Q696" i="10" s="1"/>
  <c r="W696" i="10" s="1"/>
  <c r="Q116" i="10" a="1"/>
  <c r="Q116" i="10" s="1"/>
  <c r="W116" i="10" s="1"/>
  <c r="Q456" i="10" a="1"/>
  <c r="Q456" i="10" s="1"/>
  <c r="W456" i="10" s="1"/>
  <c r="Q69" i="10" a="1"/>
  <c r="Q69" i="10" s="1"/>
  <c r="W69" i="10" s="1"/>
  <c r="Q955" i="10" a="1"/>
  <c r="Q955" i="10" s="1"/>
  <c r="W955" i="10" s="1"/>
  <c r="Q673" i="10" a="1"/>
  <c r="Q673" i="10" s="1"/>
  <c r="W673" i="10" s="1"/>
  <c r="Q941" i="10" a="1"/>
  <c r="Q941" i="10" s="1"/>
  <c r="W941" i="10" s="1"/>
  <c r="Q951" i="10" a="1"/>
  <c r="Q951" i="10" s="1"/>
  <c r="W951" i="10" s="1"/>
  <c r="Q508" i="10" a="1"/>
  <c r="Q508" i="10" s="1"/>
  <c r="W508" i="10" s="1"/>
  <c r="Q738" i="10" a="1"/>
  <c r="Q738" i="10" s="1"/>
  <c r="W738" i="10" s="1"/>
  <c r="Q885" i="10" a="1"/>
  <c r="Q885" i="10" s="1"/>
  <c r="W885" i="10" s="1"/>
  <c r="Q714" i="10" a="1"/>
  <c r="Q714" i="10" s="1"/>
  <c r="W714" i="10" s="1"/>
  <c r="Q213" i="10" a="1"/>
  <c r="Q213" i="10" s="1"/>
  <c r="W213" i="10" s="1"/>
  <c r="Q51" i="10" a="1"/>
  <c r="Q51" i="10" s="1"/>
  <c r="W51" i="10" s="1"/>
  <c r="Q79" i="10" a="1"/>
  <c r="Q79" i="10" s="1"/>
  <c r="W79" i="10" s="1"/>
  <c r="Q162" i="10" a="1"/>
  <c r="Q162" i="10" s="1"/>
  <c r="W162" i="10" s="1"/>
  <c r="Q37" i="10" a="1"/>
  <c r="Q37" i="10" s="1"/>
  <c r="W37" i="10" s="1"/>
  <c r="Q891" i="10" a="1"/>
  <c r="Q891" i="10" s="1"/>
  <c r="W891" i="10" s="1"/>
  <c r="Q530" i="10" a="1"/>
  <c r="Q530" i="10" s="1"/>
  <c r="W530" i="10" s="1"/>
  <c r="Q925" i="10" a="1"/>
  <c r="Q925" i="10" s="1"/>
  <c r="W925" i="10" s="1"/>
  <c r="Q716" i="10" a="1"/>
  <c r="Q716" i="10" s="1"/>
  <c r="W716" i="10" s="1"/>
  <c r="Q367" i="10" a="1"/>
  <c r="Q367" i="10" s="1"/>
  <c r="W367" i="10" s="1"/>
  <c r="Q413" i="10" a="1"/>
  <c r="Q413" i="10" s="1"/>
  <c r="W413" i="10" s="1"/>
  <c r="Q724" i="10" a="1"/>
  <c r="Q724" i="10" s="1"/>
  <c r="W724" i="10" s="1"/>
  <c r="Q642" i="10" a="1"/>
  <c r="Q642" i="10" s="1"/>
  <c r="W642" i="10" s="1"/>
  <c r="Q83" i="10" a="1"/>
  <c r="Q83" i="10" s="1"/>
  <c r="W83" i="10" s="1"/>
  <c r="Q404" i="10" a="1"/>
  <c r="Q404" i="10" s="1"/>
  <c r="W404" i="10" s="1"/>
  <c r="Q739" i="10" a="1"/>
  <c r="Q739" i="10" s="1"/>
  <c r="W739" i="10" s="1"/>
  <c r="Q948" i="10" a="1"/>
  <c r="Q948" i="10" s="1"/>
  <c r="W948" i="10" s="1"/>
  <c r="Q202" i="10" a="1"/>
  <c r="Q202" i="10" s="1"/>
  <c r="W202" i="10" s="1"/>
  <c r="Q936" i="10" a="1"/>
  <c r="Q936" i="10" s="1"/>
  <c r="W936" i="10" s="1"/>
  <c r="Q126" i="10" a="1"/>
  <c r="Q126" i="10" s="1"/>
  <c r="W126" i="10" s="1"/>
  <c r="Q400" i="10" a="1"/>
  <c r="Q400" i="10" s="1"/>
  <c r="W400" i="10" s="1"/>
  <c r="Q747" i="10" a="1"/>
  <c r="Q747" i="10" s="1"/>
  <c r="W747" i="10" s="1"/>
  <c r="Q973" i="10" a="1"/>
  <c r="Q973" i="10" s="1"/>
  <c r="W973" i="10" s="1"/>
  <c r="Q836" i="10" a="1"/>
  <c r="Q836" i="10" s="1"/>
  <c r="W836" i="10" s="1"/>
  <c r="Q303" i="10" a="1"/>
  <c r="Q303" i="10" s="1"/>
  <c r="W303" i="10" s="1"/>
  <c r="Q541" i="10" a="1"/>
  <c r="Q541" i="10" s="1"/>
  <c r="W541" i="10" s="1"/>
  <c r="Q854" i="10" a="1"/>
  <c r="Q854" i="10" s="1"/>
  <c r="W854" i="10" s="1"/>
  <c r="Q769" i="10" a="1"/>
  <c r="Q769" i="10" s="1"/>
  <c r="W769" i="10" s="1"/>
  <c r="Q762" i="10" a="1"/>
  <c r="Q762" i="10" s="1"/>
  <c r="W762" i="10" s="1"/>
  <c r="Q280" i="10" a="1"/>
  <c r="Q280" i="10" s="1"/>
  <c r="W280" i="10" s="1"/>
  <c r="Q932" i="10" a="1"/>
  <c r="Q932" i="10" s="1"/>
  <c r="W932" i="10" s="1"/>
  <c r="Q689" i="10" a="1"/>
  <c r="Q689" i="10" s="1"/>
  <c r="W689" i="10" s="1"/>
  <c r="Q315" i="10" a="1"/>
  <c r="Q315" i="10" s="1"/>
  <c r="W315" i="10" s="1"/>
  <c r="Q619" i="10" a="1"/>
  <c r="Q619" i="10" s="1"/>
  <c r="W619" i="10" s="1"/>
  <c r="Q801" i="10" a="1"/>
  <c r="Q801" i="10" s="1"/>
  <c r="W801" i="10" s="1"/>
  <c r="Q592" i="10" a="1"/>
  <c r="Q592" i="10" s="1"/>
  <c r="W592" i="10" s="1"/>
  <c r="Q703" i="10" a="1"/>
  <c r="Q703" i="10" s="1"/>
  <c r="W703" i="10" s="1"/>
  <c r="Q821" i="10" a="1"/>
  <c r="Q821" i="10" s="1"/>
  <c r="W821" i="10" s="1"/>
  <c r="Q361" i="10" a="1"/>
  <c r="Q361" i="10" s="1"/>
  <c r="W361" i="10" s="1"/>
  <c r="Q820" i="10" a="1"/>
  <c r="Q820" i="10" s="1"/>
  <c r="W820" i="10" s="1"/>
  <c r="Q318" i="10" a="1"/>
  <c r="Q318" i="10" s="1"/>
  <c r="W318" i="10" s="1"/>
  <c r="Q794" i="10" a="1"/>
  <c r="Q794" i="10" s="1"/>
  <c r="W794" i="10" s="1"/>
  <c r="Q687" i="10" a="1"/>
  <c r="Q687" i="10" s="1"/>
  <c r="W687" i="10" s="1"/>
  <c r="Q709" i="10" a="1"/>
  <c r="Q709" i="10" s="1"/>
  <c r="W709" i="10" s="1"/>
  <c r="Q612" i="10" a="1"/>
  <c r="Q612" i="10" s="1"/>
  <c r="W612" i="10" s="1"/>
  <c r="Q857" i="10" a="1"/>
  <c r="Q857" i="10" s="1"/>
  <c r="W857" i="10" s="1"/>
  <c r="Q250" i="10" a="1"/>
  <c r="Q250" i="10" s="1"/>
  <c r="W250" i="10" s="1"/>
  <c r="Q550" i="10" a="1"/>
  <c r="Q550" i="10" s="1"/>
  <c r="W550" i="10" s="1"/>
  <c r="Q19" i="10" a="1"/>
  <c r="Q19" i="10" s="1"/>
  <c r="W19" i="10" s="1"/>
  <c r="Q243" i="10" a="1"/>
  <c r="Q243" i="10" s="1"/>
  <c r="W243" i="10" s="1"/>
  <c r="Q207" i="10" a="1"/>
  <c r="Q207" i="10" s="1"/>
  <c r="W207" i="10" s="1"/>
  <c r="Q24" i="10" a="1"/>
  <c r="Q24" i="10" s="1"/>
  <c r="W24" i="10" s="1"/>
  <c r="Q254" i="10" a="1"/>
  <c r="Q254" i="10" s="1"/>
  <c r="W254" i="10" s="1"/>
  <c r="Q415" i="10" a="1"/>
  <c r="Q415" i="10" s="1"/>
  <c r="W415" i="10" s="1"/>
  <c r="Q733" i="10" a="1"/>
  <c r="Q733" i="10" s="1"/>
  <c r="W733" i="10" s="1"/>
  <c r="Q688" i="10" a="1"/>
  <c r="Q688" i="10" s="1"/>
  <c r="W688" i="10" s="1"/>
  <c r="Q354" i="10" a="1"/>
  <c r="Q354" i="10" s="1"/>
  <c r="W354" i="10" s="1"/>
  <c r="Q55" i="10" a="1"/>
  <c r="Q55" i="10" s="1"/>
  <c r="W55" i="10" s="1"/>
  <c r="Q259" i="10" a="1"/>
  <c r="Q259" i="10" s="1"/>
  <c r="W259" i="10" s="1"/>
  <c r="Q170" i="10" a="1"/>
  <c r="Q170" i="10" s="1"/>
  <c r="W170" i="10" s="1"/>
  <c r="Q433" i="10" a="1"/>
  <c r="Q433" i="10" s="1"/>
  <c r="W433" i="10" s="1"/>
  <c r="Q598" i="10" a="1"/>
  <c r="Q598" i="10" s="1"/>
  <c r="W598" i="10" s="1"/>
  <c r="Q876" i="10" a="1"/>
  <c r="Q876" i="10" s="1"/>
  <c r="W876" i="10" s="1"/>
  <c r="Q435" i="10" a="1"/>
  <c r="Q435" i="10" s="1"/>
  <c r="W435" i="10" s="1"/>
  <c r="Q557" i="10" a="1"/>
  <c r="Q557" i="10" s="1"/>
  <c r="W557" i="10" s="1"/>
  <c r="Q758" i="10" a="1"/>
  <c r="Q758" i="10" s="1"/>
  <c r="W758" i="10" s="1"/>
  <c r="Q424" i="10" a="1"/>
  <c r="Q424" i="10" s="1"/>
  <c r="W424" i="10" s="1"/>
  <c r="Q919" i="10" a="1"/>
  <c r="Q919" i="10" s="1"/>
  <c r="W919" i="10" s="1"/>
  <c r="W763" i="6"/>
  <c r="W711" i="6"/>
  <c r="W340" i="6"/>
  <c r="Q842" i="10" a="1"/>
  <c r="Q842" i="10" s="1"/>
  <c r="W842" i="10" s="1"/>
  <c r="Q851" i="10" a="1"/>
  <c r="Q851" i="10" s="1"/>
  <c r="W851" i="10" s="1"/>
  <c r="Q381" i="10" a="1"/>
  <c r="Q381" i="10" s="1"/>
  <c r="W381" i="10" s="1"/>
  <c r="W528" i="6"/>
  <c r="W254" i="6"/>
  <c r="W501" i="6"/>
  <c r="Q341" i="10" a="1"/>
  <c r="Q341" i="10" s="1"/>
  <c r="W341" i="10" s="1"/>
  <c r="Q503" i="10" a="1"/>
  <c r="Q503" i="10" s="1"/>
  <c r="W503" i="10" s="1"/>
  <c r="Q206" i="10" a="1"/>
  <c r="Q206" i="10" s="1"/>
  <c r="W206" i="10" s="1"/>
  <c r="Q195" i="10" a="1"/>
  <c r="Q195" i="10" s="1"/>
  <c r="W195" i="10" s="1"/>
  <c r="W698" i="6"/>
  <c r="W368" i="6"/>
  <c r="Q871" i="10" a="1"/>
  <c r="Q871" i="10" s="1"/>
  <c r="W871" i="10" s="1"/>
  <c r="Q273" i="10" a="1"/>
  <c r="Q273" i="10" s="1"/>
  <c r="W273" i="10" s="1"/>
  <c r="Q383" i="10" a="1"/>
  <c r="Q383" i="10" s="1"/>
  <c r="W383" i="10" s="1"/>
  <c r="Q786" i="10" a="1"/>
  <c r="Q786" i="10" s="1"/>
  <c r="W786" i="10" s="1"/>
  <c r="W821" i="6"/>
  <c r="W290" i="6"/>
  <c r="W968" i="6"/>
  <c r="Q742" i="10" a="1"/>
  <c r="Q742" i="10" s="1"/>
  <c r="W742" i="10" s="1"/>
  <c r="Q222" i="10" a="1"/>
  <c r="Q222" i="10" s="1"/>
  <c r="W222" i="10" s="1"/>
  <c r="Q345" i="10" a="1"/>
  <c r="Q345" i="10" s="1"/>
  <c r="W345" i="10" s="1"/>
  <c r="W865" i="6"/>
  <c r="W589" i="6"/>
  <c r="W107" i="6"/>
  <c r="Q828" i="10" a="1"/>
  <c r="Q828" i="10" s="1"/>
  <c r="W828" i="10" s="1"/>
  <c r="Q635" i="10" a="1"/>
  <c r="Q635" i="10" s="1"/>
  <c r="W635" i="10" s="1"/>
  <c r="Q34" i="10" a="1"/>
  <c r="Q34" i="10" s="1"/>
  <c r="W34" i="10" s="1"/>
  <c r="Q500" i="10" a="1"/>
  <c r="Q500" i="10" s="1"/>
  <c r="W500" i="10" s="1"/>
  <c r="W556" i="6"/>
  <c r="W412" i="6"/>
  <c r="W801" i="6"/>
  <c r="Q572" i="10" a="1"/>
  <c r="Q572" i="10" s="1"/>
  <c r="W572" i="10" s="1"/>
  <c r="Q555" i="10" a="1"/>
  <c r="Q555" i="10" s="1"/>
  <c r="W555" i="10" s="1"/>
  <c r="Q659" i="10" a="1"/>
  <c r="Q659" i="10" s="1"/>
  <c r="W659" i="10" s="1"/>
  <c r="W986" i="6"/>
  <c r="W78" i="6"/>
  <c r="W747" i="6"/>
  <c r="W714" i="6"/>
  <c r="W782" i="6"/>
  <c r="W985" i="6"/>
  <c r="W460" i="6"/>
  <c r="W526" i="6"/>
  <c r="W71" i="6"/>
  <c r="W881" i="6"/>
  <c r="W705" i="6"/>
  <c r="W928" i="6"/>
  <c r="W608" i="6"/>
  <c r="W794" i="6"/>
  <c r="W602" i="6"/>
  <c r="W984" i="6"/>
  <c r="W564" i="6"/>
  <c r="W176" i="6"/>
  <c r="W900" i="6"/>
  <c r="W847" i="6"/>
  <c r="W940" i="6"/>
  <c r="W62" i="6"/>
  <c r="W627" i="6"/>
  <c r="W199" i="6"/>
  <c r="W279" i="6"/>
  <c r="W848" i="6"/>
  <c r="W845" i="6"/>
  <c r="W630" i="6"/>
  <c r="W363" i="6"/>
  <c r="W8" i="6"/>
  <c r="W346" i="6"/>
  <c r="W582" i="6"/>
  <c r="W415" i="6"/>
  <c r="W571" i="6"/>
  <c r="W56" i="6"/>
  <c r="W827" i="6"/>
  <c r="W81" i="6"/>
  <c r="W925" i="6"/>
  <c r="W145" i="6"/>
  <c r="W772" i="6"/>
  <c r="W703" i="6"/>
  <c r="W155" i="6"/>
  <c r="W474" i="6"/>
  <c r="W956" i="6"/>
  <c r="W895" i="6"/>
  <c r="W620" i="6"/>
  <c r="W877" i="6"/>
  <c r="W694" i="6"/>
  <c r="W760" i="6"/>
  <c r="W810" i="6"/>
  <c r="W192" i="6"/>
  <c r="W451" i="6"/>
  <c r="W369" i="6"/>
  <c r="W511" i="6"/>
  <c r="W786" i="6"/>
  <c r="W229" i="6"/>
  <c r="W502" i="6"/>
  <c r="W210" i="6"/>
  <c r="W798" i="6"/>
  <c r="W39" i="6"/>
  <c r="W552" i="6"/>
  <c r="W267" i="6"/>
  <c r="W85" i="6"/>
  <c r="W430" i="6"/>
  <c r="W223" i="6"/>
  <c r="W697" i="6"/>
  <c r="W96" i="6"/>
  <c r="W722" i="6"/>
  <c r="W314" i="6"/>
  <c r="W605" i="6"/>
  <c r="W303" i="6"/>
  <c r="W274" i="6"/>
  <c r="W934" i="6"/>
  <c r="W231" i="6"/>
  <c r="W841" i="6"/>
  <c r="W93" i="6"/>
  <c r="W840" i="6"/>
  <c r="W127" i="6"/>
  <c r="W779" i="6"/>
  <c r="W655" i="6"/>
  <c r="W816" i="6"/>
  <c r="W248" i="6"/>
  <c r="W237" i="6"/>
  <c r="W489" i="6"/>
  <c r="W250" i="6"/>
  <c r="W53" i="6"/>
  <c r="W527" i="6"/>
  <c r="W657" i="6"/>
  <c r="W475" i="6"/>
  <c r="W105" i="6"/>
  <c r="W607" i="6"/>
  <c r="W115" i="6"/>
  <c r="W758" i="6"/>
  <c r="W336" i="6"/>
  <c r="W322" i="6"/>
  <c r="W69" i="6"/>
  <c r="W873" i="6"/>
  <c r="W113" i="6"/>
  <c r="W791" i="6"/>
  <c r="W233" i="6"/>
  <c r="W506" i="6"/>
  <c r="W251" i="6"/>
  <c r="W894" i="6"/>
  <c r="W618" i="6"/>
  <c r="W730" i="6"/>
  <c r="W214" i="6"/>
  <c r="W421" i="6"/>
  <c r="W992" i="6"/>
  <c r="EW50" i="6"/>
  <c r="Q599" i="10" a="1"/>
  <c r="Q599" i="10" s="1"/>
  <c r="W599" i="10" s="1"/>
  <c r="Q451" i="10" a="1"/>
  <c r="Q451" i="10" s="1"/>
  <c r="W451" i="10" s="1"/>
  <c r="Q999" i="10" a="1"/>
  <c r="Q999" i="10" s="1"/>
  <c r="W999" i="10" s="1"/>
  <c r="Q194" i="10" a="1"/>
  <c r="Q194" i="10" s="1"/>
  <c r="W194" i="10" s="1"/>
  <c r="Q29" i="10" a="1"/>
  <c r="Q29" i="10" s="1"/>
  <c r="W29" i="10" s="1"/>
  <c r="Q818" i="10" a="1"/>
  <c r="Q818" i="10" s="1"/>
  <c r="W818" i="10" s="1"/>
  <c r="Q6" i="10" a="1"/>
  <c r="Q6" i="10" s="1"/>
  <c r="W6" i="10" s="1"/>
  <c r="Q419" i="10" a="1"/>
  <c r="Q419" i="10" s="1"/>
  <c r="W419" i="10" s="1"/>
  <c r="Q626" i="10" a="1"/>
  <c r="Q626" i="10" s="1"/>
  <c r="W626" i="10" s="1"/>
  <c r="Q125" i="10" a="1"/>
  <c r="Q125" i="10" s="1"/>
  <c r="W125" i="10" s="1"/>
  <c r="Q12" i="10" a="1"/>
  <c r="Q12" i="10" s="1"/>
  <c r="W12" i="10" s="1"/>
  <c r="Q148" i="10" a="1"/>
  <c r="Q148" i="10" s="1"/>
  <c r="W148" i="10" s="1"/>
  <c r="Q39" i="10" a="1"/>
  <c r="Q39" i="10" s="1"/>
  <c r="W39" i="10" s="1"/>
  <c r="Q859" i="10" a="1"/>
  <c r="Q859" i="10" s="1"/>
  <c r="W859" i="10" s="1"/>
  <c r="Q849" i="10" a="1"/>
  <c r="Q849" i="10" s="1"/>
  <c r="W849" i="10" s="1"/>
  <c r="Q226" i="10" a="1"/>
  <c r="Q226" i="10" s="1"/>
  <c r="W226" i="10" s="1"/>
  <c r="Q965" i="10" a="1"/>
  <c r="Q965" i="10" s="1"/>
  <c r="W965" i="10" s="1"/>
  <c r="Q490" i="10" a="1"/>
  <c r="Q490" i="10" s="1"/>
  <c r="W490" i="10" s="1"/>
  <c r="Q349" i="10" a="1"/>
  <c r="Q349" i="10" s="1"/>
  <c r="W349" i="10" s="1"/>
  <c r="Q968" i="10" a="1"/>
  <c r="Q968" i="10" s="1"/>
  <c r="W968" i="10" s="1"/>
  <c r="Q350" i="10" a="1"/>
  <c r="Q350" i="10" s="1"/>
  <c r="W350" i="10" s="1"/>
  <c r="Q132" i="10" a="1"/>
  <c r="Q132" i="10" s="1"/>
  <c r="W132" i="10" s="1"/>
  <c r="Q346" i="10" a="1"/>
  <c r="Q346" i="10" s="1"/>
  <c r="W346" i="10" s="1"/>
  <c r="Q800" i="10" a="1"/>
  <c r="Q800" i="10" s="1"/>
  <c r="W800" i="10" s="1"/>
  <c r="Q308" i="10" a="1"/>
  <c r="Q308" i="10" s="1"/>
  <c r="W308" i="10" s="1"/>
  <c r="Q182" i="10" a="1"/>
  <c r="Q182" i="10" s="1"/>
  <c r="W182" i="10" s="1"/>
  <c r="Q977" i="10" a="1"/>
  <c r="Q977" i="10" s="1"/>
  <c r="W977" i="10" s="1"/>
  <c r="Q138" i="10" a="1"/>
  <c r="Q138" i="10" s="1"/>
  <c r="W138" i="10" s="1"/>
  <c r="Q42" i="10" a="1"/>
  <c r="Q42" i="10" s="1"/>
  <c r="W42" i="10" s="1"/>
  <c r="Q209" i="10" a="1"/>
  <c r="Q209" i="10" s="1"/>
  <c r="W209" i="10" s="1"/>
  <c r="Q674" i="10" a="1"/>
  <c r="Q674" i="10" s="1"/>
  <c r="W674" i="10" s="1"/>
  <c r="Q943" i="10" a="1"/>
  <c r="Q943" i="10" s="1"/>
  <c r="W943" i="10" s="1"/>
  <c r="Q643" i="10" a="1"/>
  <c r="Q643" i="10" s="1"/>
  <c r="W643" i="10" s="1"/>
  <c r="Q431" i="10" a="1"/>
  <c r="Q431" i="10" s="1"/>
  <c r="W431" i="10" s="1"/>
  <c r="Q66" i="10" a="1"/>
  <c r="Q66" i="10" s="1"/>
  <c r="W66" i="10" s="1"/>
  <c r="Q21" i="10" a="1"/>
  <c r="Q21" i="10" s="1"/>
  <c r="W21" i="10" s="1"/>
  <c r="Q664" i="10" a="1"/>
  <c r="Q664" i="10" s="1"/>
  <c r="W664" i="10" s="1"/>
  <c r="Q596" i="10" a="1"/>
  <c r="Q596" i="10" s="1"/>
  <c r="W596" i="10" s="1"/>
  <c r="Q174" i="10" a="1"/>
  <c r="Q174" i="10" s="1"/>
  <c r="W174" i="10" s="1"/>
  <c r="Q980" i="10" a="1"/>
  <c r="Q980" i="10" s="1"/>
  <c r="W980" i="10" s="1"/>
  <c r="Q927" i="10" a="1"/>
  <c r="Q927" i="10" s="1"/>
  <c r="W927" i="10" s="1"/>
  <c r="Q582" i="10" a="1"/>
  <c r="Q582" i="10" s="1"/>
  <c r="W582" i="10" s="1"/>
  <c r="Q604" i="10" a="1"/>
  <c r="Q604" i="10" s="1"/>
  <c r="W604" i="10" s="1"/>
  <c r="Q274" i="10" a="1"/>
  <c r="Q274" i="10" s="1"/>
  <c r="W274" i="10" s="1"/>
  <c r="Q993" i="10" a="1"/>
  <c r="Q993" i="10" s="1"/>
  <c r="W993" i="10" s="1"/>
  <c r="Q514" i="10" a="1"/>
  <c r="Q514" i="10" s="1"/>
  <c r="W514" i="10" s="1"/>
  <c r="Q156" i="10" a="1"/>
  <c r="Q156" i="10" s="1"/>
  <c r="W156" i="10" s="1"/>
  <c r="Q90" i="10" a="1"/>
  <c r="Q90" i="10" s="1"/>
  <c r="W90" i="10" s="1"/>
  <c r="Q700" i="10" a="1"/>
  <c r="Q700" i="10" s="1"/>
  <c r="W700" i="10" s="1"/>
  <c r="Q595" i="10" a="1"/>
  <c r="Q595" i="10" s="1"/>
  <c r="W595" i="10" s="1"/>
  <c r="Q898" i="10" a="1"/>
  <c r="Q898" i="10" s="1"/>
  <c r="W898" i="10" s="1"/>
  <c r="Q982" i="10" a="1"/>
  <c r="Q982" i="10" s="1"/>
  <c r="W982" i="10" s="1"/>
  <c r="Q223" i="10" a="1"/>
  <c r="Q223" i="10" s="1"/>
  <c r="W223" i="10" s="1"/>
  <c r="Q16" i="10" a="1"/>
  <c r="Q16" i="10" s="1"/>
  <c r="W16" i="10" s="1"/>
  <c r="Q544" i="10" a="1"/>
  <c r="Q544" i="10" s="1"/>
  <c r="W544" i="10" s="1"/>
  <c r="Q888" i="10" a="1"/>
  <c r="Q888" i="10" s="1"/>
  <c r="W888" i="10" s="1"/>
  <c r="Q36" i="10" a="1"/>
  <c r="Q36" i="10" s="1"/>
  <c r="W36" i="10" s="1"/>
  <c r="Q458" i="10" a="1"/>
  <c r="Q458" i="10" s="1"/>
  <c r="W458" i="10" s="1"/>
  <c r="Q615" i="10" a="1"/>
  <c r="Q615" i="10" s="1"/>
  <c r="W615" i="10" s="1"/>
  <c r="Q940" i="10" a="1"/>
  <c r="Q940" i="10" s="1"/>
  <c r="W940" i="10" s="1"/>
  <c r="Q875" i="10" a="1"/>
  <c r="Q875" i="10" s="1"/>
  <c r="W875" i="10" s="1"/>
  <c r="Q601" i="10" a="1"/>
  <c r="Q601" i="10" s="1"/>
  <c r="W601" i="10" s="1"/>
  <c r="Q327" i="10" a="1"/>
  <c r="Q327" i="10" s="1"/>
  <c r="W327" i="10" s="1"/>
  <c r="Q448" i="10" a="1"/>
  <c r="Q448" i="10" s="1"/>
  <c r="W448" i="10" s="1"/>
  <c r="Q632" i="10" a="1"/>
  <c r="Q632" i="10" s="1"/>
  <c r="W632" i="10" s="1"/>
  <c r="Q92" i="10" a="1"/>
  <c r="Q92" i="10" s="1"/>
  <c r="W92" i="10" s="1"/>
  <c r="Q302" i="10" a="1"/>
  <c r="Q302" i="10" s="1"/>
  <c r="W302" i="10" s="1"/>
  <c r="Q306" i="10" a="1"/>
  <c r="Q306" i="10" s="1"/>
  <c r="W306" i="10" s="1"/>
  <c r="Q494" i="10" a="1"/>
  <c r="Q494" i="10" s="1"/>
  <c r="W494" i="10" s="1"/>
  <c r="Q792" i="10" a="1"/>
  <c r="Q792" i="10" s="1"/>
  <c r="W792" i="10" s="1"/>
  <c r="Q482" i="10" a="1"/>
  <c r="Q482" i="10" s="1"/>
  <c r="W482" i="10" s="1"/>
  <c r="Q987" i="10" a="1"/>
  <c r="Q987" i="10" s="1"/>
  <c r="W987" i="10" s="1"/>
  <c r="Q721" i="10" a="1"/>
  <c r="Q721" i="10" s="1"/>
  <c r="W721" i="10" s="1"/>
  <c r="Q118" i="10" a="1"/>
  <c r="Q118" i="10" s="1"/>
  <c r="W118" i="10" s="1"/>
  <c r="Q362" i="10" a="1"/>
  <c r="Q362" i="10" s="1"/>
  <c r="W362" i="10" s="1"/>
  <c r="Q649" i="10" a="1"/>
  <c r="Q649" i="10" s="1"/>
  <c r="W649" i="10" s="1"/>
  <c r="Q374" i="10" a="1"/>
  <c r="Q374" i="10" s="1"/>
  <c r="W374" i="10" s="1"/>
  <c r="Q778" i="10" a="1"/>
  <c r="Q778" i="10" s="1"/>
  <c r="W778" i="10" s="1"/>
  <c r="Q493" i="10" a="1"/>
  <c r="Q493" i="10" s="1"/>
  <c r="W493" i="10" s="1"/>
  <c r="Q929" i="10" a="1"/>
  <c r="Q929" i="10" s="1"/>
  <c r="W929" i="10" s="1"/>
  <c r="Q663" i="10" a="1"/>
  <c r="Q663" i="10" s="1"/>
  <c r="W663" i="10" s="1"/>
  <c r="Q339" i="10" a="1"/>
  <c r="Q339" i="10" s="1"/>
  <c r="W339" i="10" s="1"/>
  <c r="Q203" i="10" a="1"/>
  <c r="Q203" i="10" s="1"/>
  <c r="W203" i="10" s="1"/>
  <c r="W357" i="6"/>
  <c r="W819" i="6"/>
  <c r="W42" i="6"/>
  <c r="Q791" i="10" a="1"/>
  <c r="Q791" i="10" s="1"/>
  <c r="W791" i="10" s="1"/>
  <c r="Q120" i="10" a="1"/>
  <c r="Q120" i="10" s="1"/>
  <c r="W120" i="10" s="1"/>
  <c r="Q186" i="10" a="1"/>
  <c r="Q186" i="10" s="1"/>
  <c r="W186" i="10" s="1"/>
  <c r="W227" i="6"/>
  <c r="W587" i="6"/>
  <c r="W205" i="6"/>
  <c r="Q633" i="10" a="1"/>
  <c r="Q633" i="10" s="1"/>
  <c r="W633" i="10" s="1"/>
  <c r="Q139" i="10" a="1"/>
  <c r="Q139" i="10" s="1"/>
  <c r="W139" i="10" s="1"/>
  <c r="Q320" i="10" a="1"/>
  <c r="Q320" i="10" s="1"/>
  <c r="W320" i="10" s="1"/>
  <c r="W280" i="6"/>
  <c r="W939" i="6"/>
  <c r="W933" i="6"/>
  <c r="Q33" i="10" a="1"/>
  <c r="Q33" i="10" s="1"/>
  <c r="W33" i="10" s="1"/>
  <c r="Q142" i="10" a="1"/>
  <c r="Q142" i="10" s="1"/>
  <c r="W142" i="10" s="1"/>
  <c r="Q715" i="10" a="1"/>
  <c r="Q715" i="10" s="1"/>
  <c r="W715" i="10" s="1"/>
  <c r="Q380" i="10" a="1"/>
  <c r="Q380" i="10" s="1"/>
  <c r="W380" i="10" s="1"/>
  <c r="W762" i="6"/>
  <c r="W715" i="6"/>
  <c r="W135" i="6"/>
  <c r="Q343" i="10" a="1"/>
  <c r="Q343" i="10" s="1"/>
  <c r="W343" i="10" s="1"/>
  <c r="Q813" i="10" a="1"/>
  <c r="Q813" i="10" s="1"/>
  <c r="W813" i="10" s="1"/>
  <c r="Q412" i="10" a="1"/>
  <c r="Q412" i="10" s="1"/>
  <c r="W412" i="10" s="1"/>
  <c r="W875" i="6"/>
  <c r="W935" i="6"/>
  <c r="W439" i="6"/>
  <c r="Q360" i="10" a="1"/>
  <c r="Q360" i="10" s="1"/>
  <c r="W360" i="10" s="1"/>
  <c r="Q301" i="10" a="1"/>
  <c r="Q301" i="10" s="1"/>
  <c r="W301" i="10" s="1"/>
  <c r="Q969" i="10" a="1"/>
  <c r="Q969" i="10" s="1"/>
  <c r="W969" i="10" s="1"/>
  <c r="Q394" i="10" a="1"/>
  <c r="Q394" i="10" s="1"/>
  <c r="W394" i="10" s="1"/>
  <c r="W957" i="6"/>
  <c r="W497" i="6"/>
  <c r="W826" i="6"/>
  <c r="Q749" i="10" a="1"/>
  <c r="Q749" i="10" s="1"/>
  <c r="W749" i="10" s="1"/>
  <c r="Q719" i="10" a="1"/>
  <c r="Q719" i="10" s="1"/>
  <c r="W719" i="10" s="1"/>
  <c r="Q606" i="10" a="1"/>
  <c r="Q606" i="10" s="1"/>
  <c r="W606" i="10" s="1"/>
  <c r="W561" i="6"/>
  <c r="W247" i="6"/>
  <c r="W963" i="6"/>
  <c r="W327" i="6"/>
  <c r="W15" i="6"/>
  <c r="W481" i="6"/>
  <c r="W640" i="6"/>
  <c r="W66" i="6"/>
  <c r="W181" i="6"/>
  <c r="W371" i="6"/>
  <c r="W31" i="6"/>
  <c r="W983" i="6"/>
  <c r="W530" i="6"/>
  <c r="W162" i="6"/>
  <c r="W893" i="6"/>
  <c r="W120" i="6"/>
  <c r="W751" i="6"/>
  <c r="W734" i="6"/>
  <c r="W820" i="6"/>
  <c r="W200" i="6"/>
  <c r="W32" i="6"/>
  <c r="W822" i="6"/>
  <c r="W321" i="6"/>
  <c r="W919" i="6"/>
  <c r="W629" i="6"/>
  <c r="W470" i="6"/>
  <c r="W166" i="6"/>
  <c r="W273" i="6"/>
  <c r="W889" i="6"/>
  <c r="W965" i="6"/>
  <c r="W416" i="6"/>
  <c r="W288" i="6"/>
  <c r="W323" i="6"/>
  <c r="W544" i="6"/>
  <c r="W259" i="6"/>
  <c r="W435" i="6"/>
  <c r="W538" i="6"/>
  <c r="W1000" i="6"/>
  <c r="W89" i="6"/>
  <c r="W937" i="6"/>
  <c r="W566" i="6"/>
  <c r="W704" i="6"/>
  <c r="W735" i="6"/>
  <c r="W434" i="6"/>
  <c r="W153" i="6"/>
  <c r="W366" i="6"/>
  <c r="W9" i="6"/>
  <c r="W342" i="6"/>
  <c r="W676" i="6"/>
  <c r="W496" i="6"/>
  <c r="W976" i="6"/>
  <c r="W612" i="6"/>
  <c r="W271" i="6"/>
  <c r="W207" i="6"/>
  <c r="W960" i="6"/>
  <c r="W110" i="6"/>
  <c r="W123" i="6"/>
  <c r="W226" i="6"/>
  <c r="W565" i="6"/>
  <c r="W148" i="6"/>
  <c r="W573" i="6"/>
  <c r="W535" i="6"/>
  <c r="W281" i="6"/>
  <c r="W457" i="6"/>
  <c r="W140" i="6"/>
  <c r="W635" i="6"/>
  <c r="W76" i="6"/>
  <c r="W577" i="6"/>
  <c r="W519" i="6"/>
  <c r="W942" i="6"/>
  <c r="W381" i="6"/>
  <c r="W165" i="6"/>
  <c r="W648" i="6"/>
  <c r="W839" i="6"/>
  <c r="W142" i="6"/>
  <c r="W196" i="6"/>
  <c r="W677" i="6"/>
  <c r="W7" i="6"/>
  <c r="W838" i="6"/>
  <c r="W211" i="6"/>
  <c r="W679" i="6"/>
  <c r="W959" i="6"/>
  <c r="W324" i="6"/>
  <c r="W269" i="6"/>
  <c r="W253" i="6"/>
  <c r="W418" i="6"/>
  <c r="W265" i="6"/>
  <c r="W330" i="6"/>
  <c r="W476" i="6"/>
  <c r="W238" i="6"/>
  <c r="W588" i="6"/>
  <c r="W912" i="6"/>
  <c r="W936" i="6"/>
  <c r="W301" i="6"/>
  <c r="W118" i="6"/>
  <c r="W824" i="6"/>
  <c r="W683" i="6"/>
  <c r="W138" i="6"/>
  <c r="W594" i="6"/>
  <c r="W102" i="6"/>
  <c r="W628" i="6"/>
  <c r="W953" i="6"/>
  <c r="W111" i="6"/>
  <c r="W485" i="6"/>
  <c r="W639" i="6"/>
  <c r="W981" i="6"/>
  <c r="W378" i="6"/>
  <c r="W872" i="6"/>
  <c r="Q495" i="10" a="1"/>
  <c r="Q495" i="10" s="1"/>
  <c r="W495" i="10" s="1"/>
  <c r="Q618" i="10" a="1"/>
  <c r="Q618" i="10" s="1"/>
  <c r="W618" i="10" s="1"/>
  <c r="Q882" i="10" a="1"/>
  <c r="Q882" i="10" s="1"/>
  <c r="W882" i="10" s="1"/>
  <c r="Q396" i="10" a="1"/>
  <c r="Q396" i="10" s="1"/>
  <c r="W396" i="10" s="1"/>
  <c r="Q67" i="10" a="1"/>
  <c r="Q67" i="10" s="1"/>
  <c r="W67" i="10" s="1"/>
  <c r="Q870" i="10" a="1"/>
  <c r="Q870" i="10" s="1"/>
  <c r="W870" i="10" s="1"/>
  <c r="Q946" i="10" a="1"/>
  <c r="Q946" i="10" s="1"/>
  <c r="W946" i="10" s="1"/>
  <c r="Q958" i="10" a="1"/>
  <c r="Q958" i="10" s="1"/>
  <c r="W958" i="10" s="1"/>
  <c r="Q240" i="10" a="1"/>
  <c r="Q240" i="10" s="1"/>
  <c r="W240" i="10" s="1"/>
  <c r="Q471" i="10" a="1"/>
  <c r="Q471" i="10" s="1"/>
  <c r="W471" i="10" s="1"/>
  <c r="Q825" i="10" a="1"/>
  <c r="Q825" i="10" s="1"/>
  <c r="W825" i="10" s="1"/>
  <c r="Q868" i="10" a="1"/>
  <c r="Q868" i="10" s="1"/>
  <c r="W868" i="10" s="1"/>
  <c r="Q35" i="10" a="1"/>
  <c r="Q35" i="10" s="1"/>
  <c r="W35" i="10" s="1"/>
  <c r="Q129" i="10" a="1"/>
  <c r="Q129" i="10" s="1"/>
  <c r="W129" i="10" s="1"/>
  <c r="Q322" i="10" a="1"/>
  <c r="Q322" i="10" s="1"/>
  <c r="W322" i="10" s="1"/>
  <c r="Q942" i="10" a="1"/>
  <c r="Q942" i="10" s="1"/>
  <c r="W942" i="10" s="1"/>
  <c r="Q78" i="10" a="1"/>
  <c r="Q78" i="10" s="1"/>
  <c r="W78" i="10" s="1"/>
  <c r="Q467" i="10" a="1"/>
  <c r="Q467" i="10" s="1"/>
  <c r="W467" i="10" s="1"/>
  <c r="Q410" i="10" a="1"/>
  <c r="Q410" i="10" s="1"/>
  <c r="W410" i="10" s="1"/>
  <c r="Q150" i="10" a="1"/>
  <c r="Q150" i="10" s="1"/>
  <c r="W150" i="10" s="1"/>
  <c r="Q916" i="10" a="1"/>
  <c r="Q916" i="10" s="1"/>
  <c r="W916" i="10" s="1"/>
  <c r="Q107" i="10" a="1"/>
  <c r="Q107" i="10" s="1"/>
  <c r="W107" i="10" s="1"/>
  <c r="Q726" i="10" a="1"/>
  <c r="Q726" i="10" s="1"/>
  <c r="W726" i="10" s="1"/>
  <c r="Q861" i="10" a="1"/>
  <c r="Q861" i="10" s="1"/>
  <c r="W861" i="10" s="1"/>
  <c r="Q884" i="10" a="1"/>
  <c r="Q884" i="10" s="1"/>
  <c r="W884" i="10" s="1"/>
  <c r="Q765" i="10" a="1"/>
  <c r="Q765" i="10" s="1"/>
  <c r="W765" i="10" s="1"/>
  <c r="Q931" i="10" a="1"/>
  <c r="Q931" i="10" s="1"/>
  <c r="W931" i="10" s="1"/>
  <c r="Q496" i="10" a="1"/>
  <c r="Q496" i="10" s="1"/>
  <c r="W496" i="10" s="1"/>
  <c r="Q409" i="10" a="1"/>
  <c r="Q409" i="10" s="1"/>
  <c r="W409" i="10" s="1"/>
  <c r="Q614" i="10" a="1"/>
  <c r="Q614" i="10" s="1"/>
  <c r="W614" i="10" s="1"/>
  <c r="Q227" i="10" a="1"/>
  <c r="Q227" i="10" s="1"/>
  <c r="W227" i="10" s="1"/>
  <c r="Q536" i="10" a="1"/>
  <c r="Q536" i="10" s="1"/>
  <c r="W536" i="10" s="1"/>
  <c r="Q506" i="10" a="1"/>
  <c r="Q506" i="10" s="1"/>
  <c r="W506" i="10" s="1"/>
  <c r="Q944" i="10" a="1"/>
  <c r="Q944" i="10" s="1"/>
  <c r="W944" i="10" s="1"/>
  <c r="Q997" i="10" a="1"/>
  <c r="Q997" i="10" s="1"/>
  <c r="W997" i="10" s="1"/>
  <c r="Q535" i="10" a="1"/>
  <c r="Q535" i="10" s="1"/>
  <c r="W535" i="10" s="1"/>
  <c r="Q199" i="10" a="1"/>
  <c r="Q199" i="10" s="1"/>
  <c r="W199" i="10" s="1"/>
  <c r="Q629" i="10" a="1"/>
  <c r="Q629" i="10" s="1"/>
  <c r="W629" i="10" s="1"/>
  <c r="Q763" i="10" a="1"/>
  <c r="Q763" i="10" s="1"/>
  <c r="W763" i="10" s="1"/>
  <c r="Q784" i="10" a="1"/>
  <c r="Q784" i="10" s="1"/>
  <c r="W784" i="10" s="1"/>
  <c r="Q718" i="10" a="1"/>
  <c r="Q718" i="10" s="1"/>
  <c r="W718" i="10" s="1"/>
  <c r="Q736" i="10" a="1"/>
  <c r="Q736" i="10" s="1"/>
  <c r="W736" i="10" s="1"/>
  <c r="Q366" i="10" a="1"/>
  <c r="Q366" i="10" s="1"/>
  <c r="W366" i="10" s="1"/>
  <c r="Q713" i="10" a="1"/>
  <c r="Q713" i="10" s="1"/>
  <c r="W713" i="10" s="1"/>
  <c r="Q644" i="10" a="1"/>
  <c r="Q644" i="10" s="1"/>
  <c r="W644" i="10" s="1"/>
  <c r="Q167" i="10" a="1"/>
  <c r="Q167" i="10" s="1"/>
  <c r="W167" i="10" s="1"/>
  <c r="Q887" i="10" a="1"/>
  <c r="Q887" i="10" s="1"/>
  <c r="W887" i="10" s="1"/>
  <c r="Q590" i="10" a="1"/>
  <c r="Q590" i="10" s="1"/>
  <c r="W590" i="10" s="1"/>
  <c r="Q661" i="10" a="1"/>
  <c r="Q661" i="10" s="1"/>
  <c r="W661" i="10" s="1"/>
  <c r="Q754" i="10" a="1"/>
  <c r="Q754" i="10" s="1"/>
  <c r="W754" i="10" s="1"/>
  <c r="Q378" i="10" a="1"/>
  <c r="Q378" i="10" s="1"/>
  <c r="W378" i="10" s="1"/>
  <c r="Q994" i="10" a="1"/>
  <c r="Q994" i="10" s="1"/>
  <c r="W994" i="10" s="1"/>
  <c r="Q680" i="10" a="1"/>
  <c r="Q680" i="10" s="1"/>
  <c r="W680" i="10" s="1"/>
  <c r="Q105" i="10" a="1"/>
  <c r="Q105" i="10" s="1"/>
  <c r="W105" i="10" s="1"/>
  <c r="Q358" i="10" a="1"/>
  <c r="Q358" i="10" s="1"/>
  <c r="W358" i="10" s="1"/>
  <c r="Q938" i="10" a="1"/>
  <c r="Q938" i="10" s="1"/>
  <c r="W938" i="10" s="1"/>
  <c r="Q519" i="10" a="1"/>
  <c r="Q519" i="10" s="1"/>
  <c r="W519" i="10" s="1"/>
  <c r="Q934" i="10" a="1"/>
  <c r="Q934" i="10" s="1"/>
  <c r="W934" i="10" s="1"/>
  <c r="Q897" i="10" a="1"/>
  <c r="Q897" i="10" s="1"/>
  <c r="W897" i="10" s="1"/>
  <c r="Q711" i="10" a="1"/>
  <c r="Q711" i="10" s="1"/>
  <c r="W711" i="10" s="1"/>
  <c r="Q843" i="10" a="1"/>
  <c r="Q843" i="10" s="1"/>
  <c r="W843" i="10" s="1"/>
  <c r="Q149" i="10" a="1"/>
  <c r="Q149" i="10" s="1"/>
  <c r="W149" i="10" s="1"/>
  <c r="Q478" i="10" a="1"/>
  <c r="Q478" i="10" s="1"/>
  <c r="W478" i="10" s="1"/>
  <c r="Q588" i="10" a="1"/>
  <c r="Q588" i="10" s="1"/>
  <c r="W588" i="10" s="1"/>
  <c r="Q569" i="10" a="1"/>
  <c r="Q569" i="10" s="1"/>
  <c r="W569" i="10" s="1"/>
  <c r="Q492" i="10" a="1"/>
  <c r="Q492" i="10" s="1"/>
  <c r="W492" i="10" s="1"/>
  <c r="Q268" i="10" a="1"/>
  <c r="Q268" i="10" s="1"/>
  <c r="W268" i="10" s="1"/>
  <c r="Q13" i="10" a="1"/>
  <c r="Q13" i="10" s="1"/>
  <c r="W13" i="10" s="1"/>
  <c r="Q949" i="10" a="1"/>
  <c r="Q949" i="10" s="1"/>
  <c r="W949" i="10" s="1"/>
  <c r="Q62" i="10" a="1"/>
  <c r="Q62" i="10" s="1"/>
  <c r="W62" i="10" s="1"/>
  <c r="Q460" i="10" a="1"/>
  <c r="Q460" i="10" s="1"/>
  <c r="W460" i="10" s="1"/>
  <c r="Q7" i="10" a="1"/>
  <c r="Q7" i="10" s="1"/>
  <c r="W7" i="10" s="1"/>
  <c r="Q224" i="10" a="1"/>
  <c r="Q224" i="10" s="1"/>
  <c r="W224" i="10" s="1"/>
  <c r="Q947" i="10" a="1"/>
  <c r="Q947" i="10" s="1"/>
  <c r="W947" i="10" s="1"/>
  <c r="Q298" i="10" a="1"/>
  <c r="Q298" i="10" s="1"/>
  <c r="W298" i="10" s="1"/>
  <c r="Q812" i="10" a="1"/>
  <c r="Q812" i="10" s="1"/>
  <c r="W812" i="10" s="1"/>
  <c r="Q355" i="10" a="1"/>
  <c r="Q355" i="10" s="1"/>
  <c r="W355" i="10" s="1"/>
  <c r="Q352" i="10" a="1"/>
  <c r="Q352" i="10" s="1"/>
  <c r="W352" i="10" s="1"/>
  <c r="Q605" i="10" a="1"/>
  <c r="Q605" i="10" s="1"/>
  <c r="W605" i="10" s="1"/>
  <c r="Q420" i="10" a="1"/>
  <c r="Q420" i="10" s="1"/>
  <c r="W420" i="10" s="1"/>
  <c r="Q591" i="10" a="1"/>
  <c r="Q591" i="10" s="1"/>
  <c r="W591" i="10" s="1"/>
  <c r="Q326" i="10" a="1"/>
  <c r="Q326" i="10" s="1"/>
  <c r="W326" i="10" s="1"/>
  <c r="Q56" i="10" a="1"/>
  <c r="Q56" i="10" s="1"/>
  <c r="W56" i="10" s="1"/>
  <c r="Q571" i="10" a="1"/>
  <c r="Q571" i="10" s="1"/>
  <c r="W571" i="10" s="1"/>
  <c r="Q653" i="10" a="1"/>
  <c r="Q653" i="10" s="1"/>
  <c r="W653" i="10" s="1"/>
  <c r="Q516" i="10" a="1"/>
  <c r="Q516" i="10" s="1"/>
  <c r="W516" i="10" s="1"/>
  <c r="Q119" i="10" a="1"/>
  <c r="Q119" i="10" s="1"/>
  <c r="W119" i="10" s="1"/>
  <c r="W159" i="6"/>
  <c r="W83" i="6"/>
  <c r="Q333" i="10" a="1"/>
  <c r="Q333" i="10" s="1"/>
  <c r="W333" i="10" s="1"/>
  <c r="Q741" i="10" a="1"/>
  <c r="Q741" i="10" s="1"/>
  <c r="W741" i="10" s="1"/>
  <c r="Q473" i="10" a="1"/>
  <c r="Q473" i="10" s="1"/>
  <c r="W473" i="10" s="1"/>
  <c r="Q975" i="10" a="1"/>
  <c r="Q975" i="10" s="1"/>
  <c r="W975" i="10" s="1"/>
  <c r="W910" i="6"/>
  <c r="W130" i="6"/>
  <c r="W941" i="6"/>
  <c r="Q543" i="10" a="1"/>
  <c r="Q543" i="10" s="1"/>
  <c r="W543" i="10" s="1"/>
  <c r="Q432" i="10" a="1"/>
  <c r="Q432" i="10" s="1"/>
  <c r="W432" i="10" s="1"/>
  <c r="Q151" i="10" a="1"/>
  <c r="Q151" i="10" s="1"/>
  <c r="W151" i="10" s="1"/>
  <c r="W198" i="6"/>
  <c r="W529" i="6"/>
  <c r="W54" i="6"/>
  <c r="Q265" i="10" a="1"/>
  <c r="Q265" i="10" s="1"/>
  <c r="W265" i="10" s="1"/>
  <c r="Q727" i="10" a="1"/>
  <c r="Q727" i="10" s="1"/>
  <c r="W727" i="10" s="1"/>
  <c r="Q880" i="10" a="1"/>
  <c r="Q880" i="10" s="1"/>
  <c r="W880" i="10" s="1"/>
  <c r="Q144" i="10" a="1"/>
  <c r="Q144" i="10" s="1"/>
  <c r="W144" i="10" s="1"/>
  <c r="W291" i="6"/>
  <c r="W242" i="6"/>
  <c r="Q28" i="10" a="1"/>
  <c r="Q28" i="10" s="1"/>
  <c r="W28" i="10" s="1"/>
  <c r="Q210" i="10" a="1"/>
  <c r="Q210" i="10" s="1"/>
  <c r="W210" i="10" s="1"/>
  <c r="Q134" i="10" a="1"/>
  <c r="Q134" i="10" s="1"/>
  <c r="W134" i="10" s="1"/>
  <c r="Q181" i="10" a="1"/>
  <c r="Q181" i="10" s="1"/>
  <c r="W181" i="10" s="1"/>
  <c r="W13" i="6"/>
  <c r="W186" i="6"/>
  <c r="W187" i="6"/>
  <c r="Q137" i="10" a="1"/>
  <c r="Q137" i="10" s="1"/>
  <c r="W137" i="10" s="1"/>
  <c r="Q58" i="10" a="1"/>
  <c r="Q58" i="10" s="1"/>
  <c r="W58" i="10" s="1"/>
  <c r="Q368" i="10" a="1"/>
  <c r="Q368" i="10" s="1"/>
  <c r="W368" i="10" s="1"/>
  <c r="Q2" i="10" a="1"/>
  <c r="Q2" i="10" s="1"/>
  <c r="W392" i="6"/>
  <c r="W966" i="6"/>
  <c r="Q924" i="10" a="1"/>
  <c r="Q924" i="10" s="1"/>
  <c r="W924" i="10" s="1"/>
  <c r="Q364" i="10" a="1"/>
  <c r="Q364" i="10" s="1"/>
  <c r="W364" i="10" s="1"/>
  <c r="Q520" i="10" a="1"/>
  <c r="Q520" i="10" s="1"/>
  <c r="W520" i="10" s="1"/>
  <c r="Q103" i="10" a="1"/>
  <c r="Q103" i="10" s="1"/>
  <c r="W103" i="10" s="1"/>
  <c r="W310" i="6"/>
  <c r="W21" i="6"/>
  <c r="W404" i="6"/>
  <c r="W974" i="6"/>
  <c r="W692" i="6"/>
  <c r="W495" i="6"/>
  <c r="W690" i="6"/>
  <c r="W317" i="6"/>
  <c r="W780" i="6"/>
  <c r="W999" i="6"/>
  <c r="W736" i="6"/>
  <c r="W637" i="6"/>
  <c r="W33" i="6"/>
  <c r="W151" i="6"/>
  <c r="W456" i="6"/>
  <c r="W570" i="6"/>
  <c r="W996" i="6"/>
  <c r="W158" i="6"/>
  <c r="W509" i="6"/>
  <c r="W901" i="6"/>
  <c r="W5" i="6"/>
  <c r="W446" i="6"/>
  <c r="W583" i="6"/>
  <c r="W508" i="6"/>
  <c r="W708" i="6"/>
  <c r="W422" i="6"/>
  <c r="W702" i="6"/>
  <c r="W664" i="6"/>
  <c r="W700" i="6"/>
  <c r="W278" i="6"/>
  <c r="W121" i="6"/>
  <c r="W719" i="6"/>
  <c r="W463" i="6"/>
  <c r="W325" i="6"/>
  <c r="W701" i="6"/>
  <c r="W800" i="6"/>
  <c r="W177" i="6"/>
  <c r="W419" i="6"/>
  <c r="W230" i="6"/>
  <c r="W931" i="6"/>
  <c r="W410" i="6"/>
  <c r="W287" i="6"/>
  <c r="W989" i="6"/>
  <c r="W334" i="6"/>
  <c r="W732" i="6"/>
  <c r="W681" i="6"/>
  <c r="W688" i="6"/>
  <c r="W514" i="6"/>
  <c r="W773" i="6"/>
  <c r="W574" i="6"/>
  <c r="W134" i="6"/>
  <c r="W471" i="6"/>
  <c r="W356" i="6"/>
  <c r="W601" i="6"/>
  <c r="W882" i="6"/>
  <c r="W163" i="6"/>
  <c r="W360" i="6"/>
  <c r="W168" i="6"/>
  <c r="W891" i="6"/>
  <c r="W161" i="6"/>
  <c r="W546" i="6"/>
  <c r="W405" i="6"/>
  <c r="W112" i="6"/>
  <c r="W88" i="6"/>
  <c r="W284" i="6"/>
  <c r="W876" i="6"/>
  <c r="W68" i="6"/>
  <c r="W979" i="6"/>
  <c r="W129" i="6"/>
  <c r="W863" i="6"/>
  <c r="W228" i="6"/>
  <c r="W774" i="6"/>
  <c r="W169" i="6"/>
  <c r="W407" i="6"/>
  <c r="W659" i="6"/>
  <c r="W43" i="6"/>
  <c r="W658" i="6"/>
  <c r="W924" i="6"/>
  <c r="W491" i="6"/>
  <c r="W194" i="6"/>
  <c r="W447" i="6"/>
  <c r="W219" i="6"/>
  <c r="W917" i="6"/>
  <c r="W975" i="6"/>
  <c r="W79" i="6"/>
  <c r="W777" i="6"/>
  <c r="W256" i="6"/>
  <c r="W815" i="6"/>
  <c r="W623" i="6"/>
  <c r="W671" i="6"/>
  <c r="W600" i="6"/>
  <c r="W402" i="6"/>
  <c r="W63" i="6"/>
  <c r="W899" i="6"/>
  <c r="W776" i="6"/>
  <c r="W12" i="6"/>
  <c r="W971" i="6"/>
  <c r="W30" i="6"/>
  <c r="W414" i="6"/>
  <c r="W286" i="6"/>
  <c r="W914" i="6"/>
  <c r="W862" i="6"/>
  <c r="W178" i="6"/>
  <c r="W448" i="6"/>
  <c r="W706" i="6"/>
  <c r="W333" i="6"/>
  <c r="W997" i="6"/>
  <c r="W272" i="6"/>
  <c r="EW45" i="6"/>
  <c r="EV53" i="6" a="1"/>
  <c r="EV53" i="6" s="1"/>
  <c r="EV52" i="6" a="1"/>
  <c r="EV52" i="6" s="1"/>
  <c r="EV54" i="6" a="1"/>
  <c r="EV54" i="6" s="1"/>
  <c r="EV56" i="6" a="1"/>
  <c r="EV56" i="6" s="1"/>
  <c r="EV57" i="6" a="1"/>
  <c r="EV57" i="6" s="1"/>
  <c r="EV55" i="6" a="1"/>
  <c r="EV55" i="6" s="1"/>
  <c r="Q393" i="10" a="1"/>
  <c r="Q393" i="10" s="1"/>
  <c r="W393" i="10" s="1"/>
  <c r="Q340" i="10" a="1"/>
  <c r="Q340" i="10" s="1"/>
  <c r="W340" i="10" s="1"/>
  <c r="Q534" i="10" a="1"/>
  <c r="Q534" i="10" s="1"/>
  <c r="W534" i="10" s="1"/>
  <c r="Q146" i="10" a="1"/>
  <c r="Q146" i="10" s="1"/>
  <c r="W146" i="10" s="1"/>
  <c r="Q513" i="10" a="1"/>
  <c r="Q513" i="10" s="1"/>
  <c r="W513" i="10" s="1"/>
  <c r="Q61" i="10" a="1"/>
  <c r="Q61" i="10" s="1"/>
  <c r="W61" i="10" s="1"/>
  <c r="Q814" i="10" a="1"/>
  <c r="Q814" i="10" s="1"/>
  <c r="W814" i="10" s="1"/>
  <c r="Q860" i="10" a="1"/>
  <c r="Q860" i="10" s="1"/>
  <c r="W860" i="10" s="1"/>
  <c r="Q776" i="10" a="1"/>
  <c r="Q776" i="10" s="1"/>
  <c r="W776" i="10" s="1"/>
  <c r="Q278" i="10" a="1"/>
  <c r="Q278" i="10" s="1"/>
  <c r="W278" i="10" s="1"/>
  <c r="Q113" i="10" a="1"/>
  <c r="Q113" i="10" s="1"/>
  <c r="W113" i="10" s="1"/>
  <c r="Q454" i="10" a="1"/>
  <c r="Q454" i="10" s="1"/>
  <c r="W454" i="10" s="1"/>
  <c r="Q964" i="10" a="1"/>
  <c r="Q964" i="10" s="1"/>
  <c r="W964" i="10" s="1"/>
  <c r="Q840" i="10" a="1"/>
  <c r="Q840" i="10" s="1"/>
  <c r="W840" i="10" s="1"/>
  <c r="Q697" i="10" a="1"/>
  <c r="Q697" i="10" s="1"/>
  <c r="W697" i="10" s="1"/>
  <c r="Q796" i="10" a="1"/>
  <c r="Q796" i="10" s="1"/>
  <c r="W796" i="10" s="1"/>
  <c r="Q455" i="10" a="1"/>
  <c r="Q455" i="10" s="1"/>
  <c r="W455" i="10" s="1"/>
  <c r="Q403" i="10" a="1"/>
  <c r="Q403" i="10" s="1"/>
  <c r="W403" i="10" s="1"/>
  <c r="Q97" i="10" a="1"/>
  <c r="Q97" i="10" s="1"/>
  <c r="W97" i="10" s="1"/>
  <c r="Q8" i="10" a="1"/>
  <c r="Q8" i="10" s="1"/>
  <c r="W8" i="10" s="1"/>
  <c r="Q376" i="10" a="1"/>
  <c r="Q376" i="10" s="1"/>
  <c r="W376" i="10" s="1"/>
  <c r="Q169" i="10" a="1"/>
  <c r="Q169" i="10" s="1"/>
  <c r="W169" i="10" s="1"/>
  <c r="Q382" i="10" a="1"/>
  <c r="Q382" i="10" s="1"/>
  <c r="W382" i="10" s="1"/>
  <c r="Q275" i="10" a="1"/>
  <c r="Q275" i="10" s="1"/>
  <c r="W275" i="10" s="1"/>
  <c r="Q372" i="10" a="1"/>
  <c r="Q372" i="10" s="1"/>
  <c r="W372" i="10" s="1"/>
  <c r="Q219" i="10" a="1"/>
  <c r="Q219" i="10" s="1"/>
  <c r="W219" i="10" s="1"/>
  <c r="Q970" i="10" a="1"/>
  <c r="Q970" i="10" s="1"/>
  <c r="W970" i="10" s="1"/>
  <c r="Q485" i="10" a="1"/>
  <c r="Q485" i="10" s="1"/>
  <c r="W485" i="10" s="1"/>
  <c r="Q533" i="10" a="1"/>
  <c r="Q533" i="10" s="1"/>
  <c r="W533" i="10" s="1"/>
  <c r="Q373" i="10" a="1"/>
  <c r="Q373" i="10" s="1"/>
  <c r="W373" i="10" s="1"/>
  <c r="Q575" i="10" a="1"/>
  <c r="Q575" i="10" s="1"/>
  <c r="W575" i="10" s="1"/>
  <c r="Q556" i="10" a="1"/>
  <c r="Q556" i="10" s="1"/>
  <c r="W556" i="10" s="1"/>
  <c r="Q681" i="10" a="1"/>
  <c r="Q681" i="10" s="1"/>
  <c r="W681" i="10" s="1"/>
  <c r="Q682" i="10" a="1"/>
  <c r="Q682" i="10" s="1"/>
  <c r="W682" i="10" s="1"/>
  <c r="Q257" i="10" a="1"/>
  <c r="Q257" i="10" s="1"/>
  <c r="W257" i="10" s="1"/>
  <c r="Q834" i="10" a="1"/>
  <c r="Q834" i="10" s="1"/>
  <c r="W834" i="10" s="1"/>
  <c r="Q218" i="10" a="1"/>
  <c r="Q218" i="10" s="1"/>
  <c r="W218" i="10" s="1"/>
  <c r="Q474" i="10" a="1"/>
  <c r="Q474" i="10" s="1"/>
  <c r="W474" i="10" s="1"/>
  <c r="Q198" i="10" a="1"/>
  <c r="Q198" i="10" s="1"/>
  <c r="W198" i="10" s="1"/>
  <c r="Q678" i="10" a="1"/>
  <c r="Q678" i="10" s="1"/>
  <c r="W678" i="10" s="1"/>
  <c r="Q986" i="10" a="1"/>
  <c r="Q986" i="10" s="1"/>
  <c r="W986" i="10" s="1"/>
  <c r="Q359" i="10" a="1"/>
  <c r="Q359" i="10" s="1"/>
  <c r="W359" i="10" s="1"/>
  <c r="Q407" i="10" a="1"/>
  <c r="Q407" i="10" s="1"/>
  <c r="W407" i="10" s="1"/>
  <c r="Q99" i="10" a="1"/>
  <c r="Q99" i="10" s="1"/>
  <c r="W99" i="10" s="1"/>
  <c r="Q600" i="10" a="1"/>
  <c r="Q600" i="10" s="1"/>
  <c r="W600" i="10" s="1"/>
  <c r="Q290" i="10" a="1"/>
  <c r="Q290" i="10" s="1"/>
  <c r="W290" i="10" s="1"/>
  <c r="Q296" i="10" a="1"/>
  <c r="Q296" i="10" s="1"/>
  <c r="W296" i="10" s="1"/>
  <c r="Q337" i="10" a="1"/>
  <c r="Q337" i="10" s="1"/>
  <c r="W337" i="10" s="1"/>
  <c r="Q667" i="10" a="1"/>
  <c r="Q667" i="10" s="1"/>
  <c r="W667" i="10" s="1"/>
  <c r="Q233" i="10" a="1"/>
  <c r="Q233" i="10" s="1"/>
  <c r="W233" i="10" s="1"/>
  <c r="Q468" i="10" a="1"/>
  <c r="Q468" i="10" s="1"/>
  <c r="W468" i="10" s="1"/>
  <c r="Q147" i="10" a="1"/>
  <c r="Q147" i="10" s="1"/>
  <c r="W147" i="10" s="1"/>
  <c r="Q453" i="10" a="1"/>
  <c r="Q453" i="10" s="1"/>
  <c r="W453" i="10" s="1"/>
  <c r="Q867" i="10" a="1"/>
  <c r="Q867" i="10" s="1"/>
  <c r="W867" i="10" s="1"/>
  <c r="Q912" i="10" a="1"/>
  <c r="Q912" i="10" s="1"/>
  <c r="W912" i="10" s="1"/>
  <c r="Q287" i="10" a="1"/>
  <c r="Q287" i="10" s="1"/>
  <c r="W287" i="10" s="1"/>
  <c r="Q487" i="10" a="1"/>
  <c r="Q487" i="10" s="1"/>
  <c r="W487" i="10" s="1"/>
  <c r="Q650" i="10" a="1"/>
  <c r="Q650" i="10" s="1"/>
  <c r="W650" i="10" s="1"/>
  <c r="Q531" i="10" a="1"/>
  <c r="Q531" i="10" s="1"/>
  <c r="W531" i="10" s="1"/>
  <c r="Q728" i="10" a="1"/>
  <c r="Q728" i="10" s="1"/>
  <c r="W728" i="10" s="1"/>
  <c r="Q921" i="10" a="1"/>
  <c r="Q921" i="10" s="1"/>
  <c r="W921" i="10" s="1"/>
  <c r="Q52" i="10" a="1"/>
  <c r="Q52" i="10" s="1"/>
  <c r="W52" i="10" s="1"/>
  <c r="Q288" i="10" a="1"/>
  <c r="Q288" i="10" s="1"/>
  <c r="W288" i="10" s="1"/>
  <c r="Q504" i="10" a="1"/>
  <c r="Q504" i="10" s="1"/>
  <c r="W504" i="10" s="1"/>
  <c r="Q369" i="10" a="1"/>
  <c r="Q369" i="10" s="1"/>
  <c r="W369" i="10" s="1"/>
  <c r="Q353" i="10" a="1"/>
  <c r="Q353" i="10" s="1"/>
  <c r="W353" i="10" s="1"/>
  <c r="Q237" i="10" a="1"/>
  <c r="Q237" i="10" s="1"/>
  <c r="W237" i="10" s="1"/>
  <c r="Q933" i="10" a="1"/>
  <c r="Q933" i="10" s="1"/>
  <c r="W933" i="10" s="1"/>
  <c r="Q176" i="10" a="1"/>
  <c r="Q176" i="10" s="1"/>
  <c r="W176" i="10" s="1"/>
  <c r="Q547" i="10" a="1"/>
  <c r="Q547" i="10" s="1"/>
  <c r="W547" i="10" s="1"/>
  <c r="Q706" i="10" a="1"/>
  <c r="Q706" i="10" s="1"/>
  <c r="W706" i="10" s="1"/>
  <c r="Q45" i="10" a="1"/>
  <c r="Q45" i="10" s="1"/>
  <c r="W45" i="10" s="1"/>
  <c r="Q539" i="10" a="1"/>
  <c r="Q539" i="10" s="1"/>
  <c r="W539" i="10" s="1"/>
  <c r="Q446" i="10" a="1"/>
  <c r="Q446" i="10" s="1"/>
  <c r="W446" i="10" s="1"/>
  <c r="Q385" i="10" a="1"/>
  <c r="Q385" i="10" s="1"/>
  <c r="W385" i="10" s="1"/>
  <c r="Q554" i="10" a="1"/>
  <c r="Q554" i="10" s="1"/>
  <c r="W554" i="10" s="1"/>
  <c r="Q655" i="10" a="1"/>
  <c r="Q655" i="10" s="1"/>
  <c r="W655" i="10" s="1"/>
  <c r="Q613" i="10" a="1"/>
  <c r="Q613" i="10" s="1"/>
  <c r="W613" i="10" s="1"/>
  <c r="Q443" i="10" a="1"/>
  <c r="Q443" i="10" s="1"/>
  <c r="W443" i="10" s="1"/>
  <c r="Q685" i="10" a="1"/>
  <c r="Q685" i="10" s="1"/>
  <c r="W685" i="10" s="1"/>
  <c r="Q838" i="10" a="1"/>
  <c r="Q838" i="10" s="1"/>
  <c r="W838" i="10" s="1"/>
  <c r="Q248" i="10" a="1"/>
  <c r="Q248" i="10" s="1"/>
  <c r="W248" i="10" s="1"/>
  <c r="Q780" i="10" a="1"/>
  <c r="Q780" i="10" s="1"/>
  <c r="W780" i="10" s="1"/>
  <c r="Q439" i="10" a="1"/>
  <c r="Q439" i="10" s="1"/>
  <c r="W439" i="10" s="1"/>
  <c r="Q238" i="10" a="1"/>
  <c r="Q238" i="10" s="1"/>
  <c r="W238" i="10" s="1"/>
  <c r="Q873" i="10" a="1"/>
  <c r="Q873" i="10" s="1"/>
  <c r="W873" i="10" s="1"/>
  <c r="Q517" i="10" a="1"/>
  <c r="Q517" i="10" s="1"/>
  <c r="W517" i="10" s="1"/>
  <c r="Q691" i="10" a="1"/>
  <c r="Q691" i="10" s="1"/>
  <c r="W691" i="10" s="1"/>
  <c r="W806" i="6"/>
  <c r="W902" i="6"/>
  <c r="Q904" i="10" a="1"/>
  <c r="Q904" i="10" s="1"/>
  <c r="W904" i="10" s="1"/>
  <c r="Q725" i="10" a="1"/>
  <c r="Q725" i="10" s="1"/>
  <c r="W725" i="10" s="1"/>
  <c r="Q910" i="10" a="1"/>
  <c r="Q910" i="10" s="1"/>
  <c r="W910" i="10" s="1"/>
  <c r="Q735" i="10" a="1"/>
  <c r="Q735" i="10" s="1"/>
  <c r="W735" i="10" s="1"/>
  <c r="W403" i="6"/>
  <c r="W243" i="6"/>
  <c r="W922" i="6"/>
  <c r="Q4" i="10" a="1"/>
  <c r="Q4" i="10" s="1"/>
  <c r="W4" i="10" s="1"/>
  <c r="Q823" i="10" a="1"/>
  <c r="Q823" i="10" s="1"/>
  <c r="W823" i="10" s="1"/>
  <c r="Q418" i="10" a="1"/>
  <c r="Q418" i="10" s="1"/>
  <c r="W418" i="10" s="1"/>
  <c r="W365" i="6"/>
  <c r="W716" i="6"/>
  <c r="W691" i="6"/>
  <c r="Q220" i="10" a="1"/>
  <c r="Q220" i="10" s="1"/>
  <c r="W220" i="10" s="1"/>
  <c r="Q196" i="10" a="1"/>
  <c r="Q196" i="10" s="1"/>
  <c r="W196" i="10" s="1"/>
  <c r="Q985" i="10" a="1"/>
  <c r="Q985" i="10" s="1"/>
  <c r="W985" i="10" s="1"/>
  <c r="Q772" i="10" a="1"/>
  <c r="Q772" i="10" s="1"/>
  <c r="W772" i="10" s="1"/>
  <c r="W793" i="6"/>
  <c r="W638" i="6"/>
  <c r="Q832" i="10" a="1"/>
  <c r="Q832" i="10" s="1"/>
  <c r="W832" i="10" s="1"/>
  <c r="Q665" i="10" a="1"/>
  <c r="Q665" i="10" s="1"/>
  <c r="W665" i="10" s="1"/>
  <c r="Q88" i="10" a="1"/>
  <c r="Q88" i="10" s="1"/>
  <c r="W88" i="10" s="1"/>
  <c r="Q546" i="10" a="1"/>
  <c r="Q546" i="10" s="1"/>
  <c r="W546" i="10" s="1"/>
  <c r="W625" i="6"/>
  <c r="W293" i="6"/>
  <c r="W892" i="6"/>
  <c r="Q979" i="10" a="1"/>
  <c r="Q979" i="10" s="1"/>
  <c r="W979" i="10" s="1"/>
  <c r="Q391" i="10" a="1"/>
  <c r="Q391" i="10" s="1"/>
  <c r="W391" i="10" s="1"/>
  <c r="Q229" i="10" a="1"/>
  <c r="Q229" i="10" s="1"/>
  <c r="W229" i="10" s="1"/>
  <c r="W991" i="6"/>
  <c r="W787" i="6"/>
  <c r="W52" i="6"/>
  <c r="Q548" i="10" a="1"/>
  <c r="Q548" i="10" s="1"/>
  <c r="W548" i="10" s="1"/>
  <c r="Q164" i="10" a="1"/>
  <c r="Q164" i="10" s="1"/>
  <c r="W164" i="10" s="1"/>
  <c r="Q472" i="10" a="1"/>
  <c r="Q472" i="10" s="1"/>
  <c r="W472" i="10" s="1"/>
  <c r="Q657" i="10" a="1"/>
  <c r="Q657" i="10" s="1"/>
  <c r="W657" i="10" s="1"/>
  <c r="W946" i="6"/>
  <c r="W947" i="6"/>
  <c r="W533" i="6"/>
  <c r="W918" i="6"/>
  <c r="W432" i="6"/>
  <c r="W823" i="6"/>
  <c r="W982" i="6"/>
  <c r="W567" i="6"/>
  <c r="W160" i="6"/>
  <c r="W557" i="6"/>
  <c r="W768" i="6"/>
  <c r="W139" i="6"/>
  <c r="W818" i="6"/>
  <c r="W329" i="6"/>
  <c r="W466" i="6"/>
  <c r="W216" i="6"/>
  <c r="W723" i="6"/>
  <c r="W157" i="6"/>
  <c r="W854" i="6"/>
  <c r="W236" i="6"/>
  <c r="W128" i="6"/>
  <c r="W424" i="6"/>
  <c r="W341" i="6"/>
  <c r="W575" i="6"/>
  <c r="W929" i="6"/>
  <c r="W531" i="6"/>
  <c r="W778" i="6"/>
  <c r="W389" i="6"/>
  <c r="W206" i="6"/>
  <c r="W355" i="6"/>
  <c r="W374" i="6"/>
  <c r="W17" i="6"/>
  <c r="W391" i="6"/>
  <c r="W673" i="6"/>
  <c r="W257" i="6"/>
  <c r="W755" i="6"/>
  <c r="W756" i="6"/>
  <c r="W932" i="6"/>
  <c r="W455" i="6"/>
  <c r="W239" i="6"/>
  <c r="W370" i="6"/>
  <c r="W814" i="6"/>
  <c r="W817" i="6"/>
  <c r="W578" i="6"/>
  <c r="W539" i="6"/>
  <c r="W592" i="6"/>
  <c r="W331" i="6"/>
  <c r="W77" i="6"/>
  <c r="W913" i="6"/>
  <c r="W308" i="6"/>
  <c r="W615" i="6"/>
  <c r="W326" i="6"/>
  <c r="W46" i="6"/>
  <c r="W387" i="6"/>
  <c r="W174" i="6"/>
  <c r="W51" i="6"/>
  <c r="W420" i="6"/>
  <c r="W1001" i="6"/>
  <c r="W361" i="6"/>
  <c r="W275" i="6"/>
  <c r="W338" i="6"/>
  <c r="W458" i="6"/>
  <c r="W193" i="6"/>
  <c r="W897" i="6"/>
  <c r="W469" i="6"/>
  <c r="W373" i="6"/>
  <c r="W384" i="6"/>
  <c r="W482" i="6"/>
  <c r="W689" i="6"/>
  <c r="W624" i="6"/>
  <c r="W987" i="6"/>
  <c r="W938" i="6"/>
  <c r="W809" i="6"/>
  <c r="W921" i="6"/>
  <c r="W255" i="6"/>
  <c r="W209" i="6"/>
  <c r="W909" i="6"/>
  <c r="W72" i="6"/>
  <c r="W616" i="6"/>
  <c r="W743" i="6"/>
  <c r="W47" i="6"/>
  <c r="W733" i="6"/>
  <c r="W866" i="6"/>
  <c r="W522" i="6"/>
  <c r="W579" i="6"/>
  <c r="W189" i="6"/>
  <c r="W462" i="6"/>
  <c r="W591" i="6"/>
  <c r="W805" i="6"/>
  <c r="W652" i="6"/>
  <c r="W753" i="6"/>
  <c r="W315" i="6"/>
  <c r="W568" i="6"/>
  <c r="W661" i="6"/>
  <c r="W277" i="6"/>
  <c r="W27" i="6"/>
  <c r="W850" i="6"/>
  <c r="W64" i="6"/>
  <c r="W729" i="6"/>
  <c r="W699" i="6"/>
  <c r="W977" i="6"/>
  <c r="W182" i="6"/>
  <c r="W631" i="6"/>
  <c r="W101" i="6"/>
  <c r="W560" i="6"/>
  <c r="W70" i="6"/>
  <c r="W653" i="6"/>
  <c r="W726" i="6"/>
  <c r="EW48" i="6"/>
  <c r="EW47" i="6"/>
  <c r="EX10" i="6"/>
  <c r="Q695" i="10" a="1"/>
  <c r="Q695" i="10" s="1"/>
  <c r="W695" i="10" s="1"/>
  <c r="Q95" i="10" a="1"/>
  <c r="Q95" i="10" s="1"/>
  <c r="W95" i="10" s="1"/>
  <c r="Q260" i="10" a="1"/>
  <c r="Q260" i="10" s="1"/>
  <c r="W260" i="10" s="1"/>
  <c r="Q830" i="10" a="1"/>
  <c r="Q830" i="10" s="1"/>
  <c r="W830" i="10" s="1"/>
  <c r="Q46" i="10" a="1"/>
  <c r="Q46" i="10" s="1"/>
  <c r="W46" i="10" s="1"/>
  <c r="Q279" i="10" a="1"/>
  <c r="Q279" i="10" s="1"/>
  <c r="W279" i="10" s="1"/>
  <c r="Q928" i="10" a="1"/>
  <c r="Q928" i="10" s="1"/>
  <c r="W928" i="10" s="1"/>
  <c r="Q204" i="10" a="1"/>
  <c r="Q204" i="10" s="1"/>
  <c r="W204" i="10" s="1"/>
  <c r="Q160" i="10" a="1"/>
  <c r="Q160" i="10" s="1"/>
  <c r="W160" i="10" s="1"/>
  <c r="Q935" i="10" a="1"/>
  <c r="Q935" i="10" s="1"/>
  <c r="W935" i="10" s="1"/>
  <c r="Q767" i="10" a="1"/>
  <c r="Q767" i="10" s="1"/>
  <c r="W767" i="10" s="1"/>
  <c r="Q920" i="10" a="1"/>
  <c r="Q920" i="10" s="1"/>
  <c r="W920" i="10" s="1"/>
  <c r="Q348" i="10" a="1"/>
  <c r="Q348" i="10" s="1"/>
  <c r="W348" i="10" s="1"/>
  <c r="Q962" i="10" a="1"/>
  <c r="Q962" i="10" s="1"/>
  <c r="W962" i="10" s="1"/>
  <c r="Q185" i="10" a="1"/>
  <c r="Q185" i="10" s="1"/>
  <c r="W185" i="10" s="1"/>
  <c r="Q27" i="10" a="1"/>
  <c r="Q27" i="10" s="1"/>
  <c r="W27" i="10" s="1"/>
  <c r="Q889" i="10" a="1"/>
  <c r="Q889" i="10" s="1"/>
  <c r="W889" i="10" s="1"/>
  <c r="Q334" i="10" a="1"/>
  <c r="Q334" i="10" s="1"/>
  <c r="W334" i="10" s="1"/>
  <c r="Q247" i="10" a="1"/>
  <c r="Q247" i="10" s="1"/>
  <c r="W247" i="10" s="1"/>
  <c r="Q959" i="10" a="1"/>
  <c r="Q959" i="10" s="1"/>
  <c r="W959" i="10" s="1"/>
  <c r="Q853" i="10" a="1"/>
  <c r="Q853" i="10" s="1"/>
  <c r="W853" i="10" s="1"/>
  <c r="Q529" i="10" a="1"/>
  <c r="Q529" i="10" s="1"/>
  <c r="W529" i="10" s="1"/>
  <c r="Q1000" i="10" a="1"/>
  <c r="Q1000" i="10" s="1"/>
  <c r="W1000" i="10" s="1"/>
  <c r="Q886" i="10" a="1"/>
  <c r="Q886" i="10" s="1"/>
  <c r="W886" i="10" s="1"/>
  <c r="Q512" i="10" a="1"/>
  <c r="Q512" i="10" s="1"/>
  <c r="W512" i="10" s="1"/>
  <c r="Q710" i="10" a="1"/>
  <c r="Q710" i="10" s="1"/>
  <c r="W710" i="10" s="1"/>
  <c r="Q760" i="10" a="1"/>
  <c r="Q760" i="10" s="1"/>
  <c r="W760" i="10" s="1"/>
  <c r="Q384" i="10" a="1"/>
  <c r="Q384" i="10" s="1"/>
  <c r="W384" i="10" s="1"/>
  <c r="Q712" i="10" a="1"/>
  <c r="Q712" i="10" s="1"/>
  <c r="W712" i="10" s="1"/>
  <c r="Q64" i="10" a="1"/>
  <c r="Q64" i="10" s="1"/>
  <c r="W64" i="10" s="1"/>
  <c r="Q580" i="10" a="1"/>
  <c r="Q580" i="10" s="1"/>
  <c r="W580" i="10" s="1"/>
  <c r="Q720" i="10" a="1"/>
  <c r="Q720" i="10" s="1"/>
  <c r="W720" i="10" s="1"/>
  <c r="Q422" i="10" a="1"/>
  <c r="Q422" i="10" s="1"/>
  <c r="W422" i="10" s="1"/>
  <c r="Q656" i="10" a="1"/>
  <c r="Q656" i="10" s="1"/>
  <c r="W656" i="10" s="1"/>
  <c r="Q603" i="10" a="1"/>
  <c r="Q603" i="10" s="1"/>
  <c r="W603" i="10" s="1"/>
  <c r="Q694" i="10" a="1"/>
  <c r="Q694" i="10" s="1"/>
  <c r="W694" i="10" s="1"/>
  <c r="Q753" i="10" a="1"/>
  <c r="Q753" i="10" s="1"/>
  <c r="W753" i="10" s="1"/>
  <c r="Q967" i="10" a="1"/>
  <c r="Q967" i="10" s="1"/>
  <c r="W967" i="10" s="1"/>
  <c r="Q937" i="10" a="1"/>
  <c r="Q937" i="10" s="1"/>
  <c r="W937" i="10" s="1"/>
  <c r="Q408" i="10" a="1"/>
  <c r="Q408" i="10" s="1"/>
  <c r="W408" i="10" s="1"/>
  <c r="Q930" i="10" a="1"/>
  <c r="Q930" i="10" s="1"/>
  <c r="W930" i="10" s="1"/>
  <c r="Q768" i="10" a="1"/>
  <c r="Q768" i="10" s="1"/>
  <c r="W768" i="10" s="1"/>
  <c r="Q866" i="10" a="1"/>
  <c r="Q866" i="10" s="1"/>
  <c r="W866" i="10" s="1"/>
  <c r="Q858" i="10" a="1"/>
  <c r="Q858" i="10" s="1"/>
  <c r="W858" i="10" s="1"/>
  <c r="Q771" i="10" a="1"/>
  <c r="Q771" i="10" s="1"/>
  <c r="W771" i="10" s="1"/>
  <c r="Q281" i="10" a="1"/>
  <c r="Q281" i="10" s="1"/>
  <c r="W281" i="10" s="1"/>
  <c r="Q163" i="10" a="1"/>
  <c r="Q163" i="10" s="1"/>
  <c r="W163" i="10" s="1"/>
  <c r="Q211" i="10" a="1"/>
  <c r="Q211" i="10" s="1"/>
  <c r="W211" i="10" s="1"/>
  <c r="Q899" i="10" a="1"/>
  <c r="Q899" i="10" s="1"/>
  <c r="W899" i="10" s="1"/>
  <c r="Q266" i="10" a="1"/>
  <c r="Q266" i="10" s="1"/>
  <c r="W266" i="10" s="1"/>
  <c r="Q505" i="10" a="1"/>
  <c r="Q505" i="10" s="1"/>
  <c r="W505" i="10" s="1"/>
  <c r="Q939" i="10" a="1"/>
  <c r="Q939" i="10" s="1"/>
  <c r="W939" i="10" s="1"/>
  <c r="Q597" i="10" a="1"/>
  <c r="Q597" i="10" s="1"/>
  <c r="W597" i="10" s="1"/>
  <c r="Q668" i="10" a="1"/>
  <c r="Q668" i="10" s="1"/>
  <c r="W668" i="10" s="1"/>
  <c r="Q974" i="10" a="1"/>
  <c r="Q974" i="10" s="1"/>
  <c r="W974" i="10" s="1"/>
  <c r="Q429" i="10" a="1"/>
  <c r="Q429" i="10" s="1"/>
  <c r="W429" i="10" s="1"/>
  <c r="Q390" i="10" a="1"/>
  <c r="Q390" i="10" s="1"/>
  <c r="W390" i="10" s="1"/>
  <c r="Q135" i="10" a="1"/>
  <c r="Q135" i="10" s="1"/>
  <c r="W135" i="10" s="1"/>
  <c r="Q636" i="10" a="1"/>
  <c r="Q636" i="10" s="1"/>
  <c r="W636" i="10" s="1"/>
  <c r="Q560" i="10" a="1"/>
  <c r="Q560" i="10" s="1"/>
  <c r="W560" i="10" s="1"/>
  <c r="Q124" i="10" a="1"/>
  <c r="Q124" i="10" s="1"/>
  <c r="W124" i="10" s="1"/>
  <c r="Q498" i="10" a="1"/>
  <c r="Q498" i="10" s="1"/>
  <c r="W498" i="10" s="1"/>
  <c r="Q783" i="10" a="1"/>
  <c r="Q783" i="10" s="1"/>
  <c r="W783" i="10" s="1"/>
  <c r="Q292" i="10" a="1"/>
  <c r="Q292" i="10" s="1"/>
  <c r="W292" i="10" s="1"/>
  <c r="Q525" i="10" a="1"/>
  <c r="Q525" i="10" s="1"/>
  <c r="W525" i="10" s="1"/>
  <c r="Q594" i="10" a="1"/>
  <c r="Q594" i="10" s="1"/>
  <c r="W594" i="10" s="1"/>
  <c r="Q314" i="10" a="1"/>
  <c r="Q314" i="10" s="1"/>
  <c r="W314" i="10" s="1"/>
  <c r="Q578" i="10" a="1"/>
  <c r="Q578" i="10" s="1"/>
  <c r="W578" i="10" s="1"/>
  <c r="Q848" i="10" a="1"/>
  <c r="Q848" i="10" s="1"/>
  <c r="W848" i="10" s="1"/>
  <c r="Q701" i="10" a="1"/>
  <c r="Q701" i="10" s="1"/>
  <c r="W701" i="10" s="1"/>
  <c r="Q76" i="10" a="1"/>
  <c r="Q76" i="10" s="1"/>
  <c r="W76" i="10" s="1"/>
  <c r="Q775" i="10" a="1"/>
  <c r="Q775" i="10" s="1"/>
  <c r="W775" i="10" s="1"/>
  <c r="Q123" i="10" a="1"/>
  <c r="Q123" i="10" s="1"/>
  <c r="W123" i="10" s="1"/>
  <c r="Q976" i="10" a="1"/>
  <c r="Q976" i="10" s="1"/>
  <c r="W976" i="10" s="1"/>
  <c r="Q628" i="10" a="1"/>
  <c r="Q628" i="10" s="1"/>
  <c r="W628" i="10" s="1"/>
  <c r="Q155" i="10" a="1"/>
  <c r="Q155" i="10" s="1"/>
  <c r="W155" i="10" s="1"/>
  <c r="Q774" i="10" a="1"/>
  <c r="Q774" i="10" s="1"/>
  <c r="W774" i="10" s="1"/>
  <c r="Q499" i="10" a="1"/>
  <c r="Q499" i="10" s="1"/>
  <c r="W499" i="10" s="1"/>
  <c r="Q241" i="10" a="1"/>
  <c r="Q241" i="10" s="1"/>
  <c r="W241" i="10" s="1"/>
  <c r="Q379" i="10" a="1"/>
  <c r="Q379" i="10" s="1"/>
  <c r="W379" i="10" s="1"/>
  <c r="Q805" i="10" a="1"/>
  <c r="Q805" i="10" s="1"/>
  <c r="W805" i="10" s="1"/>
  <c r="Q85" i="10" a="1"/>
  <c r="Q85" i="10" s="1"/>
  <c r="W85" i="10" s="1"/>
  <c r="Q87" i="10" a="1"/>
  <c r="Q87" i="10" s="1"/>
  <c r="W87" i="10" s="1"/>
  <c r="Q906" i="10" a="1"/>
  <c r="Q906" i="10" s="1"/>
  <c r="W906" i="10" s="1"/>
  <c r="Q276" i="10" a="1"/>
  <c r="Q276" i="10" s="1"/>
  <c r="W276" i="10" s="1"/>
  <c r="Q236" i="10" a="1"/>
  <c r="Q236" i="10" s="1"/>
  <c r="W236" i="10" s="1"/>
  <c r="Q576" i="10" a="1"/>
  <c r="Q576" i="10" s="1"/>
  <c r="W576" i="10" s="1"/>
  <c r="Q20" i="10" a="1"/>
  <c r="Q20" i="10" s="1"/>
  <c r="W20" i="10" s="1"/>
  <c r="W465" i="6"/>
  <c r="W927" i="6"/>
  <c r="Q282" i="10" a="1"/>
  <c r="Q282" i="10" s="1"/>
  <c r="W282" i="10" s="1"/>
  <c r="Q957" i="10" a="1"/>
  <c r="Q957" i="10" s="1"/>
  <c r="W957" i="10" s="1"/>
  <c r="Q819" i="10" a="1"/>
  <c r="Q819" i="10" s="1"/>
  <c r="W819" i="10" s="1"/>
  <c r="Q764" i="10" a="1"/>
  <c r="Q764" i="10" s="1"/>
  <c r="W764" i="10" s="1"/>
  <c r="W313" i="6"/>
  <c r="W141" i="6"/>
  <c r="W709" i="6"/>
  <c r="Q310" i="10" a="1"/>
  <c r="Q310" i="10" s="1"/>
  <c r="W310" i="10" s="1"/>
  <c r="Q335" i="10" a="1"/>
  <c r="Q335" i="10" s="1"/>
  <c r="W335" i="10" s="1"/>
  <c r="Q26" i="10" a="1"/>
  <c r="Q26" i="10" s="1"/>
  <c r="W26" i="10" s="1"/>
  <c r="W654" i="6"/>
  <c r="W534" i="6"/>
  <c r="W995" i="6"/>
  <c r="Q395" i="10" a="1"/>
  <c r="Q395" i="10" s="1"/>
  <c r="W395" i="10" s="1"/>
  <c r="Q654" i="10" a="1"/>
  <c r="Q654" i="10" s="1"/>
  <c r="W654" i="10" s="1"/>
  <c r="Q440" i="10" a="1"/>
  <c r="Q440" i="10" s="1"/>
  <c r="W440" i="10" s="1"/>
  <c r="W962" i="6"/>
  <c r="W232" i="6"/>
  <c r="Q329" i="10" a="1"/>
  <c r="Q329" i="10" s="1"/>
  <c r="W329" i="10" s="1"/>
  <c r="Q782" i="10" a="1"/>
  <c r="Q782" i="10" s="1"/>
  <c r="W782" i="10" s="1"/>
  <c r="Q810" i="10" a="1"/>
  <c r="Q810" i="10" s="1"/>
  <c r="W810" i="10" s="1"/>
  <c r="Q319" i="10" a="1"/>
  <c r="Q319" i="10" s="1"/>
  <c r="W319" i="10" s="1"/>
  <c r="W603" i="6"/>
  <c r="W473" i="6"/>
  <c r="W436" i="6"/>
  <c r="Q411" i="10" a="1"/>
  <c r="Q411" i="10" s="1"/>
  <c r="W411" i="10" s="1"/>
  <c r="Q111" i="10" a="1"/>
  <c r="Q111" i="10" s="1"/>
  <c r="W111" i="10" s="1"/>
  <c r="Q568" i="10" a="1"/>
  <c r="Q568" i="10" s="1"/>
  <c r="W568" i="10" s="1"/>
  <c r="W354" i="6"/>
  <c r="W349" i="6"/>
  <c r="W164" i="6"/>
  <c r="Q426" i="10" a="1"/>
  <c r="Q426" i="10" s="1"/>
  <c r="W426" i="10" s="1"/>
  <c r="Q32" i="10" a="1"/>
  <c r="Q32" i="10" s="1"/>
  <c r="W32" i="10" s="1"/>
  <c r="Q523" i="10" a="1"/>
  <c r="Q523" i="10" s="1"/>
  <c r="W523" i="10" s="1"/>
  <c r="Q363" i="10" a="1"/>
  <c r="Q363" i="10" s="1"/>
  <c r="W363" i="10" s="1"/>
  <c r="W319" i="6"/>
  <c r="W117" i="6"/>
  <c r="W425" i="6"/>
  <c r="W467" i="6"/>
  <c r="W320" i="6"/>
  <c r="W55" i="6"/>
  <c r="W961" i="6"/>
  <c r="W617" i="6"/>
  <c r="W593" i="6"/>
  <c r="W851" i="6"/>
  <c r="W11" i="6"/>
  <c r="W536" i="6"/>
  <c r="W542" i="6"/>
  <c r="W50" i="6"/>
  <c r="W646" i="6"/>
  <c r="W261" i="6"/>
  <c r="W450" i="6"/>
  <c r="W2" i="6"/>
  <c r="W204" i="6"/>
  <c r="W884" i="6"/>
  <c r="W907" i="6"/>
  <c r="W180" i="6"/>
  <c r="W472" i="6"/>
  <c r="W197" i="6"/>
  <c r="W488" i="6"/>
  <c r="W464" i="6"/>
  <c r="W99" i="6"/>
  <c r="W339" i="6"/>
  <c r="W807" i="6"/>
  <c r="W215" i="6"/>
  <c r="W871" i="6"/>
  <c r="W114" i="6"/>
  <c r="W830" i="6"/>
  <c r="W484" i="6"/>
  <c r="W167" i="6"/>
  <c r="W300" i="6"/>
  <c r="W721" i="6"/>
  <c r="W614" i="6"/>
  <c r="W35" i="6"/>
  <c r="W396" i="6"/>
  <c r="W952" i="6"/>
  <c r="W45" i="6"/>
  <c r="W621" i="6"/>
  <c r="W408" i="6"/>
  <c r="W718" i="6"/>
  <c r="W441" i="6"/>
  <c r="W799" i="6"/>
  <c r="W712" i="6"/>
  <c r="W376" i="6"/>
  <c r="W990" i="6"/>
  <c r="W285" i="6"/>
  <c r="W994" i="6"/>
  <c r="W67" i="6"/>
  <c r="W548" i="6"/>
  <c r="W429" i="6"/>
  <c r="W217" i="6"/>
  <c r="W613" i="6"/>
  <c r="W647" i="6"/>
  <c r="W811" i="6"/>
  <c r="W3" i="6"/>
  <c r="W49" i="6"/>
  <c r="W765" i="6"/>
  <c r="W297" i="6"/>
  <c r="W549" i="6"/>
  <c r="W832" i="6"/>
  <c r="W234" i="6"/>
  <c r="W576" i="6"/>
  <c r="W116" i="6"/>
  <c r="W837" i="6"/>
  <c r="W19" i="6"/>
  <c r="W26" i="6"/>
  <c r="W859" i="6"/>
  <c r="W184" i="6"/>
  <c r="W813" i="6"/>
  <c r="W610" i="6"/>
  <c r="W126" i="6"/>
  <c r="W486" i="6"/>
  <c r="W143" i="6"/>
  <c r="W524" i="6"/>
  <c r="W383" i="6"/>
  <c r="W609" i="6"/>
  <c r="W18" i="6"/>
  <c r="W493" i="6"/>
  <c r="W34" i="6"/>
  <c r="W146" i="6"/>
  <c r="W802" i="6"/>
  <c r="W352" i="6"/>
  <c r="W662" i="6"/>
  <c r="W693" i="6"/>
  <c r="W75" i="6"/>
  <c r="W586" i="6"/>
  <c r="W4" i="6"/>
  <c r="W550" i="6"/>
  <c r="W377" i="6"/>
  <c r="W437" i="6"/>
  <c r="W249" i="6"/>
  <c r="W744" i="6"/>
  <c r="W173" i="6"/>
  <c r="W860" i="6"/>
  <c r="W746" i="6"/>
  <c r="W520" i="6"/>
  <c r="W100" i="6"/>
  <c r="W540" i="6"/>
  <c r="W645" i="6"/>
  <c r="W36" i="6"/>
  <c r="W375" i="6"/>
  <c r="W500" i="6"/>
  <c r="W494" i="6"/>
  <c r="EW46" i="6"/>
  <c r="Q798" i="10" a="1"/>
  <c r="Q798" i="10" s="1"/>
  <c r="W798" i="10" s="1"/>
  <c r="Q677" i="10" a="1"/>
  <c r="Q677" i="10" s="1"/>
  <c r="W677" i="10" s="1"/>
  <c r="Q952" i="10" a="1"/>
  <c r="Q952" i="10" s="1"/>
  <c r="W952" i="10" s="1"/>
  <c r="Q109" i="10" a="1"/>
  <c r="Q109" i="10" s="1"/>
  <c r="W109" i="10" s="1"/>
  <c r="Q971" i="10" a="1"/>
  <c r="Q971" i="10" s="1"/>
  <c r="W971" i="10" s="1"/>
  <c r="Q321" i="10" a="1"/>
  <c r="Q321" i="10" s="1"/>
  <c r="W321" i="10" s="1"/>
  <c r="Q972" i="10" a="1"/>
  <c r="Q972" i="10" s="1"/>
  <c r="W972" i="10" s="1"/>
  <c r="Q752" i="10" a="1"/>
  <c r="Q752" i="10" s="1"/>
  <c r="W752" i="10" s="1"/>
  <c r="Q577" i="10" a="1"/>
  <c r="Q577" i="10" s="1"/>
  <c r="W577" i="10" s="1"/>
  <c r="Q777" i="10" a="1"/>
  <c r="Q777" i="10" s="1"/>
  <c r="W777" i="10" s="1"/>
  <c r="Q915" i="10" a="1"/>
  <c r="Q915" i="10" s="1"/>
  <c r="W915" i="10" s="1"/>
  <c r="Q30" i="10" a="1"/>
  <c r="Q30" i="10" s="1"/>
  <c r="W30" i="10" s="1"/>
  <c r="Q585" i="10" a="1"/>
  <c r="Q585" i="10" s="1"/>
  <c r="W585" i="10" s="1"/>
  <c r="Q481" i="10" a="1"/>
  <c r="Q481" i="10" s="1"/>
  <c r="W481" i="10" s="1"/>
  <c r="Q14" i="10" a="1"/>
  <c r="Q14" i="10" s="1"/>
  <c r="W14" i="10" s="1"/>
  <c r="Q49" i="10" a="1"/>
  <c r="Q49" i="10" s="1"/>
  <c r="W49" i="10" s="1"/>
  <c r="Q670" i="10" a="1"/>
  <c r="Q670" i="10" s="1"/>
  <c r="W670" i="10" s="1"/>
  <c r="Q877" i="10" a="1"/>
  <c r="Q877" i="10" s="1"/>
  <c r="W877" i="10" s="1"/>
  <c r="Q841" i="10" a="1"/>
  <c r="Q841" i="10" s="1"/>
  <c r="W841" i="10" s="1"/>
  <c r="Q620" i="10" a="1"/>
  <c r="Q620" i="10" s="1"/>
  <c r="W620" i="10" s="1"/>
  <c r="Q89" i="10" a="1"/>
  <c r="Q89" i="10" s="1"/>
  <c r="W89" i="10" s="1"/>
  <c r="Q501" i="10" a="1"/>
  <c r="Q501" i="10" s="1"/>
  <c r="W501" i="10" s="1"/>
  <c r="Q489" i="10" a="1"/>
  <c r="Q489" i="10" s="1"/>
  <c r="W489" i="10" s="1"/>
  <c r="Q567" i="10" a="1"/>
  <c r="Q567" i="10" s="1"/>
  <c r="W567" i="10" s="1"/>
  <c r="Q826" i="10" a="1"/>
  <c r="Q826" i="10" s="1"/>
  <c r="W826" i="10" s="1"/>
  <c r="Q903" i="10" a="1"/>
  <c r="Q903" i="10" s="1"/>
  <c r="W903" i="10" s="1"/>
  <c r="Q140" i="10" a="1"/>
  <c r="Q140" i="10" s="1"/>
  <c r="W140" i="10" s="1"/>
  <c r="Q895" i="10" a="1"/>
  <c r="Q895" i="10" s="1"/>
  <c r="W895" i="10" s="1"/>
  <c r="Q285" i="10" a="1"/>
  <c r="Q285" i="10" s="1"/>
  <c r="W285" i="10" s="1"/>
  <c r="Q143" i="10" a="1"/>
  <c r="Q143" i="10" s="1"/>
  <c r="W143" i="10" s="1"/>
  <c r="Q822" i="10" a="1"/>
  <c r="Q822" i="10" s="1"/>
  <c r="W822" i="10" s="1"/>
  <c r="Q375" i="10" a="1"/>
  <c r="Q375" i="10" s="1"/>
  <c r="W375" i="10" s="1"/>
  <c r="Q208" i="10" a="1"/>
  <c r="Q208" i="10" s="1"/>
  <c r="W208" i="10" s="1"/>
  <c r="Q908" i="10" a="1"/>
  <c r="Q908" i="10" s="1"/>
  <c r="W908" i="10" s="1"/>
  <c r="Q945" i="10" a="1"/>
  <c r="Q945" i="10" s="1"/>
  <c r="W945" i="10" s="1"/>
  <c r="Q639" i="10" a="1"/>
  <c r="Q639" i="10" s="1"/>
  <c r="W639" i="10" s="1"/>
  <c r="Q180" i="10" a="1"/>
  <c r="Q180" i="10" s="1"/>
  <c r="W180" i="10" s="1"/>
  <c r="Q686" i="10" a="1"/>
  <c r="Q686" i="10" s="1"/>
  <c r="W686" i="10" s="1"/>
  <c r="Q562" i="10" a="1"/>
  <c r="Q562" i="10" s="1"/>
  <c r="W562" i="10" s="1"/>
  <c r="Q640" i="10" a="1"/>
  <c r="Q640" i="10" s="1"/>
  <c r="W640" i="10" s="1"/>
  <c r="Q755" i="10" a="1"/>
  <c r="Q755" i="10" s="1"/>
  <c r="W755" i="10" s="1"/>
  <c r="Q566" i="10" a="1"/>
  <c r="Q566" i="10" s="1"/>
  <c r="W566" i="10" s="1"/>
  <c r="Q625" i="10" a="1"/>
  <c r="Q625" i="10" s="1"/>
  <c r="W625" i="10" s="1"/>
  <c r="Q104" i="10" a="1"/>
  <c r="Q104" i="10" s="1"/>
  <c r="W104" i="10" s="1"/>
  <c r="Q631" i="10" a="1"/>
  <c r="Q631" i="10" s="1"/>
  <c r="W631" i="10" s="1"/>
  <c r="Q11" i="10" a="1"/>
  <c r="Q11" i="10" s="1"/>
  <c r="W11" i="10" s="1"/>
  <c r="Q462" i="10" a="1"/>
  <c r="Q462" i="10" s="1"/>
  <c r="W462" i="10" s="1"/>
  <c r="Q879" i="10" a="1"/>
  <c r="Q879" i="10" s="1"/>
  <c r="W879" i="10" s="1"/>
  <c r="Q624" i="10" a="1"/>
  <c r="Q624" i="10" s="1"/>
  <c r="W624" i="10" s="1"/>
  <c r="Q289" i="10" a="1"/>
  <c r="Q289" i="10" s="1"/>
  <c r="W289" i="10" s="1"/>
  <c r="Q71" i="10" a="1"/>
  <c r="Q71" i="10" s="1"/>
  <c r="W71" i="10" s="1"/>
  <c r="Q444" i="10" a="1"/>
  <c r="Q444" i="10" s="1"/>
  <c r="W444" i="10" s="1"/>
  <c r="Q15" i="10" a="1"/>
  <c r="Q15" i="10" s="1"/>
  <c r="W15" i="10" s="1"/>
  <c r="Q175" i="10" a="1"/>
  <c r="Q175" i="10" s="1"/>
  <c r="W175" i="10" s="1"/>
  <c r="Q672" i="10" a="1"/>
  <c r="Q672" i="10" s="1"/>
  <c r="W672" i="10" s="1"/>
  <c r="Q950" i="10" a="1"/>
  <c r="Q950" i="10" s="1"/>
  <c r="W950" i="10" s="1"/>
  <c r="Q145" i="10" a="1"/>
  <c r="Q145" i="10" s="1"/>
  <c r="W145" i="10" s="1"/>
  <c r="Q330" i="10" a="1"/>
  <c r="Q330" i="10" s="1"/>
  <c r="W330" i="10" s="1"/>
  <c r="Q271" i="10" a="1"/>
  <c r="Q271" i="10" s="1"/>
  <c r="W271" i="10" s="1"/>
  <c r="Q551" i="10" a="1"/>
  <c r="Q551" i="10" s="1"/>
  <c r="W551" i="10" s="1"/>
  <c r="Q106" i="10" a="1"/>
  <c r="Q106" i="10" s="1"/>
  <c r="W106" i="10" s="1"/>
  <c r="Q316" i="10" a="1"/>
  <c r="Q316" i="10" s="1"/>
  <c r="W316" i="10" s="1"/>
  <c r="Q827" i="10" a="1"/>
  <c r="Q827" i="10" s="1"/>
  <c r="W827" i="10" s="1"/>
  <c r="Q528" i="10" a="1"/>
  <c r="Q528" i="10" s="1"/>
  <c r="W528" i="10" s="1"/>
  <c r="Q809" i="10" a="1"/>
  <c r="Q809" i="10" s="1"/>
  <c r="W809" i="10" s="1"/>
  <c r="Q423" i="10" a="1"/>
  <c r="Q423" i="10" s="1"/>
  <c r="W423" i="10" s="1"/>
  <c r="Q996" i="10" a="1"/>
  <c r="Q996" i="10" s="1"/>
  <c r="W996" i="10" s="1"/>
  <c r="Q662" i="10" a="1"/>
  <c r="Q662" i="10" s="1"/>
  <c r="W662" i="10" s="1"/>
  <c r="Q277" i="10" a="1"/>
  <c r="Q277" i="10" s="1"/>
  <c r="W277" i="10" s="1"/>
  <c r="Q283" i="10" a="1"/>
  <c r="Q283" i="10" s="1"/>
  <c r="W283" i="10" s="1"/>
  <c r="Q704" i="10" a="1"/>
  <c r="Q704" i="10" s="1"/>
  <c r="W704" i="10" s="1"/>
  <c r="Q579" i="10" a="1"/>
  <c r="Q579" i="10" s="1"/>
  <c r="W579" i="10" s="1"/>
  <c r="Q305" i="10" a="1"/>
  <c r="Q305" i="10" s="1"/>
  <c r="W305" i="10" s="1"/>
  <c r="Q627" i="10" a="1"/>
  <c r="Q627" i="10" s="1"/>
  <c r="W627" i="10" s="1"/>
  <c r="Q351" i="10" a="1"/>
  <c r="Q351" i="10" s="1"/>
  <c r="W351" i="10" s="1"/>
  <c r="Q73" i="10" a="1"/>
  <c r="Q73" i="10" s="1"/>
  <c r="W73" i="10" s="1"/>
  <c r="Q57" i="10" a="1"/>
  <c r="Q57" i="10" s="1"/>
  <c r="W57" i="10" s="1"/>
  <c r="Q732" i="10" a="1"/>
  <c r="Q732" i="10" s="1"/>
  <c r="W732" i="10" s="1"/>
  <c r="Q192" i="10" a="1"/>
  <c r="Q192" i="10" s="1"/>
  <c r="W192" i="10" s="1"/>
  <c r="Q130" i="10" a="1"/>
  <c r="Q130" i="10" s="1"/>
  <c r="W130" i="10" s="1"/>
  <c r="Q392" i="10" a="1"/>
  <c r="Q392" i="10" s="1"/>
  <c r="W392" i="10" s="1"/>
  <c r="Q63" i="10" a="1"/>
  <c r="Q63" i="10" s="1"/>
  <c r="W63" i="10" s="1"/>
  <c r="Q602" i="10" a="1"/>
  <c r="Q602" i="10" s="1"/>
  <c r="W602" i="10" s="1"/>
  <c r="Q480" i="10" a="1"/>
  <c r="Q480" i="10" s="1"/>
  <c r="W480" i="10" s="1"/>
  <c r="Q621" i="10" a="1"/>
  <c r="Q621" i="10" s="1"/>
  <c r="W621" i="10" s="1"/>
  <c r="W668" i="6"/>
  <c r="W480" i="6"/>
  <c r="W498" i="6"/>
  <c r="Q77" i="10" a="1"/>
  <c r="Q77" i="10" s="1"/>
  <c r="W77" i="10" s="1"/>
  <c r="Q785" i="10" a="1"/>
  <c r="Q785" i="10" s="1"/>
  <c r="W785" i="10" s="1"/>
  <c r="Q527" i="10" a="1"/>
  <c r="Q527" i="10" s="1"/>
  <c r="W527" i="10" s="1"/>
  <c r="Q74" i="10" a="1"/>
  <c r="Q74" i="10" s="1"/>
  <c r="W74" i="10" s="1"/>
  <c r="W41" i="6"/>
  <c r="W124" i="6"/>
  <c r="Q521" i="10" a="1"/>
  <c r="Q521" i="10" s="1"/>
  <c r="W521" i="10" s="1"/>
  <c r="Q131" i="10" a="1"/>
  <c r="Q131" i="10" s="1"/>
  <c r="W131" i="10" s="1"/>
  <c r="Q894" i="10" a="1"/>
  <c r="Q894" i="10" s="1"/>
  <c r="W894" i="10" s="1"/>
  <c r="Q184" i="10" a="1"/>
  <c r="Q184" i="10" s="1"/>
  <c r="W184" i="10" s="1"/>
  <c r="W518" i="6"/>
  <c r="W748" i="6"/>
  <c r="W521" i="6"/>
  <c r="Q31" i="10" a="1"/>
  <c r="Q31" i="10" s="1"/>
  <c r="W31" i="10" s="1"/>
  <c r="Q417" i="10" a="1"/>
  <c r="Q417" i="10" s="1"/>
  <c r="W417" i="10" s="1"/>
  <c r="Q157" i="10" a="1"/>
  <c r="Q157" i="10" s="1"/>
  <c r="W157" i="10" s="1"/>
  <c r="W433" i="6"/>
  <c r="W672" i="6"/>
  <c r="W398" i="6"/>
  <c r="Q267" i="10" a="1"/>
  <c r="Q267" i="10" s="1"/>
  <c r="W267" i="10" s="1"/>
  <c r="Q954" i="10" a="1"/>
  <c r="Q954" i="10" s="1"/>
  <c r="W954" i="10" s="1"/>
  <c r="Q990" i="10" a="1"/>
  <c r="Q990" i="10" s="1"/>
  <c r="W990" i="10" s="1"/>
  <c r="Q797" i="10" a="1"/>
  <c r="Q797" i="10" s="1"/>
  <c r="W797" i="10" s="1"/>
  <c r="W611" i="6"/>
  <c r="W106" i="6"/>
  <c r="W598" i="6"/>
  <c r="Q991" i="10" a="1"/>
  <c r="Q991" i="10" s="1"/>
  <c r="W991" i="10" s="1"/>
  <c r="Q984" i="10" a="1"/>
  <c r="Q984" i="10" s="1"/>
  <c r="W984" i="10" s="1"/>
  <c r="Q708" i="10" a="1"/>
  <c r="Q708" i="10" s="1"/>
  <c r="W708" i="10" s="1"/>
  <c r="W988" i="6"/>
  <c r="W413" i="6"/>
  <c r="W725" i="6"/>
  <c r="Q388" i="10" a="1"/>
  <c r="Q388" i="10" s="1"/>
  <c r="W388" i="10" s="1"/>
  <c r="Q690" i="10" a="1"/>
  <c r="Q690" i="10" s="1"/>
  <c r="W690" i="10" s="1"/>
  <c r="Q244" i="10" a="1"/>
  <c r="Q244" i="10" s="1"/>
  <c r="W244" i="10" s="1"/>
  <c r="Q563" i="10" a="1"/>
  <c r="Q563" i="10" s="1"/>
  <c r="W563" i="10" s="1"/>
  <c r="W348" i="6"/>
  <c r="W444" i="6"/>
  <c r="W14" i="6"/>
  <c r="W644" i="6"/>
  <c r="W572" i="6"/>
  <c r="W669" i="6"/>
  <c r="W185" i="6"/>
  <c r="W834" i="6"/>
  <c r="W551" i="6"/>
  <c r="W728" i="6"/>
  <c r="W833" i="6"/>
  <c r="W978" i="6"/>
  <c r="W790" i="6"/>
  <c r="W172" i="6"/>
  <c r="W878" i="6"/>
  <c r="W788" i="6"/>
  <c r="W98" i="6"/>
  <c r="W835" i="6"/>
  <c r="W431" i="6"/>
  <c r="W634" i="6"/>
  <c r="W132" i="6"/>
  <c r="W812" i="6"/>
  <c r="W596" i="6"/>
  <c r="W879" i="6"/>
  <c r="W16" i="6"/>
  <c r="W468" i="6"/>
  <c r="W316" i="6"/>
  <c r="W633" i="6"/>
  <c r="W311" i="6"/>
  <c r="W57" i="6"/>
  <c r="W770" i="6"/>
  <c r="W532" i="6"/>
  <c r="W397" i="6"/>
  <c r="W304" i="6"/>
  <c r="W131" i="6"/>
  <c r="W507" i="6"/>
  <c r="W386" i="6"/>
  <c r="W906" i="6"/>
  <c r="W156" i="6"/>
  <c r="W543" i="6"/>
  <c r="W739" i="6"/>
  <c r="W643" i="6"/>
  <c r="W954" i="6"/>
  <c r="W908" i="6"/>
  <c r="W188" i="6"/>
  <c r="W23" i="6"/>
  <c r="W252" i="6"/>
  <c r="W944" i="6"/>
  <c r="W980" i="6"/>
  <c r="W569" i="6"/>
  <c r="W74" i="6"/>
  <c r="W663" i="6"/>
  <c r="W299" i="6"/>
  <c r="W903" i="6"/>
  <c r="W454" i="6"/>
  <c r="W395" i="6"/>
  <c r="W268" i="6"/>
  <c r="W29" i="6"/>
  <c r="W309" i="6"/>
  <c r="W175" i="6"/>
  <c r="W367" i="6"/>
  <c r="W335" i="6"/>
  <c r="W675" i="6"/>
  <c r="W245" i="6"/>
  <c r="W599" i="6"/>
  <c r="W950" i="6"/>
  <c r="W553" i="6"/>
  <c r="W104" i="6"/>
  <c r="W890" i="6"/>
  <c r="W380" i="6"/>
  <c r="W713" i="6"/>
  <c r="W742" i="6"/>
  <c r="W943" i="6"/>
  <c r="W37" i="6"/>
  <c r="W262" i="6"/>
  <c r="W241" i="6"/>
  <c r="W775" i="6"/>
  <c r="W282" i="6"/>
  <c r="W82" i="6"/>
  <c r="W559" i="6"/>
  <c r="W998" i="6"/>
  <c r="W263" i="6"/>
  <c r="W136" i="6"/>
  <c r="W849" i="6"/>
  <c r="W347" i="6"/>
  <c r="W95" i="6"/>
  <c r="W972" i="6"/>
  <c r="W727" i="6"/>
  <c r="W344" i="6"/>
  <c r="W795" i="6"/>
  <c r="W864" i="6"/>
  <c r="W759" i="6"/>
  <c r="W388" i="6"/>
  <c r="W492" i="6"/>
  <c r="W179" i="6"/>
  <c r="W750" i="6"/>
  <c r="W710" i="6"/>
  <c r="W154" i="6"/>
  <c r="W289" i="6"/>
  <c r="W769" i="6"/>
  <c r="W266" i="6"/>
  <c r="W741" i="6"/>
  <c r="W525" i="6"/>
  <c r="W295" i="6"/>
  <c r="W828" i="6"/>
  <c r="W213" i="6"/>
  <c r="W554" i="6"/>
  <c r="W749" i="6"/>
  <c r="Q449" i="10" a="1"/>
  <c r="Q449" i="10" s="1"/>
  <c r="W449" i="10" s="1"/>
  <c r="Q253" i="10" a="1"/>
  <c r="Q253" i="10" s="1"/>
  <c r="W253" i="10" s="1"/>
  <c r="Q869" i="10" a="1"/>
  <c r="Q869" i="10" s="1"/>
  <c r="W869" i="10" s="1"/>
  <c r="Q511" i="10" a="1"/>
  <c r="Q511" i="10" s="1"/>
  <c r="W511" i="10" s="1"/>
  <c r="Q483" i="10" a="1"/>
  <c r="Q483" i="10" s="1"/>
  <c r="W483" i="10" s="1"/>
  <c r="Q558" i="10" a="1"/>
  <c r="Q558" i="10" s="1"/>
  <c r="W558" i="10" s="1"/>
  <c r="Q808" i="10" a="1"/>
  <c r="Q808" i="10" s="1"/>
  <c r="W808" i="10" s="1"/>
  <c r="Q313" i="10" a="1"/>
  <c r="Q313" i="10" s="1"/>
  <c r="W313" i="10" s="1"/>
  <c r="Q436" i="10" a="1"/>
  <c r="Q436" i="10" s="1"/>
  <c r="W436" i="10" s="1"/>
  <c r="Q86" i="10" a="1"/>
  <c r="Q86" i="10" s="1"/>
  <c r="W86" i="10" s="1"/>
  <c r="Q730" i="10" a="1"/>
  <c r="Q730" i="10" s="1"/>
  <c r="W730" i="10" s="1"/>
  <c r="Q457" i="10" a="1"/>
  <c r="Q457" i="10" s="1"/>
  <c r="W457" i="10" s="1"/>
  <c r="Q377" i="10" a="1"/>
  <c r="Q377" i="10" s="1"/>
  <c r="W377" i="10" s="1"/>
  <c r="Q992" i="10" a="1"/>
  <c r="Q992" i="10" s="1"/>
  <c r="W992" i="10" s="1"/>
  <c r="Q564" i="10" a="1"/>
  <c r="Q564" i="10" s="1"/>
  <c r="W564" i="10" s="1"/>
  <c r="Q545" i="10" a="1"/>
  <c r="Q545" i="10" s="1"/>
  <c r="W545" i="10" s="1"/>
  <c r="Q648" i="10" a="1"/>
  <c r="Q648" i="10" s="1"/>
  <c r="W648" i="10" s="1"/>
  <c r="Q526" i="10" a="1"/>
  <c r="Q526" i="10" s="1"/>
  <c r="W526" i="10" s="1"/>
  <c r="Q389" i="10" a="1"/>
  <c r="Q389" i="10" s="1"/>
  <c r="W389" i="10" s="1"/>
  <c r="Q574" i="10" a="1"/>
  <c r="Q574" i="10" s="1"/>
  <c r="W574" i="10" s="1"/>
  <c r="Q914" i="10" a="1"/>
  <c r="Q914" i="10" s="1"/>
  <c r="W914" i="10" s="1"/>
  <c r="Q553" i="10" a="1"/>
  <c r="Q553" i="10" s="1"/>
  <c r="W553" i="10" s="1"/>
  <c r="Q863" i="10" a="1"/>
  <c r="Q863" i="10" s="1"/>
  <c r="W863" i="10" s="1"/>
  <c r="Q40" i="10" a="1"/>
  <c r="Q40" i="10" s="1"/>
  <c r="W40" i="10" s="1"/>
  <c r="Q759" i="10" a="1"/>
  <c r="Q759" i="10" s="1"/>
  <c r="W759" i="10" s="1"/>
  <c r="Q981" i="10" a="1"/>
  <c r="Q981" i="10" s="1"/>
  <c r="W981" i="10" s="1"/>
  <c r="Q737" i="10" a="1"/>
  <c r="Q737" i="10" s="1"/>
  <c r="W737" i="10" s="1"/>
  <c r="Q645" i="10" a="1"/>
  <c r="Q645" i="10" s="1"/>
  <c r="W645" i="10" s="1"/>
  <c r="Q191" i="10" a="1"/>
  <c r="Q191" i="10" s="1"/>
  <c r="W191" i="10" s="1"/>
  <c r="Q60" i="10" a="1"/>
  <c r="Q60" i="10" s="1"/>
  <c r="W60" i="10" s="1"/>
  <c r="Q802" i="10" a="1"/>
  <c r="Q802" i="10" s="1"/>
  <c r="W802" i="10" s="1"/>
  <c r="Q371" i="10" a="1"/>
  <c r="Q371" i="10" s="1"/>
  <c r="W371" i="10" s="1"/>
  <c r="Q723" i="10" a="1"/>
  <c r="Q723" i="10" s="1"/>
  <c r="W723" i="10" s="1"/>
  <c r="Q239" i="10" a="1"/>
  <c r="Q239" i="10" s="1"/>
  <c r="W239" i="10" s="1"/>
  <c r="Q332" i="10" a="1"/>
  <c r="Q332" i="10" s="1"/>
  <c r="W332" i="10" s="1"/>
  <c r="Q770" i="10" a="1"/>
  <c r="Q770" i="10" s="1"/>
  <c r="W770" i="10" s="1"/>
  <c r="Q300" i="10" a="1"/>
  <c r="Q300" i="10" s="1"/>
  <c r="W300" i="10" s="1"/>
  <c r="Q221" i="10" a="1"/>
  <c r="Q221" i="10" s="1"/>
  <c r="W221" i="10" s="1"/>
  <c r="Q684" i="10" a="1"/>
  <c r="Q684" i="10" s="1"/>
  <c r="W684" i="10" s="1"/>
  <c r="Q434" i="10" a="1"/>
  <c r="Q434" i="10" s="1"/>
  <c r="W434" i="10" s="1"/>
  <c r="Q890" i="10" a="1"/>
  <c r="Q890" i="10" s="1"/>
  <c r="W890" i="10" s="1"/>
  <c r="Q803" i="10" a="1"/>
  <c r="Q803" i="10" s="1"/>
  <c r="W803" i="10" s="1"/>
  <c r="Q705" i="10" a="1"/>
  <c r="Q705" i="10" s="1"/>
  <c r="W705" i="10" s="1"/>
  <c r="Q960" i="10" a="1"/>
  <c r="Q960" i="10" s="1"/>
  <c r="W960" i="10" s="1"/>
  <c r="Q416" i="10" a="1"/>
  <c r="Q416" i="10" s="1"/>
  <c r="W416" i="10" s="1"/>
  <c r="Q428" i="10" a="1"/>
  <c r="Q428" i="10" s="1"/>
  <c r="W428" i="10" s="1"/>
  <c r="Q177" i="10" a="1"/>
  <c r="Q177" i="10" s="1"/>
  <c r="W177" i="10" s="1"/>
  <c r="Q743" i="10" a="1"/>
  <c r="Q743" i="10" s="1"/>
  <c r="W743" i="10" s="1"/>
  <c r="Q901" i="10" a="1"/>
  <c r="Q901" i="10" s="1"/>
  <c r="W901" i="10" s="1"/>
  <c r="Q913" i="10" a="1"/>
  <c r="Q913" i="10" s="1"/>
  <c r="W913" i="10" s="1"/>
  <c r="Q70" i="10" a="1"/>
  <c r="Q70" i="10" s="1"/>
  <c r="W70" i="10" s="1"/>
  <c r="Q309" i="10" a="1"/>
  <c r="Q309" i="10" s="1"/>
  <c r="W309" i="10" s="1"/>
  <c r="Q311" i="10" a="1"/>
  <c r="Q311" i="10" s="1"/>
  <c r="W311" i="10" s="1"/>
  <c r="Q865" i="10" a="1"/>
  <c r="Q865" i="10" s="1"/>
  <c r="W865" i="10" s="1"/>
  <c r="Q215" i="10" a="1"/>
  <c r="Q215" i="10" s="1"/>
  <c r="W215" i="10" s="1"/>
  <c r="Q637" i="10" a="1"/>
  <c r="Q637" i="10" s="1"/>
  <c r="W637" i="10" s="1"/>
  <c r="Q10" i="10" a="1"/>
  <c r="Q10" i="10" s="1"/>
  <c r="W10" i="10" s="1"/>
  <c r="Q731" i="10" a="1"/>
  <c r="Q731" i="10" s="1"/>
  <c r="W731" i="10" s="1"/>
  <c r="Q68" i="10" a="1"/>
  <c r="Q68" i="10" s="1"/>
  <c r="W68" i="10" s="1"/>
  <c r="Q540" i="10" a="1"/>
  <c r="Q540" i="10" s="1"/>
  <c r="W540" i="10" s="1"/>
  <c r="Q646" i="10" a="1"/>
  <c r="Q646" i="10" s="1"/>
  <c r="W646" i="10" s="1"/>
  <c r="Q251" i="10" a="1"/>
  <c r="Q251" i="10" s="1"/>
  <c r="W251" i="10" s="1"/>
  <c r="Q617" i="10" a="1"/>
  <c r="Q617" i="10" s="1"/>
  <c r="W617" i="10" s="1"/>
  <c r="Q166" i="10" a="1"/>
  <c r="Q166" i="10" s="1"/>
  <c r="W166" i="10" s="1"/>
  <c r="Q338" i="10" a="1"/>
  <c r="Q338" i="10" s="1"/>
  <c r="W338" i="10" s="1"/>
  <c r="Q883" i="10" a="1"/>
  <c r="Q883" i="10" s="1"/>
  <c r="W883" i="10" s="1"/>
  <c r="Q172" i="10" a="1"/>
  <c r="Q172" i="10" s="1"/>
  <c r="W172" i="10" s="1"/>
  <c r="Q115" i="10" a="1"/>
  <c r="Q115" i="10" s="1"/>
  <c r="W115" i="10" s="1"/>
  <c r="Q297" i="10" a="1"/>
  <c r="Q297" i="10" s="1"/>
  <c r="W297" i="10" s="1"/>
  <c r="Q159" i="10" a="1"/>
  <c r="Q159" i="10" s="1"/>
  <c r="W159" i="10" s="1"/>
  <c r="Q907" i="10" a="1"/>
  <c r="Q907" i="10" s="1"/>
  <c r="W907" i="10" s="1"/>
  <c r="Q47" i="10" a="1"/>
  <c r="Q47" i="10" s="1"/>
  <c r="W47" i="10" s="1"/>
  <c r="Q201" i="10" a="1"/>
  <c r="Q201" i="10" s="1"/>
  <c r="W201" i="10" s="1"/>
  <c r="Q245" i="10" a="1"/>
  <c r="Q245" i="10" s="1"/>
  <c r="W245" i="10" s="1"/>
  <c r="Q5" i="10" a="1"/>
  <c r="Q5" i="10" s="1"/>
  <c r="W5" i="10" s="1"/>
  <c r="Q165" i="10" a="1"/>
  <c r="Q165" i="10" s="1"/>
  <c r="W165" i="10" s="1"/>
  <c r="Q158" i="10" a="1"/>
  <c r="Q158" i="10" s="1"/>
  <c r="W158" i="10" s="1"/>
  <c r="Q537" i="10" a="1"/>
  <c r="Q537" i="10" s="1"/>
  <c r="W537" i="10" s="1"/>
  <c r="Q815" i="10" a="1"/>
  <c r="Q815" i="10" s="1"/>
  <c r="W815" i="10" s="1"/>
  <c r="Q748" i="10" a="1"/>
  <c r="Q748" i="10" s="1"/>
  <c r="W748" i="10" s="1"/>
  <c r="Q998" i="10" a="1"/>
  <c r="Q998" i="10" s="1"/>
  <c r="W998" i="10" s="1"/>
  <c r="Q331" i="10" a="1"/>
  <c r="Q331" i="10" s="1"/>
  <c r="W331" i="10" s="1"/>
  <c r="Q988" i="10" a="1"/>
  <c r="Q988" i="10" s="1"/>
  <c r="W988" i="10" s="1"/>
  <c r="Q295" i="10" a="1"/>
  <c r="Q295" i="10" s="1"/>
  <c r="W295" i="10" s="1"/>
  <c r="Q744" i="10" a="1"/>
  <c r="Q744" i="10" s="1"/>
  <c r="W744" i="10" s="1"/>
  <c r="Q270" i="10" a="1"/>
  <c r="Q270" i="10" s="1"/>
  <c r="W270" i="10" s="1"/>
  <c r="Q611" i="10" a="1"/>
  <c r="Q611" i="10" s="1"/>
  <c r="W611" i="10" s="1"/>
  <c r="W203" i="6"/>
  <c r="W260" i="6"/>
  <c r="W358" i="6"/>
  <c r="Q623" i="10" a="1"/>
  <c r="Q623" i="10" s="1"/>
  <c r="W623" i="10" s="1"/>
  <c r="Q831" i="10" a="1"/>
  <c r="Q831" i="10" s="1"/>
  <c r="W831" i="10" s="1"/>
  <c r="Q447" i="10" a="1"/>
  <c r="Q447" i="10" s="1"/>
  <c r="W447" i="10" s="1"/>
  <c r="W87" i="6"/>
  <c r="W312" i="6"/>
  <c r="W642" i="6"/>
  <c r="Q855" i="10" a="1"/>
  <c r="Q855" i="10" s="1"/>
  <c r="W855" i="10" s="1"/>
  <c r="Q722" i="10" a="1"/>
  <c r="Q722" i="10" s="1"/>
  <c r="W722" i="10" s="1"/>
  <c r="Q811" i="10" a="1"/>
  <c r="Q811" i="10" s="1"/>
  <c r="W811" i="10" s="1"/>
  <c r="Q356" i="10" a="1"/>
  <c r="Q356" i="10" s="1"/>
  <c r="W356" i="10" s="1"/>
  <c r="W796" i="6"/>
  <c r="W696" i="6"/>
  <c r="W740" i="6"/>
  <c r="Q518" i="10" a="1"/>
  <c r="Q518" i="10" s="1"/>
  <c r="W518" i="10" s="1"/>
  <c r="Q171" i="10" a="1"/>
  <c r="Q171" i="10" s="1"/>
  <c r="W171" i="10" s="1"/>
  <c r="Q347" i="10" a="1"/>
  <c r="Q347" i="10" s="1"/>
  <c r="W347" i="10" s="1"/>
  <c r="W38" i="6"/>
  <c r="W292" i="6"/>
  <c r="W951" i="6"/>
  <c r="Q829" i="10" a="1"/>
  <c r="Q829" i="10" s="1"/>
  <c r="W829" i="10" s="1"/>
  <c r="Q291" i="10" a="1"/>
  <c r="Q291" i="10" s="1"/>
  <c r="W291" i="10" s="1"/>
  <c r="Q905" i="10" a="1"/>
  <c r="Q905" i="10" s="1"/>
  <c r="W905" i="10" s="1"/>
  <c r="EX41" i="6"/>
  <c r="EX50" i="6" s="1"/>
  <c r="W789" i="6"/>
  <c r="W195" i="6"/>
  <c r="Q53" i="10" a="1"/>
  <c r="Q53" i="10" s="1"/>
  <c r="W53" i="10" s="1"/>
  <c r="Q342" i="10" a="1"/>
  <c r="Q342" i="10" s="1"/>
  <c r="W342" i="10" s="1"/>
  <c r="Q438" i="10" a="1"/>
  <c r="Q438" i="10" s="1"/>
  <c r="W438" i="10" s="1"/>
  <c r="Q864" i="10" a="1"/>
  <c r="Q864" i="10" s="1"/>
  <c r="W864" i="10" s="1"/>
  <c r="W427" i="6"/>
  <c r="W785" i="6"/>
  <c r="W651" i="6"/>
  <c r="Q357" i="10" a="1"/>
  <c r="Q357" i="10" s="1"/>
  <c r="W357" i="10" s="1"/>
  <c r="Q108" i="10" a="1"/>
  <c r="Q108" i="10" s="1"/>
  <c r="W108" i="10" s="1"/>
  <c r="Q59" i="10" a="1"/>
  <c r="Q59" i="10" s="1"/>
  <c r="W59" i="10" s="1"/>
  <c r="W406" i="6"/>
  <c r="W969" i="6"/>
  <c r="W40" i="6"/>
  <c r="W888" i="6"/>
  <c r="W394" i="6"/>
  <c r="W867" i="6"/>
  <c r="W707" i="6"/>
  <c r="W678" i="6"/>
  <c r="W831" i="6"/>
  <c r="W926" i="6"/>
  <c r="W622" i="6"/>
  <c r="W680" i="6"/>
  <c r="W443" i="6"/>
  <c r="W109" i="6"/>
  <c r="W880" i="6"/>
  <c r="W581" i="6"/>
  <c r="W737" i="6"/>
  <c r="W171" i="6"/>
  <c r="W666" i="6"/>
  <c r="W22" i="6"/>
  <c r="W487" i="6"/>
  <c r="W479" i="6"/>
  <c r="W221" i="6"/>
  <c r="W328" i="6"/>
  <c r="W91" i="6"/>
  <c r="W846" i="6"/>
  <c r="W222" i="6"/>
  <c r="W294" i="6"/>
  <c r="W137" i="6"/>
  <c r="W449" i="6"/>
  <c r="W585" i="6"/>
  <c r="W955" i="6"/>
  <c r="W695" i="6"/>
  <c r="W382" i="6"/>
  <c r="W745" i="6"/>
  <c r="W133" i="6"/>
  <c r="W459" i="6"/>
  <c r="W10" i="6"/>
  <c r="W958" i="6"/>
  <c r="W887" i="6"/>
  <c r="W218" i="6"/>
  <c r="W868" i="6"/>
  <c r="W861" i="6"/>
  <c r="W385" i="6"/>
  <c r="W84" i="6"/>
  <c r="W641" i="6"/>
  <c r="W353" i="6"/>
  <c r="W632" i="6"/>
  <c r="W803" i="6"/>
  <c r="W225" i="6"/>
  <c r="W379" i="6"/>
  <c r="W896" i="6"/>
  <c r="W276" i="6"/>
  <c r="W883" i="6"/>
  <c r="W771" i="6"/>
  <c r="W784" i="6"/>
  <c r="W170" i="6"/>
  <c r="W766" i="6"/>
  <c r="W20" i="6"/>
  <c r="W970" i="6"/>
  <c r="W478" i="6"/>
  <c r="W428" i="6"/>
  <c r="W119" i="6"/>
  <c r="W224" i="6"/>
  <c r="W220" i="6"/>
  <c r="W842" i="6"/>
  <c r="W201" i="6"/>
  <c r="W244" i="6"/>
  <c r="W764" i="6"/>
  <c r="W453" i="6"/>
  <c r="W649" i="6"/>
  <c r="W499" i="6"/>
  <c r="W523" i="6"/>
  <c r="W60" i="6"/>
  <c r="W930" i="6"/>
  <c r="W665" i="6"/>
  <c r="W724" i="6"/>
  <c r="W208" i="6"/>
  <c r="W869" i="6"/>
  <c r="W332" i="6"/>
  <c r="W461" i="6"/>
  <c r="W270" i="6"/>
  <c r="W90" i="6"/>
  <c r="W993" i="6"/>
  <c r="W58" i="6"/>
  <c r="W656" i="6"/>
  <c r="W401" i="6"/>
  <c r="W754" i="6"/>
  <c r="W650" i="6"/>
  <c r="W149" i="6"/>
  <c r="W858" i="6"/>
  <c r="W359" i="6"/>
  <c r="W836" i="6"/>
  <c r="W440" i="6"/>
  <c r="W783" i="6"/>
  <c r="W505" i="6"/>
  <c r="W503" i="6"/>
  <c r="W86" i="6"/>
  <c r="W399" i="6"/>
  <c r="W452" i="6"/>
  <c r="W685" i="6"/>
  <c r="W73" i="6"/>
  <c r="W911" i="6"/>
  <c r="W767" i="6"/>
  <c r="W337" i="6"/>
  <c r="W973" i="6"/>
  <c r="W490" i="6"/>
  <c r="W296" i="6"/>
  <c r="W44" i="6"/>
  <c r="Q676" i="10" a="1"/>
  <c r="Q676" i="10" s="1"/>
  <c r="W676" i="10" s="1"/>
  <c r="Q231" i="10" a="1"/>
  <c r="Q231" i="10" s="1"/>
  <c r="W231" i="10" s="1"/>
  <c r="Q96" i="10" a="1"/>
  <c r="Q96" i="10" s="1"/>
  <c r="W96" i="10" s="1"/>
  <c r="Q978" i="10" a="1"/>
  <c r="Q978" i="10" s="1"/>
  <c r="W978" i="10" s="1"/>
  <c r="Q101" i="10" a="1"/>
  <c r="Q101" i="10" s="1"/>
  <c r="W101" i="10" s="1"/>
  <c r="Q246" i="10" a="1"/>
  <c r="Q246" i="10" s="1"/>
  <c r="W246" i="10" s="1"/>
  <c r="Q896" i="10" a="1"/>
  <c r="Q896" i="10" s="1"/>
  <c r="W896" i="10" s="1"/>
  <c r="Q216" i="10" a="1"/>
  <c r="Q216" i="10" s="1"/>
  <c r="W216" i="10" s="1"/>
  <c r="Q161" i="10" a="1"/>
  <c r="Q161" i="10" s="1"/>
  <c r="W161" i="10" s="1"/>
  <c r="Q507" i="10" a="1"/>
  <c r="Q507" i="10" s="1"/>
  <c r="W507" i="10" s="1"/>
  <c r="Q386" i="10" a="1"/>
  <c r="Q386" i="10" s="1"/>
  <c r="W386" i="10" s="1"/>
  <c r="Q242" i="10" a="1"/>
  <c r="Q242" i="10" s="1"/>
  <c r="W242" i="10" s="1"/>
  <c r="Q152" i="10" a="1"/>
  <c r="Q152" i="10" s="1"/>
  <c r="W152" i="10" s="1"/>
  <c r="Q923" i="10" a="1"/>
  <c r="Q923" i="10" s="1"/>
  <c r="W923" i="10" s="1"/>
  <c r="Q54" i="10" a="1"/>
  <c r="Q54" i="10" s="1"/>
  <c r="W54" i="10" s="1"/>
  <c r="Q100" i="10" a="1"/>
  <c r="Q100" i="10" s="1"/>
  <c r="W100" i="10" s="1"/>
  <c r="Q262" i="10" a="1"/>
  <c r="Q262" i="10" s="1"/>
  <c r="W262" i="10" s="1"/>
  <c r="Q893" i="10" a="1"/>
  <c r="Q893" i="10" s="1"/>
  <c r="W893" i="10" s="1"/>
  <c r="Q23" i="10" a="1"/>
  <c r="Q23" i="10" s="1"/>
  <c r="W23" i="10" s="1"/>
  <c r="Q153" i="10" a="1"/>
  <c r="Q153" i="10" s="1"/>
  <c r="W153" i="10" s="1"/>
  <c r="Q230" i="10" a="1"/>
  <c r="Q230" i="10" s="1"/>
  <c r="W230" i="10" s="1"/>
  <c r="Q679" i="10" a="1"/>
  <c r="Q679" i="10" s="1"/>
  <c r="W679" i="10" s="1"/>
  <c r="Q336" i="10" a="1"/>
  <c r="Q336" i="10" s="1"/>
  <c r="W336" i="10" s="1"/>
  <c r="Q806" i="10" a="1"/>
  <c r="Q806" i="10" s="1"/>
  <c r="W806" i="10" s="1"/>
  <c r="Q509" i="10" a="1"/>
  <c r="Q509" i="10" s="1"/>
  <c r="W509" i="10" s="1"/>
  <c r="Q397" i="10" a="1"/>
  <c r="Q397" i="10" s="1"/>
  <c r="W397" i="10" s="1"/>
  <c r="Q593" i="10" a="1"/>
  <c r="Q593" i="10" s="1"/>
  <c r="W593" i="10" s="1"/>
  <c r="Q121" i="10" a="1"/>
  <c r="Q121" i="10" s="1"/>
  <c r="W121" i="10" s="1"/>
  <c r="Q793" i="10" a="1"/>
  <c r="Q793" i="10" s="1"/>
  <c r="W793" i="10" s="1"/>
  <c r="Q961" i="10" a="1"/>
  <c r="Q961" i="10" s="1"/>
  <c r="W961" i="10" s="1"/>
  <c r="Q660" i="10" a="1"/>
  <c r="Q660" i="10" s="1"/>
  <c r="W660" i="10" s="1"/>
  <c r="Q284" i="10" a="1"/>
  <c r="Q284" i="10" s="1"/>
  <c r="W284" i="10" s="1"/>
  <c r="Q756" i="10" a="1"/>
  <c r="Q756" i="10" s="1"/>
  <c r="W756" i="10" s="1"/>
  <c r="Q789" i="10" a="1"/>
  <c r="Q789" i="10" s="1"/>
  <c r="W789" i="10" s="1"/>
  <c r="Q437" i="10" a="1"/>
  <c r="Q437" i="10" s="1"/>
  <c r="W437" i="10" s="1"/>
  <c r="Q911" i="10" a="1"/>
  <c r="Q911" i="10" s="1"/>
  <c r="W911" i="10" s="1"/>
  <c r="Q918" i="10" a="1"/>
  <c r="Q918" i="10" s="1"/>
  <c r="W918" i="10" s="1"/>
  <c r="Q18" i="10" a="1"/>
  <c r="Q18" i="10" s="1"/>
  <c r="W18" i="10" s="1"/>
  <c r="Q187" i="10" a="1"/>
  <c r="Q187" i="10" s="1"/>
  <c r="W187" i="10" s="1"/>
  <c r="Q510" i="10" a="1"/>
  <c r="Q510" i="10" s="1"/>
  <c r="W510" i="10" s="1"/>
  <c r="Q307" i="10" a="1"/>
  <c r="Q307" i="10" s="1"/>
  <c r="W307" i="10" s="1"/>
  <c r="Q114" i="10" a="1"/>
  <c r="Q114" i="10" s="1"/>
  <c r="W114" i="10" s="1"/>
  <c r="Q304" i="10" a="1"/>
  <c r="Q304" i="10" s="1"/>
  <c r="W304" i="10" s="1"/>
  <c r="Q750" i="10" a="1"/>
  <c r="Q750" i="10" s="1"/>
  <c r="W750" i="10" s="1"/>
  <c r="Q491" i="10" a="1"/>
  <c r="Q491" i="10" s="1"/>
  <c r="W491" i="10" s="1"/>
  <c r="Q328" i="10" a="1"/>
  <c r="Q328" i="10" s="1"/>
  <c r="W328" i="10" s="1"/>
  <c r="Q205" i="10" a="1"/>
  <c r="Q205" i="10" s="1"/>
  <c r="W205" i="10" s="1"/>
  <c r="Q110" i="10" a="1"/>
  <c r="Q110" i="10" s="1"/>
  <c r="W110" i="10" s="1"/>
  <c r="Q324" i="10" a="1"/>
  <c r="Q324" i="10" s="1"/>
  <c r="W324" i="10" s="1"/>
  <c r="Q387" i="10" a="1"/>
  <c r="Q387" i="10" s="1"/>
  <c r="W387" i="10" s="1"/>
  <c r="Q584" i="10" a="1"/>
  <c r="Q584" i="10" s="1"/>
  <c r="W584" i="10" s="1"/>
  <c r="Q323" i="10" a="1"/>
  <c r="Q323" i="10" s="1"/>
  <c r="W323" i="10" s="1"/>
  <c r="Q795" i="10" a="1"/>
  <c r="Q795" i="10" s="1"/>
  <c r="W795" i="10" s="1"/>
  <c r="Q479" i="10" a="1"/>
  <c r="Q479" i="10" s="1"/>
  <c r="W479" i="10" s="1"/>
  <c r="Q693" i="10" a="1"/>
  <c r="Q693" i="10" s="1"/>
  <c r="W693" i="10" s="1"/>
  <c r="Q892" i="10" a="1"/>
  <c r="Q892" i="10" s="1"/>
  <c r="W892" i="10" s="1"/>
  <c r="Q549" i="10" a="1"/>
  <c r="Q549" i="10" s="1"/>
  <c r="W549" i="10" s="1"/>
  <c r="Q702" i="10" a="1"/>
  <c r="Q702" i="10" s="1"/>
  <c r="W702" i="10" s="1"/>
  <c r="Q84" i="10" a="1"/>
  <c r="Q84" i="10" s="1"/>
  <c r="W84" i="10" s="1"/>
  <c r="Q17" i="10" a="1"/>
  <c r="Q17" i="10" s="1"/>
  <c r="W17" i="10" s="1"/>
  <c r="Q779" i="10" a="1"/>
  <c r="Q779" i="10" s="1"/>
  <c r="W779" i="10" s="1"/>
  <c r="Q488" i="10" a="1"/>
  <c r="Q488" i="10" s="1"/>
  <c r="W488" i="10" s="1"/>
  <c r="Q675" i="10" a="1"/>
  <c r="Q675" i="10" s="1"/>
  <c r="W675" i="10" s="1"/>
  <c r="Q214" i="10" a="1"/>
  <c r="Q214" i="10" s="1"/>
  <c r="W214" i="10" s="1"/>
  <c r="Q781" i="10" a="1"/>
  <c r="Q781" i="10" s="1"/>
  <c r="W781" i="10" s="1"/>
  <c r="Q837" i="10" a="1"/>
  <c r="Q837" i="10" s="1"/>
  <c r="W837" i="10" s="1"/>
  <c r="Q3" i="10" a="1"/>
  <c r="Q3" i="10" s="1"/>
  <c r="W3" i="10" s="1"/>
  <c r="Q476" i="10" a="1"/>
  <c r="Q476" i="10" s="1"/>
  <c r="W476" i="10" s="1"/>
  <c r="Q850" i="10" a="1"/>
  <c r="Q850" i="10" s="1"/>
  <c r="W850" i="10" s="1"/>
  <c r="Q589" i="10" a="1"/>
  <c r="Q589" i="10" s="1"/>
  <c r="W589" i="10" s="1"/>
  <c r="Q1001" i="10" a="1"/>
  <c r="Q1001" i="10" s="1"/>
  <c r="W1001" i="10" s="1"/>
  <c r="Q816" i="10" a="1"/>
  <c r="Q816" i="10" s="1"/>
  <c r="W816" i="10" s="1"/>
  <c r="Q81" i="10" a="1"/>
  <c r="Q81" i="10" s="1"/>
  <c r="W81" i="10" s="1"/>
  <c r="Q586" i="10" a="1"/>
  <c r="Q586" i="10" s="1"/>
  <c r="W586" i="10" s="1"/>
  <c r="Q833" i="10" a="1"/>
  <c r="Q833" i="10" s="1"/>
  <c r="W833" i="10" s="1"/>
  <c r="Q427" i="10" a="1"/>
  <c r="Q427" i="10" s="1"/>
  <c r="W427" i="10" s="1"/>
  <c r="Q609" i="10" a="1"/>
  <c r="Q609" i="10" s="1"/>
  <c r="W609" i="10" s="1"/>
  <c r="Q608" i="10" a="1"/>
  <c r="Q608" i="10" s="1"/>
  <c r="W608" i="10" s="1"/>
  <c r="Q652" i="10" a="1"/>
  <c r="Q652" i="10" s="1"/>
  <c r="W652" i="10" s="1"/>
  <c r="Q450" i="10" a="1"/>
  <c r="Q450" i="10" s="1"/>
  <c r="W450" i="10" s="1"/>
  <c r="Q522" i="10" a="1"/>
  <c r="Q522" i="10" s="1"/>
  <c r="W522" i="10" s="1"/>
  <c r="Q729" i="10" a="1"/>
  <c r="Q729" i="10" s="1"/>
  <c r="W729" i="10" s="1"/>
  <c r="Q173" i="10" a="1"/>
  <c r="Q173" i="10" s="1"/>
  <c r="W173" i="10" s="1"/>
  <c r="Q188" i="10" a="1"/>
  <c r="Q188" i="10" s="1"/>
  <c r="W188" i="10" s="1"/>
  <c r="Q766" i="10" a="1"/>
  <c r="Q766" i="10" s="1"/>
  <c r="W766" i="10" s="1"/>
  <c r="Q983" i="10" a="1"/>
  <c r="Q983" i="10" s="1"/>
  <c r="W983" i="10" s="1"/>
  <c r="Q197" i="10" a="1"/>
  <c r="Q197" i="10" s="1"/>
  <c r="W197" i="10" s="1"/>
  <c r="Q65" i="10" a="1"/>
  <c r="Q65" i="10" s="1"/>
  <c r="W65" i="10" s="1"/>
  <c r="W804" i="6"/>
  <c r="W636" i="6"/>
  <c r="W343" i="6"/>
  <c r="Q421" i="10" a="1"/>
  <c r="Q421" i="10" s="1"/>
  <c r="W421" i="10" s="1"/>
  <c r="Q190" i="10" a="1"/>
  <c r="Q190" i="10" s="1"/>
  <c r="W190" i="10" s="1"/>
  <c r="Q669" i="10" a="1"/>
  <c r="Q669" i="10" s="1"/>
  <c r="W669" i="10" s="1"/>
  <c r="W152" i="6"/>
  <c r="W843" i="6"/>
  <c r="W144" i="6"/>
  <c r="Q878" i="10" a="1"/>
  <c r="Q878" i="10" s="1"/>
  <c r="W878" i="10" s="1"/>
  <c r="Q846" i="10" a="1"/>
  <c r="Q846" i="10" s="1"/>
  <c r="W846" i="10" s="1"/>
  <c r="Q365" i="10" a="1"/>
  <c r="Q365" i="10" s="1"/>
  <c r="W365" i="10" s="1"/>
  <c r="Q559" i="10" a="1"/>
  <c r="Q559" i="10" s="1"/>
  <c r="W559" i="10" s="1"/>
  <c r="W660" i="6"/>
  <c r="W516" i="6"/>
  <c r="W372" i="6"/>
  <c r="Q909" i="10" a="1"/>
  <c r="Q909" i="10" s="1"/>
  <c r="W909" i="10" s="1"/>
  <c r="Q312" i="10" a="1"/>
  <c r="Q312" i="10" s="1"/>
  <c r="W312" i="10" s="1"/>
  <c r="Q263" i="10" a="1"/>
  <c r="Q263" i="10" s="1"/>
  <c r="W263" i="10" s="1"/>
  <c r="W606" i="6"/>
  <c r="W258" i="6"/>
  <c r="W541" i="6"/>
  <c r="Q607" i="10" a="1"/>
  <c r="Q607" i="10" s="1"/>
  <c r="W607" i="10" s="1"/>
  <c r="Q839" i="10" a="1"/>
  <c r="Q839" i="10" s="1"/>
  <c r="W839" i="10" s="1"/>
  <c r="Q255" i="10" a="1"/>
  <c r="Q255" i="10" s="1"/>
  <c r="W255" i="10" s="1"/>
  <c r="W590" i="6"/>
  <c r="W350" i="6"/>
  <c r="W65" i="6"/>
  <c r="Q168" i="10" a="1"/>
  <c r="Q168" i="10" s="1"/>
  <c r="W168" i="10" s="1"/>
  <c r="Q757" i="10" a="1"/>
  <c r="Q757" i="10" s="1"/>
  <c r="W757" i="10" s="1"/>
  <c r="Q317" i="10" a="1"/>
  <c r="Q317" i="10" s="1"/>
  <c r="W317" i="10" s="1"/>
  <c r="Q773" i="10" a="1"/>
  <c r="Q773" i="10" s="1"/>
  <c r="W773" i="10" s="1"/>
  <c r="W442" i="6"/>
  <c r="W477" i="6"/>
  <c r="W797" i="6"/>
  <c r="Q835" i="10" a="1"/>
  <c r="Q835" i="10" s="1"/>
  <c r="W835" i="10" s="1"/>
  <c r="Q497" i="10" a="1"/>
  <c r="Q497" i="10" s="1"/>
  <c r="W497" i="10" s="1"/>
  <c r="Q707" i="10" a="1"/>
  <c r="Q707" i="10" s="1"/>
  <c r="W707" i="10" s="1"/>
  <c r="W417" i="6"/>
  <c r="W852" i="6"/>
  <c r="W423" i="6"/>
  <c r="W949" i="6"/>
  <c r="W202" i="6"/>
  <c r="W426" i="6"/>
  <c r="W125" i="6"/>
  <c r="W302" i="6"/>
  <c r="W792" i="6"/>
  <c r="W306" i="6"/>
  <c r="W904" i="6"/>
  <c r="W183" i="6"/>
  <c r="W731" i="6"/>
  <c r="W738" i="6"/>
  <c r="W240" i="6"/>
  <c r="W24" i="6"/>
  <c r="W513" i="6"/>
  <c r="W515" i="6"/>
  <c r="W670" i="6"/>
  <c r="W547" i="6"/>
  <c r="W122" i="6"/>
  <c r="W619" i="6"/>
  <c r="W390" i="6"/>
  <c r="W563" i="6"/>
  <c r="W48" i="6"/>
  <c r="W761" i="6"/>
  <c r="W393" i="6"/>
  <c r="W857" i="6"/>
  <c r="W597" i="6"/>
  <c r="W246" i="6"/>
  <c r="W345" i="6"/>
  <c r="W874" i="6"/>
  <c r="W409" i="6"/>
  <c r="W580" i="6"/>
  <c r="W25" i="6"/>
  <c r="W510" i="6"/>
  <c r="W720" i="6"/>
  <c r="W856" i="6"/>
  <c r="W80" i="6"/>
  <c r="W757" i="6"/>
  <c r="W558" i="6"/>
  <c r="W604" i="6"/>
  <c r="W920" i="6"/>
  <c r="W537" i="6"/>
  <c r="W886" i="6"/>
  <c r="W545" i="6"/>
  <c r="W682" i="6"/>
  <c r="W517" i="6"/>
  <c r="W555" i="6"/>
  <c r="W885" i="6"/>
  <c r="W915" i="6"/>
  <c r="W829" i="6"/>
  <c r="W59" i="6"/>
  <c r="W318" i="6"/>
  <c r="W264" i="6"/>
  <c r="W483" i="6"/>
  <c r="W351" i="6"/>
  <c r="W283" i="6"/>
  <c r="W504" i="6"/>
  <c r="W94" i="6"/>
  <c r="W305" i="6"/>
  <c r="W400" i="6"/>
  <c r="W235" i="6"/>
  <c r="W438" i="6"/>
  <c r="W212" i="6"/>
  <c r="W364" i="6"/>
  <c r="W411" i="6"/>
  <c r="W853" i="6"/>
  <c r="W923" i="6"/>
  <c r="W512" i="6"/>
  <c r="W687" i="6"/>
  <c r="W844" i="6"/>
  <c r="W362" i="6"/>
  <c r="W686" i="6"/>
  <c r="W752" i="6"/>
  <c r="W103" i="6"/>
  <c r="W684" i="6"/>
  <c r="W898" i="6"/>
  <c r="W445" i="6"/>
  <c r="W667" i="6"/>
  <c r="W298" i="6"/>
  <c r="W28" i="6"/>
  <c r="W150" i="6"/>
  <c r="W825" i="6"/>
  <c r="W6" i="6"/>
  <c r="W905" i="6"/>
  <c r="W191" i="6"/>
  <c r="W855" i="6"/>
  <c r="W781" i="6"/>
  <c r="W674" i="6"/>
  <c r="W967" i="6"/>
  <c r="W948" i="6"/>
  <c r="W870" i="6"/>
  <c r="W945" i="6"/>
  <c r="W562" i="6"/>
  <c r="W61" i="6"/>
  <c r="W808" i="6"/>
  <c r="W108" i="6"/>
  <c r="W626" i="6"/>
  <c r="W190" i="6"/>
  <c r="W964" i="6"/>
  <c r="W147" i="6"/>
  <c r="W916" i="6"/>
  <c r="W584" i="6"/>
  <c r="W97" i="6"/>
  <c r="W307" i="6"/>
  <c r="W92" i="6"/>
  <c r="W717" i="6"/>
  <c r="EW9" i="6" l="1" a="1"/>
  <c r="EW9" i="6" s="1"/>
  <c r="EV59" i="6"/>
  <c r="EX47" i="6"/>
  <c r="EX46" i="6"/>
  <c r="EX49" i="6"/>
  <c r="EX7" i="6"/>
  <c r="EX3" i="6"/>
  <c r="EX5" i="6"/>
  <c r="EX2" i="6"/>
  <c r="EX6" i="6"/>
  <c r="EX4" i="6"/>
  <c r="L16" i="8"/>
  <c r="N16" i="8" s="1"/>
  <c r="W2" i="10"/>
  <c r="Q16" i="8" s="1"/>
  <c r="R16" i="8" s="1"/>
  <c r="AD2" i="8" s="1"/>
  <c r="K16" i="8"/>
  <c r="O16" i="8"/>
  <c r="P16" i="8"/>
  <c r="EX45" i="6"/>
  <c r="EX48" i="6"/>
  <c r="EW53" i="6" a="1"/>
  <c r="EW53" i="6" s="1"/>
  <c r="EW56" i="6" a="1"/>
  <c r="EW56" i="6" s="1"/>
  <c r="EW57" i="6" a="1"/>
  <c r="EW57" i="6" s="1"/>
  <c r="EW52" i="6" a="1"/>
  <c r="EW52" i="6" s="1"/>
  <c r="EW54" i="6" a="1"/>
  <c r="EW54" i="6" s="1"/>
  <c r="EW55" i="6" a="1"/>
  <c r="EW55" i="6" s="1"/>
  <c r="EX9" i="6" l="1" a="1"/>
  <c r="EX9" i="6" s="1"/>
  <c r="EW59" i="6"/>
  <c r="EX54" i="6" a="1"/>
  <c r="EX54" i="6" s="1"/>
  <c r="EX52" i="6" a="1"/>
  <c r="EX52" i="6" s="1"/>
  <c r="EX56" i="6" a="1"/>
  <c r="EX56" i="6" s="1"/>
  <c r="EX55" i="6" a="1"/>
  <c r="EX55" i="6" s="1"/>
  <c r="EX57" i="6" a="1"/>
  <c r="EX57" i="6" s="1"/>
  <c r="EX53" i="6" a="1"/>
  <c r="EX53" i="6" s="1"/>
  <c r="EX59" i="6" l="1"/>
  <c r="K21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<sst xmlns="http://schemas.openxmlformats.org/spreadsheetml/2006/main" count="410" uniqueCount="305">
  <si>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</si>
  <si>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</si>
  <si>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</si>
  <si>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</si>
  <si>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</si>
  <si>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</si>
  <si>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</si>
  <si>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</si>
  <si>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</si>
  <si>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</si>
  <si>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</si>
  <si>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</si>
  <si>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</si>
  <si>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</si>
  <si>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</si>
  <si>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</si>
  <si>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</si>
  <si>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</si>
  <si>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</si>
  <si>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</si>
  <si>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</si>
  <si>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</si>
  <si>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</si>
  <si>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</si>
  <si>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</si>
  <si>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</si>
  <si>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</si>
  <si>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</si>
  <si>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</si>
  <si>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</si>
  <si>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</si>
  <si>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</si>
  <si>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</si>
  <si>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</si>
  <si>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</si>
  <si>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</si>
  <si>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</si>
  <si>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</si>
  <si>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</si>
  <si>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</si>
  <si>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</si>
  <si>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</si>
  <si>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</si>
  <si>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</si>
  <si>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</si>
  <si>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</si>
  <si>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</si>
  <si>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</si>
  <si>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</si>
  <si>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</si>
  <si>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</si>
  <si>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</si>
  <si>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</si>
  <si>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</si>
  <si>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</si>
  <si>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</si>
  <si>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</si>
  <si>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</si>
  <si>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</si>
  <si>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</si>
  <si>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</si>
  <si>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</si>
  <si>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</si>
  <si>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</si>
  <si>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</si>
  <si>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</si>
  <si>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</si>
  <si>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</si>
  <si>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</si>
  <si>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</si>
  <si>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</si>
  <si>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</si>
  <si>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</si>
  <si>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</si>
  <si>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</si>
  <si>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</si>
  <si>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</si>
  <si>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</si>
  <si>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</si>
  <si>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</si>
  <si>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</si>
  <si>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</si>
  <si>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</si>
  <si>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</si>
  <si>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</si>
  <si>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</si>
  <si>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</si>
  <si>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</si>
  <si>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</si>
  <si>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</si>
  <si>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</si>
  <si>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</si>
  <si>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</si>
  <si>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</si>
  <si>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</si>
  <si>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</si>
  <si>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</si>
  <si>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</si>
  <si>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</si>
  <si>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</si>
  <si>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</si>
  <si>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</si>
  <si>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</si>
  <si>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</si>
  <si>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</si>
  <si>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</si>
  <si>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</si>
  <si>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</si>
  <si>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</si>
  <si>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</si>
  <si>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</si>
  <si>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</si>
  <si>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</si>
  <si>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</si>
  <si>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</si>
  <si>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</si>
  <si>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</si>
  <si>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</si>
  <si>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</si>
  <si>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</si>
  <si>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</si>
  <si>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</si>
  <si>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</si>
  <si>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</si>
  <si>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</si>
  <si>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</si>
  <si>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</si>
  <si>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</si>
  <si>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</si>
  <si>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</si>
  <si>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</si>
  <si>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</si>
  <si>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</si>
  <si>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</si>
  <si>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</si>
  <si>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</si>
  <si>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</si>
  <si>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</si>
  <si>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</si>
  <si>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</si>
  <si>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</si>
  <si>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</si>
  <si>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</si>
  <si>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</si>
  <si>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</si>
  <si>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</si>
  <si>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</si>
  <si>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</si>
  <si>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</si>
  <si>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</si>
  <si>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</si>
  <si>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</si>
  <si>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</si>
  <si>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</si>
  <si>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</si>
  <si>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</si>
  <si>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</si>
  <si>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</si>
  <si>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</si>
  <si>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</si>
  <si>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</si>
  <si>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</si>
  <si>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</si>
  <si>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</si>
  <si>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</si>
  <si>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</si>
  <si>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</si>
  <si>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</si>
  <si>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</si>
  <si>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</si>
  <si>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</si>
  <si>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</si>
  <si>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</si>
  <si>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</si>
  <si>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</si>
  <si>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</si>
  <si>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</si>
  <si>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</si>
  <si>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</si>
  <si>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</si>
  <si>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</si>
  <si>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</si>
  <si>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</si>
  <si>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</si>
  <si>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</si>
  <si>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</si>
  <si>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</si>
  <si>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</si>
  <si>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</si>
  <si>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</si>
  <si>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</si>
  <si>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</si>
  <si>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</si>
  <si>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</si>
  <si>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</si>
  <si>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</si>
  <si>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</si>
  <si>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</si>
  <si>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</si>
  <si>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</si>
  <si>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</si>
  <si>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</si>
  <si>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</si>
  <si>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</si>
  <si>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</si>
  <si>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</si>
  <si>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</si>
  <si>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</si>
  <si>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</si>
  <si>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</si>
  <si>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</si>
  <si>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</si>
  <si>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</si>
  <si>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</si>
  <si>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</si>
  <si>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</si>
  <si>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</si>
  <si>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</si>
  <si>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</si>
  <si>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</si>
  <si>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</si>
  <si>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</si>
  <si>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</si>
  <si>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</si>
  <si>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</si>
  <si>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</si>
  <si>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</si>
  <si>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</si>
  <si>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</si>
  <si>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</si>
  <si>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</si>
  <si>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</si>
  <si>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</si>
  <si>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</si>
  <si>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</si>
  <si>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</si>
  <si>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</si>
  <si>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</si>
  <si>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</si>
  <si>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Top parameters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</si>
  <si>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</si>
  <si>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</si>
  <si>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</si>
  <si>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</si>
  <si>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</si>
  <si>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</si>
  <si>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</si>
  <si>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</si>
  <si>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</si>
  <si>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</si>
  <si>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</si>
  <si>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</si>
  <si>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</si>
  <si>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</si>
  <si>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</si>
  <si>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</si>
  <si>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</si>
  <si>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</si>
  <si>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</si>
  <si>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</si>
  <si>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</si>
  <si>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</si>
  <si>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</si>
  <si>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</si>
  <si>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</si>
  <si>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</si>
  <si>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</si>
  <si>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</si>
  <si>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</si>
  <si>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</si>
  <si>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</si>
  <si>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</si>
  <si>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</si>
  <si>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</si>
  <si>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</si>
  <si>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</si>
  <si>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</si>
  <si>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</si>
  <si>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</si>
  <si>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</si>
  <si>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</si>
  <si>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</si>
  <si>
    <t>Shuffle 1</t>
  </si>
  <si>
    <t>Shuffle 2</t>
  </si>
  <si>
    <t>Random</t>
  </si>
  <si>
    <t>m</t>
  </si>
  <si>
    <r>
      <t>s(P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)</t>
    </r>
  </si>
  <si>
    <r>
      <t>s(P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)</t>
    </r>
  </si>
  <si>
    <r>
      <t>s(P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</si>
  <si>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[1]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</si>
  <si>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[2]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</si>
  <si>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[3]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</si>
  <si>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[4]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</si>
  <si>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[5]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</si>
  <si>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[6]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</si>
  <si>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</si>
  <si>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</si>
  <si>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</si>
  <si>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</si>
  <si>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</si>
  <si>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ID</t>
  </si>
  <si>
    <t>Max s</t>
  </si>
  <si>
    <t>Min s</t>
  </si>
  <si>
    <t>Average s</t>
  </si>
  <si>
    <t>True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</si>
</sst>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  <font>
      <sz val="11"/>
      <color rgb="FF00B0F0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35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1" fillId="0" borderId="0" xfId="0" applyNumberFormat="1" applyFont="1"/>
    <xf numFmtId="164" fontId="0" fillId="2" borderId="0" xfId="0" applyNumberForma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8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8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4" borderId="0" xfId="0" applyNumberFormat="1" applyFill="1"/>
    <xf numFmtId="2" fontId="3" fillId="0" borderId="0" xfId="0" applyNumberFormat="1" applyFont="1" applyFill="1" applyAlignment="1">
      <alignment horizontal="center"/>
    </xf>
    <xf numFmtId="164" fontId="11" fillId="0" borderId="0" xfId="1" applyNumberFormat="1" applyFill="1"/>
    <xf numFmtId="2" fontId="3" fillId="2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1" fillId="6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3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5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5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5" fillId="6" borderId="0" xfId="0" applyNumberFormat="1" applyFont="1" applyFill="1" applyBorder="1" applyAlignment="1">
      <alignment horizontal="center"/>
    </xf>
    <xf numFmtId="164" fontId="13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1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5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0" fillId="2" borderId="0" xfId="0" applyFill="1" applyAlignment="1"/>
    <xf numFmtId="164" fontId="0" fillId="2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right"/>
    </xf>
    <xf numFmtId="2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164" fontId="0" fillId="0" borderId="0" xfId="0" applyNumberFormat="1" applyFill="1" applyAlignment="1"/>
    <xf numFmtId="164" fontId="0" fillId="0" borderId="0" xfId="0" applyNumberFormat="1" applyFont="1" applyFill="1" applyAlignment="1"/>
    <xf numFmtId="0" fontId="0" fillId="0" borderId="0" xfId="0" applyFill="1" applyAlignment="1"/>
    <xf numFmtId="1" fontId="8" fillId="0" borderId="0" xfId="0" applyNumberFormat="1" applyFont="1"/>
    <xf numFmtId="1" fontId="0" fillId="0" borderId="0" xfId="0" applyNumberFormat="1" applyFont="1" applyFill="1" applyAlignment="1">
      <alignment horizontal="center"/>
    </xf>
    <xf numFmtId="1" fontId="0" fillId="2" borderId="0" xfId="0" applyNumberFormat="1" applyFont="1" applyFill="1" applyAlignment="1">
      <alignment horizontal="center"/>
    </xf>
    <xf numFmtId="164" fontId="0" fillId="6" borderId="0" xfId="0" applyNumberFormat="1" applyFill="1"/>
    <xf numFmtId="0" fontId="8" fillId="0" borderId="0" xfId="0" applyFon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ont="1" applyFill="1" applyBorder="1" applyAlignment="1">
      <alignment horizontal="center"/>
    </xf>
    <xf numFmtId="164" fontId="5" fillId="2" borderId="0" xfId="0" applyNumberFormat="1" applyFont="1" applyFill="1" applyBorder="1" applyAlignment="1">
      <alignment horizontal="right"/>
    </xf>
    <xf numFmtId="0" fontId="0" fillId="0" borderId="0" xfId="0" applyFill="1" applyBorder="1"/>
    <xf numFmtId="1" fontId="0" fillId="0" borderId="0" xfId="0" applyNumberFormat="1" applyFill="1" applyBorder="1"/>
    <xf numFmtId="164" fontId="1" fillId="0" borderId="0" xfId="0" applyNumberFormat="1" applyFon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right"/>
    </xf>
    <xf numFmtId="0" fontId="15" fillId="0" borderId="0" xfId="0" applyFont="1" applyFill="1" applyBorder="1"/>
    <xf numFmtId="1" fontId="15" fillId="0" borderId="0" xfId="0" applyNumberFormat="1" applyFont="1" applyFill="1" applyBorder="1"/>
    <xf numFmtId="164" fontId="15" fillId="0" borderId="0" xfId="0" applyNumberFormat="1" applyFont="1" applyFill="1" applyBorder="1" applyAlignment="1">
      <alignment horizontal="right"/>
    </xf>
    <xf numFmtId="0" fontId="16" fillId="0" borderId="0" xfId="0" applyFont="1" applyFill="1" applyBorder="1"/>
    <xf numFmtId="1" fontId="16" fillId="0" borderId="0" xfId="0" applyNumberFormat="1" applyFont="1" applyFill="1" applyBorder="1"/>
    <xf numFmtId="164" fontId="16" fillId="0" borderId="0" xfId="0" applyNumberFormat="1" applyFont="1" applyFill="1" applyBorder="1" applyAlignment="1">
      <alignment horizontal="right"/>
    </xf>
    <xf numFmtId="0" fontId="8" fillId="2" borderId="0" xfId="0" applyFont="1" applyFill="1" applyBorder="1"/>
    <xf numFmtId="0" fontId="16" fillId="2" borderId="0" xfId="0" applyFont="1" applyFill="1" applyBorder="1"/>
    <xf numFmtId="0" fontId="8" fillId="2" borderId="0" xfId="0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/>
    </xf>
    <xf numFmtId="164" fontId="0" fillId="8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6" borderId="0" xfId="0" applyNumberFormat="1" applyFill="1" applyAlignment="1"/>
    <xf numFmtId="164" fontId="0" fillId="6" borderId="0" xfId="0" applyNumberFormat="1" applyFont="1" applyFill="1" applyBorder="1" applyAlignment="1">
      <alignment horizontal="right"/>
    </xf>
    <xf numFmtId="164" fontId="1" fillId="6" borderId="0" xfId="0" applyNumberFormat="1" applyFont="1" applyFill="1" applyBorder="1" applyAlignment="1">
      <alignment horizontal="right"/>
    </xf>
    <xf numFmtId="164" fontId="15" fillId="6" borderId="0" xfId="0" applyNumberFormat="1" applyFont="1" applyFill="1" applyBorder="1" applyAlignment="1">
      <alignment horizontal="right"/>
    </xf>
    <xf numFmtId="164" fontId="8" fillId="6" borderId="0" xfId="0" applyNumberFormat="1" applyFont="1" applyFill="1" applyBorder="1" applyAlignment="1">
      <alignment horizontal="right"/>
    </xf>
    <xf numFmtId="0" fontId="0" fillId="4" borderId="0" xfId="0" applyFill="1" applyBorder="1"/>
    <xf numFmtId="0" fontId="15" fillId="4" borderId="0" xfId="0" applyFont="1" applyFill="1" applyBorder="1"/>
    <xf numFmtId="1" fontId="0" fillId="4" borderId="0" xfId="0" applyNumberFormat="1" applyFill="1" applyBorder="1"/>
    <xf numFmtId="1" fontId="15" fillId="4" borderId="0" xfId="0" applyNumberFormat="1" applyFont="1" applyFill="1" applyBorder="1"/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164" fontId="0" fillId="8" borderId="10" xfId="0" applyNumberFormat="1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" borderId="0" xfId="0" applyFill="1" applyAlignment="1"/>
    <xf numFmtId="164" fontId="0" fillId="2" borderId="0" xfId="0" applyNumberFormat="1" applyFill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the 6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Test!$BC$20:$EX$20</c:f>
              <c:numCache>
                <c:formatCode>0.0000</c:formatCode>
                <c:ptCount val="100"/>
                <c:pt idx="0">
                  <c:v>0.97244379186438212</c:v>
                </c:pt>
                <c:pt idx="1">
                  <c:v>0.70166062362335735</c:v>
                </c:pt>
                <c:pt idx="2">
                  <c:v>0.89000241237012589</c:v>
                </c:pt>
                <c:pt idx="3">
                  <c:v>0.90635334155140757</c:v>
                </c:pt>
                <c:pt idx="4">
                  <c:v>0.98150162807577834</c:v>
                </c:pt>
                <c:pt idx="5">
                  <c:v>1.0293814165090553</c:v>
                </c:pt>
                <c:pt idx="6">
                  <c:v>1.0813536401523178</c:v>
                </c:pt>
                <c:pt idx="7">
                  <c:v>1.1258420530147819</c:v>
                </c:pt>
                <c:pt idx="8">
                  <c:v>1.1673135690455849</c:v>
                </c:pt>
                <c:pt idx="9">
                  <c:v>1.2044354634129786</c:v>
                </c:pt>
                <c:pt idx="10">
                  <c:v>1.2380698585366618</c:v>
                </c:pt>
                <c:pt idx="11">
                  <c:v>1.2682894267161124</c:v>
                </c:pt>
                <c:pt idx="12">
                  <c:v>1.2954559441382014</c:v>
                </c:pt>
                <c:pt idx="13">
                  <c:v>1.3198100564805653</c:v>
                </c:pt>
                <c:pt idx="14">
                  <c:v>1.3416158138833296</c:v>
                </c:pt>
                <c:pt idx="15">
                  <c:v>1.3611042384157741</c:v>
                </c:pt>
                <c:pt idx="16">
                  <c:v>1.3784931707314345</c:v>
                </c:pt>
                <c:pt idx="17">
                  <c:v>1.3939802759447208</c:v>
                </c:pt>
                <c:pt idx="18">
                  <c:v>1.4077466732371104</c:v>
                </c:pt>
                <c:pt idx="19">
                  <c:v>1.4199570286750207</c:v>
                </c:pt>
                <c:pt idx="20">
                  <c:v>1.4307611205502611</c:v>
                </c:pt>
                <c:pt idx="21">
                  <c:v>1.4402949027808241</c:v>
                </c:pt>
                <c:pt idx="22">
                  <c:v>1.4486817200346116</c:v>
                </c:pt>
                <c:pt idx="23">
                  <c:v>1.4560333921639617</c:v>
                </c:pt>
                <c:pt idx="24">
                  <c:v>1.4624512510173944</c:v>
                </c:pt>
                <c:pt idx="25">
                  <c:v>1.4680270902898671</c:v>
                </c:pt>
                <c:pt idx="26">
                  <c:v>1.4728440415707658</c:v>
                </c:pt>
                <c:pt idx="27">
                  <c:v>1.476977374643575</c:v>
                </c:pt>
                <c:pt idx="28">
                  <c:v>1.4804952279866597</c:v>
                </c:pt>
                <c:pt idx="29">
                  <c:v>1.4834592736582299</c:v>
                </c:pt>
                <c:pt idx="30">
                  <c:v>1.4859253218311004</c:v>
                </c:pt>
                <c:pt idx="31">
                  <c:v>1.4879438698528831</c:v>
                </c:pt>
                <c:pt idx="32">
                  <c:v>1.4895606006193289</c:v>
                </c:pt>
                <c:pt idx="33">
                  <c:v>1.4908168347200068</c:v>
                </c:pt>
                <c:pt idx="34">
                  <c:v>1.4917499405146406</c:v>
                </c:pt>
                <c:pt idx="35">
                  <c:v>1.4923937059672698</c:v>
                </c:pt>
                <c:pt idx="36">
                  <c:v>1.4927786757493484</c:v>
                </c:pt>
                <c:pt idx="37">
                  <c:v>1.4929324568187647</c:v>
                </c:pt>
                <c:pt idx="38">
                  <c:v>1.4928799953978422</c:v>
                </c:pt>
                <c:pt idx="39">
                  <c:v>1.4926438280097749</c:v>
                </c:pt>
                <c:pt idx="40">
                  <c:v>1.4922443089904895</c:v>
                </c:pt>
                <c:pt idx="41">
                  <c:v>1.4916998166707789</c:v>
                </c:pt>
                <c:pt idx="42">
                  <c:v>1.4910269402207539</c:v>
                </c:pt>
                <c:pt idx="43">
                  <c:v>1.4902406489639093</c:v>
                </c:pt>
                <c:pt idx="44">
                  <c:v>1.4893544458000552</c:v>
                </c:pt>
                <c:pt idx="45">
                  <c:v>1.4883805062236792</c:v>
                </c:pt>
                <c:pt idx="46">
                  <c:v>1.487329804285662</c:v>
                </c:pt>
                <c:pt idx="47">
                  <c:v>1.4862122267204456</c:v>
                </c:pt>
                <c:pt idx="48">
                  <c:v>1.4850366763466196</c:v>
                </c:pt>
                <c:pt idx="49">
                  <c:v>1.4838111657453472</c:v>
                </c:pt>
                <c:pt idx="50">
                  <c:v>1.4825429021271797</c:v>
                </c:pt>
                <c:pt idx="51">
                  <c:v>1.4812383642126656</c:v>
                </c:pt>
                <c:pt idx="52">
                  <c:v>1.4799033718749854</c:v>
                </c:pt>
                <c:pt idx="53">
                  <c:v>1.4785431492228547</c:v>
                </c:pt>
                <c:pt idx="54">
                  <c:v>1.4771623817385056</c:v>
                </c:pt>
                <c:pt idx="55">
                  <c:v>1.4757652680280355</c:v>
                </c:pt>
                <c:pt idx="56">
                  <c:v>1.4743555666892783</c:v>
                </c:pt>
                <c:pt idx="57">
                  <c:v>1.4729366387550837</c:v>
                </c:pt>
                <c:pt idx="58">
                  <c:v>1.4715114861270502</c:v>
                </c:pt>
                <c:pt idx="59">
                  <c:v>1.4700827863759049</c:v>
                </c:pt>
                <c:pt idx="60">
                  <c:v>1.4686529242495303</c:v>
                </c:pt>
                <c:pt idx="61">
                  <c:v>1.4672240201976976</c:v>
                </c:pt>
                <c:pt idx="62">
                  <c:v>1.4657979561936596</c:v>
                </c:pt>
                <c:pt idx="63">
                  <c:v>1.4643763991065084</c:v>
                </c:pt>
                <c:pt idx="64">
                  <c:v>1.4629608218544337</c:v>
                </c:pt>
                <c:pt idx="65">
                  <c:v>1.4615525225474735</c:v>
                </c:pt>
                <c:pt idx="66">
                  <c:v>1.4601526418088056</c:v>
                </c:pt>
                <c:pt idx="67">
                  <c:v>1.4587621784459182</c:v>
                </c:pt>
                <c:pt idx="68">
                  <c:v>1.4573820036269565</c:v>
                </c:pt>
                <c:pt idx="69">
                  <c:v>1.4560128737029783</c:v>
                </c:pt>
                <c:pt idx="70">
                  <c:v>1.4546554418036697</c:v>
                </c:pt>
                <c:pt idx="71">
                  <c:v>1.4533102683221208</c:v>
                </c:pt>
                <c:pt idx="72">
                  <c:v>1.4519778303934101</c:v>
                </c:pt>
                <c:pt idx="73">
                  <c:v>1.4506585304619359</c:v>
                </c:pt>
                <c:pt idx="74">
                  <c:v>1.4493527040235308</c:v>
                </c:pt>
                <c:pt idx="75">
                  <c:v>1.4480606266203047</c:v>
                </c:pt>
                <c:pt idx="76">
                  <c:v>1.4467825201588809</c:v>
                </c:pt>
                <c:pt idx="77">
                  <c:v>1.4455185586160184</c:v>
                </c:pt>
                <c:pt idx="78">
                  <c:v>1.4442688731896427</c:v>
                </c:pt>
                <c:pt idx="79">
                  <c:v>1.4430335569478283</c:v>
                </c:pt>
                <c:pt idx="80">
                  <c:v>1.4418126690233608</c:v>
                </c:pt>
                <c:pt idx="81">
                  <c:v>1.440606238397022</c:v>
                </c:pt>
                <c:pt idx="82">
                  <c:v>1.4394142673086812</c:v>
                </c:pt>
                <c:pt idx="83">
                  <c:v>1.4382367343316143</c:v>
                </c:pt>
                <c:pt idx="84">
                  <c:v>1.4370735971421249</c:v>
                </c:pt>
                <c:pt idx="85">
                  <c:v>1.4359247950135328</c:v>
                </c:pt>
                <c:pt idx="86">
                  <c:v>1.4347902510608517</c:v>
                </c:pt>
                <c:pt idx="87">
                  <c:v>1.4336698742600076</c:v>
                </c:pt>
                <c:pt idx="88">
                  <c:v>1.4325635612631857</c:v>
                </c:pt>
                <c:pt idx="89">
                  <c:v>1.431471198029878</c:v>
                </c:pt>
                <c:pt idx="90">
                  <c:v>1.4303926612913342</c:v>
                </c:pt>
                <c:pt idx="91">
                  <c:v>1.4293278198644703</c:v>
                </c:pt>
                <c:pt idx="92">
                  <c:v>1.4282765358297491</c:v>
                </c:pt>
                <c:pt idx="93">
                  <c:v>1.4272386655861973</c:v>
                </c:pt>
                <c:pt idx="94">
                  <c:v>1.426214060795455</c:v>
                </c:pt>
                <c:pt idx="95">
                  <c:v>1.4252025692256511</c:v>
                </c:pt>
                <c:pt idx="96">
                  <c:v>1.4242040355048511</c:v>
                </c:pt>
                <c:pt idx="97">
                  <c:v>1.4232183017929181</c:v>
                </c:pt>
                <c:pt idx="98">
                  <c:v>1.422245208379779</c:v>
                </c:pt>
                <c:pt idx="99">
                  <c:v>1.4212845942173264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Test!$BC$21:$EX$21</c:f>
              <c:numCache>
                <c:formatCode>0.0000</c:formatCode>
                <c:ptCount val="100"/>
                <c:pt idx="0">
                  <c:v>-0.42543537189228758</c:v>
                </c:pt>
                <c:pt idx="1">
                  <c:v>-9.7424471446821981E-3</c:v>
                </c:pt>
                <c:pt idx="2">
                  <c:v>4.5227261441013578E-2</c:v>
                </c:pt>
                <c:pt idx="3">
                  <c:v>0.20199639916753986</c:v>
                </c:pt>
                <c:pt idx="4">
                  <c:v>0.30071028449815956</c:v>
                </c:pt>
                <c:pt idx="5">
                  <c:v>0.40632224411912721</c:v>
                </c:pt>
                <c:pt idx="6">
                  <c:v>0.49835923237278273</c:v>
                </c:pt>
                <c:pt idx="7">
                  <c:v>0.58646526808663657</c:v>
                </c:pt>
                <c:pt idx="8">
                  <c:v>0.66841759823865399</c:v>
                </c:pt>
                <c:pt idx="9">
                  <c:v>0.74594203676453019</c:v>
                </c:pt>
                <c:pt idx="10">
                  <c:v>0.81906305843611027</c:v>
                </c:pt>
                <c:pt idx="11">
                  <c:v>0.88828626871313698</c:v>
                </c:pt>
                <c:pt idx="12">
                  <c:v>0.95384841675806076</c:v>
                </c:pt>
                <c:pt idx="13">
                  <c:v>1.0160246211975665</c:v>
                </c:pt>
                <c:pt idx="14">
                  <c:v>1.0750326892698037</c:v>
                </c:pt>
                <c:pt idx="15">
                  <c:v>1.1310788329320394</c:v>
                </c:pt>
                <c:pt idx="16">
                  <c:v>1.1843472845192629</c:v>
                </c:pt>
                <c:pt idx="17">
                  <c:v>1.2350083723476024</c:v>
                </c:pt>
                <c:pt idx="18">
                  <c:v>1.2832185121604525</c:v>
                </c:pt>
                <c:pt idx="19">
                  <c:v>1.3291224229963929</c:v>
                </c:pt>
                <c:pt idx="20">
                  <c:v>1.3728540556927991</c:v>
                </c:pt>
                <c:pt idx="21">
                  <c:v>1.4145376918452386</c:v>
                </c:pt>
                <c:pt idx="22">
                  <c:v>1.4542887694090958</c:v>
                </c:pt>
                <c:pt idx="23">
                  <c:v>1.4922146541118422</c:v>
                </c:pt>
                <c:pt idx="24">
                  <c:v>1.5284153100852549</c:v>
                </c:pt>
                <c:pt idx="25">
                  <c:v>1.5629839090706883</c:v>
                </c:pt>
                <c:pt idx="26">
                  <c:v>1.5960073789070888</c:v>
                </c:pt>
                <c:pt idx="27">
                  <c:v>1.6275669021338262</c:v>
                </c:pt>
                <c:pt idx="28">
                  <c:v>1.6577383692667289</c:v>
                </c:pt>
                <c:pt idx="29">
                  <c:v>1.6865927919789732</c:v>
                </c:pt>
                <c:pt idx="30">
                  <c:v>1.7141966800526243</c:v>
                </c:pt>
                <c:pt idx="31">
                  <c:v>1.7406123856634457</c:v>
                </c:pt>
                <c:pt idx="32">
                  <c:v>1.7658984180579604</c:v>
                </c:pt>
                <c:pt idx="33">
                  <c:v>1.7901097313750949</c:v>
                </c:pt>
                <c:pt idx="34">
                  <c:v>1.813297988068719</c:v>
                </c:pt>
                <c:pt idx="35">
                  <c:v>1.8355118001469717</c:v>
                </c:pt>
                <c:pt idx="36">
                  <c:v>1.8567969502282196</c:v>
                </c:pt>
                <c:pt idx="37">
                  <c:v>1.877196594223967</c:v>
                </c:pt>
                <c:pt idx="38">
                  <c:v>1.8967514472889291</c:v>
                </c:pt>
                <c:pt idx="39">
                  <c:v>1.9154999545259717</c:v>
                </c:pt>
                <c:pt idx="40">
                  <c:v>1.9334784477960412</c:v>
                </c:pt>
                <c:pt idx="41">
                  <c:v>1.9507212898589845</c:v>
                </c:pt>
                <c:pt idx="42">
                  <c:v>1.967261006958728</c:v>
                </c:pt>
                <c:pt idx="43">
                  <c:v>1.9831284108644931</c:v>
                </c:pt>
                <c:pt idx="44">
                  <c:v>1.9983527112874495</c:v>
                </c:pt>
                <c:pt idx="45">
                  <c:v>2.0129616195085522</c:v>
                </c:pt>
                <c:pt idx="46">
                  <c:v>2.0269814439774243</c:v>
                </c:pt>
                <c:pt idx="47">
                  <c:v>2.0404371785733026</c:v>
                </c:pt>
                <c:pt idx="48">
                  <c:v>2.0533525841565861</c:v>
                </c:pt>
                <c:pt idx="49">
                  <c:v>2.0657502639828218</c:v>
                </c:pt>
                <c:pt idx="50">
                  <c:v>2.0776517334995024</c:v>
                </c:pt>
                <c:pt idx="51">
                  <c:v>2.0890774849993061</c:v>
                </c:pt>
                <c:pt idx="52">
                  <c:v>2.1000470475609947</c:v>
                </c:pt>
                <c:pt idx="53">
                  <c:v>2.1105790426706554</c:v>
                </c:pt>
                <c:pt idx="54">
                  <c:v>2.12069123588098</c:v>
                </c:pt>
                <c:pt idx="55">
                  <c:v>2.1304005848344993</c:v>
                </c:pt>
                <c:pt idx="56">
                  <c:v>2.1397232839478231</c:v>
                </c:pt>
                <c:pt idx="57">
                  <c:v>2.1486748060276999</c:v>
                </c:pt>
                <c:pt idx="58">
                  <c:v>2.1572699410658904</c:v>
                </c:pt>
                <c:pt idx="59">
                  <c:v>2.1655228324381892</c:v>
                </c:pt>
                <c:pt idx="60">
                  <c:v>2.1734470107132333</c:v>
                </c:pt>
                <c:pt idx="61">
                  <c:v>2.1810554252588616</c:v>
                </c:pt>
                <c:pt idx="62">
                  <c:v>2.1883604738175055</c:v>
                </c:pt>
                <c:pt idx="63">
                  <c:v>2.1953740302072982</c:v>
                </c:pt>
                <c:pt idx="64">
                  <c:v>2.2021074702921464</c:v>
                </c:pt>
                <c:pt idx="65">
                  <c:v>2.2085716963517492</c:v>
                </c:pt>
                <c:pt idx="66">
                  <c:v>2.2147771599714221</c:v>
                </c:pt>
                <c:pt idx="67">
                  <c:v>2.2207338835614481</c:v>
                </c:pt>
                <c:pt idx="68">
                  <c:v>2.2264514806064422</c:v>
                </c:pt>
                <c:pt idx="69">
                  <c:v>2.2319391747368202</c:v>
                </c:pt>
                <c:pt idx="70">
                  <c:v>2.2372058177068115</c:v>
                </c:pt>
                <c:pt idx="71">
                  <c:v>2.242259906356475</c:v>
                </c:pt>
                <c:pt idx="72">
                  <c:v>2.247109598628835</c:v>
                </c:pt>
                <c:pt idx="73">
                  <c:v>2.2517627287074595</c:v>
                </c:pt>
                <c:pt idx="74">
                  <c:v>2.2562268213345162</c:v>
                </c:pt>
                <c:pt idx="75">
                  <c:v>2.2605091053645396</c:v>
                </c:pt>
                <c:pt idx="76">
                  <c:v>2.2646165266047289</c:v>
                </c:pt>
                <c:pt idx="77">
                  <c:v>2.2685557599886064</c:v>
                </c:pt>
                <c:pt idx="78">
                  <c:v>2.2723332211261784</c:v>
                </c:pt>
                <c:pt idx="79">
                  <c:v>2.27595507727042</c:v>
                </c:pt>
                <c:pt idx="80">
                  <c:v>2.2794272577368275</c:v>
                </c:pt>
                <c:pt idx="81">
                  <c:v>2.2827554638099907</c:v>
                </c:pt>
                <c:pt idx="82">
                  <c:v>2.2859451781685864</c:v>
                </c:pt>
                <c:pt idx="83">
                  <c:v>2.2890016738578489</c:v>
                </c:pt>
                <c:pt idx="84">
                  <c:v>2.2919300228364237</c:v>
                </c:pt>
                <c:pt idx="85">
                  <c:v>2.2947351041225614</c:v>
                </c:pt>
                <c:pt idx="86">
                  <c:v>2.2974216115627955</c:v>
                </c:pt>
                <c:pt idx="87">
                  <c:v>2.299994061244603</c:v>
                </c:pt>
                <c:pt idx="88">
                  <c:v>2.3024567985730351</c:v>
                </c:pt>
                <c:pt idx="89">
                  <c:v>2.3048140050299044</c:v>
                </c:pt>
                <c:pt idx="90">
                  <c:v>2.3070697046328492</c:v>
                </c:pt>
                <c:pt idx="91">
                  <c:v>2.3092277701104122</c:v>
                </c:pt>
                <c:pt idx="92">
                  <c:v>2.3112919288081919</c:v>
                </c:pt>
                <c:pt idx="93">
                  <c:v>2.3132657683401261</c:v>
                </c:pt>
                <c:pt idx="94">
                  <c:v>2.3151527419980633</c:v>
                </c:pt>
                <c:pt idx="95">
                  <c:v>2.31695617393191</c:v>
                </c:pt>
                <c:pt idx="96">
                  <c:v>2.3186792641118803</c:v>
                </c:pt>
                <c:pt idx="97">
                  <c:v>2.3203250930836488</c:v>
                </c:pt>
                <c:pt idx="98">
                  <c:v>2.3218966265265335</c:v>
                </c:pt>
                <c:pt idx="99">
                  <c:v>2.3233967196242289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Test!$BC$22:$EX$22</c:f>
              <c:numCache>
                <c:formatCode>0.0000</c:formatCode>
                <c:ptCount val="100"/>
                <c:pt idx="0">
                  <c:v>1.0510161895394574</c:v>
                </c:pt>
                <c:pt idx="1">
                  <c:v>0.90591550924100561</c:v>
                </c:pt>
                <c:pt idx="2">
                  <c:v>1.1020620611550822</c:v>
                </c:pt>
                <c:pt idx="3">
                  <c:v>1.114816347213947</c:v>
                </c:pt>
                <c:pt idx="4">
                  <c:v>1.1615252533266152</c:v>
                </c:pt>
                <c:pt idx="5">
                  <c:v>1.1756903769947322</c:v>
                </c:pt>
                <c:pt idx="6">
                  <c:v>1.1896993386760095</c:v>
                </c:pt>
                <c:pt idx="7">
                  <c:v>1.1962028598985854</c:v>
                </c:pt>
                <c:pt idx="8">
                  <c:v>1.200631827752354</c:v>
                </c:pt>
                <c:pt idx="9">
                  <c:v>1.2026253884510474</c:v>
                </c:pt>
                <c:pt idx="10">
                  <c:v>1.2033295353800821</c:v>
                </c:pt>
                <c:pt idx="11">
                  <c:v>1.2029640575877885</c:v>
                </c:pt>
                <c:pt idx="12">
                  <c:v>1.2018687002877113</c:v>
                </c:pt>
                <c:pt idx="13">
                  <c:v>1.2002042106517434</c:v>
                </c:pt>
                <c:pt idx="14">
                  <c:v>1.198113606208385</c:v>
                </c:pt>
                <c:pt idx="15">
                  <c:v>1.1956930532618673</c:v>
                </c:pt>
                <c:pt idx="16">
                  <c:v>1.1930208772139441</c:v>
                </c:pt>
                <c:pt idx="17">
                  <c:v>1.1901580400583014</c:v>
                </c:pt>
                <c:pt idx="18">
                  <c:v>1.1871549270535606</c:v>
                </c:pt>
                <c:pt idx="19">
                  <c:v>1.1840532833247346</c:v>
                </c:pt>
                <c:pt idx="20">
                  <c:v>1.1808884094394141</c:v>
                </c:pt>
                <c:pt idx="21">
                  <c:v>1.1776903223653676</c:v>
                </c:pt>
                <c:pt idx="22">
                  <c:v>1.1744847119804895</c:v>
                </c:pt>
                <c:pt idx="23">
                  <c:v>1.1712936002009435</c:v>
                </c:pt>
                <c:pt idx="24">
                  <c:v>1.1681358668982651</c:v>
                </c:pt>
                <c:pt idx="25">
                  <c:v>1.1650276621146356</c:v>
                </c:pt>
                <c:pt idx="26">
                  <c:v>1.161982747359541</c:v>
                </c:pt>
                <c:pt idx="27">
                  <c:v>1.1590127819243412</c:v>
                </c:pt>
                <c:pt idx="28">
                  <c:v>1.1561275688650692</c:v>
                </c:pt>
                <c:pt idx="29">
                  <c:v>1.1533352688654779</c:v>
                </c:pt>
                <c:pt idx="30">
                  <c:v>1.150642588248072</c:v>
                </c:pt>
                <c:pt idx="31">
                  <c:v>1.1480549453845013</c:v>
                </c:pt>
                <c:pt idx="32">
                  <c:v>1.1455766187417122</c:v>
                </c:pt>
                <c:pt idx="33">
                  <c:v>1.1432108790200173</c:v>
                </c:pt>
                <c:pt idx="34">
                  <c:v>1.1409601073499005</c:v>
                </c:pt>
                <c:pt idx="35">
                  <c:v>1.1388259011562023</c:v>
                </c:pt>
                <c:pt idx="36">
                  <c:v>1.1368091690443425</c:v>
                </c:pt>
                <c:pt idx="37">
                  <c:v>1.1349102158701116</c:v>
                </c:pt>
                <c:pt idx="38">
                  <c:v>1.1331288190049369</c:v>
                </c:pt>
                <c:pt idx="39">
                  <c:v>1.1314642966877957</c:v>
                </c:pt>
                <c:pt idx="40">
                  <c:v>1.1299155692551159</c:v>
                </c:pt>
                <c:pt idx="41">
                  <c:v>1.1284812139553548</c:v>
                </c:pt>
                <c:pt idx="42">
                  <c:v>1.1271595139819448</c:v>
                </c:pt>
                <c:pt idx="43">
                  <c:v>1.1259485022944014</c:v>
                </c:pt>
                <c:pt idx="44">
                  <c:v>1.1248460007409433</c:v>
                </c:pt>
                <c:pt idx="45">
                  <c:v>1.123849654945708</c:v>
                </c:pt>
                <c:pt idx="46">
                  <c:v>1.1229569653786764</c:v>
                </c:pt>
                <c:pt idx="47">
                  <c:v>1.1221653149860114</c:v>
                </c:pt>
                <c:pt idx="48">
                  <c:v>1.1214719937221467</c:v>
                </c:pt>
                <c:pt idx="49">
                  <c:v>1.1208742202921309</c:v>
                </c:pt>
                <c:pt idx="50">
                  <c:v>1.1203691613831037</c:v>
                </c:pt>
                <c:pt idx="51">
                  <c:v>1.1199539486369732</c:v>
                </c:pt>
                <c:pt idx="52">
                  <c:v>1.1196256935921436</c:v>
                </c:pt>
                <c:pt idx="53">
                  <c:v>1.1193815008002019</c:v>
                </c:pt>
                <c:pt idx="54">
                  <c:v>1.119218479303645</c:v>
                </c:pt>
                <c:pt idx="55">
                  <c:v>1.1191337526427538</c:v>
                </c:pt>
                <c:pt idx="56">
                  <c:v>1.1191244675434784</c:v>
                </c:pt>
                <c:pt idx="57">
                  <c:v>1.1191878014234764</c:v>
                </c:pt>
                <c:pt idx="58">
                  <c:v>1.119320968840132</c:v>
                </c:pt>
                <c:pt idx="59">
                  <c:v>1.1195212269923229</c:v>
                </c:pt>
                <c:pt idx="60">
                  <c:v>1.1197858803768033</c:v>
                </c:pt>
                <c:pt idx="61">
                  <c:v>1.1201122846901821</c:v>
                </c:pt>
                <c:pt idx="62">
                  <c:v>1.1204978500585576</c:v>
                </c:pt>
                <c:pt idx="63">
                  <c:v>1.1209400436687722</c:v>
                </c:pt>
                <c:pt idx="64">
                  <c:v>1.1214363918679449</c:v>
                </c:pt>
                <c:pt idx="65">
                  <c:v>1.1219844817913265</c:v>
                </c:pt>
                <c:pt idx="66">
                  <c:v>1.1225819625725297</c:v>
                </c:pt>
                <c:pt idx="67">
                  <c:v>1.1232265461847801</c:v>
                </c:pt>
                <c:pt idx="68">
                  <c:v>1.1239160079569517</c:v>
                </c:pt>
                <c:pt idx="69">
                  <c:v>1.1246481868037075</c:v>
                </c:pt>
                <c:pt idx="70">
                  <c:v>1.1254209852050872</c:v>
                </c:pt>
                <c:pt idx="71">
                  <c:v>1.1262323689672638</c:v>
                </c:pt>
                <c:pt idx="72">
                  <c:v>1.1270803667929243</c:v>
                </c:pt>
                <c:pt idx="73">
                  <c:v>1.1279630696867917</c:v>
                </c:pt>
                <c:pt idx="74">
                  <c:v>1.1288786302191334</c:v>
                </c:pt>
                <c:pt idx="75">
                  <c:v>1.1298252616677014</c:v>
                </c:pt>
                <c:pt idx="76">
                  <c:v>1.1308012370563882</c:v>
                </c:pt>
                <c:pt idx="77">
                  <c:v>1.1318048881069094</c:v>
                </c:pt>
                <c:pt idx="78">
                  <c:v>1.1328346041180746</c:v>
                </c:pt>
                <c:pt idx="79">
                  <c:v>1.1338888307856076</c:v>
                </c:pt>
                <c:pt idx="80">
                  <c:v>1.1349660689740453</c:v>
                </c:pt>
                <c:pt idx="81">
                  <c:v>1.1360648734509493</c:v>
                </c:pt>
                <c:pt idx="82">
                  <c:v>1.1371838515925066</c:v>
                </c:pt>
                <c:pt idx="83">
                  <c:v>1.1383216620685384</c:v>
                </c:pt>
                <c:pt idx="84">
                  <c:v>1.1394770135140062</c:v>
                </c:pt>
                <c:pt idx="85">
                  <c:v>1.1406486631932422</c:v>
                </c:pt>
                <c:pt idx="86">
                  <c:v>1.1418354156623782</c:v>
                </c:pt>
                <c:pt idx="87">
                  <c:v>1.1430361214347673</c:v>
                </c:pt>
                <c:pt idx="88">
                  <c:v>1.1442496756535609</c:v>
                </c:pt>
                <c:pt idx="89">
                  <c:v>1.1454750167750778</c:v>
                </c:pt>
                <c:pt idx="90">
                  <c:v>1.1467111252660855</c:v>
                </c:pt>
                <c:pt idx="91">
                  <c:v>1.1479570223176874</c:v>
                </c:pt>
                <c:pt idx="92">
                  <c:v>1.1492117685781063</c:v>
                </c:pt>
                <c:pt idx="93">
                  <c:v>1.1504744629063077</c:v>
                </c:pt>
                <c:pt idx="94">
                  <c:v>1.1517442411480852</c:v>
                </c:pt>
                <c:pt idx="95">
                  <c:v>1.1530202749359544</c:v>
                </c:pt>
                <c:pt idx="96">
                  <c:v>1.154301770513948</c:v>
                </c:pt>
                <c:pt idx="97">
                  <c:v>1.1555879675881868</c:v>
                </c:pt>
                <c:pt idx="98">
                  <c:v>1.1568781382039006</c:v>
                </c:pt>
                <c:pt idx="99">
                  <c:v>1.1581715856493997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Test!$BC$23:$EX$23</c:f>
              <c:numCache>
                <c:formatCode>0.0000</c:formatCode>
                <c:ptCount val="100"/>
                <c:pt idx="0">
                  <c:v>-0.4277776081515533</c:v>
                </c:pt>
                <c:pt idx="1">
                  <c:v>-0.24559667713710787</c:v>
                </c:pt>
                <c:pt idx="2">
                  <c:v>-0.29358621904956517</c:v>
                </c:pt>
                <c:pt idx="3">
                  <c:v>-0.26348944642685079</c:v>
                </c:pt>
                <c:pt idx="4">
                  <c:v>-0.26869879888364112</c:v>
                </c:pt>
                <c:pt idx="5">
                  <c:v>-0.26653096406598686</c:v>
                </c:pt>
                <c:pt idx="6">
                  <c:v>-0.27175609447015181</c:v>
                </c:pt>
                <c:pt idx="7">
                  <c:v>-0.27805474380447454</c:v>
                </c:pt>
                <c:pt idx="8">
                  <c:v>-0.28703016740231263</c:v>
                </c:pt>
                <c:pt idx="9">
                  <c:v>-0.29750626808876873</c:v>
                </c:pt>
                <c:pt idx="10">
                  <c:v>-0.30945100270840625</c:v>
                </c:pt>
                <c:pt idx="11">
                  <c:v>-0.32250452605581248</c:v>
                </c:pt>
                <c:pt idx="12">
                  <c:v>-0.33649996721135045</c:v>
                </c:pt>
                <c:pt idx="13">
                  <c:v>-0.35125410349445196</c:v>
                </c:pt>
                <c:pt idx="14">
                  <c:v>-0.36663155263808578</c:v>
                </c:pt>
                <c:pt idx="15">
                  <c:v>-0.3825115866440687</c:v>
                </c:pt>
                <c:pt idx="16">
                  <c:v>-0.39879346336339982</c:v>
                </c:pt>
                <c:pt idx="17">
                  <c:v>-0.41538944348080037</c:v>
                </c:pt>
                <c:pt idx="18">
                  <c:v>-0.43222368310182313</c:v>
                </c:pt>
                <c:pt idx="19">
                  <c:v>-0.44922989356573534</c:v>
                </c:pt>
                <c:pt idx="20">
                  <c:v>-0.46635010748214789</c:v>
                </c:pt>
                <c:pt idx="21">
                  <c:v>-0.48353349407447827</c:v>
                </c:pt>
                <c:pt idx="22">
                  <c:v>-0.50073548097407294</c:v>
                </c:pt>
                <c:pt idx="23">
                  <c:v>-0.51791699772669109</c:v>
                </c:pt>
                <c:pt idx="24">
                  <c:v>-0.53504384809387218</c:v>
                </c:pt>
                <c:pt idx="25">
                  <c:v>-0.55208616685463729</c:v>
                </c:pt>
                <c:pt idx="26">
                  <c:v>-0.56901794863846578</c:v>
                </c:pt>
                <c:pt idx="27">
                  <c:v>-0.58581663313965615</c:v>
                </c:pt>
                <c:pt idx="28">
                  <c:v>-0.60246273792566285</c:v>
                </c:pt>
                <c:pt idx="29">
                  <c:v>-0.61893953132809265</c:v>
                </c:pt>
                <c:pt idx="30">
                  <c:v>-0.6352327400077602</c:v>
                </c:pt>
                <c:pt idx="31">
                  <c:v>-0.65133028677641103</c:v>
                </c:pt>
                <c:pt idx="32">
                  <c:v>-0.66722205513013888</c:v>
                </c:pt>
                <c:pt idx="33">
                  <c:v>-0.68289967751755942</c:v>
                </c:pt>
                <c:pt idx="34">
                  <c:v>-0.69835634481474329</c:v>
                </c:pt>
                <c:pt idx="35">
                  <c:v>-0.71358663481602225</c:v>
                </c:pt>
                <c:pt idx="36">
                  <c:v>-0.72858635782138914</c:v>
                </c:pt>
                <c:pt idx="37">
                  <c:v>-0.7433524176221229</c:v>
                </c:pt>
                <c:pt idx="38">
                  <c:v>-0.75788268637193168</c:v>
                </c:pt>
                <c:pt idx="39">
                  <c:v>-0.77217589198946512</c:v>
                </c:pt>
                <c:pt idx="40">
                  <c:v>-0.78623151687583281</c:v>
                </c:pt>
                <c:pt idx="41">
                  <c:v>-0.80004970685182664</c:v>
                </c:pt>
                <c:pt idx="42">
                  <c:v>-0.8136311893268976</c:v>
                </c:pt>
                <c:pt idx="43">
                  <c:v>-0.82697719980771645</c:v>
                </c:pt>
                <c:pt idx="44">
                  <c:v>-0.84008941594001418</c:v>
                </c:pt>
                <c:pt idx="45">
                  <c:v>-0.85296989835460835</c:v>
                </c:pt>
                <c:pt idx="46">
                  <c:v>-0.8656210376581206</c:v>
                </c:pt>
                <c:pt idx="47">
                  <c:v>-0.87804550697171879</c:v>
                </c:pt>
                <c:pt idx="48">
                  <c:v>-0.89024621947800453</c:v>
                </c:pt>
                <c:pt idx="49">
                  <c:v>-0.90222629048751801</c:v>
                </c:pt>
                <c:pt idx="50">
                  <c:v>-0.91398900358281154</c:v>
                </c:pt>
                <c:pt idx="51">
                  <c:v>-0.92553778044010904</c:v>
                </c:pt>
                <c:pt idx="52">
                  <c:v>-0.93687615396665747</c:v>
                </c:pt>
                <c:pt idx="53">
                  <c:v>-0.94800774442636793</c:v>
                </c:pt>
                <c:pt idx="54">
                  <c:v>-0.9589362382575829</c:v>
                </c:pt>
                <c:pt idx="55">
                  <c:v>-0.96966536931509217</c:v>
                </c:pt>
                <c:pt idx="56">
                  <c:v>-0.98019890229414086</c:v>
                </c:pt>
                <c:pt idx="57">
                  <c:v>-0.99054061811737781</c:v>
                </c:pt>
                <c:pt idx="58">
                  <c:v>-1.0006943010867035</c:v>
                </c:pt>
                <c:pt idx="59">
                  <c:v>-1.0106637276210078</c:v>
                </c:pt>
                <c:pt idx="60">
                  <c:v>-1.0204526564180183</c:v>
                </c:pt>
                <c:pt idx="61">
                  <c:v>-1.030064819894084</c:v>
                </c:pt>
                <c:pt idx="62">
                  <c:v>-1.0395039167698461</c:v>
                </c:pt>
                <c:pt idx="63">
                  <c:v>-1.048773605682539</c:v>
                </c:pt>
                <c:pt idx="64">
                  <c:v>-1.0578774997172398</c:v>
                </c:pt>
                <c:pt idx="65">
                  <c:v>-1.0668191617598737</c:v>
                </c:pt>
                <c:pt idx="66">
                  <c:v>-1.0756021005842586</c:v>
                </c:pt>
                <c:pt idx="67">
                  <c:v>-1.0842297675940673</c:v>
                </c:pt>
                <c:pt idx="68">
                  <c:v>-1.092705554148351</c:v>
                </c:pt>
                <c:pt idx="69">
                  <c:v>-1.101032789406297</c:v>
                </c:pt>
                <c:pt idx="70">
                  <c:v>-1.1092147386332551</c:v>
                </c:pt>
                <c:pt idx="71">
                  <c:v>-1.1172546019158216</c:v>
                </c:pt>
                <c:pt idx="72">
                  <c:v>-1.125155513238969</c:v>
                </c:pt>
                <c:pt idx="73">
                  <c:v>-1.1329205398829196</c:v>
                </c:pt>
                <c:pt idx="74">
                  <c:v>-1.1405526821017138</c:v>
                </c:pt>
                <c:pt idx="75">
                  <c:v>-1.1480548730492701</c:v>
                </c:pt>
                <c:pt idx="76">
                  <c:v>-1.155429978922212</c:v>
                </c:pt>
                <c:pt idx="77">
                  <c:v>-1.1626807992918746</c:v>
                </c:pt>
                <c:pt idx="78">
                  <c:v>-1.1698100676007477</c:v>
                </c:pt>
                <c:pt idx="79">
                  <c:v>-1.1768204518011702</c:v>
                </c:pt>
                <c:pt idx="80">
                  <c:v>-1.1837145551164114</c:v>
                </c:pt>
                <c:pt idx="81">
                  <c:v>-1.1904949169063603</c:v>
                </c:pt>
                <c:pt idx="82">
                  <c:v>-1.1971640136219301</c:v>
                </c:pt>
                <c:pt idx="83">
                  <c:v>-1.2037242598339952</c:v>
                </c:pt>
                <c:pt idx="84">
                  <c:v>-1.2101780093242016</c:v>
                </c:pt>
                <c:pt idx="85">
                  <c:v>-1.2165275562263858</c:v>
                </c:pt>
                <c:pt idx="86">
                  <c:v>-1.2227751362085788</c:v>
                </c:pt>
                <c:pt idx="87">
                  <c:v>-1.2289229276866995</c:v>
                </c:pt>
                <c:pt idx="88">
                  <c:v>-1.2349730530620526</c:v>
                </c:pt>
                <c:pt idx="89">
                  <c:v>-1.2409275799756587</c:v>
                </c:pt>
                <c:pt idx="90">
                  <c:v>-1.2467885225732622</c:v>
                </c:pt>
                <c:pt idx="91">
                  <c:v>-1.2525578427756021</c:v>
                </c:pt>
                <c:pt idx="92">
                  <c:v>-1.2582374515491914</c:v>
                </c:pt>
                <c:pt idx="93">
                  <c:v>-1.2638292101734505</c:v>
                </c:pt>
                <c:pt idx="94">
                  <c:v>-1.2693349315005631</c:v>
                </c:pt>
                <c:pt idx="95">
                  <c:v>-1.2747563812049201</c:v>
                </c:pt>
                <c:pt idx="96">
                  <c:v>-1.2800952790194251</c:v>
                </c:pt>
                <c:pt idx="97">
                  <c:v>-1.2853532999563377</c:v>
                </c:pt>
                <c:pt idx="98">
                  <c:v>-1.2905320755106626</c:v>
                </c:pt>
                <c:pt idx="99">
                  <c:v>-1.2956331948444055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Test!$BC$24:$EX$24</c:f>
              <c:numCache>
                <c:formatCode>0.0000</c:formatCode>
                <c:ptCount val="100"/>
                <c:pt idx="0">
                  <c:v>-0.75138385054676593</c:v>
                </c:pt>
                <c:pt idx="1">
                  <c:v>-0.42601207482329984</c:v>
                </c:pt>
                <c:pt idx="2">
                  <c:v>-0.48329080215707709</c:v>
                </c:pt>
                <c:pt idx="3">
                  <c:v>-0.39568358362769485</c:v>
                </c:pt>
                <c:pt idx="4">
                  <c:v>-0.36291136471838492</c:v>
                </c:pt>
                <c:pt idx="5">
                  <c:v>-0.31373161107594061</c:v>
                </c:pt>
                <c:pt idx="6">
                  <c:v>-0.27536703220333014</c:v>
                </c:pt>
                <c:pt idx="7">
                  <c:v>-0.23800216825354903</c:v>
                </c:pt>
                <c:pt idx="8">
                  <c:v>-0.20512112216029066</c:v>
                </c:pt>
                <c:pt idx="9">
                  <c:v>-0.17514114572599726</c:v>
                </c:pt>
                <c:pt idx="10">
                  <c:v>-0.14828465991057627</c:v>
                </c:pt>
                <c:pt idx="11">
                  <c:v>-0.12409560080271653</c:v>
                </c:pt>
                <c:pt idx="12">
                  <c:v>-0.10237956352073108</c:v>
                </c:pt>
                <c:pt idx="13">
                  <c:v>-8.2868106423139798E-2</c:v>
                </c:pt>
                <c:pt idx="14">
                  <c:v>-6.5346647383563217E-2</c:v>
                </c:pt>
                <c:pt idx="15">
                  <c:v>-4.9608002772688398E-2</c:v>
                </c:pt>
                <c:pt idx="16">
                  <c:v>-3.5468576417169273E-2</c:v>
                </c:pt>
                <c:pt idx="17">
                  <c:v>-2.2760723161148744E-2</c:v>
                </c:pt>
                <c:pt idx="18">
                  <c:v>-1.1333636931450952E-2</c:v>
                </c:pt>
                <c:pt idx="19">
                  <c:v>-1.0510646223053088E-3</c:v>
                </c:pt>
                <c:pt idx="20">
                  <c:v>8.2097321210207186E-3</c:v>
                </c:pt>
                <c:pt idx="21">
                  <c:v>1.6559351111078868E-2</c:v>
                </c:pt>
                <c:pt idx="22">
                  <c:v>2.4097360175050597E-2</c:v>
                </c:pt>
                <c:pt idx="23">
                  <c:v>3.0913364659151732E-2</c:v>
                </c:pt>
                <c:pt idx="24">
                  <c:v>3.7087957015489281E-2</c:v>
                </c:pt>
                <c:pt idx="25">
                  <c:v>4.2693585425656932E-2</c:v>
                </c:pt>
                <c:pt idx="26">
                  <c:v>4.779533802960978E-2</c:v>
                </c:pt>
                <c:pt idx="27">
                  <c:v>5.2451654097957934E-2</c:v>
                </c:pt>
                <c:pt idx="28">
                  <c:v>5.6714967488039725E-2</c:v>
                </c:pt>
                <c:pt idx="29">
                  <c:v>6.0632289219809232E-2</c:v>
                </c:pt>
                <c:pt idx="30">
                  <c:v>6.4245734704585611E-2</c:v>
                </c:pt>
                <c:pt idx="31">
                  <c:v>6.759300091199083E-2</c:v>
                </c:pt>
                <c:pt idx="32">
                  <c:v>7.0707798171479541E-2</c:v>
                </c:pt>
                <c:pt idx="33">
                  <c:v>7.3620240897640743E-2</c:v>
                </c:pt>
                <c:pt idx="34">
                  <c:v>7.63572011103969E-2</c:v>
                </c:pt>
                <c:pt idx="35">
                  <c:v>7.8942628260309289E-2</c:v>
                </c:pt>
                <c:pt idx="36">
                  <c:v>8.1397838536133804E-2</c:v>
                </c:pt>
                <c:pt idx="37">
                  <c:v>8.3741776532907042E-2</c:v>
                </c:pt>
                <c:pt idx="38">
                  <c:v>8.5991251887559184E-2</c:v>
                </c:pt>
                <c:pt idx="39">
                  <c:v>8.816115324387841E-2</c:v>
                </c:pt>
                <c:pt idx="40">
                  <c:v>9.0264641686566671E-2</c:v>
                </c:pt>
                <c:pt idx="41">
                  <c:v>9.2313325583077033E-2</c:v>
                </c:pt>
                <c:pt idx="42">
                  <c:v>9.4317418589786928E-2</c:v>
                </c:pt>
                <c:pt idx="43">
                  <c:v>9.6285882414080204E-2</c:v>
                </c:pt>
                <c:pt idx="44">
                  <c:v>9.8226555774420854E-2</c:v>
                </c:pt>
                <c:pt idx="45">
                  <c:v>0.10014627086504169</c:v>
                </c:pt>
                <c:pt idx="46">
                  <c:v>0.10205095850912116</c:v>
                </c:pt>
                <c:pt idx="47">
                  <c:v>0.10394574307308346</c:v>
                </c:pt>
                <c:pt idx="48">
                  <c:v>0.1058350281138305</c:v>
                </c:pt>
                <c:pt idx="49">
                  <c:v>0.10772257363936055</c:v>
                </c:pt>
                <c:pt idx="50">
                  <c:v>0.10961156578040909</c:v>
                </c:pt>
                <c:pt idx="51">
                  <c:v>0.11150467959571508</c:v>
                </c:pt>
                <c:pt idx="52">
                  <c:v>0.11340413566548779</c:v>
                </c:pt>
                <c:pt idx="53">
                  <c:v>0.11531175106602631</c:v>
                </c:pt>
                <c:pt idx="54">
                  <c:v>0.11722898526256942</c:v>
                </c:pt>
                <c:pt idx="55">
                  <c:v>0.11915698140683795</c:v>
                </c:pt>
                <c:pt idx="56">
                  <c:v>0.12109660347984996</c:v>
                </c:pt>
                <c:pt idx="57">
                  <c:v>0.12304846967901706</c:v>
                </c:pt>
                <c:pt idx="58">
                  <c:v>0.12501298241085124</c:v>
                </c:pt>
                <c:pt idx="59">
                  <c:v>0.1269903552164775</c:v>
                </c:pt>
                <c:pt idx="60">
                  <c:v>0.12898063692620054</c:v>
                </c:pt>
                <c:pt idx="61">
                  <c:v>0.1309837333113576</c:v>
                </c:pt>
                <c:pt idx="62">
                  <c:v>0.1329994264762705</c:v>
                </c:pt>
                <c:pt idx="63">
                  <c:v>0.13502739221011029</c:v>
                </c:pt>
                <c:pt idx="64">
                  <c:v>0.13706721549763112</c:v>
                </c:pt>
                <c:pt idx="65">
                  <c:v>0.13911840436883183</c:v>
                </c:pt>
                <c:pt idx="66">
                  <c:v>0.1411804022504981</c:v>
                </c:pt>
                <c:pt idx="67">
                  <c:v>0.14325259896706521</c:v>
                </c:pt>
                <c:pt idx="68">
                  <c:v>0.14533434052419258</c:v>
                </c:pt>
                <c:pt idx="69">
                  <c:v>0.14742493779572752</c:v>
                </c:pt>
                <c:pt idx="70">
                  <c:v>0.14952367422319324</c:v>
                </c:pt>
                <c:pt idx="71">
                  <c:v>0.15162981262651087</c:v>
                </c:pt>
                <c:pt idx="72">
                  <c:v>0.15374260121520256</c:v>
                </c:pt>
                <c:pt idx="73">
                  <c:v>0.15586127888075618</c:v>
                </c:pt>
                <c:pt idx="74">
                  <c:v>0.15798507984308441</c:v>
                </c:pt>
                <c:pt idx="75">
                  <c:v>0.16011323771698383</c:v>
                </c:pt>
                <c:pt idx="76">
                  <c:v>0.16224498905813489</c:v>
                </c:pt>
                <c:pt idx="77">
                  <c:v>0.16437957644244094</c:v>
                </c:pt>
                <c:pt idx="78">
                  <c:v>0.16651625112727297</c:v>
                </c:pt>
                <c:pt idx="79">
                  <c:v>0.16865427533848365</c:v>
                </c:pt>
                <c:pt idx="80">
                  <c:v>0.17079292422277526</c:v>
                </c:pt>
                <c:pt idx="81">
                  <c:v>0.1729314875011374</c:v>
                </c:pt>
                <c:pt idx="82">
                  <c:v>0.17506927085558222</c:v>
                </c:pt>
                <c:pt idx="83">
                  <c:v>0.17720559707822603</c:v>
                </c:pt>
                <c:pt idx="84">
                  <c:v>0.17933980700891106</c:v>
                </c:pt>
                <c:pt idx="85">
                  <c:v>0.18147126028496485</c:v>
                </c:pt>
                <c:pt idx="86">
                  <c:v>0.18359933592435307</c:v>
                </c:pt>
                <c:pt idx="87">
                  <c:v>0.18572343276135928</c:v>
                </c:pt>
                <c:pt idx="88">
                  <c:v>0.18784296975201098</c:v>
                </c:pt>
                <c:pt idx="89">
                  <c:v>0.18995738616473223</c:v>
                </c:pt>
                <c:pt idx="90">
                  <c:v>0.19206614167014513</c:v>
                </c:pt>
                <c:pt idx="91">
                  <c:v>0.19416871634251787</c:v>
                </c:pt>
                <c:pt idx="92">
                  <c:v>0.19626461058408173</c:v>
                </c:pt>
                <c:pt idx="93">
                  <c:v>0.19835334498228108</c:v>
                </c:pt>
                <c:pt idx="94">
                  <c:v>0.20043446010898158</c:v>
                </c:pt>
                <c:pt idx="95">
                  <c:v>0.20250751626970909</c:v>
                </c:pt>
                <c:pt idx="96">
                  <c:v>0.2045720932101518</c:v>
                </c:pt>
                <c:pt idx="97">
                  <c:v>0.20662778978638108</c:v>
                </c:pt>
                <c:pt idx="98">
                  <c:v>0.20867422360455889</c:v>
                </c:pt>
                <c:pt idx="99">
                  <c:v>0.21071103063527252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Test!$BC$25:$EX$25</c:f>
              <c:numCache>
                <c:formatCode>0.0000</c:formatCode>
                <c:ptCount val="100"/>
                <c:pt idx="0">
                  <c:v>0.74520984295481441</c:v>
                </c:pt>
                <c:pt idx="1">
                  <c:v>0.47043340849677984</c:v>
                </c:pt>
                <c:pt idx="2">
                  <c:v>0.61254959596509106</c:v>
                </c:pt>
                <c:pt idx="3">
                  <c:v>0.61980512470151039</c:v>
                </c:pt>
                <c:pt idx="4">
                  <c:v>0.68462597738131714</c:v>
                </c:pt>
                <c:pt idx="5">
                  <c:v>0.73061951870526509</c:v>
                </c:pt>
                <c:pt idx="6">
                  <c:v>0.78333734005789735</c:v>
                </c:pt>
                <c:pt idx="7">
                  <c:v>0.83215251601625828</c:v>
                </c:pt>
                <c:pt idx="8">
                  <c:v>0.88047102351612905</c:v>
                </c:pt>
                <c:pt idx="9">
                  <c:v>0.92685662998420837</c:v>
                </c:pt>
                <c:pt idx="10">
                  <c:v>0.971811965238085</c:v>
                </c:pt>
                <c:pt idx="11">
                  <c:v>1.015191471452495</c:v>
                </c:pt>
                <c:pt idx="12">
                  <c:v>1.057114451560043</c:v>
                </c:pt>
                <c:pt idx="13">
                  <c:v>1.0976099675991633</c:v>
                </c:pt>
                <c:pt idx="14">
                  <c:v>1.1367400436279431</c:v>
                </c:pt>
                <c:pt idx="15">
                  <c:v>1.1745514299799911</c:v>
                </c:pt>
                <c:pt idx="16">
                  <c:v>1.2110927182501969</c:v>
                </c:pt>
                <c:pt idx="17">
                  <c:v>1.2464081937396421</c:v>
                </c:pt>
                <c:pt idx="18">
                  <c:v>1.2805405194454957</c:v>
                </c:pt>
                <c:pt idx="19">
                  <c:v>1.3135301801486006</c:v>
                </c:pt>
                <c:pt idx="20">
                  <c:v>1.345416055808055</c:v>
                </c:pt>
                <c:pt idx="21">
                  <c:v>1.3762354975607272</c:v>
                </c:pt>
                <c:pt idx="22">
                  <c:v>1.4060245152480864</c:v>
                </c:pt>
                <c:pt idx="23">
                  <c:v>1.4348178676953274</c:v>
                </c:pt>
                <c:pt idx="24">
                  <c:v>1.4626491479018633</c:v>
                </c:pt>
                <c:pt idx="25">
                  <c:v>1.4895508414660747</c:v>
                </c:pt>
                <c:pt idx="26">
                  <c:v>1.5155543754047764</c:v>
                </c:pt>
                <c:pt idx="27">
                  <c:v>1.5406901575337839</c:v>
                </c:pt>
                <c:pt idx="28">
                  <c:v>1.564987610792802</c:v>
                </c:pt>
                <c:pt idx="29">
                  <c:v>1.5884752038625694</c:v>
                </c:pt>
                <c:pt idx="30">
                  <c:v>1.6111804795117819</c:v>
                </c:pt>
                <c:pt idx="31">
                  <c:v>1.6331300813811909</c:v>
                </c:pt>
                <c:pt idx="32">
                  <c:v>1.6543497797191382</c:v>
                </c:pt>
                <c:pt idx="33">
                  <c:v>1.6748644963526056</c:v>
                </c:pt>
                <c:pt idx="34">
                  <c:v>1.6946983290693494</c:v>
                </c:pt>
                <c:pt idx="35">
                  <c:v>1.7138745755046543</c:v>
                </c:pt>
                <c:pt idx="36">
                  <c:v>1.7324157565809273</c:v>
                </c:pt>
                <c:pt idx="37">
                  <c:v>1.7503436395194076</c:v>
                </c:pt>
                <c:pt idx="38">
                  <c:v>1.7676792604273461</c:v>
                </c:pt>
                <c:pt idx="39">
                  <c:v>1.7844429464552358</c:v>
                </c:pt>
                <c:pt idx="40">
                  <c:v>1.8006543375146875</c:v>
                </c:pt>
                <c:pt idx="41">
                  <c:v>1.8163324075462799</c:v>
                </c:pt>
                <c:pt idx="42">
                  <c:v>1.8314954853271073</c:v>
                </c:pt>
                <c:pt idx="43">
                  <c:v>1.8461612748090113</c:v>
                </c:pt>
                <c:pt idx="44">
                  <c:v>1.8603468749802166</c:v>
                </c:pt>
                <c:pt idx="45">
                  <c:v>1.8740687992449694</c:v>
                </c:pt>
                <c:pt idx="46">
                  <c:v>1.8873429943176911</c:v>
                </c:pt>
                <c:pt idx="47">
                  <c:v>1.9001848586299706</c:v>
                </c:pt>
                <c:pt idx="48">
                  <c:v>1.9126092602504099</c:v>
                </c:pt>
                <c:pt idx="49">
                  <c:v>1.9246305543188718</c:v>
                </c:pt>
                <c:pt idx="50">
                  <c:v>1.9362625999980407</c:v>
                </c:pt>
                <c:pt idx="51">
                  <c:v>1.9475187769464255</c:v>
                </c:pt>
                <c:pt idx="52">
                  <c:v>1.9584120013179929</c:v>
                </c:pt>
                <c:pt idx="53">
                  <c:v>1.9689547412945267</c:v>
                </c:pt>
                <c:pt idx="54">
                  <c:v>1.9791590321576109</c:v>
                </c:pt>
                <c:pt idx="55">
                  <c:v>1.9890364909077849</c:v>
                </c:pt>
                <c:pt idx="56">
                  <c:v>1.9985983304389934</c:v>
                </c:pt>
                <c:pt idx="57">
                  <c:v>2.0078553732769135</c:v>
                </c:pt>
                <c:pt idx="58">
                  <c:v>2.0168180648901188</c:v>
                </c:pt>
                <c:pt idx="59">
                  <c:v>2.0254964865833371</c:v>
                </c:pt>
                <c:pt idx="60">
                  <c:v>2.033900367982306</c:v>
                </c:pt>
                <c:pt idx="61">
                  <c:v>2.0420390991198785</c:v>
                </c:pt>
                <c:pt idx="62">
                  <c:v>2.0499217421331708</c:v>
                </c:pt>
                <c:pt idx="63">
                  <c:v>2.057557042581605</c:v>
                </c:pt>
                <c:pt idx="64">
                  <c:v>2.0649534403957195</c:v>
                </c:pt>
                <c:pt idx="65">
                  <c:v>2.0721190804666327</c:v>
                </c:pt>
                <c:pt idx="66">
                  <c:v>2.0790618228859836</c:v>
                </c:pt>
                <c:pt idx="67">
                  <c:v>2.085789252846117</c:v>
                </c:pt>
                <c:pt idx="68">
                  <c:v>2.0923086902101868</c:v>
                </c:pt>
                <c:pt idx="69">
                  <c:v>2.0986271987617382</c:v>
                </c:pt>
                <c:pt idx="70">
                  <c:v>2.1047515951431919</c:v>
                </c:pt>
                <c:pt idx="71">
                  <c:v>2.1106884574925209</c:v>
                </c:pt>
                <c:pt idx="72">
                  <c:v>2.1164441337872377</c:v>
                </c:pt>
                <c:pt idx="73">
                  <c:v>2.1220247499046514</c:v>
                </c:pt>
                <c:pt idx="74">
                  <c:v>2.1274362174071717</c:v>
                </c:pt>
                <c:pt idx="75">
                  <c:v>2.1326842410612454</c:v>
                </c:pt>
                <c:pt idx="76">
                  <c:v>2.1377743260983411</c:v>
                </c:pt>
                <c:pt idx="77">
                  <c:v>2.1427117852261723</c:v>
                </c:pt>
                <c:pt idx="78">
                  <c:v>2.1475017453981842</c:v>
                </c:pt>
                <c:pt idx="79">
                  <c:v>2.1521491543491078</c:v>
                </c:pt>
                <c:pt idx="80">
                  <c:v>2.1566587869041873</c:v>
                </c:pt>
                <c:pt idx="81">
                  <c:v>2.1610352510695003</c:v>
                </c:pt>
                <c:pt idx="82">
                  <c:v>2.1652829939105698</c:v>
                </c:pt>
                <c:pt idx="83">
                  <c:v>2.1694063072262844</c:v>
                </c:pt>
                <c:pt idx="84">
                  <c:v>2.1734093330249351</c:v>
                </c:pt>
                <c:pt idx="85">
                  <c:v>2.1772960688089871</c:v>
                </c:pt>
                <c:pt idx="86">
                  <c:v>2.18107037267501</c:v>
                </c:pt>
                <c:pt idx="87">
                  <c:v>2.1847359682349996</c:v>
                </c:pt>
                <c:pt idx="88">
                  <c:v>2.1882964493651365</c:v>
                </c:pt>
                <c:pt idx="89">
                  <c:v>2.1917552847878463</c:v>
                </c:pt>
                <c:pt idx="90">
                  <c:v>2.1951158224928404</c:v>
                </c:pt>
                <c:pt idx="91">
                  <c:v>2.1983812940026461</c:v>
                </c:pt>
                <c:pt idx="92">
                  <c:v>2.2015548184879536</c:v>
                </c:pt>
                <c:pt idx="93">
                  <c:v>2.2046394067379516</c:v>
                </c:pt>
                <c:pt idx="94">
                  <c:v>2.207637964990639</c:v>
                </c:pt>
                <c:pt idx="95">
                  <c:v>2.2105532986279623</c:v>
                </c:pt>
                <c:pt idx="96">
                  <c:v>2.2133881157404511</c:v>
                </c:pt>
                <c:pt idx="97">
                  <c:v>2.2161450305658832</c:v>
                </c:pt>
                <c:pt idx="98">
                  <c:v>2.2188265668063583</c:v>
                </c:pt>
                <c:pt idx="99">
                  <c:v>2.2214351608280167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(horizontal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Error (vert. axis) vs observed Y (horiz.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-24.725322625472511</c:v>
                </c:pt>
                <c:pt idx="1">
                  <c:v>49.695835694601939</c:v>
                </c:pt>
                <c:pt idx="2">
                  <c:v>46.50882742694229</c:v>
                </c:pt>
                <c:pt idx="3">
                  <c:v>-19.148148423497076</c:v>
                </c:pt>
                <c:pt idx="4">
                  <c:v>15.995607398116736</c:v>
                </c:pt>
                <c:pt idx="5">
                  <c:v>21.294675798373884</c:v>
                </c:pt>
                <c:pt idx="6">
                  <c:v>-40.96400027237803</c:v>
                </c:pt>
                <c:pt idx="7">
                  <c:v>2.2274112742107501</c:v>
                </c:pt>
                <c:pt idx="8">
                  <c:v>31.940760287571518</c:v>
                </c:pt>
                <c:pt idx="9">
                  <c:v>-11.742644880497293</c:v>
                </c:pt>
                <c:pt idx="10">
                  <c:v>43.887280662168294</c:v>
                </c:pt>
                <c:pt idx="11">
                  <c:v>35.780673729932502</c:v>
                </c:pt>
                <c:pt idx="12">
                  <c:v>-18.821080991358627</c:v>
                </c:pt>
                <c:pt idx="13">
                  <c:v>1.2835626937544191</c:v>
                </c:pt>
                <c:pt idx="14">
                  <c:v>13.924797170906446</c:v>
                </c:pt>
                <c:pt idx="15">
                  <c:v>-40.572126121790305</c:v>
                </c:pt>
                <c:pt idx="16">
                  <c:v>55.891577032447572</c:v>
                </c:pt>
                <c:pt idx="17">
                  <c:v>35.19440044434581</c:v>
                </c:pt>
                <c:pt idx="18">
                  <c:v>20.89231754739631</c:v>
                </c:pt>
                <c:pt idx="19">
                  <c:v>104.5281912635954</c:v>
                </c:pt>
                <c:pt idx="20">
                  <c:v>69.063693382767553</c:v>
                </c:pt>
                <c:pt idx="21">
                  <c:v>3.6929507416934442</c:v>
                </c:pt>
                <c:pt idx="22">
                  <c:v>-58.325575935795328</c:v>
                </c:pt>
                <c:pt idx="23">
                  <c:v>47.0299609805964</c:v>
                </c:pt>
                <c:pt idx="24">
                  <c:v>20.764641014925843</c:v>
                </c:pt>
                <c:pt idx="25">
                  <c:v>35.237427374733983</c:v>
                </c:pt>
                <c:pt idx="26">
                  <c:v>134.25333414858082</c:v>
                </c:pt>
                <c:pt idx="27">
                  <c:v>80.541116603039796</c:v>
                </c:pt>
                <c:pt idx="28">
                  <c:v>0.75364465762066146</c:v>
                </c:pt>
                <c:pt idx="29">
                  <c:v>18.011554006754594</c:v>
                </c:pt>
                <c:pt idx="30">
                  <c:v>59.392853477542758</c:v>
                </c:pt>
                <c:pt idx="31">
                  <c:v>47.854816333698835</c:v>
                </c:pt>
                <c:pt idx="32">
                  <c:v>-7.4702418455960524</c:v>
                </c:pt>
                <c:pt idx="33">
                  <c:v>15.276827823450926</c:v>
                </c:pt>
                <c:pt idx="34">
                  <c:v>42.107767876032888</c:v>
                </c:pt>
                <c:pt idx="35">
                  <c:v>-10.673609678383844</c:v>
                </c:pt>
                <c:pt idx="36">
                  <c:v>-29.128916962015133</c:v>
                </c:pt>
                <c:pt idx="37">
                  <c:v>221.62375822602914</c:v>
                </c:pt>
                <c:pt idx="38">
                  <c:v>56.947212704404237</c:v>
                </c:pt>
                <c:pt idx="39">
                  <c:v>82.309532621153153</c:v>
                </c:pt>
                <c:pt idx="40">
                  <c:v>36.657939493462877</c:v>
                </c:pt>
                <c:pt idx="41">
                  <c:v>-39.796552300973644</c:v>
                </c:pt>
                <c:pt idx="42">
                  <c:v>27.269830387410668</c:v>
                </c:pt>
                <c:pt idx="43">
                  <c:v>-13.896940813211632</c:v>
                </c:pt>
                <c:pt idx="44">
                  <c:v>193.00554053089388</c:v>
                </c:pt>
                <c:pt idx="45">
                  <c:v>55.052195778661442</c:v>
                </c:pt>
                <c:pt idx="46">
                  <c:v>14.704509814706263</c:v>
                </c:pt>
                <c:pt idx="47">
                  <c:v>-26.796975278835401</c:v>
                </c:pt>
                <c:pt idx="48">
                  <c:v>25.724333680333061</c:v>
                </c:pt>
                <c:pt idx="49">
                  <c:v>9.7110993648480992</c:v>
                </c:pt>
                <c:pt idx="50">
                  <c:v>15.252793862778841</c:v>
                </c:pt>
                <c:pt idx="51">
                  <c:v>-43.273602908798424</c:v>
                </c:pt>
                <c:pt idx="52">
                  <c:v>1.4892945747014874</c:v>
                </c:pt>
                <c:pt idx="53">
                  <c:v>81.406943140053428</c:v>
                </c:pt>
                <c:pt idx="54">
                  <c:v>-59.699888206038281</c:v>
                </c:pt>
                <c:pt idx="55">
                  <c:v>168.93823747835683</c:v>
                </c:pt>
                <c:pt idx="56">
                  <c:v>21.207285274896382</c:v>
                </c:pt>
                <c:pt idx="57">
                  <c:v>-17.692120481358977</c:v>
                </c:pt>
                <c:pt idx="58">
                  <c:v>31.384107150137471</c:v>
                </c:pt>
                <c:pt idx="59">
                  <c:v>-65.293860824254665</c:v>
                </c:pt>
                <c:pt idx="60">
                  <c:v>54.899316775377443</c:v>
                </c:pt>
                <c:pt idx="61">
                  <c:v>-9.5415068904117177</c:v>
                </c:pt>
                <c:pt idx="62">
                  <c:v>129.4023169474672</c:v>
                </c:pt>
                <c:pt idx="63">
                  <c:v>99.074867695384754</c:v>
                </c:pt>
                <c:pt idx="64">
                  <c:v>5.2494249647152031</c:v>
                </c:pt>
                <c:pt idx="65">
                  <c:v>66.825240555132723</c:v>
                </c:pt>
                <c:pt idx="66">
                  <c:v>43.412600515475489</c:v>
                </c:pt>
                <c:pt idx="67">
                  <c:v>-4.2208256481038484</c:v>
                </c:pt>
                <c:pt idx="68">
                  <c:v>57.772001890487374</c:v>
                </c:pt>
                <c:pt idx="69">
                  <c:v>68.69277028176954</c:v>
                </c:pt>
                <c:pt idx="70">
                  <c:v>72.98464041460042</c:v>
                </c:pt>
                <c:pt idx="71">
                  <c:v>-0.95476573273102439</c:v>
                </c:pt>
                <c:pt idx="72">
                  <c:v>16.463146124916822</c:v>
                </c:pt>
                <c:pt idx="73">
                  <c:v>72.400658023619371</c:v>
                </c:pt>
                <c:pt idx="74">
                  <c:v>20.903683190075235</c:v>
                </c:pt>
                <c:pt idx="75">
                  <c:v>-1.7750490525573213</c:v>
                </c:pt>
                <c:pt idx="76">
                  <c:v>-26.748757111388702</c:v>
                </c:pt>
                <c:pt idx="77">
                  <c:v>20.778522231157275</c:v>
                </c:pt>
                <c:pt idx="78">
                  <c:v>-54.808926123751334</c:v>
                </c:pt>
                <c:pt idx="79">
                  <c:v>17.166326427704973</c:v>
                </c:pt>
                <c:pt idx="80">
                  <c:v>32.140420376813125</c:v>
                </c:pt>
                <c:pt idx="81">
                  <c:v>57.905521178256315</c:v>
                </c:pt>
                <c:pt idx="82">
                  <c:v>47.316065559565985</c:v>
                </c:pt>
                <c:pt idx="83">
                  <c:v>80.642853979480847</c:v>
                </c:pt>
                <c:pt idx="84">
                  <c:v>-10.093086734658394</c:v>
                </c:pt>
                <c:pt idx="85">
                  <c:v>-41.047474330571575</c:v>
                </c:pt>
                <c:pt idx="86">
                  <c:v>46.4062908236236</c:v>
                </c:pt>
                <c:pt idx="87">
                  <c:v>25.945807441480341</c:v>
                </c:pt>
                <c:pt idx="88">
                  <c:v>17.339973032538367</c:v>
                </c:pt>
                <c:pt idx="89">
                  <c:v>40.874962104427439</c:v>
                </c:pt>
                <c:pt idx="90">
                  <c:v>19.645774632738647</c:v>
                </c:pt>
                <c:pt idx="91">
                  <c:v>42.788373639986972</c:v>
                </c:pt>
                <c:pt idx="92">
                  <c:v>-35.260519912823739</c:v>
                </c:pt>
                <c:pt idx="93">
                  <c:v>36.621710958534329</c:v>
                </c:pt>
                <c:pt idx="94">
                  <c:v>43.71726046603343</c:v>
                </c:pt>
                <c:pt idx="95">
                  <c:v>4.7100653104397239</c:v>
                </c:pt>
                <c:pt idx="96">
                  <c:v>6.835949041718683</c:v>
                </c:pt>
                <c:pt idx="97">
                  <c:v>-36.54624753296207</c:v>
                </c:pt>
                <c:pt idx="98">
                  <c:v>55.551558060165569</c:v>
                </c:pt>
                <c:pt idx="99">
                  <c:v>115.74153727211052</c:v>
                </c:pt>
                <c:pt idx="100">
                  <c:v>20.924600616878422</c:v>
                </c:pt>
                <c:pt idx="101">
                  <c:v>25.566063746273727</c:v>
                </c:pt>
                <c:pt idx="102">
                  <c:v>-10.91213353983848</c:v>
                </c:pt>
                <c:pt idx="103">
                  <c:v>20.699031820690848</c:v>
                </c:pt>
                <c:pt idx="104">
                  <c:v>86.714605903997168</c:v>
                </c:pt>
                <c:pt idx="105">
                  <c:v>-23.114388340903975</c:v>
                </c:pt>
                <c:pt idx="106">
                  <c:v>97.449349423951347</c:v>
                </c:pt>
                <c:pt idx="107">
                  <c:v>32.065961602635326</c:v>
                </c:pt>
                <c:pt idx="108">
                  <c:v>26.201941058123086</c:v>
                </c:pt>
                <c:pt idx="109">
                  <c:v>-13.856668163923377</c:v>
                </c:pt>
                <c:pt idx="110">
                  <c:v>46.693202493581971</c:v>
                </c:pt>
                <c:pt idx="111">
                  <c:v>-1.2777989066761783</c:v>
                </c:pt>
                <c:pt idx="112">
                  <c:v>47.762339518452649</c:v>
                </c:pt>
                <c:pt idx="113">
                  <c:v>27.964109669222353</c:v>
                </c:pt>
                <c:pt idx="114">
                  <c:v>-10.767088409840976</c:v>
                </c:pt>
                <c:pt idx="115">
                  <c:v>139.00712446303663</c:v>
                </c:pt>
                <c:pt idx="116">
                  <c:v>29.65563798627608</c:v>
                </c:pt>
                <c:pt idx="117">
                  <c:v>-10.821232990643821</c:v>
                </c:pt>
                <c:pt idx="118">
                  <c:v>-18.0444696264227</c:v>
                </c:pt>
                <c:pt idx="119">
                  <c:v>63.463753824324677</c:v>
                </c:pt>
                <c:pt idx="120">
                  <c:v>33.136796564325429</c:v>
                </c:pt>
                <c:pt idx="121">
                  <c:v>-30.519870417594355</c:v>
                </c:pt>
                <c:pt idx="122">
                  <c:v>-7.8645113444515493</c:v>
                </c:pt>
                <c:pt idx="123">
                  <c:v>-2.8669833650356367</c:v>
                </c:pt>
                <c:pt idx="124">
                  <c:v>-5.7988557132398277</c:v>
                </c:pt>
                <c:pt idx="125">
                  <c:v>34.407413548124367</c:v>
                </c:pt>
                <c:pt idx="126">
                  <c:v>-29.966257075271997</c:v>
                </c:pt>
                <c:pt idx="127">
                  <c:v>95.185769224037102</c:v>
                </c:pt>
                <c:pt idx="128">
                  <c:v>128.82374798310136</c:v>
                </c:pt>
                <c:pt idx="129">
                  <c:v>51.934373146022843</c:v>
                </c:pt>
                <c:pt idx="130">
                  <c:v>17.72828959640082</c:v>
                </c:pt>
                <c:pt idx="131">
                  <c:v>38.84495398716362</c:v>
                </c:pt>
                <c:pt idx="132">
                  <c:v>-25.616107417890802</c:v>
                </c:pt>
                <c:pt idx="133">
                  <c:v>72.783728480808946</c:v>
                </c:pt>
                <c:pt idx="134">
                  <c:v>-16.334084380610435</c:v>
                </c:pt>
                <c:pt idx="135">
                  <c:v>36.269203088253292</c:v>
                </c:pt>
                <c:pt idx="136">
                  <c:v>85.459375655009779</c:v>
                </c:pt>
                <c:pt idx="137">
                  <c:v>14.951494544146092</c:v>
                </c:pt>
                <c:pt idx="138">
                  <c:v>10.836951641473524</c:v>
                </c:pt>
                <c:pt idx="139">
                  <c:v>-1.6417156815240048</c:v>
                </c:pt>
                <c:pt idx="140">
                  <c:v>54.24733050559135</c:v>
                </c:pt>
                <c:pt idx="141">
                  <c:v>18.410040333088624</c:v>
                </c:pt>
                <c:pt idx="142">
                  <c:v>88.231886453575811</c:v>
                </c:pt>
                <c:pt idx="143">
                  <c:v>-8.6708690448331733</c:v>
                </c:pt>
                <c:pt idx="144">
                  <c:v>18.570800688458743</c:v>
                </c:pt>
                <c:pt idx="145">
                  <c:v>38.120123420121303</c:v>
                </c:pt>
                <c:pt idx="146">
                  <c:v>28.687340309954223</c:v>
                </c:pt>
                <c:pt idx="147">
                  <c:v>93.820612815505882</c:v>
                </c:pt>
                <c:pt idx="148">
                  <c:v>-28.766335004906995</c:v>
                </c:pt>
                <c:pt idx="149">
                  <c:v>68.477506765509673</c:v>
                </c:pt>
                <c:pt idx="150">
                  <c:v>40.386153341418414</c:v>
                </c:pt>
                <c:pt idx="151">
                  <c:v>49.13811957862346</c:v>
                </c:pt>
                <c:pt idx="152">
                  <c:v>110.20144705948924</c:v>
                </c:pt>
                <c:pt idx="153">
                  <c:v>39.779174187480756</c:v>
                </c:pt>
                <c:pt idx="154">
                  <c:v>85.484087388355505</c:v>
                </c:pt>
                <c:pt idx="155">
                  <c:v>14.025004220215884</c:v>
                </c:pt>
                <c:pt idx="156">
                  <c:v>55.988615151681437</c:v>
                </c:pt>
                <c:pt idx="157">
                  <c:v>207.24018981051714</c:v>
                </c:pt>
                <c:pt idx="158">
                  <c:v>51.216465472856555</c:v>
                </c:pt>
                <c:pt idx="159">
                  <c:v>71.493794288066397</c:v>
                </c:pt>
                <c:pt idx="160">
                  <c:v>37.127111269494627</c:v>
                </c:pt>
                <c:pt idx="161">
                  <c:v>-23.069478378174935</c:v>
                </c:pt>
                <c:pt idx="162">
                  <c:v>-40.595364313980085</c:v>
                </c:pt>
                <c:pt idx="163">
                  <c:v>-4.0795914969828289</c:v>
                </c:pt>
                <c:pt idx="164">
                  <c:v>8.7821111162807455</c:v>
                </c:pt>
                <c:pt idx="165">
                  <c:v>-44.941366829851901</c:v>
                </c:pt>
                <c:pt idx="166">
                  <c:v>-63.816776807424205</c:v>
                </c:pt>
                <c:pt idx="167">
                  <c:v>31.499641437657974</c:v>
                </c:pt>
                <c:pt idx="168">
                  <c:v>77.664444301203019</c:v>
                </c:pt>
                <c:pt idx="169">
                  <c:v>77.263376655526514</c:v>
                </c:pt>
                <c:pt idx="170">
                  <c:v>12.382235153486942</c:v>
                </c:pt>
                <c:pt idx="171">
                  <c:v>-0.85674708917465381</c:v>
                </c:pt>
                <c:pt idx="172">
                  <c:v>45.451818019362165</c:v>
                </c:pt>
                <c:pt idx="173">
                  <c:v>40.698007972714528</c:v>
                </c:pt>
                <c:pt idx="174">
                  <c:v>109.20453253063882</c:v>
                </c:pt>
                <c:pt idx="175">
                  <c:v>72.535076611992338</c:v>
                </c:pt>
                <c:pt idx="176">
                  <c:v>74.630074784236669</c:v>
                </c:pt>
                <c:pt idx="177">
                  <c:v>30.145707223504566</c:v>
                </c:pt>
                <c:pt idx="178">
                  <c:v>85.767617294183466</c:v>
                </c:pt>
                <c:pt idx="179">
                  <c:v>70.114782682644176</c:v>
                </c:pt>
                <c:pt idx="180">
                  <c:v>-26.903032752849978</c:v>
                </c:pt>
                <c:pt idx="181">
                  <c:v>208.78056821068589</c:v>
                </c:pt>
                <c:pt idx="182">
                  <c:v>-24.493518757448768</c:v>
                </c:pt>
                <c:pt idx="183">
                  <c:v>-8.0970147752342356</c:v>
                </c:pt>
                <c:pt idx="184">
                  <c:v>-64.386700953781386</c:v>
                </c:pt>
                <c:pt idx="185">
                  <c:v>18.197995280706159</c:v>
                </c:pt>
                <c:pt idx="186">
                  <c:v>-12.476029073450626</c:v>
                </c:pt>
                <c:pt idx="187">
                  <c:v>129.1298655827307</c:v>
                </c:pt>
                <c:pt idx="188">
                  <c:v>49.759367194455308</c:v>
                </c:pt>
                <c:pt idx="189">
                  <c:v>23.643477738807867</c:v>
                </c:pt>
                <c:pt idx="190">
                  <c:v>51.327464639829714</c:v>
                </c:pt>
                <c:pt idx="191">
                  <c:v>32.304065194084245</c:v>
                </c:pt>
                <c:pt idx="192">
                  <c:v>-48.112551113650198</c:v>
                </c:pt>
                <c:pt idx="193">
                  <c:v>74.021479078961676</c:v>
                </c:pt>
                <c:pt idx="194">
                  <c:v>48.753377785501492</c:v>
                </c:pt>
                <c:pt idx="195">
                  <c:v>66.586032990866883</c:v>
                </c:pt>
                <c:pt idx="196">
                  <c:v>25.447557266884424</c:v>
                </c:pt>
                <c:pt idx="197">
                  <c:v>32.272226194871259</c:v>
                </c:pt>
                <c:pt idx="198">
                  <c:v>55.770359654617209</c:v>
                </c:pt>
                <c:pt idx="199">
                  <c:v>42.759906961635238</c:v>
                </c:pt>
                <c:pt idx="200">
                  <c:v>5.1091704390376087</c:v>
                </c:pt>
                <c:pt idx="201">
                  <c:v>25.10803667073198</c:v>
                </c:pt>
                <c:pt idx="202">
                  <c:v>32.300158648292822</c:v>
                </c:pt>
                <c:pt idx="203">
                  <c:v>22.67223304349433</c:v>
                </c:pt>
                <c:pt idx="204">
                  <c:v>19.947616212480842</c:v>
                </c:pt>
                <c:pt idx="205">
                  <c:v>8.6872544930157716</c:v>
                </c:pt>
                <c:pt idx="206">
                  <c:v>25.215510339851079</c:v>
                </c:pt>
                <c:pt idx="207">
                  <c:v>18.504683972098068</c:v>
                </c:pt>
                <c:pt idx="208">
                  <c:v>-3.5930554482778811</c:v>
                </c:pt>
                <c:pt idx="209">
                  <c:v>46.703409700767573</c:v>
                </c:pt>
                <c:pt idx="210">
                  <c:v>29.158207170131128</c:v>
                </c:pt>
                <c:pt idx="211">
                  <c:v>184.6274566482407</c:v>
                </c:pt>
                <c:pt idx="212">
                  <c:v>69.144236126265398</c:v>
                </c:pt>
                <c:pt idx="213">
                  <c:v>57.367843444605263</c:v>
                </c:pt>
                <c:pt idx="214">
                  <c:v>104.94665585089072</c:v>
                </c:pt>
                <c:pt idx="215">
                  <c:v>43.979207613388887</c:v>
                </c:pt>
                <c:pt idx="216">
                  <c:v>-21.567724701631409</c:v>
                </c:pt>
                <c:pt idx="217">
                  <c:v>31.93723021875644</c:v>
                </c:pt>
                <c:pt idx="218">
                  <c:v>1.786876178552177</c:v>
                </c:pt>
                <c:pt idx="219">
                  <c:v>116.66116167695937</c:v>
                </c:pt>
                <c:pt idx="220">
                  <c:v>101.01044807139287</c:v>
                </c:pt>
                <c:pt idx="221">
                  <c:v>59.942138858446796</c:v>
                </c:pt>
                <c:pt idx="222">
                  <c:v>49.929767447233814</c:v>
                </c:pt>
                <c:pt idx="223">
                  <c:v>98.561009604689843</c:v>
                </c:pt>
                <c:pt idx="224">
                  <c:v>54.351055200292677</c:v>
                </c:pt>
                <c:pt idx="225">
                  <c:v>-2.9854953247881362</c:v>
                </c:pt>
                <c:pt idx="226">
                  <c:v>52.430210061238142</c:v>
                </c:pt>
                <c:pt idx="227">
                  <c:v>31.528673284072596</c:v>
                </c:pt>
                <c:pt idx="228">
                  <c:v>0.95781430325454231</c:v>
                </c:pt>
                <c:pt idx="229">
                  <c:v>32.762823464777867</c:v>
                </c:pt>
                <c:pt idx="230">
                  <c:v>76.932655027195537</c:v>
                </c:pt>
                <c:pt idx="231">
                  <c:v>45.387096466045712</c:v>
                </c:pt>
                <c:pt idx="232">
                  <c:v>-14.374256218109418</c:v>
                </c:pt>
                <c:pt idx="233">
                  <c:v>110.69125881470089</c:v>
                </c:pt>
                <c:pt idx="234">
                  <c:v>1.9374321452696091</c:v>
                </c:pt>
                <c:pt idx="235">
                  <c:v>34.935033993385893</c:v>
                </c:pt>
                <c:pt idx="236">
                  <c:v>42.750025859557454</c:v>
                </c:pt>
                <c:pt idx="237">
                  <c:v>61.87835898078265</c:v>
                </c:pt>
                <c:pt idx="238">
                  <c:v>36.765940145806347</c:v>
                </c:pt>
                <c:pt idx="239">
                  <c:v>25.70136317148669</c:v>
                </c:pt>
                <c:pt idx="240">
                  <c:v>117.80420704497678</c:v>
                </c:pt>
                <c:pt idx="241">
                  <c:v>14.090198579552901</c:v>
                </c:pt>
                <c:pt idx="242">
                  <c:v>-17.393141475289067</c:v>
                </c:pt>
                <c:pt idx="243">
                  <c:v>65.030189225605881</c:v>
                </c:pt>
                <c:pt idx="244">
                  <c:v>108.12568453887476</c:v>
                </c:pt>
                <c:pt idx="245">
                  <c:v>-8.1564236202786198</c:v>
                </c:pt>
                <c:pt idx="246">
                  <c:v>-39.413855940171324</c:v>
                </c:pt>
                <c:pt idx="247">
                  <c:v>25.660623834479789</c:v>
                </c:pt>
                <c:pt idx="248">
                  <c:v>47.439561978113517</c:v>
                </c:pt>
                <c:pt idx="249">
                  <c:v>187.69747178931658</c:v>
                </c:pt>
                <c:pt idx="250">
                  <c:v>39.61865384072776</c:v>
                </c:pt>
                <c:pt idx="251">
                  <c:v>41.640209193577164</c:v>
                </c:pt>
                <c:pt idx="252">
                  <c:v>32.218433340098173</c:v>
                </c:pt>
                <c:pt idx="253">
                  <c:v>50.328792373495062</c:v>
                </c:pt>
                <c:pt idx="254">
                  <c:v>-5.1566061362854505</c:v>
                </c:pt>
                <c:pt idx="255">
                  <c:v>3.6867025886693057</c:v>
                </c:pt>
                <c:pt idx="256">
                  <c:v>35.906593557779466</c:v>
                </c:pt>
                <c:pt idx="257">
                  <c:v>17.241150346633862</c:v>
                </c:pt>
                <c:pt idx="258">
                  <c:v>16.402347686388204</c:v>
                </c:pt>
                <c:pt idx="259">
                  <c:v>-7.1956541205964175</c:v>
                </c:pt>
                <c:pt idx="260">
                  <c:v>70.152056777913288</c:v>
                </c:pt>
                <c:pt idx="261">
                  <c:v>6.3731920657869523</c:v>
                </c:pt>
                <c:pt idx="262">
                  <c:v>43.287255047582775</c:v>
                </c:pt>
                <c:pt idx="263">
                  <c:v>81.717146109908697</c:v>
                </c:pt>
                <c:pt idx="264">
                  <c:v>-5.632199907482125</c:v>
                </c:pt>
                <c:pt idx="265">
                  <c:v>52.032861561447191</c:v>
                </c:pt>
                <c:pt idx="266">
                  <c:v>141.27296468674112</c:v>
                </c:pt>
                <c:pt idx="267">
                  <c:v>41.685610036890004</c:v>
                </c:pt>
                <c:pt idx="268">
                  <c:v>3.7462289343326276</c:v>
                </c:pt>
                <c:pt idx="269">
                  <c:v>41.568703037407474</c:v>
                </c:pt>
                <c:pt idx="270">
                  <c:v>130.99498473416736</c:v>
                </c:pt>
                <c:pt idx="271">
                  <c:v>43.28694497554141</c:v>
                </c:pt>
                <c:pt idx="272">
                  <c:v>35.056045340837272</c:v>
                </c:pt>
                <c:pt idx="273">
                  <c:v>14.358189667405625</c:v>
                </c:pt>
                <c:pt idx="274">
                  <c:v>54.553830163299921</c:v>
                </c:pt>
                <c:pt idx="275">
                  <c:v>-46.412435015674347</c:v>
                </c:pt>
                <c:pt idx="276">
                  <c:v>23.845062801160754</c:v>
                </c:pt>
                <c:pt idx="277">
                  <c:v>2.0007591930483635</c:v>
                </c:pt>
                <c:pt idx="278">
                  <c:v>-11.266340771409981</c:v>
                </c:pt>
                <c:pt idx="279">
                  <c:v>42.699943717632195</c:v>
                </c:pt>
                <c:pt idx="280">
                  <c:v>31.507471905851613</c:v>
                </c:pt>
                <c:pt idx="281">
                  <c:v>38.023949847910998</c:v>
                </c:pt>
                <c:pt idx="282">
                  <c:v>102.00198065606003</c:v>
                </c:pt>
                <c:pt idx="283">
                  <c:v>77.25813065617244</c:v>
                </c:pt>
                <c:pt idx="284">
                  <c:v>18.658814403029865</c:v>
                </c:pt>
                <c:pt idx="285">
                  <c:v>12.218639930671639</c:v>
                </c:pt>
                <c:pt idx="286">
                  <c:v>15.631812983823746</c:v>
                </c:pt>
                <c:pt idx="287">
                  <c:v>10.718558055281507</c:v>
                </c:pt>
                <c:pt idx="288">
                  <c:v>34.914824219020851</c:v>
                </c:pt>
                <c:pt idx="289">
                  <c:v>71.117351320801788</c:v>
                </c:pt>
                <c:pt idx="290">
                  <c:v>54.653875764732547</c:v>
                </c:pt>
                <c:pt idx="291">
                  <c:v>32.802069312654957</c:v>
                </c:pt>
                <c:pt idx="292">
                  <c:v>25.199733531514099</c:v>
                </c:pt>
                <c:pt idx="293">
                  <c:v>-2.2421838716361719E-2</c:v>
                </c:pt>
                <c:pt idx="294">
                  <c:v>87.304826487871054</c:v>
                </c:pt>
                <c:pt idx="295">
                  <c:v>71.731151779666348</c:v>
                </c:pt>
                <c:pt idx="296">
                  <c:v>7.9339349519587907</c:v>
                </c:pt>
                <c:pt idx="297">
                  <c:v>18.141825561042673</c:v>
                </c:pt>
                <c:pt idx="298">
                  <c:v>71.179384163861641</c:v>
                </c:pt>
                <c:pt idx="299">
                  <c:v>111.230972410695</c:v>
                </c:pt>
                <c:pt idx="300">
                  <c:v>59.165720970066516</c:v>
                </c:pt>
                <c:pt idx="301">
                  <c:v>22.13802191707904</c:v>
                </c:pt>
                <c:pt idx="302">
                  <c:v>27.593102283569962</c:v>
                </c:pt>
                <c:pt idx="303">
                  <c:v>-18.320282458723852</c:v>
                </c:pt>
                <c:pt idx="304">
                  <c:v>-48.344365111929193</c:v>
                </c:pt>
                <c:pt idx="305">
                  <c:v>2.1310096559565999</c:v>
                </c:pt>
                <c:pt idx="306">
                  <c:v>31.78728422773375</c:v>
                </c:pt>
                <c:pt idx="307">
                  <c:v>43.966993456992718</c:v>
                </c:pt>
                <c:pt idx="308">
                  <c:v>48.136595390210545</c:v>
                </c:pt>
                <c:pt idx="309">
                  <c:v>38.690418098229138</c:v>
                </c:pt>
                <c:pt idx="310">
                  <c:v>-1.1510170487342002</c:v>
                </c:pt>
                <c:pt idx="311">
                  <c:v>-9.929677136821617</c:v>
                </c:pt>
                <c:pt idx="312">
                  <c:v>33.115700190282745</c:v>
                </c:pt>
                <c:pt idx="313">
                  <c:v>64.492496520933599</c:v>
                </c:pt>
                <c:pt idx="314">
                  <c:v>11.234109429038147</c:v>
                </c:pt>
                <c:pt idx="315">
                  <c:v>-14.389964412238655</c:v>
                </c:pt>
                <c:pt idx="316">
                  <c:v>48.779014406696902</c:v>
                </c:pt>
                <c:pt idx="317">
                  <c:v>0.69416856987887154</c:v>
                </c:pt>
                <c:pt idx="318">
                  <c:v>28.182547079605648</c:v>
                </c:pt>
                <c:pt idx="319">
                  <c:v>32.875064865361608</c:v>
                </c:pt>
                <c:pt idx="320">
                  <c:v>32.500368593002776</c:v>
                </c:pt>
                <c:pt idx="321">
                  <c:v>-17.118042130824808</c:v>
                </c:pt>
                <c:pt idx="322">
                  <c:v>98.517389181080247</c:v>
                </c:pt>
                <c:pt idx="323">
                  <c:v>-1.65478994660754</c:v>
                </c:pt>
                <c:pt idx="324">
                  <c:v>-28.831571555811642</c:v>
                </c:pt>
                <c:pt idx="325">
                  <c:v>72.480028106745223</c:v>
                </c:pt>
                <c:pt idx="326">
                  <c:v>45.110992390459757</c:v>
                </c:pt>
                <c:pt idx="327">
                  <c:v>44.697900688136905</c:v>
                </c:pt>
                <c:pt idx="328">
                  <c:v>12.214190253868344</c:v>
                </c:pt>
                <c:pt idx="329">
                  <c:v>54.448695825024416</c:v>
                </c:pt>
                <c:pt idx="330">
                  <c:v>-23.185998716223128</c:v>
                </c:pt>
                <c:pt idx="331">
                  <c:v>-3.3632906154757389</c:v>
                </c:pt>
                <c:pt idx="332">
                  <c:v>-1.0171519107534142</c:v>
                </c:pt>
                <c:pt idx="333">
                  <c:v>37.263282465982563</c:v>
                </c:pt>
                <c:pt idx="334">
                  <c:v>28.883911003904387</c:v>
                </c:pt>
                <c:pt idx="335">
                  <c:v>34.286518777556353</c:v>
                </c:pt>
                <c:pt idx="336">
                  <c:v>-20.9314038878296</c:v>
                </c:pt>
                <c:pt idx="337">
                  <c:v>51.278860577469267</c:v>
                </c:pt>
                <c:pt idx="338">
                  <c:v>-0.86291739180138904</c:v>
                </c:pt>
                <c:pt idx="339">
                  <c:v>-18.046989023596442</c:v>
                </c:pt>
                <c:pt idx="340">
                  <c:v>18.009553129622905</c:v>
                </c:pt>
                <c:pt idx="341">
                  <c:v>5.2483771180535097</c:v>
                </c:pt>
                <c:pt idx="342">
                  <c:v>38.823840842636038</c:v>
                </c:pt>
                <c:pt idx="343">
                  <c:v>0.13650075413742169</c:v>
                </c:pt>
                <c:pt idx="344">
                  <c:v>62.239876554333172</c:v>
                </c:pt>
                <c:pt idx="345">
                  <c:v>10.478086210479022</c:v>
                </c:pt>
                <c:pt idx="346">
                  <c:v>56.121625657127282</c:v>
                </c:pt>
                <c:pt idx="347">
                  <c:v>36.254671477181752</c:v>
                </c:pt>
                <c:pt idx="348">
                  <c:v>-19.63791444170197</c:v>
                </c:pt>
                <c:pt idx="349">
                  <c:v>21.729504031286435</c:v>
                </c:pt>
                <c:pt idx="350">
                  <c:v>1.3193278834028845</c:v>
                </c:pt>
                <c:pt idx="351">
                  <c:v>-18.953943432804007</c:v>
                </c:pt>
                <c:pt idx="352">
                  <c:v>32.69448195061527</c:v>
                </c:pt>
                <c:pt idx="353">
                  <c:v>6.499012299844166</c:v>
                </c:pt>
                <c:pt idx="354">
                  <c:v>30.006451574285681</c:v>
                </c:pt>
                <c:pt idx="355">
                  <c:v>2.6564337590742149</c:v>
                </c:pt>
                <c:pt idx="356">
                  <c:v>25.438499979801293</c:v>
                </c:pt>
                <c:pt idx="357">
                  <c:v>56.592577411598782</c:v>
                </c:pt>
                <c:pt idx="358">
                  <c:v>15.756623881588482</c:v>
                </c:pt>
                <c:pt idx="359">
                  <c:v>111.80762941905161</c:v>
                </c:pt>
                <c:pt idx="360">
                  <c:v>4.5706662691228388</c:v>
                </c:pt>
                <c:pt idx="361">
                  <c:v>42.23790200998549</c:v>
                </c:pt>
                <c:pt idx="362">
                  <c:v>93.729633294499905</c:v>
                </c:pt>
                <c:pt idx="363">
                  <c:v>2.5122011750569833</c:v>
                </c:pt>
                <c:pt idx="364">
                  <c:v>26.231140912744735</c:v>
                </c:pt>
                <c:pt idx="365">
                  <c:v>12.907896033795698</c:v>
                </c:pt>
                <c:pt idx="366">
                  <c:v>35.408833132564318</c:v>
                </c:pt>
                <c:pt idx="367">
                  <c:v>6.0594307753241559</c:v>
                </c:pt>
                <c:pt idx="368">
                  <c:v>23.837225088035517</c:v>
                </c:pt>
                <c:pt idx="369">
                  <c:v>9.6594230259799776</c:v>
                </c:pt>
                <c:pt idx="370">
                  <c:v>57.30779905367136</c:v>
                </c:pt>
                <c:pt idx="371">
                  <c:v>72.479455736832264</c:v>
                </c:pt>
                <c:pt idx="372">
                  <c:v>28.083066834766399</c:v>
                </c:pt>
                <c:pt idx="373">
                  <c:v>45.783434491442407</c:v>
                </c:pt>
                <c:pt idx="374">
                  <c:v>-17.526958478300877</c:v>
                </c:pt>
                <c:pt idx="375">
                  <c:v>-0.99190388646409033</c:v>
                </c:pt>
                <c:pt idx="376">
                  <c:v>93.138433674789681</c:v>
                </c:pt>
                <c:pt idx="377">
                  <c:v>-0.83703628784546069</c:v>
                </c:pt>
                <c:pt idx="378">
                  <c:v>62.454704710325345</c:v>
                </c:pt>
                <c:pt idx="379">
                  <c:v>-13.976053399909347</c:v>
                </c:pt>
                <c:pt idx="380">
                  <c:v>-23.156364495752157</c:v>
                </c:pt>
                <c:pt idx="381">
                  <c:v>27.697072725228459</c:v>
                </c:pt>
                <c:pt idx="382">
                  <c:v>15.600141544602277</c:v>
                </c:pt>
                <c:pt idx="383">
                  <c:v>-83.960505055820974</c:v>
                </c:pt>
                <c:pt idx="384">
                  <c:v>40.969901972255613</c:v>
                </c:pt>
                <c:pt idx="385">
                  <c:v>-21.749924553559588</c:v>
                </c:pt>
                <c:pt idx="386">
                  <c:v>20.138894162014193</c:v>
                </c:pt>
                <c:pt idx="387">
                  <c:v>7.8535811167622853</c:v>
                </c:pt>
                <c:pt idx="388">
                  <c:v>3.0636005430446751</c:v>
                </c:pt>
                <c:pt idx="389">
                  <c:v>-45.451143418850563</c:v>
                </c:pt>
                <c:pt idx="390">
                  <c:v>-1.3759262509220349</c:v>
                </c:pt>
                <c:pt idx="391">
                  <c:v>-25.826927308177069</c:v>
                </c:pt>
                <c:pt idx="392">
                  <c:v>66.375707206373093</c:v>
                </c:pt>
                <c:pt idx="393">
                  <c:v>5.6983934855234502</c:v>
                </c:pt>
                <c:pt idx="394">
                  <c:v>19.47439892469253</c:v>
                </c:pt>
                <c:pt idx="395">
                  <c:v>52.456215157486696</c:v>
                </c:pt>
                <c:pt idx="396">
                  <c:v>46.161155913483043</c:v>
                </c:pt>
                <c:pt idx="397">
                  <c:v>29.948057513068807</c:v>
                </c:pt>
                <c:pt idx="398">
                  <c:v>38.857831513929519</c:v>
                </c:pt>
                <c:pt idx="399">
                  <c:v>98.706991651757136</c:v>
                </c:pt>
                <c:pt idx="400">
                  <c:v>-11.466563572833834</c:v>
                </c:pt>
                <c:pt idx="401">
                  <c:v>74.668528324779885</c:v>
                </c:pt>
                <c:pt idx="402">
                  <c:v>18.527608114504002</c:v>
                </c:pt>
                <c:pt idx="403">
                  <c:v>56.807029831050301</c:v>
                </c:pt>
                <c:pt idx="404">
                  <c:v>88.849333513156907</c:v>
                </c:pt>
                <c:pt idx="405">
                  <c:v>-14.963050655712216</c:v>
                </c:pt>
                <c:pt idx="406">
                  <c:v>11.388977381793627</c:v>
                </c:pt>
                <c:pt idx="407">
                  <c:v>37.077337123966501</c:v>
                </c:pt>
                <c:pt idx="408">
                  <c:v>24.020229353907098</c:v>
                </c:pt>
                <c:pt idx="409">
                  <c:v>-8.0114160851736784</c:v>
                </c:pt>
                <c:pt idx="410">
                  <c:v>41.066081521352572</c:v>
                </c:pt>
                <c:pt idx="411">
                  <c:v>53.075182975528996</c:v>
                </c:pt>
                <c:pt idx="412">
                  <c:v>47.011640193904448</c:v>
                </c:pt>
                <c:pt idx="413">
                  <c:v>22.508800019139443</c:v>
                </c:pt>
                <c:pt idx="414">
                  <c:v>45.580628533958311</c:v>
                </c:pt>
                <c:pt idx="415">
                  <c:v>76.859633510981467</c:v>
                </c:pt>
                <c:pt idx="416">
                  <c:v>16.092708511187254</c:v>
                </c:pt>
                <c:pt idx="417">
                  <c:v>8.7304901545841851</c:v>
                </c:pt>
                <c:pt idx="418">
                  <c:v>7.9146566904982976</c:v>
                </c:pt>
                <c:pt idx="419">
                  <c:v>1.8591497463196358</c:v>
                </c:pt>
                <c:pt idx="420">
                  <c:v>5.4529090322526717</c:v>
                </c:pt>
                <c:pt idx="421">
                  <c:v>68.671219805017529</c:v>
                </c:pt>
                <c:pt idx="422">
                  <c:v>42.995832500868431</c:v>
                </c:pt>
                <c:pt idx="423">
                  <c:v>-57.895637721760885</c:v>
                </c:pt>
                <c:pt idx="424">
                  <c:v>-17.420551856472557</c:v>
                </c:pt>
                <c:pt idx="425">
                  <c:v>56.522979677847076</c:v>
                </c:pt>
                <c:pt idx="426">
                  <c:v>18.429510915007455</c:v>
                </c:pt>
                <c:pt idx="427">
                  <c:v>31.114588084712405</c:v>
                </c:pt>
                <c:pt idx="428">
                  <c:v>5.3280630177782493</c:v>
                </c:pt>
                <c:pt idx="429">
                  <c:v>71.454644262035572</c:v>
                </c:pt>
                <c:pt idx="430">
                  <c:v>-59.907810335497132</c:v>
                </c:pt>
                <c:pt idx="431">
                  <c:v>108.82908371610478</c:v>
                </c:pt>
                <c:pt idx="432">
                  <c:v>4.5094629223071543</c:v>
                </c:pt>
                <c:pt idx="433">
                  <c:v>120.38587536594692</c:v>
                </c:pt>
                <c:pt idx="434">
                  <c:v>-7.6855784965255189</c:v>
                </c:pt>
                <c:pt idx="435">
                  <c:v>167.72365629476371</c:v>
                </c:pt>
                <c:pt idx="436">
                  <c:v>3.2026173163887783</c:v>
                </c:pt>
                <c:pt idx="437">
                  <c:v>47.232036845249993</c:v>
                </c:pt>
                <c:pt idx="438">
                  <c:v>24.663186661871087</c:v>
                </c:pt>
                <c:pt idx="439">
                  <c:v>83.368762393293366</c:v>
                </c:pt>
                <c:pt idx="440">
                  <c:v>17.655285807073692</c:v>
                </c:pt>
                <c:pt idx="441">
                  <c:v>116.01079668703869</c:v>
                </c:pt>
                <c:pt idx="442">
                  <c:v>24.660341678838421</c:v>
                </c:pt>
                <c:pt idx="443">
                  <c:v>52.508992737536481</c:v>
                </c:pt>
                <c:pt idx="444">
                  <c:v>0.38121230164777131</c:v>
                </c:pt>
                <c:pt idx="445">
                  <c:v>36.183543013719941</c:v>
                </c:pt>
                <c:pt idx="446">
                  <c:v>33.658956879417133</c:v>
                </c:pt>
                <c:pt idx="447">
                  <c:v>31.787685293193306</c:v>
                </c:pt>
                <c:pt idx="448">
                  <c:v>-31.733098026237371</c:v>
                </c:pt>
                <c:pt idx="449">
                  <c:v>56.564865505471346</c:v>
                </c:pt>
                <c:pt idx="450">
                  <c:v>-43.953759308488387</c:v>
                </c:pt>
                <c:pt idx="451">
                  <c:v>85.426795245572549</c:v>
                </c:pt>
                <c:pt idx="452">
                  <c:v>8.3293124977747368</c:v>
                </c:pt>
                <c:pt idx="453">
                  <c:v>31.609507875950612</c:v>
                </c:pt>
                <c:pt idx="454">
                  <c:v>35.928150044146214</c:v>
                </c:pt>
                <c:pt idx="455">
                  <c:v>69.871280002260647</c:v>
                </c:pt>
                <c:pt idx="456">
                  <c:v>34.479074828172472</c:v>
                </c:pt>
                <c:pt idx="457">
                  <c:v>7.2667927884353052</c:v>
                </c:pt>
                <c:pt idx="458">
                  <c:v>-5.1097044125841933</c:v>
                </c:pt>
                <c:pt idx="459">
                  <c:v>8.9806319762692262</c:v>
                </c:pt>
                <c:pt idx="460">
                  <c:v>123.71653099446785</c:v>
                </c:pt>
                <c:pt idx="461">
                  <c:v>185.04753345478693</c:v>
                </c:pt>
                <c:pt idx="462">
                  <c:v>113.19267051159119</c:v>
                </c:pt>
                <c:pt idx="463">
                  <c:v>4.8849982497432443</c:v>
                </c:pt>
                <c:pt idx="464">
                  <c:v>118.00622610539833</c:v>
                </c:pt>
                <c:pt idx="465">
                  <c:v>76.494740352973054</c:v>
                </c:pt>
                <c:pt idx="466">
                  <c:v>-24.081372499739942</c:v>
                </c:pt>
                <c:pt idx="467">
                  <c:v>67.586867081810439</c:v>
                </c:pt>
                <c:pt idx="468">
                  <c:v>39.701876265171208</c:v>
                </c:pt>
                <c:pt idx="469">
                  <c:v>53.70843058804067</c:v>
                </c:pt>
                <c:pt idx="470">
                  <c:v>-23.795599618071599</c:v>
                </c:pt>
                <c:pt idx="471">
                  <c:v>15.574562287984433</c:v>
                </c:pt>
                <c:pt idx="472">
                  <c:v>37.648275401286213</c:v>
                </c:pt>
                <c:pt idx="473">
                  <c:v>-27.809812103766316</c:v>
                </c:pt>
                <c:pt idx="474">
                  <c:v>86.525806673074769</c:v>
                </c:pt>
                <c:pt idx="475">
                  <c:v>148.22721111566588</c:v>
                </c:pt>
                <c:pt idx="476">
                  <c:v>18.446378786753954</c:v>
                </c:pt>
                <c:pt idx="477">
                  <c:v>85.56316175589194</c:v>
                </c:pt>
                <c:pt idx="478">
                  <c:v>102.80379328018738</c:v>
                </c:pt>
                <c:pt idx="479">
                  <c:v>93.412966984155531</c:v>
                </c:pt>
                <c:pt idx="480">
                  <c:v>23.540614544218897</c:v>
                </c:pt>
                <c:pt idx="481">
                  <c:v>6.7776326508269165</c:v>
                </c:pt>
                <c:pt idx="482">
                  <c:v>19.725617820988038</c:v>
                </c:pt>
                <c:pt idx="483">
                  <c:v>134.47854397083861</c:v>
                </c:pt>
                <c:pt idx="484">
                  <c:v>73.013565243832304</c:v>
                </c:pt>
                <c:pt idx="485">
                  <c:v>3.7139370473753175</c:v>
                </c:pt>
                <c:pt idx="486">
                  <c:v>72.484455033263487</c:v>
                </c:pt>
                <c:pt idx="487">
                  <c:v>-42.641086888664873</c:v>
                </c:pt>
                <c:pt idx="488">
                  <c:v>120.11661886087776</c:v>
                </c:pt>
                <c:pt idx="489">
                  <c:v>37.438107634369558</c:v>
                </c:pt>
                <c:pt idx="490">
                  <c:v>11.739388295923717</c:v>
                </c:pt>
                <c:pt idx="491">
                  <c:v>-58.937725471415604</c:v>
                </c:pt>
                <c:pt idx="492">
                  <c:v>38.978693784105367</c:v>
                </c:pt>
                <c:pt idx="493">
                  <c:v>43.230013176629029</c:v>
                </c:pt>
                <c:pt idx="494">
                  <c:v>24.440621324061507</c:v>
                </c:pt>
                <c:pt idx="495">
                  <c:v>32.702437852895827</c:v>
                </c:pt>
                <c:pt idx="496">
                  <c:v>-10.239398762102859</c:v>
                </c:pt>
                <c:pt idx="497">
                  <c:v>-68.848976436140831</c:v>
                </c:pt>
                <c:pt idx="498">
                  <c:v>60.133458609935644</c:v>
                </c:pt>
                <c:pt idx="499">
                  <c:v>-31.509982904136766</c:v>
                </c:pt>
                <c:pt idx="500">
                  <c:v>10.40111004734187</c:v>
                </c:pt>
                <c:pt idx="501">
                  <c:v>-3.0339956576666083</c:v>
                </c:pt>
                <c:pt idx="502">
                  <c:v>-37.927135575651633</c:v>
                </c:pt>
                <c:pt idx="503">
                  <c:v>2.2694700218503563</c:v>
                </c:pt>
                <c:pt idx="504">
                  <c:v>5.4885865105228717</c:v>
                </c:pt>
                <c:pt idx="505">
                  <c:v>9.6996578181858677</c:v>
                </c:pt>
                <c:pt idx="506">
                  <c:v>-9.2827747218011893</c:v>
                </c:pt>
                <c:pt idx="507">
                  <c:v>41.120954947673795</c:v>
                </c:pt>
                <c:pt idx="508">
                  <c:v>104.75618089176896</c:v>
                </c:pt>
                <c:pt idx="509">
                  <c:v>87.274097701300633</c:v>
                </c:pt>
                <c:pt idx="510">
                  <c:v>-29.202669483275628</c:v>
                </c:pt>
                <c:pt idx="511">
                  <c:v>133.25081222690343</c:v>
                </c:pt>
                <c:pt idx="512">
                  <c:v>22.413785779983748</c:v>
                </c:pt>
                <c:pt idx="513">
                  <c:v>-24.858036501096528</c:v>
                </c:pt>
                <c:pt idx="514">
                  <c:v>64.42135466135818</c:v>
                </c:pt>
                <c:pt idx="515">
                  <c:v>29.611722994523369</c:v>
                </c:pt>
                <c:pt idx="516">
                  <c:v>152.99883706755713</c:v>
                </c:pt>
                <c:pt idx="517">
                  <c:v>-1.3431276301723436</c:v>
                </c:pt>
                <c:pt idx="518">
                  <c:v>-34.134740673432745</c:v>
                </c:pt>
                <c:pt idx="519">
                  <c:v>42.912964303093972</c:v>
                </c:pt>
                <c:pt idx="520">
                  <c:v>55.386014957970069</c:v>
                </c:pt>
                <c:pt idx="521">
                  <c:v>8.9219903943222967</c:v>
                </c:pt>
                <c:pt idx="522">
                  <c:v>38.568848142206264</c:v>
                </c:pt>
                <c:pt idx="523">
                  <c:v>105.93854950009249</c:v>
                </c:pt>
                <c:pt idx="524">
                  <c:v>-30.171986071957882</c:v>
                </c:pt>
                <c:pt idx="525">
                  <c:v>-27.294973687731517</c:v>
                </c:pt>
                <c:pt idx="526">
                  <c:v>3.1088790233126478</c:v>
                </c:pt>
                <c:pt idx="527">
                  <c:v>-22.967164568605085</c:v>
                </c:pt>
                <c:pt idx="528">
                  <c:v>-11.537916272292954</c:v>
                </c:pt>
                <c:pt idx="529">
                  <c:v>62.168235820535315</c:v>
                </c:pt>
                <c:pt idx="530">
                  <c:v>40.308029018043406</c:v>
                </c:pt>
                <c:pt idx="531">
                  <c:v>41.638108606209521</c:v>
                </c:pt>
                <c:pt idx="532">
                  <c:v>148.07445017544228</c:v>
                </c:pt>
                <c:pt idx="533">
                  <c:v>2.2937396889474977</c:v>
                </c:pt>
                <c:pt idx="534">
                  <c:v>102.6293483404763</c:v>
                </c:pt>
                <c:pt idx="535">
                  <c:v>-19.204247511822043</c:v>
                </c:pt>
                <c:pt idx="536">
                  <c:v>32.242873823123517</c:v>
                </c:pt>
                <c:pt idx="537">
                  <c:v>-54.189270756225845</c:v>
                </c:pt>
                <c:pt idx="538">
                  <c:v>-46.995808401676513</c:v>
                </c:pt>
                <c:pt idx="539">
                  <c:v>41.993844064889565</c:v>
                </c:pt>
                <c:pt idx="540">
                  <c:v>34.35174053034784</c:v>
                </c:pt>
                <c:pt idx="541">
                  <c:v>24.397654782984834</c:v>
                </c:pt>
                <c:pt idx="542">
                  <c:v>42.968759393890892</c:v>
                </c:pt>
                <c:pt idx="543">
                  <c:v>122.89262113950298</c:v>
                </c:pt>
                <c:pt idx="544">
                  <c:v>4.0252540856580863</c:v>
                </c:pt>
                <c:pt idx="545">
                  <c:v>60.995425620604365</c:v>
                </c:pt>
                <c:pt idx="546">
                  <c:v>24.259843286094799</c:v>
                </c:pt>
                <c:pt idx="547">
                  <c:v>106.36838878082321</c:v>
                </c:pt>
                <c:pt idx="548">
                  <c:v>-13.67692690063453</c:v>
                </c:pt>
                <c:pt idx="549">
                  <c:v>-10.073633306127455</c:v>
                </c:pt>
                <c:pt idx="550">
                  <c:v>53.566514613587309</c:v>
                </c:pt>
                <c:pt idx="551">
                  <c:v>129.6183421472517</c:v>
                </c:pt>
                <c:pt idx="552">
                  <c:v>-61.760263678931096</c:v>
                </c:pt>
                <c:pt idx="553">
                  <c:v>-28.637154140220208</c:v>
                </c:pt>
                <c:pt idx="554">
                  <c:v>8.6479797742947451</c:v>
                </c:pt>
                <c:pt idx="555">
                  <c:v>72.733027243840155</c:v>
                </c:pt>
                <c:pt idx="556">
                  <c:v>200.58832814675586</c:v>
                </c:pt>
                <c:pt idx="557">
                  <c:v>5.6406327450555933</c:v>
                </c:pt>
                <c:pt idx="558">
                  <c:v>-6.6155017591922771</c:v>
                </c:pt>
                <c:pt idx="559">
                  <c:v>13.920322310433914</c:v>
                </c:pt>
                <c:pt idx="560">
                  <c:v>28.320682608792747</c:v>
                </c:pt>
                <c:pt idx="561">
                  <c:v>19.781786521374531</c:v>
                </c:pt>
                <c:pt idx="562">
                  <c:v>31.578032046241514</c:v>
                </c:pt>
                <c:pt idx="563">
                  <c:v>-40.388647024844715</c:v>
                </c:pt>
                <c:pt idx="564">
                  <c:v>66.386928767514263</c:v>
                </c:pt>
                <c:pt idx="565">
                  <c:v>86.108292437261298</c:v>
                </c:pt>
                <c:pt idx="566">
                  <c:v>99.725566358304178</c:v>
                </c:pt>
                <c:pt idx="567">
                  <c:v>32.163628397113641</c:v>
                </c:pt>
                <c:pt idx="568">
                  <c:v>49.394890337461476</c:v>
                </c:pt>
                <c:pt idx="569">
                  <c:v>38.85183675645149</c:v>
                </c:pt>
                <c:pt idx="570">
                  <c:v>2.2487027218091455</c:v>
                </c:pt>
                <c:pt idx="571">
                  <c:v>-53.694370177382254</c:v>
                </c:pt>
                <c:pt idx="572">
                  <c:v>-17.551238991000194</c:v>
                </c:pt>
                <c:pt idx="573">
                  <c:v>49.285522850224844</c:v>
                </c:pt>
                <c:pt idx="574">
                  <c:v>-0.42948282006662275</c:v>
                </c:pt>
                <c:pt idx="575">
                  <c:v>45.916041760076155</c:v>
                </c:pt>
                <c:pt idx="576">
                  <c:v>73.951193919743673</c:v>
                </c:pt>
                <c:pt idx="577">
                  <c:v>-19.318858004141816</c:v>
                </c:pt>
                <c:pt idx="578">
                  <c:v>1.4100050358144518</c:v>
                </c:pt>
                <c:pt idx="579">
                  <c:v>53.408672427342474</c:v>
                </c:pt>
                <c:pt idx="580">
                  <c:v>-5.4772538753369471</c:v>
                </c:pt>
                <c:pt idx="581">
                  <c:v>48.720113344650024</c:v>
                </c:pt>
                <c:pt idx="582">
                  <c:v>54.475502869043133</c:v>
                </c:pt>
                <c:pt idx="583">
                  <c:v>55.108587270420145</c:v>
                </c:pt>
                <c:pt idx="584">
                  <c:v>52.561985147108587</c:v>
                </c:pt>
                <c:pt idx="585">
                  <c:v>10.830528751662975</c:v>
                </c:pt>
                <c:pt idx="586">
                  <c:v>60.681224876906725</c:v>
                </c:pt>
                <c:pt idx="587">
                  <c:v>71.238365654412689</c:v>
                </c:pt>
                <c:pt idx="588">
                  <c:v>70.893697302725002</c:v>
                </c:pt>
                <c:pt idx="589">
                  <c:v>109.42134666153886</c:v>
                </c:pt>
                <c:pt idx="590">
                  <c:v>59.858475813002372</c:v>
                </c:pt>
                <c:pt idx="591">
                  <c:v>83.737235588071485</c:v>
                </c:pt>
                <c:pt idx="592">
                  <c:v>-16.504621888417912</c:v>
                </c:pt>
                <c:pt idx="593">
                  <c:v>94.885023034437324</c:v>
                </c:pt>
                <c:pt idx="594">
                  <c:v>34.986988171071758</c:v>
                </c:pt>
                <c:pt idx="595">
                  <c:v>-5.2579017185281387</c:v>
                </c:pt>
                <c:pt idx="596">
                  <c:v>15.822497727721867</c:v>
                </c:pt>
                <c:pt idx="597">
                  <c:v>16.211241818360776</c:v>
                </c:pt>
                <c:pt idx="598">
                  <c:v>65.499816126317015</c:v>
                </c:pt>
                <c:pt idx="599">
                  <c:v>30.821599573853057</c:v>
                </c:pt>
                <c:pt idx="600">
                  <c:v>83.026089374026256</c:v>
                </c:pt>
                <c:pt idx="601">
                  <c:v>-28.187119953818378</c:v>
                </c:pt>
                <c:pt idx="602">
                  <c:v>24.175570987925852</c:v>
                </c:pt>
                <c:pt idx="603">
                  <c:v>6.5072744456969325</c:v>
                </c:pt>
                <c:pt idx="604">
                  <c:v>-38.780262484058348</c:v>
                </c:pt>
                <c:pt idx="605">
                  <c:v>-1.4077460712887984</c:v>
                </c:pt>
                <c:pt idx="606">
                  <c:v>15.5193500040887</c:v>
                </c:pt>
                <c:pt idx="607">
                  <c:v>-20.149227511575006</c:v>
                </c:pt>
                <c:pt idx="608">
                  <c:v>62.573593819696356</c:v>
                </c:pt>
                <c:pt idx="609">
                  <c:v>25.639383424318343</c:v>
                </c:pt>
                <c:pt idx="610">
                  <c:v>26.438771691659461</c:v>
                </c:pt>
                <c:pt idx="611">
                  <c:v>8.6994258740657191</c:v>
                </c:pt>
                <c:pt idx="612">
                  <c:v>103.04695734451839</c:v>
                </c:pt>
                <c:pt idx="613">
                  <c:v>-5.8768519441633282</c:v>
                </c:pt>
                <c:pt idx="614">
                  <c:v>-1.0050868950509013</c:v>
                </c:pt>
                <c:pt idx="615">
                  <c:v>68.218827814395368</c:v>
                </c:pt>
                <c:pt idx="616">
                  <c:v>41.329412450115321</c:v>
                </c:pt>
                <c:pt idx="617">
                  <c:v>97.94266969605772</c:v>
                </c:pt>
                <c:pt idx="618">
                  <c:v>42.827783497417286</c:v>
                </c:pt>
                <c:pt idx="619">
                  <c:v>-12.015090047679799</c:v>
                </c:pt>
                <c:pt idx="620">
                  <c:v>53.241452019755187</c:v>
                </c:pt>
                <c:pt idx="621">
                  <c:v>86.410687945618946</c:v>
                </c:pt>
                <c:pt idx="622">
                  <c:v>81.296580228578478</c:v>
                </c:pt>
                <c:pt idx="623">
                  <c:v>-12.035494335218068</c:v>
                </c:pt>
                <c:pt idx="624">
                  <c:v>35.886199681748664</c:v>
                </c:pt>
                <c:pt idx="625">
                  <c:v>29.916535947635083</c:v>
                </c:pt>
                <c:pt idx="626">
                  <c:v>-14.094043455748082</c:v>
                </c:pt>
                <c:pt idx="627">
                  <c:v>25.479308212292306</c:v>
                </c:pt>
                <c:pt idx="628">
                  <c:v>45.006257617045961</c:v>
                </c:pt>
                <c:pt idx="629">
                  <c:v>37.494306973561606</c:v>
                </c:pt>
                <c:pt idx="630">
                  <c:v>-8.0517328537007344</c:v>
                </c:pt>
                <c:pt idx="631">
                  <c:v>29.735247479132337</c:v>
                </c:pt>
                <c:pt idx="632">
                  <c:v>59.063297126438151</c:v>
                </c:pt>
                <c:pt idx="633">
                  <c:v>-10.20048517383929</c:v>
                </c:pt>
                <c:pt idx="634">
                  <c:v>54.400783420967969</c:v>
                </c:pt>
                <c:pt idx="635">
                  <c:v>-4.7322629934230775</c:v>
                </c:pt>
                <c:pt idx="636">
                  <c:v>35.536276586934662</c:v>
                </c:pt>
                <c:pt idx="637">
                  <c:v>54.086356473763232</c:v>
                </c:pt>
                <c:pt idx="638">
                  <c:v>-1.08305903529953</c:v>
                </c:pt>
                <c:pt idx="639">
                  <c:v>61.83744654624946</c:v>
                </c:pt>
                <c:pt idx="640">
                  <c:v>26.061123460617122</c:v>
                </c:pt>
                <c:pt idx="641">
                  <c:v>-14.144269402480459</c:v>
                </c:pt>
                <c:pt idx="642">
                  <c:v>27.131043896006027</c:v>
                </c:pt>
                <c:pt idx="643">
                  <c:v>75.831181255012552</c:v>
                </c:pt>
                <c:pt idx="644">
                  <c:v>83.577898158803308</c:v>
                </c:pt>
                <c:pt idx="645">
                  <c:v>92.231121390808397</c:v>
                </c:pt>
                <c:pt idx="646">
                  <c:v>67.958409291109675</c:v>
                </c:pt>
                <c:pt idx="647">
                  <c:v>29.612560373231631</c:v>
                </c:pt>
                <c:pt idx="648">
                  <c:v>-43.413631895344956</c:v>
                </c:pt>
                <c:pt idx="649">
                  <c:v>48.638087842939235</c:v>
                </c:pt>
                <c:pt idx="650">
                  <c:v>91.593527218047825</c:v>
                </c:pt>
                <c:pt idx="651">
                  <c:v>102.66775671664013</c:v>
                </c:pt>
                <c:pt idx="652">
                  <c:v>79.320882510100319</c:v>
                </c:pt>
                <c:pt idx="653">
                  <c:v>27.840903187668061</c:v>
                </c:pt>
                <c:pt idx="654">
                  <c:v>-35.598117885059821</c:v>
                </c:pt>
                <c:pt idx="655">
                  <c:v>41.685601970889167</c:v>
                </c:pt>
                <c:pt idx="656">
                  <c:v>15.089633855647271</c:v>
                </c:pt>
                <c:pt idx="657">
                  <c:v>37.394735776216947</c:v>
                </c:pt>
                <c:pt idx="658">
                  <c:v>23.750419497792869</c:v>
                </c:pt>
                <c:pt idx="659">
                  <c:v>-13.717565059170203</c:v>
                </c:pt>
                <c:pt idx="660">
                  <c:v>3.5085266042614185</c:v>
                </c:pt>
                <c:pt idx="661">
                  <c:v>62.623073707782645</c:v>
                </c:pt>
                <c:pt idx="662">
                  <c:v>0.68293735076375839</c:v>
                </c:pt>
                <c:pt idx="663">
                  <c:v>-46.869443990383424</c:v>
                </c:pt>
                <c:pt idx="664">
                  <c:v>51.573838279461938</c:v>
                </c:pt>
                <c:pt idx="665">
                  <c:v>56.744856549338785</c:v>
                </c:pt>
                <c:pt idx="666">
                  <c:v>49.607805717368578</c:v>
                </c:pt>
                <c:pt idx="667">
                  <c:v>48.481805276214814</c:v>
                </c:pt>
                <c:pt idx="668">
                  <c:v>19.289250947433111</c:v>
                </c:pt>
                <c:pt idx="669">
                  <c:v>1.4267484734682752</c:v>
                </c:pt>
                <c:pt idx="670">
                  <c:v>72.179414183968291</c:v>
                </c:pt>
                <c:pt idx="671">
                  <c:v>99.963888538188982</c:v>
                </c:pt>
                <c:pt idx="672">
                  <c:v>105.71643542337559</c:v>
                </c:pt>
                <c:pt idx="673">
                  <c:v>74.015930279388684</c:v>
                </c:pt>
                <c:pt idx="674">
                  <c:v>90.108414170808999</c:v>
                </c:pt>
                <c:pt idx="675">
                  <c:v>48.761921844606746</c:v>
                </c:pt>
                <c:pt idx="676">
                  <c:v>-3.0165598879841387</c:v>
                </c:pt>
                <c:pt idx="677">
                  <c:v>-38.958041944619119</c:v>
                </c:pt>
                <c:pt idx="678">
                  <c:v>-53.111262134466003</c:v>
                </c:pt>
                <c:pt idx="679">
                  <c:v>43.465187218645603</c:v>
                </c:pt>
                <c:pt idx="680">
                  <c:v>30.18666891904417</c:v>
                </c:pt>
                <c:pt idx="681">
                  <c:v>84.191739909995007</c:v>
                </c:pt>
                <c:pt idx="682">
                  <c:v>28.545438216916772</c:v>
                </c:pt>
                <c:pt idx="683">
                  <c:v>67.422611740546699</c:v>
                </c:pt>
                <c:pt idx="684">
                  <c:v>47.423606036629153</c:v>
                </c:pt>
                <c:pt idx="685">
                  <c:v>26.403573205295373</c:v>
                </c:pt>
                <c:pt idx="686">
                  <c:v>209.18496066985625</c:v>
                </c:pt>
                <c:pt idx="687">
                  <c:v>62.322265211535012</c:v>
                </c:pt>
                <c:pt idx="688">
                  <c:v>79.945206420402755</c:v>
                </c:pt>
                <c:pt idx="689">
                  <c:v>40.32215016740264</c:v>
                </c:pt>
                <c:pt idx="690">
                  <c:v>53.701903526478382</c:v>
                </c:pt>
                <c:pt idx="691">
                  <c:v>-24.31553307254941</c:v>
                </c:pt>
                <c:pt idx="692">
                  <c:v>42.807215429409887</c:v>
                </c:pt>
                <c:pt idx="693">
                  <c:v>16.284929900196289</c:v>
                </c:pt>
                <c:pt idx="694">
                  <c:v>69.110798875360416</c:v>
                </c:pt>
                <c:pt idx="695">
                  <c:v>11.364904119932339</c:v>
                </c:pt>
                <c:pt idx="696">
                  <c:v>83.124323570421311</c:v>
                </c:pt>
                <c:pt idx="697">
                  <c:v>5.6005503338067157</c:v>
                </c:pt>
                <c:pt idx="698">
                  <c:v>99.74169392321771</c:v>
                </c:pt>
                <c:pt idx="699">
                  <c:v>-14.818140789248131</c:v>
                </c:pt>
                <c:pt idx="700">
                  <c:v>28.229385812159329</c:v>
                </c:pt>
                <c:pt idx="701">
                  <c:v>4.1897864325006964</c:v>
                </c:pt>
                <c:pt idx="702">
                  <c:v>8.3847426344954883</c:v>
                </c:pt>
                <c:pt idx="703">
                  <c:v>19.071844695341603</c:v>
                </c:pt>
                <c:pt idx="704">
                  <c:v>24.573684904420176</c:v>
                </c:pt>
                <c:pt idx="705">
                  <c:v>19.976776874407072</c:v>
                </c:pt>
                <c:pt idx="706">
                  <c:v>25.551378828717603</c:v>
                </c:pt>
                <c:pt idx="707">
                  <c:v>33.335257013310517</c:v>
                </c:pt>
                <c:pt idx="708">
                  <c:v>74.146555644696292</c:v>
                </c:pt>
                <c:pt idx="709">
                  <c:v>22.909019358746736</c:v>
                </c:pt>
                <c:pt idx="710">
                  <c:v>18.197748458763243</c:v>
                </c:pt>
                <c:pt idx="711">
                  <c:v>-25.637263976452289</c:v>
                </c:pt>
                <c:pt idx="712">
                  <c:v>19.446366705520745</c:v>
                </c:pt>
                <c:pt idx="713">
                  <c:v>-30.774578772027542</c:v>
                </c:pt>
                <c:pt idx="714">
                  <c:v>-32.2971509456615</c:v>
                </c:pt>
                <c:pt idx="715">
                  <c:v>13.725621087063512</c:v>
                </c:pt>
                <c:pt idx="716">
                  <c:v>7.5492530192053451</c:v>
                </c:pt>
                <c:pt idx="717">
                  <c:v>-44.020591435962046</c:v>
                </c:pt>
                <c:pt idx="718">
                  <c:v>-4.8588695791803209</c:v>
                </c:pt>
                <c:pt idx="719">
                  <c:v>25.496547822836821</c:v>
                </c:pt>
                <c:pt idx="720">
                  <c:v>92.343015138217766</c:v>
                </c:pt>
                <c:pt idx="721">
                  <c:v>64.493795975247068</c:v>
                </c:pt>
                <c:pt idx="722">
                  <c:v>-63.433953434007414</c:v>
                </c:pt>
                <c:pt idx="723">
                  <c:v>-8.2749294627206869</c:v>
                </c:pt>
                <c:pt idx="724">
                  <c:v>-3.0877373790527685</c:v>
                </c:pt>
                <c:pt idx="725">
                  <c:v>24.393726689921053</c:v>
                </c:pt>
                <c:pt idx="726">
                  <c:v>-12.598248077833345</c:v>
                </c:pt>
                <c:pt idx="727">
                  <c:v>59.856078142790523</c:v>
                </c:pt>
                <c:pt idx="728">
                  <c:v>60.079604824084328</c:v>
                </c:pt>
                <c:pt idx="729">
                  <c:v>-20.293252471607385</c:v>
                </c:pt>
                <c:pt idx="730">
                  <c:v>-14.095270281708821</c:v>
                </c:pt>
                <c:pt idx="731">
                  <c:v>12.577986356742478</c:v>
                </c:pt>
                <c:pt idx="732">
                  <c:v>78.652582718970777</c:v>
                </c:pt>
                <c:pt idx="733">
                  <c:v>31.743871807768404</c:v>
                </c:pt>
                <c:pt idx="734">
                  <c:v>-32.099027020011022</c:v>
                </c:pt>
                <c:pt idx="735">
                  <c:v>18.774242956336341</c:v>
                </c:pt>
                <c:pt idx="736">
                  <c:v>67.069256961321372</c:v>
                </c:pt>
                <c:pt idx="737">
                  <c:v>-7.7527064427984591</c:v>
                </c:pt>
                <c:pt idx="738">
                  <c:v>48.348083746358199</c:v>
                </c:pt>
                <c:pt idx="739">
                  <c:v>27.397509586546914</c:v>
                </c:pt>
                <c:pt idx="740">
                  <c:v>31.181343762226863</c:v>
                </c:pt>
                <c:pt idx="741">
                  <c:v>76.550327970159145</c:v>
                </c:pt>
                <c:pt idx="742">
                  <c:v>-14.897552129382348</c:v>
                </c:pt>
                <c:pt idx="743">
                  <c:v>75.993274587056021</c:v>
                </c:pt>
                <c:pt idx="744">
                  <c:v>57.641132184876014</c:v>
                </c:pt>
                <c:pt idx="745">
                  <c:v>100.4137809482352</c:v>
                </c:pt>
                <c:pt idx="746">
                  <c:v>45.200894637346373</c:v>
                </c:pt>
                <c:pt idx="747">
                  <c:v>46.283432124507684</c:v>
                </c:pt>
                <c:pt idx="748">
                  <c:v>48.819520905724374</c:v>
                </c:pt>
                <c:pt idx="749">
                  <c:v>11.004910057840259</c:v>
                </c:pt>
                <c:pt idx="750">
                  <c:v>76.348015544073974</c:v>
                </c:pt>
                <c:pt idx="751">
                  <c:v>-2.218726344966127</c:v>
                </c:pt>
                <c:pt idx="752">
                  <c:v>48.596586720490777</c:v>
                </c:pt>
                <c:pt idx="753">
                  <c:v>-3.1093965127739338</c:v>
                </c:pt>
                <c:pt idx="754">
                  <c:v>52.626576416135855</c:v>
                </c:pt>
                <c:pt idx="755">
                  <c:v>-22.982418057296567</c:v>
                </c:pt>
                <c:pt idx="756">
                  <c:v>77.182383027368957</c:v>
                </c:pt>
                <c:pt idx="757">
                  <c:v>193.31194630636239</c:v>
                </c:pt>
                <c:pt idx="758">
                  <c:v>-15.915085862099517</c:v>
                </c:pt>
                <c:pt idx="759">
                  <c:v>195.11959465410791</c:v>
                </c:pt>
                <c:pt idx="760">
                  <c:v>-21.185643106593698</c:v>
                </c:pt>
                <c:pt idx="761">
                  <c:v>101.04362297172526</c:v>
                </c:pt>
                <c:pt idx="762">
                  <c:v>15.558361901885881</c:v>
                </c:pt>
                <c:pt idx="763">
                  <c:v>28.940337997885369</c:v>
                </c:pt>
                <c:pt idx="764">
                  <c:v>5.7834538817381613</c:v>
                </c:pt>
                <c:pt idx="765">
                  <c:v>35.214458394647565</c:v>
                </c:pt>
                <c:pt idx="766">
                  <c:v>57.971897575819519</c:v>
                </c:pt>
                <c:pt idx="767">
                  <c:v>131.58113703459327</c:v>
                </c:pt>
                <c:pt idx="768">
                  <c:v>17.348861718351536</c:v>
                </c:pt>
                <c:pt idx="769">
                  <c:v>-34.595651545681037</c:v>
                </c:pt>
                <c:pt idx="770">
                  <c:v>33.423141754240618</c:v>
                </c:pt>
                <c:pt idx="771">
                  <c:v>-55.677233428009679</c:v>
                </c:pt>
                <c:pt idx="772">
                  <c:v>57.665912735346438</c:v>
                </c:pt>
                <c:pt idx="773">
                  <c:v>-38.875868333849034</c:v>
                </c:pt>
                <c:pt idx="774">
                  <c:v>-22.62138247268452</c:v>
                </c:pt>
                <c:pt idx="775">
                  <c:v>71.943570081514622</c:v>
                </c:pt>
                <c:pt idx="776">
                  <c:v>68.051168914028253</c:v>
                </c:pt>
                <c:pt idx="777">
                  <c:v>77.239359565971682</c:v>
                </c:pt>
                <c:pt idx="778">
                  <c:v>-48.955321192666126</c:v>
                </c:pt>
                <c:pt idx="779">
                  <c:v>-32.522931871980433</c:v>
                </c:pt>
                <c:pt idx="780">
                  <c:v>146.36290956327645</c:v>
                </c:pt>
                <c:pt idx="781">
                  <c:v>105.84198627273058</c:v>
                </c:pt>
                <c:pt idx="782">
                  <c:v>159.84522453241189</c:v>
                </c:pt>
                <c:pt idx="783">
                  <c:v>-9.1551614352372397</c:v>
                </c:pt>
                <c:pt idx="784">
                  <c:v>-39.051177421878727</c:v>
                </c:pt>
                <c:pt idx="785">
                  <c:v>40.908384814117696</c:v>
                </c:pt>
                <c:pt idx="786">
                  <c:v>72.540940276550188</c:v>
                </c:pt>
                <c:pt idx="787">
                  <c:v>6.5460654754753822</c:v>
                </c:pt>
                <c:pt idx="788">
                  <c:v>51.425125933076636</c:v>
                </c:pt>
                <c:pt idx="789">
                  <c:v>82.047812004533284</c:v>
                </c:pt>
                <c:pt idx="790">
                  <c:v>94.889893134434004</c:v>
                </c:pt>
                <c:pt idx="791">
                  <c:v>-5.3227645445696794</c:v>
                </c:pt>
                <c:pt idx="792">
                  <c:v>16.435828992154327</c:v>
                </c:pt>
                <c:pt idx="793">
                  <c:v>25.382925739509687</c:v>
                </c:pt>
                <c:pt idx="794">
                  <c:v>-3.7227185925319368</c:v>
                </c:pt>
                <c:pt idx="795">
                  <c:v>43.652652733512596</c:v>
                </c:pt>
                <c:pt idx="796">
                  <c:v>26.609880724448452</c:v>
                </c:pt>
                <c:pt idx="797">
                  <c:v>-44.952540326154541</c:v>
                </c:pt>
                <c:pt idx="798">
                  <c:v>79.875279255630417</c:v>
                </c:pt>
                <c:pt idx="799">
                  <c:v>17.0310109092473</c:v>
                </c:pt>
                <c:pt idx="800">
                  <c:v>118.31855122519929</c:v>
                </c:pt>
                <c:pt idx="801">
                  <c:v>47.491704111163735</c:v>
                </c:pt>
                <c:pt idx="802">
                  <c:v>24.235675389771078</c:v>
                </c:pt>
                <c:pt idx="803">
                  <c:v>82.595573602118677</c:v>
                </c:pt>
                <c:pt idx="804">
                  <c:v>65.836483347454433</c:v>
                </c:pt>
                <c:pt idx="805">
                  <c:v>-14.669542916015601</c:v>
                </c:pt>
                <c:pt idx="806">
                  <c:v>19.067022490986488</c:v>
                </c:pt>
                <c:pt idx="807">
                  <c:v>43.870596648401815</c:v>
                </c:pt>
                <c:pt idx="808">
                  <c:v>-13.582846428376445</c:v>
                </c:pt>
                <c:pt idx="809">
                  <c:v>-22.824824157989312</c:v>
                </c:pt>
                <c:pt idx="810">
                  <c:v>69.014982102733342</c:v>
                </c:pt>
                <c:pt idx="811">
                  <c:v>77.529764327602464</c:v>
                </c:pt>
                <c:pt idx="812">
                  <c:v>36.268274021501995</c:v>
                </c:pt>
                <c:pt idx="813">
                  <c:v>-34.344650668785889</c:v>
                </c:pt>
                <c:pt idx="814">
                  <c:v>9.4721906295817107</c:v>
                </c:pt>
                <c:pt idx="815">
                  <c:v>-9.7580631874513166</c:v>
                </c:pt>
                <c:pt idx="816">
                  <c:v>41.059372871450556</c:v>
                </c:pt>
                <c:pt idx="817">
                  <c:v>7.3833815944600305</c:v>
                </c:pt>
                <c:pt idx="818">
                  <c:v>7.4406567957221839</c:v>
                </c:pt>
                <c:pt idx="819">
                  <c:v>50.670824509145078</c:v>
                </c:pt>
                <c:pt idx="820">
                  <c:v>69.15379463456398</c:v>
                </c:pt>
                <c:pt idx="821">
                  <c:v>31.222773168351321</c:v>
                </c:pt>
                <c:pt idx="822">
                  <c:v>-32.005572071874212</c:v>
                </c:pt>
                <c:pt idx="823">
                  <c:v>-54.789811514473477</c:v>
                </c:pt>
                <c:pt idx="824">
                  <c:v>14.674259636024725</c:v>
                </c:pt>
                <c:pt idx="825">
                  <c:v>10.812337655361151</c:v>
                </c:pt>
                <c:pt idx="826">
                  <c:v>37.871785461322851</c:v>
                </c:pt>
                <c:pt idx="827">
                  <c:v>18.118142448336776</c:v>
                </c:pt>
                <c:pt idx="828">
                  <c:v>80.936079774446426</c:v>
                </c:pt>
                <c:pt idx="829">
                  <c:v>16.268575692170696</c:v>
                </c:pt>
                <c:pt idx="830">
                  <c:v>110.2442020309709</c:v>
                </c:pt>
                <c:pt idx="831">
                  <c:v>-21.968491900571017</c:v>
                </c:pt>
                <c:pt idx="832">
                  <c:v>-18.453202241932864</c:v>
                </c:pt>
                <c:pt idx="833">
                  <c:v>-26.80864365185527</c:v>
                </c:pt>
                <c:pt idx="834">
                  <c:v>10.874760472854307</c:v>
                </c:pt>
                <c:pt idx="835">
                  <c:v>51.667270969866053</c:v>
                </c:pt>
                <c:pt idx="836">
                  <c:v>68.122579313383241</c:v>
                </c:pt>
                <c:pt idx="837">
                  <c:v>-11.172513133350261</c:v>
                </c:pt>
                <c:pt idx="838">
                  <c:v>-36.100283481861808</c:v>
                </c:pt>
                <c:pt idx="839">
                  <c:v>-8.2047857792028669</c:v>
                </c:pt>
                <c:pt idx="840">
                  <c:v>-50.578446505863198</c:v>
                </c:pt>
                <c:pt idx="841">
                  <c:v>16.819187984187614</c:v>
                </c:pt>
                <c:pt idx="842">
                  <c:v>11.722033031901784</c:v>
                </c:pt>
                <c:pt idx="843">
                  <c:v>58.484605646486841</c:v>
                </c:pt>
                <c:pt idx="844">
                  <c:v>9.4835547049892526</c:v>
                </c:pt>
                <c:pt idx="845">
                  <c:v>-18.619908321549492</c:v>
                </c:pt>
                <c:pt idx="846">
                  <c:v>-35.001520511560059</c:v>
                </c:pt>
                <c:pt idx="847">
                  <c:v>128.87678933878502</c:v>
                </c:pt>
                <c:pt idx="848">
                  <c:v>75.924958681453035</c:v>
                </c:pt>
                <c:pt idx="849">
                  <c:v>26.516050605822226</c:v>
                </c:pt>
                <c:pt idx="850">
                  <c:v>-1.7852347559907855</c:v>
                </c:pt>
                <c:pt idx="851">
                  <c:v>109.31797191440063</c:v>
                </c:pt>
                <c:pt idx="852">
                  <c:v>26.879991090281344</c:v>
                </c:pt>
                <c:pt idx="853">
                  <c:v>50.964327877680859</c:v>
                </c:pt>
                <c:pt idx="854">
                  <c:v>-4.3364962566378011</c:v>
                </c:pt>
                <c:pt idx="855">
                  <c:v>8.1423457287142789</c:v>
                </c:pt>
                <c:pt idx="856">
                  <c:v>29.157300880982582</c:v>
                </c:pt>
                <c:pt idx="857">
                  <c:v>85.584737304844595</c:v>
                </c:pt>
                <c:pt idx="858">
                  <c:v>3.7415287747854142</c:v>
                </c:pt>
                <c:pt idx="859">
                  <c:v>89.095797719801766</c:v>
                </c:pt>
                <c:pt idx="860">
                  <c:v>-11.218896500365442</c:v>
                </c:pt>
                <c:pt idx="861">
                  <c:v>59.53943011727096</c:v>
                </c:pt>
                <c:pt idx="862">
                  <c:v>-6.8634792170234693</c:v>
                </c:pt>
                <c:pt idx="863">
                  <c:v>29.573261057024268</c:v>
                </c:pt>
                <c:pt idx="864">
                  <c:v>133.59957115158548</c:v>
                </c:pt>
                <c:pt idx="865">
                  <c:v>58.897365691799067</c:v>
                </c:pt>
                <c:pt idx="866">
                  <c:v>41.025517549180172</c:v>
                </c:pt>
                <c:pt idx="867">
                  <c:v>-29.060669307756132</c:v>
                </c:pt>
                <c:pt idx="868">
                  <c:v>47.615280826550418</c:v>
                </c:pt>
                <c:pt idx="869">
                  <c:v>53.407945177548726</c:v>
                </c:pt>
                <c:pt idx="870">
                  <c:v>50.378395085775921</c:v>
                </c:pt>
                <c:pt idx="871">
                  <c:v>26.233142798969549</c:v>
                </c:pt>
                <c:pt idx="872">
                  <c:v>123.04721649553795</c:v>
                </c:pt>
                <c:pt idx="873">
                  <c:v>-3.8464277263368363</c:v>
                </c:pt>
                <c:pt idx="874">
                  <c:v>49.72150073271164</c:v>
                </c:pt>
                <c:pt idx="875">
                  <c:v>85.962804268782804</c:v>
                </c:pt>
                <c:pt idx="876">
                  <c:v>2.2391350793817679</c:v>
                </c:pt>
                <c:pt idx="877">
                  <c:v>25.37839751218538</c:v>
                </c:pt>
                <c:pt idx="878">
                  <c:v>-10.917650747828446</c:v>
                </c:pt>
                <c:pt idx="879">
                  <c:v>21.621728259396463</c:v>
                </c:pt>
                <c:pt idx="880">
                  <c:v>-22.963574612145436</c:v>
                </c:pt>
                <c:pt idx="881">
                  <c:v>-1.4481161031790237</c:v>
                </c:pt>
                <c:pt idx="882">
                  <c:v>20.442837727452495</c:v>
                </c:pt>
                <c:pt idx="883">
                  <c:v>33.20423755446307</c:v>
                </c:pt>
                <c:pt idx="884">
                  <c:v>41.113345343753423</c:v>
                </c:pt>
                <c:pt idx="885">
                  <c:v>90.933347171762819</c:v>
                </c:pt>
                <c:pt idx="886">
                  <c:v>51.157624524699045</c:v>
                </c:pt>
                <c:pt idx="887">
                  <c:v>89.480473499265386</c:v>
                </c:pt>
                <c:pt idx="888">
                  <c:v>45.852980947096746</c:v>
                </c:pt>
                <c:pt idx="889">
                  <c:v>-25.125906914491583</c:v>
                </c:pt>
                <c:pt idx="890">
                  <c:v>25.688062969940447</c:v>
                </c:pt>
                <c:pt idx="891">
                  <c:v>36.829466127282146</c:v>
                </c:pt>
                <c:pt idx="892">
                  <c:v>12.291255190119548</c:v>
                </c:pt>
                <c:pt idx="893">
                  <c:v>151.70734064760472</c:v>
                </c:pt>
                <c:pt idx="894">
                  <c:v>105.48765514382021</c:v>
                </c:pt>
                <c:pt idx="895">
                  <c:v>18.526922078846816</c:v>
                </c:pt>
                <c:pt idx="896">
                  <c:v>10.061515074035388</c:v>
                </c:pt>
                <c:pt idx="897">
                  <c:v>83.413606520948562</c:v>
                </c:pt>
                <c:pt idx="898">
                  <c:v>137.01156780388015</c:v>
                </c:pt>
                <c:pt idx="899">
                  <c:v>42.316475920056241</c:v>
                </c:pt>
                <c:pt idx="900">
                  <c:v>44.034573308602575</c:v>
                </c:pt>
                <c:pt idx="901">
                  <c:v>56.655773516010036</c:v>
                </c:pt>
                <c:pt idx="902">
                  <c:v>21.258813083117111</c:v>
                </c:pt>
                <c:pt idx="903">
                  <c:v>42.350387386772539</c:v>
                </c:pt>
                <c:pt idx="904">
                  <c:v>73.406913956543789</c:v>
                </c:pt>
                <c:pt idx="905">
                  <c:v>-13.733775984425836</c:v>
                </c:pt>
                <c:pt idx="906">
                  <c:v>24.263662540964397</c:v>
                </c:pt>
                <c:pt idx="907">
                  <c:v>-115.73818648575167</c:v>
                </c:pt>
                <c:pt idx="908">
                  <c:v>59.664216865349722</c:v>
                </c:pt>
                <c:pt idx="909">
                  <c:v>-7.2380523914703137</c:v>
                </c:pt>
                <c:pt idx="910">
                  <c:v>-4.0405500617628549</c:v>
                </c:pt>
                <c:pt idx="911">
                  <c:v>41.686577188131132</c:v>
                </c:pt>
                <c:pt idx="912">
                  <c:v>30.697394783210711</c:v>
                </c:pt>
                <c:pt idx="913">
                  <c:v>25.388377815059535</c:v>
                </c:pt>
                <c:pt idx="914">
                  <c:v>121.87906900342007</c:v>
                </c:pt>
                <c:pt idx="915">
                  <c:v>-59.697670927061729</c:v>
                </c:pt>
                <c:pt idx="916">
                  <c:v>33.827665381787021</c:v>
                </c:pt>
                <c:pt idx="917">
                  <c:v>95.937913782172132</c:v>
                </c:pt>
                <c:pt idx="918">
                  <c:v>135.81694628916128</c:v>
                </c:pt>
                <c:pt idx="919">
                  <c:v>-1.3878629980826496</c:v>
                </c:pt>
                <c:pt idx="920">
                  <c:v>26.187898003066628</c:v>
                </c:pt>
                <c:pt idx="921">
                  <c:v>117.81968519669734</c:v>
                </c:pt>
                <c:pt idx="922">
                  <c:v>40.53718283851795</c:v>
                </c:pt>
                <c:pt idx="923">
                  <c:v>71.627903170615795</c:v>
                </c:pt>
                <c:pt idx="924">
                  <c:v>75.984118524776576</c:v>
                </c:pt>
                <c:pt idx="925">
                  <c:v>-29.508521245333689</c:v>
                </c:pt>
                <c:pt idx="926">
                  <c:v>21.888998550026692</c:v>
                </c:pt>
                <c:pt idx="927">
                  <c:v>-16.081409324388115</c:v>
                </c:pt>
                <c:pt idx="928">
                  <c:v>-0.97860700875056317</c:v>
                </c:pt>
                <c:pt idx="929">
                  <c:v>49.595710508041016</c:v>
                </c:pt>
                <c:pt idx="930">
                  <c:v>100.83617601828959</c:v>
                </c:pt>
                <c:pt idx="931">
                  <c:v>-11.340940035207433</c:v>
                </c:pt>
                <c:pt idx="932">
                  <c:v>35.422702943878733</c:v>
                </c:pt>
                <c:pt idx="933">
                  <c:v>-30.562048180927711</c:v>
                </c:pt>
                <c:pt idx="934">
                  <c:v>-25.902669924277944</c:v>
                </c:pt>
                <c:pt idx="935">
                  <c:v>19.095897275757281</c:v>
                </c:pt>
                <c:pt idx="936">
                  <c:v>11.274532777884378</c:v>
                </c:pt>
                <c:pt idx="937">
                  <c:v>25.141764154995549</c:v>
                </c:pt>
                <c:pt idx="938">
                  <c:v>-20.495212863678123</c:v>
                </c:pt>
                <c:pt idx="939">
                  <c:v>57.417113384653774</c:v>
                </c:pt>
                <c:pt idx="940">
                  <c:v>65.264379887415004</c:v>
                </c:pt>
                <c:pt idx="941">
                  <c:v>46.609757785002479</c:v>
                </c:pt>
                <c:pt idx="942">
                  <c:v>116.57168859511845</c:v>
                </c:pt>
                <c:pt idx="943">
                  <c:v>-48.071982740251173</c:v>
                </c:pt>
                <c:pt idx="944">
                  <c:v>-4.4669079754526777</c:v>
                </c:pt>
                <c:pt idx="945">
                  <c:v>3.5113351459481201</c:v>
                </c:pt>
                <c:pt idx="946">
                  <c:v>52.756502539661433</c:v>
                </c:pt>
                <c:pt idx="947">
                  <c:v>61.277431367983972</c:v>
                </c:pt>
                <c:pt idx="948">
                  <c:v>59.259505428616706</c:v>
                </c:pt>
                <c:pt idx="949">
                  <c:v>34.4504384112469</c:v>
                </c:pt>
                <c:pt idx="950">
                  <c:v>132.21814932006157</c:v>
                </c:pt>
                <c:pt idx="951">
                  <c:v>52.051626822011549</c:v>
                </c:pt>
                <c:pt idx="952">
                  <c:v>60.843743665239423</c:v>
                </c:pt>
                <c:pt idx="953">
                  <c:v>-12.630586802668484</c:v>
                </c:pt>
                <c:pt idx="954">
                  <c:v>11.951526310474911</c:v>
                </c:pt>
                <c:pt idx="955">
                  <c:v>27.862198502204066</c:v>
                </c:pt>
                <c:pt idx="956">
                  <c:v>52.135205817089158</c:v>
                </c:pt>
                <c:pt idx="957">
                  <c:v>107.36485438544199</c:v>
                </c:pt>
                <c:pt idx="958">
                  <c:v>131.66097916187283</c:v>
                </c:pt>
                <c:pt idx="959">
                  <c:v>20.999387678995621</c:v>
                </c:pt>
                <c:pt idx="960">
                  <c:v>112.87987337730982</c:v>
                </c:pt>
                <c:pt idx="961">
                  <c:v>7.3649138520587378</c:v>
                </c:pt>
                <c:pt idx="962">
                  <c:v>78.246571717926599</c:v>
                </c:pt>
                <c:pt idx="963">
                  <c:v>8.9818222198267463</c:v>
                </c:pt>
                <c:pt idx="964">
                  <c:v>-4.7127546428597498</c:v>
                </c:pt>
                <c:pt idx="965">
                  <c:v>41.570199235503352</c:v>
                </c:pt>
                <c:pt idx="966">
                  <c:v>40.767666949896288</c:v>
                </c:pt>
                <c:pt idx="967">
                  <c:v>4.1989476936436638</c:v>
                </c:pt>
                <c:pt idx="968">
                  <c:v>45.123464595426</c:v>
                </c:pt>
                <c:pt idx="969">
                  <c:v>-34.109649348423716</c:v>
                </c:pt>
                <c:pt idx="970">
                  <c:v>29.772189043954743</c:v>
                </c:pt>
                <c:pt idx="971">
                  <c:v>59.829165093817032</c:v>
                </c:pt>
                <c:pt idx="972">
                  <c:v>101.64134396089831</c:v>
                </c:pt>
                <c:pt idx="973">
                  <c:v>92.97413277476052</c:v>
                </c:pt>
                <c:pt idx="974">
                  <c:v>20.602294729142915</c:v>
                </c:pt>
                <c:pt idx="975">
                  <c:v>-5.7105702774275233</c:v>
                </c:pt>
                <c:pt idx="976">
                  <c:v>81.919436221916257</c:v>
                </c:pt>
                <c:pt idx="977">
                  <c:v>70.967111022959358</c:v>
                </c:pt>
                <c:pt idx="978">
                  <c:v>8.2950039399595425</c:v>
                </c:pt>
                <c:pt idx="979">
                  <c:v>-8.3190202440623064</c:v>
                </c:pt>
                <c:pt idx="980">
                  <c:v>14.773001282435729</c:v>
                </c:pt>
                <c:pt idx="981">
                  <c:v>27.605138630018189</c:v>
                </c:pt>
                <c:pt idx="982">
                  <c:v>95.633246646722611</c:v>
                </c:pt>
                <c:pt idx="983">
                  <c:v>87.069183992355988</c:v>
                </c:pt>
                <c:pt idx="984">
                  <c:v>-14.928981987130474</c:v>
                </c:pt>
                <c:pt idx="985">
                  <c:v>16.075013388474556</c:v>
                </c:pt>
                <c:pt idx="986">
                  <c:v>105.37277575578145</c:v>
                </c:pt>
                <c:pt idx="987">
                  <c:v>21.691376819975215</c:v>
                </c:pt>
                <c:pt idx="988">
                  <c:v>62.670185016957639</c:v>
                </c:pt>
                <c:pt idx="989">
                  <c:v>102.85698659544353</c:v>
                </c:pt>
                <c:pt idx="990">
                  <c:v>9.5113422299601247</c:v>
                </c:pt>
                <c:pt idx="991">
                  <c:v>-15.890250437196245</c:v>
                </c:pt>
                <c:pt idx="992">
                  <c:v>22.43934597241865</c:v>
                </c:pt>
                <c:pt idx="993">
                  <c:v>7.7274033002332541</c:v>
                </c:pt>
                <c:pt idx="994">
                  <c:v>36.212336670338651</c:v>
                </c:pt>
                <c:pt idx="995">
                  <c:v>32.466834027528563</c:v>
                </c:pt>
                <c:pt idx="996">
                  <c:v>32.280948617081293</c:v>
                </c:pt>
                <c:pt idx="997">
                  <c:v>-47.414262582632603</c:v>
                </c:pt>
                <c:pt idx="998">
                  <c:v>0.1547074832207409</c:v>
                </c:pt>
                <c:pt idx="999">
                  <c:v>37.46478908026674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-23.348770678952345</c:v>
                </c:pt>
                <c:pt idx="1">
                  <c:v>10.460711148677184</c:v>
                </c:pt>
                <c:pt idx="2">
                  <c:v>-26.947308790670448</c:v>
                </c:pt>
                <c:pt idx="3">
                  <c:v>-7.2201792844639314</c:v>
                </c:pt>
                <c:pt idx="4">
                  <c:v>-4.5760570009817947</c:v>
                </c:pt>
                <c:pt idx="5">
                  <c:v>6.265015786992354</c:v>
                </c:pt>
                <c:pt idx="6">
                  <c:v>-15.900579768756778</c:v>
                </c:pt>
                <c:pt idx="7">
                  <c:v>-11.084642442099844</c:v>
                </c:pt>
                <c:pt idx="8">
                  <c:v>-10.454545723511</c:v>
                </c:pt>
                <c:pt idx="9">
                  <c:v>-20.818361184365642</c:v>
                </c:pt>
                <c:pt idx="10">
                  <c:v>7.888062119512135</c:v>
                </c:pt>
                <c:pt idx="11">
                  <c:v>-24.962525057245777</c:v>
                </c:pt>
                <c:pt idx="12">
                  <c:v>-6.8412250361925651</c:v>
                </c:pt>
                <c:pt idx="13">
                  <c:v>-21.119715867891358</c:v>
                </c:pt>
                <c:pt idx="14">
                  <c:v>-15.271861631424875</c:v>
                </c:pt>
                <c:pt idx="15">
                  <c:v>-31.759195901062959</c:v>
                </c:pt>
                <c:pt idx="16">
                  <c:v>-10.793955173391367</c:v>
                </c:pt>
                <c:pt idx="17">
                  <c:v>-12.121106282736775</c:v>
                </c:pt>
                <c:pt idx="18">
                  <c:v>-21.922218684271385</c:v>
                </c:pt>
                <c:pt idx="19">
                  <c:v>21.753457562961529</c:v>
                </c:pt>
                <c:pt idx="20">
                  <c:v>52.577311768902774</c:v>
                </c:pt>
                <c:pt idx="21">
                  <c:v>-8.9306301985333363</c:v>
                </c:pt>
                <c:pt idx="22">
                  <c:v>-59.693058677519097</c:v>
                </c:pt>
                <c:pt idx="23">
                  <c:v>-12.838807449830149</c:v>
                </c:pt>
                <c:pt idx="24">
                  <c:v>-3.4830584191395388</c:v>
                </c:pt>
                <c:pt idx="25">
                  <c:v>5.187317909419086</c:v>
                </c:pt>
                <c:pt idx="26">
                  <c:v>24.250017826230817</c:v>
                </c:pt>
                <c:pt idx="27">
                  <c:v>-4.4136713878730234</c:v>
                </c:pt>
                <c:pt idx="28">
                  <c:v>-8.4446861720631858</c:v>
                </c:pt>
                <c:pt idx="29">
                  <c:v>22.647151694830324</c:v>
                </c:pt>
                <c:pt idx="30">
                  <c:v>5.748378490244086</c:v>
                </c:pt>
                <c:pt idx="31">
                  <c:v>39.408776036844124</c:v>
                </c:pt>
                <c:pt idx="32">
                  <c:v>-9.4401433836061379</c:v>
                </c:pt>
                <c:pt idx="33">
                  <c:v>-12.667115431095592</c:v>
                </c:pt>
                <c:pt idx="34">
                  <c:v>-20.915034954822772</c:v>
                </c:pt>
                <c:pt idx="35">
                  <c:v>-3.2441663972791623</c:v>
                </c:pt>
                <c:pt idx="36">
                  <c:v>-22.398956589417228</c:v>
                </c:pt>
                <c:pt idx="37">
                  <c:v>55.729931194804323</c:v>
                </c:pt>
                <c:pt idx="38">
                  <c:v>27.058116785906755</c:v>
                </c:pt>
                <c:pt idx="39">
                  <c:v>40.237656795683925</c:v>
                </c:pt>
                <c:pt idx="40">
                  <c:v>15.001658432518305</c:v>
                </c:pt>
                <c:pt idx="41">
                  <c:v>-1.3507941266236756</c:v>
                </c:pt>
                <c:pt idx="42">
                  <c:v>-8.9490219024090187</c:v>
                </c:pt>
                <c:pt idx="43">
                  <c:v>-19.371674711994967</c:v>
                </c:pt>
                <c:pt idx="44">
                  <c:v>63.12735501074286</c:v>
                </c:pt>
                <c:pt idx="45">
                  <c:v>-7.1397084750982387</c:v>
                </c:pt>
                <c:pt idx="46">
                  <c:v>-19.600068212140229</c:v>
                </c:pt>
                <c:pt idx="47">
                  <c:v>-31.028411799088612</c:v>
                </c:pt>
                <c:pt idx="48">
                  <c:v>4.5552130447664112</c:v>
                </c:pt>
                <c:pt idx="49">
                  <c:v>3.7018070926618911</c:v>
                </c:pt>
                <c:pt idx="50">
                  <c:v>-12.527459913992605</c:v>
                </c:pt>
                <c:pt idx="51">
                  <c:v>-32.923352230568184</c:v>
                </c:pt>
                <c:pt idx="52">
                  <c:v>-15.593071054486723</c:v>
                </c:pt>
                <c:pt idx="53">
                  <c:v>17.339964272065245</c:v>
                </c:pt>
                <c:pt idx="54">
                  <c:v>-37.582650564848294</c:v>
                </c:pt>
                <c:pt idx="55">
                  <c:v>37.0720099366292</c:v>
                </c:pt>
                <c:pt idx="56">
                  <c:v>-5.1725435709141188</c:v>
                </c:pt>
                <c:pt idx="57">
                  <c:v>-11.479381846074411</c:v>
                </c:pt>
                <c:pt idx="58">
                  <c:v>-11.466115908737681</c:v>
                </c:pt>
                <c:pt idx="59">
                  <c:v>-40.253071919436337</c:v>
                </c:pt>
                <c:pt idx="60">
                  <c:v>14.707664850335597</c:v>
                </c:pt>
                <c:pt idx="61">
                  <c:v>-16.963374884470667</c:v>
                </c:pt>
                <c:pt idx="62">
                  <c:v>19.158726948012941</c:v>
                </c:pt>
                <c:pt idx="63">
                  <c:v>32.181849402505705</c:v>
                </c:pt>
                <c:pt idx="64">
                  <c:v>1.1794167468340291</c:v>
                </c:pt>
                <c:pt idx="65">
                  <c:v>-34.150321788009506</c:v>
                </c:pt>
                <c:pt idx="66">
                  <c:v>-5.9939465195797865</c:v>
                </c:pt>
                <c:pt idx="67">
                  <c:v>-0.93978281916682338</c:v>
                </c:pt>
                <c:pt idx="68">
                  <c:v>4.4941868201430637</c:v>
                </c:pt>
                <c:pt idx="69">
                  <c:v>9.2631666786974236</c:v>
                </c:pt>
                <c:pt idx="70">
                  <c:v>37.055716787670086</c:v>
                </c:pt>
                <c:pt idx="71">
                  <c:v>-4.0098732436182924</c:v>
                </c:pt>
                <c:pt idx="72">
                  <c:v>-3.5219119220165886</c:v>
                </c:pt>
                <c:pt idx="73">
                  <c:v>10.021548138196458</c:v>
                </c:pt>
                <c:pt idx="74">
                  <c:v>17.969271230006321</c:v>
                </c:pt>
                <c:pt idx="75">
                  <c:v>-35.70573532546458</c:v>
                </c:pt>
                <c:pt idx="76">
                  <c:v>-15.87765106942657</c:v>
                </c:pt>
                <c:pt idx="77">
                  <c:v>-8.6231131053166763</c:v>
                </c:pt>
                <c:pt idx="78">
                  <c:v>-61.746471389614264</c:v>
                </c:pt>
                <c:pt idx="79">
                  <c:v>-11.041632411480755</c:v>
                </c:pt>
                <c:pt idx="80">
                  <c:v>-13.996812775844454</c:v>
                </c:pt>
                <c:pt idx="81">
                  <c:v>3.501094834595051</c:v>
                </c:pt>
                <c:pt idx="82">
                  <c:v>-4.1658875023699622</c:v>
                </c:pt>
                <c:pt idx="83">
                  <c:v>15.477299604711973</c:v>
                </c:pt>
                <c:pt idx="84">
                  <c:v>-15.88024394485384</c:v>
                </c:pt>
                <c:pt idx="85">
                  <c:v>-37.601161015110044</c:v>
                </c:pt>
                <c:pt idx="86">
                  <c:v>40.179852062311483</c:v>
                </c:pt>
                <c:pt idx="87">
                  <c:v>-24.739669375706164</c:v>
                </c:pt>
                <c:pt idx="88">
                  <c:v>2.5374056635655577</c:v>
                </c:pt>
                <c:pt idx="89">
                  <c:v>-7.8582875287513261</c:v>
                </c:pt>
                <c:pt idx="90">
                  <c:v>-13.143138846884934</c:v>
                </c:pt>
                <c:pt idx="91">
                  <c:v>-0.90813916827269026</c:v>
                </c:pt>
                <c:pt idx="92">
                  <c:v>-15.181806698203197</c:v>
                </c:pt>
                <c:pt idx="93">
                  <c:v>7.2316201906665611</c:v>
                </c:pt>
                <c:pt idx="94">
                  <c:v>10.563709813730313</c:v>
                </c:pt>
                <c:pt idx="95">
                  <c:v>-4.2312059528017585</c:v>
                </c:pt>
                <c:pt idx="96">
                  <c:v>-13.352229370724944</c:v>
                </c:pt>
                <c:pt idx="97">
                  <c:v>4.1907065041626339</c:v>
                </c:pt>
                <c:pt idx="98">
                  <c:v>-19.222965585923966</c:v>
                </c:pt>
                <c:pt idx="99">
                  <c:v>-9.9713686264402668</c:v>
                </c:pt>
                <c:pt idx="100">
                  <c:v>11.094084967093615</c:v>
                </c:pt>
                <c:pt idx="101">
                  <c:v>4.5471835201232551</c:v>
                </c:pt>
                <c:pt idx="102">
                  <c:v>-3.9455608618252977</c:v>
                </c:pt>
                <c:pt idx="103">
                  <c:v>-2.4533030407021528</c:v>
                </c:pt>
                <c:pt idx="104">
                  <c:v>-10.992301007650568</c:v>
                </c:pt>
                <c:pt idx="105">
                  <c:v>-21.361145830523466</c:v>
                </c:pt>
                <c:pt idx="106">
                  <c:v>20.158365472932914</c:v>
                </c:pt>
                <c:pt idx="107">
                  <c:v>23.492347634013989</c:v>
                </c:pt>
                <c:pt idx="108">
                  <c:v>-14.08913725428312</c:v>
                </c:pt>
                <c:pt idx="109">
                  <c:v>-10.777091202215413</c:v>
                </c:pt>
                <c:pt idx="110">
                  <c:v>1.354526350162061</c:v>
                </c:pt>
                <c:pt idx="111">
                  <c:v>-14.428240739362526</c:v>
                </c:pt>
                <c:pt idx="112">
                  <c:v>2.8010868350428879</c:v>
                </c:pt>
                <c:pt idx="113">
                  <c:v>-3.9646150516444223</c:v>
                </c:pt>
                <c:pt idx="114">
                  <c:v>-14.808330384326855</c:v>
                </c:pt>
                <c:pt idx="115">
                  <c:v>54.812097009730024</c:v>
                </c:pt>
                <c:pt idx="116">
                  <c:v>-4.5769784577681527</c:v>
                </c:pt>
                <c:pt idx="117">
                  <c:v>-21.206804150049848</c:v>
                </c:pt>
                <c:pt idx="118">
                  <c:v>-25.261904718079688</c:v>
                </c:pt>
                <c:pt idx="119">
                  <c:v>5.4203991407563308</c:v>
                </c:pt>
                <c:pt idx="120">
                  <c:v>-13.647827642739855</c:v>
                </c:pt>
                <c:pt idx="121">
                  <c:v>-8.0051672534898408</c:v>
                </c:pt>
                <c:pt idx="122">
                  <c:v>-5.6776009852656051</c:v>
                </c:pt>
                <c:pt idx="123">
                  <c:v>-50.437577739750076</c:v>
                </c:pt>
                <c:pt idx="124">
                  <c:v>-9.0922655512494153</c:v>
                </c:pt>
                <c:pt idx="125">
                  <c:v>-13.463402613626791</c:v>
                </c:pt>
                <c:pt idx="126">
                  <c:v>-19.638795840713691</c:v>
                </c:pt>
                <c:pt idx="127">
                  <c:v>24.411635569719209</c:v>
                </c:pt>
                <c:pt idx="128">
                  <c:v>32.258029582266033</c:v>
                </c:pt>
                <c:pt idx="129">
                  <c:v>33.294889504718974</c:v>
                </c:pt>
                <c:pt idx="130">
                  <c:v>-8.6666478641316047</c:v>
                </c:pt>
                <c:pt idx="131">
                  <c:v>-16.154550650502109</c:v>
                </c:pt>
                <c:pt idx="132">
                  <c:v>-19.744750890043282</c:v>
                </c:pt>
                <c:pt idx="133">
                  <c:v>-1.631133583655469</c:v>
                </c:pt>
                <c:pt idx="134">
                  <c:v>-28.820535347144094</c:v>
                </c:pt>
                <c:pt idx="135">
                  <c:v>-4.5871512196078683</c:v>
                </c:pt>
                <c:pt idx="136">
                  <c:v>29.799086059300201</c:v>
                </c:pt>
                <c:pt idx="137">
                  <c:v>-8.8629408308400475</c:v>
                </c:pt>
                <c:pt idx="138">
                  <c:v>-5.981040247035482</c:v>
                </c:pt>
                <c:pt idx="139">
                  <c:v>-9.5264555561674698</c:v>
                </c:pt>
                <c:pt idx="140">
                  <c:v>24.83757731272231</c:v>
                </c:pt>
                <c:pt idx="141">
                  <c:v>-12.198372475679392</c:v>
                </c:pt>
                <c:pt idx="142">
                  <c:v>29.72628249130468</c:v>
                </c:pt>
                <c:pt idx="143">
                  <c:v>-5.815188950997749</c:v>
                </c:pt>
                <c:pt idx="144">
                  <c:v>-1.6184443507335224</c:v>
                </c:pt>
                <c:pt idx="145">
                  <c:v>10.011292043024561</c:v>
                </c:pt>
                <c:pt idx="146">
                  <c:v>-9.8071075074136971</c:v>
                </c:pt>
                <c:pt idx="147">
                  <c:v>63.102886707720465</c:v>
                </c:pt>
                <c:pt idx="148">
                  <c:v>-5.4133819366347353</c:v>
                </c:pt>
                <c:pt idx="149">
                  <c:v>10.720620923188925</c:v>
                </c:pt>
                <c:pt idx="150">
                  <c:v>-11.839104685084564</c:v>
                </c:pt>
                <c:pt idx="151">
                  <c:v>19.057541842033821</c:v>
                </c:pt>
                <c:pt idx="152">
                  <c:v>36.095578745009348</c:v>
                </c:pt>
                <c:pt idx="153">
                  <c:v>7.8272488733929038</c:v>
                </c:pt>
                <c:pt idx="154">
                  <c:v>17.943100755856165</c:v>
                </c:pt>
                <c:pt idx="155">
                  <c:v>-10.547514069097161</c:v>
                </c:pt>
                <c:pt idx="156">
                  <c:v>30.906270077115607</c:v>
                </c:pt>
                <c:pt idx="157">
                  <c:v>54.872527497392582</c:v>
                </c:pt>
                <c:pt idx="158">
                  <c:v>-9.3391265055119774</c:v>
                </c:pt>
                <c:pt idx="159">
                  <c:v>10.257962844314356</c:v>
                </c:pt>
                <c:pt idx="160">
                  <c:v>-3.8419876632671759</c:v>
                </c:pt>
                <c:pt idx="161">
                  <c:v>-21.360353369120567</c:v>
                </c:pt>
                <c:pt idx="162">
                  <c:v>-38.59159884959945</c:v>
                </c:pt>
                <c:pt idx="163">
                  <c:v>-54.239088993881047</c:v>
                </c:pt>
                <c:pt idx="164">
                  <c:v>-9.0845923540001579</c:v>
                </c:pt>
                <c:pt idx="165">
                  <c:v>-28.866520226366134</c:v>
                </c:pt>
                <c:pt idx="166">
                  <c:v>-39.416723020017997</c:v>
                </c:pt>
                <c:pt idx="167">
                  <c:v>-9.0580160117733222</c:v>
                </c:pt>
                <c:pt idx="168">
                  <c:v>28.997923300741057</c:v>
                </c:pt>
                <c:pt idx="169">
                  <c:v>17.827046216870222</c:v>
                </c:pt>
                <c:pt idx="170">
                  <c:v>-18.026171007887822</c:v>
                </c:pt>
                <c:pt idx="171">
                  <c:v>-37.84484082079058</c:v>
                </c:pt>
                <c:pt idx="172">
                  <c:v>-15.072012352617826</c:v>
                </c:pt>
                <c:pt idx="173">
                  <c:v>-16.093622429516586</c:v>
                </c:pt>
                <c:pt idx="174">
                  <c:v>5.381572820258512</c:v>
                </c:pt>
                <c:pt idx="175">
                  <c:v>-3.4978985156108706</c:v>
                </c:pt>
                <c:pt idx="176">
                  <c:v>-1.2057569173021392</c:v>
                </c:pt>
                <c:pt idx="177">
                  <c:v>-12.735815106171884</c:v>
                </c:pt>
                <c:pt idx="178">
                  <c:v>17.31274714117869</c:v>
                </c:pt>
                <c:pt idx="179">
                  <c:v>0.84478018945367239</c:v>
                </c:pt>
                <c:pt idx="180">
                  <c:v>-28.501165558289063</c:v>
                </c:pt>
                <c:pt idx="181">
                  <c:v>35.808593648808824</c:v>
                </c:pt>
                <c:pt idx="182">
                  <c:v>-18.792835343922338</c:v>
                </c:pt>
                <c:pt idx="183">
                  <c:v>-12.142696061059453</c:v>
                </c:pt>
                <c:pt idx="184">
                  <c:v>-37.567433211461342</c:v>
                </c:pt>
                <c:pt idx="185">
                  <c:v>-23.271382976311074</c:v>
                </c:pt>
                <c:pt idx="186">
                  <c:v>-10.670557195076846</c:v>
                </c:pt>
                <c:pt idx="187">
                  <c:v>42.720641763013361</c:v>
                </c:pt>
                <c:pt idx="188">
                  <c:v>-2.8852621116601327</c:v>
                </c:pt>
                <c:pt idx="189">
                  <c:v>-15.80446681124738</c:v>
                </c:pt>
                <c:pt idx="190">
                  <c:v>-5.7101682242948257</c:v>
                </c:pt>
                <c:pt idx="191">
                  <c:v>9.8494359944082461</c:v>
                </c:pt>
                <c:pt idx="192">
                  <c:v>-0.95058885864040832</c:v>
                </c:pt>
                <c:pt idx="193">
                  <c:v>16.972689413274388</c:v>
                </c:pt>
                <c:pt idx="194">
                  <c:v>10.106809689755011</c:v>
                </c:pt>
                <c:pt idx="195">
                  <c:v>32.159200893880232</c:v>
                </c:pt>
                <c:pt idx="196">
                  <c:v>-6.510541987487926</c:v>
                </c:pt>
                <c:pt idx="197">
                  <c:v>-17.440264946244724</c:v>
                </c:pt>
                <c:pt idx="198">
                  <c:v>2.8938288432822148</c:v>
                </c:pt>
                <c:pt idx="199">
                  <c:v>-1.7762757680636199</c:v>
                </c:pt>
                <c:pt idx="200">
                  <c:v>-34.349306189473239</c:v>
                </c:pt>
                <c:pt idx="201">
                  <c:v>-5.9353516747293646</c:v>
                </c:pt>
                <c:pt idx="202">
                  <c:v>26.731601169043238</c:v>
                </c:pt>
                <c:pt idx="203">
                  <c:v>-9.8141034593017977</c:v>
                </c:pt>
                <c:pt idx="204">
                  <c:v>-11.839138080289874</c:v>
                </c:pt>
                <c:pt idx="205">
                  <c:v>-11.67705092735504</c:v>
                </c:pt>
                <c:pt idx="206">
                  <c:v>-19.630285602233947</c:v>
                </c:pt>
                <c:pt idx="207">
                  <c:v>-9.2251046108201358</c:v>
                </c:pt>
                <c:pt idx="208">
                  <c:v>-31.001495902648102</c:v>
                </c:pt>
                <c:pt idx="209">
                  <c:v>12.812326827952603</c:v>
                </c:pt>
                <c:pt idx="210">
                  <c:v>10.175720520074819</c:v>
                </c:pt>
                <c:pt idx="211">
                  <c:v>65.584786476598566</c:v>
                </c:pt>
                <c:pt idx="212">
                  <c:v>20.605899926362532</c:v>
                </c:pt>
                <c:pt idx="213">
                  <c:v>-7.1019699272551335</c:v>
                </c:pt>
                <c:pt idx="214">
                  <c:v>-9.399637360819554</c:v>
                </c:pt>
                <c:pt idx="215">
                  <c:v>-6.4146191918228368</c:v>
                </c:pt>
                <c:pt idx="216">
                  <c:v>-26.414330726261657</c:v>
                </c:pt>
                <c:pt idx="217">
                  <c:v>7.7276906301871833</c:v>
                </c:pt>
                <c:pt idx="218">
                  <c:v>-7.6619817499752827</c:v>
                </c:pt>
                <c:pt idx="219">
                  <c:v>13.066057124301679</c:v>
                </c:pt>
                <c:pt idx="220">
                  <c:v>2.522646944716243</c:v>
                </c:pt>
                <c:pt idx="221">
                  <c:v>5.6351199636472202</c:v>
                </c:pt>
                <c:pt idx="222">
                  <c:v>-4.1600047399597955</c:v>
                </c:pt>
                <c:pt idx="223">
                  <c:v>23.562424701057125</c:v>
                </c:pt>
                <c:pt idx="224">
                  <c:v>-1.9363552080779485</c:v>
                </c:pt>
                <c:pt idx="225">
                  <c:v>-6.3024757243392706</c:v>
                </c:pt>
                <c:pt idx="226">
                  <c:v>15.97011164372406</c:v>
                </c:pt>
                <c:pt idx="227">
                  <c:v>12.768930988697726</c:v>
                </c:pt>
                <c:pt idx="228">
                  <c:v>-10.88444669128223</c:v>
                </c:pt>
                <c:pt idx="229">
                  <c:v>30.944981287853132</c:v>
                </c:pt>
                <c:pt idx="230">
                  <c:v>33.489318015753703</c:v>
                </c:pt>
                <c:pt idx="231">
                  <c:v>0.29035471561469706</c:v>
                </c:pt>
                <c:pt idx="232">
                  <c:v>-21.162652654783962</c:v>
                </c:pt>
                <c:pt idx="233">
                  <c:v>21.347321966153316</c:v>
                </c:pt>
                <c:pt idx="234">
                  <c:v>-24.862252629585285</c:v>
                </c:pt>
                <c:pt idx="235">
                  <c:v>6.4166968405863258</c:v>
                </c:pt>
                <c:pt idx="236">
                  <c:v>-19.746222880462447</c:v>
                </c:pt>
                <c:pt idx="237">
                  <c:v>-5.2125352247039984</c:v>
                </c:pt>
                <c:pt idx="238">
                  <c:v>27.197895770838784</c:v>
                </c:pt>
                <c:pt idx="239">
                  <c:v>-10.501490727019679</c:v>
                </c:pt>
                <c:pt idx="240">
                  <c:v>27.065213427648558</c:v>
                </c:pt>
                <c:pt idx="241">
                  <c:v>-16.397703874121927</c:v>
                </c:pt>
                <c:pt idx="242">
                  <c:v>-13.246277625263069</c:v>
                </c:pt>
                <c:pt idx="243">
                  <c:v>37.227339208873424</c:v>
                </c:pt>
                <c:pt idx="244">
                  <c:v>93.426029092361574</c:v>
                </c:pt>
                <c:pt idx="245">
                  <c:v>1.4489943806275676</c:v>
                </c:pt>
                <c:pt idx="246">
                  <c:v>-19.886825810887068</c:v>
                </c:pt>
                <c:pt idx="247">
                  <c:v>-21.033070592799728</c:v>
                </c:pt>
                <c:pt idx="248">
                  <c:v>-7.5001893831802207</c:v>
                </c:pt>
                <c:pt idx="249">
                  <c:v>43.127354049257832</c:v>
                </c:pt>
                <c:pt idx="250">
                  <c:v>-24.357299718079496</c:v>
                </c:pt>
                <c:pt idx="251">
                  <c:v>1.378949594847164</c:v>
                </c:pt>
                <c:pt idx="252">
                  <c:v>12.08309987686939</c:v>
                </c:pt>
                <c:pt idx="253">
                  <c:v>-33.980212173082791</c:v>
                </c:pt>
                <c:pt idx="254">
                  <c:v>-16.581112437824483</c:v>
                </c:pt>
                <c:pt idx="255">
                  <c:v>-5.8023693931755744</c:v>
                </c:pt>
                <c:pt idx="256">
                  <c:v>-19.508839484590922</c:v>
                </c:pt>
                <c:pt idx="257">
                  <c:v>15.708878271623671</c:v>
                </c:pt>
                <c:pt idx="258">
                  <c:v>-15.878722286665408</c:v>
                </c:pt>
                <c:pt idx="259">
                  <c:v>-18.221876545276679</c:v>
                </c:pt>
                <c:pt idx="260">
                  <c:v>-5.064345268641631</c:v>
                </c:pt>
                <c:pt idx="261">
                  <c:v>35.903525283319894</c:v>
                </c:pt>
                <c:pt idx="262">
                  <c:v>-3.2970862324010497</c:v>
                </c:pt>
                <c:pt idx="263">
                  <c:v>3.0072160721243222</c:v>
                </c:pt>
                <c:pt idx="264">
                  <c:v>-9.2543520570615598</c:v>
                </c:pt>
                <c:pt idx="265">
                  <c:v>52.663538905590435</c:v>
                </c:pt>
                <c:pt idx="266">
                  <c:v>8.4126186235901912</c:v>
                </c:pt>
                <c:pt idx="267">
                  <c:v>-0.77908832010514573</c:v>
                </c:pt>
                <c:pt idx="268">
                  <c:v>-16.450040777222384</c:v>
                </c:pt>
                <c:pt idx="269">
                  <c:v>19.002791646801711</c:v>
                </c:pt>
                <c:pt idx="270">
                  <c:v>1.8170261789050244</c:v>
                </c:pt>
                <c:pt idx="271">
                  <c:v>3.4244367576666832</c:v>
                </c:pt>
                <c:pt idx="272">
                  <c:v>1.6099915679447676</c:v>
                </c:pt>
                <c:pt idx="273">
                  <c:v>-28.739409472700792</c:v>
                </c:pt>
                <c:pt idx="274">
                  <c:v>-4.669165190361845</c:v>
                </c:pt>
                <c:pt idx="275">
                  <c:v>-27.647356713461274</c:v>
                </c:pt>
                <c:pt idx="276">
                  <c:v>12.001701127611366</c:v>
                </c:pt>
                <c:pt idx="277">
                  <c:v>22.12886782226947</c:v>
                </c:pt>
                <c:pt idx="278">
                  <c:v>-12.486083241222966</c:v>
                </c:pt>
                <c:pt idx="279">
                  <c:v>6.8466978007544199</c:v>
                </c:pt>
                <c:pt idx="280">
                  <c:v>11.51639985170252</c:v>
                </c:pt>
                <c:pt idx="281">
                  <c:v>-0.94652582618871151</c:v>
                </c:pt>
                <c:pt idx="282">
                  <c:v>3.4468001416858556</c:v>
                </c:pt>
                <c:pt idx="283">
                  <c:v>12.520357712735077</c:v>
                </c:pt>
                <c:pt idx="284">
                  <c:v>-13.403423694840619</c:v>
                </c:pt>
                <c:pt idx="285">
                  <c:v>-14.739330958623778</c:v>
                </c:pt>
                <c:pt idx="286">
                  <c:v>-12.400405125779056</c:v>
                </c:pt>
                <c:pt idx="287">
                  <c:v>-15.936107204996111</c:v>
                </c:pt>
                <c:pt idx="288">
                  <c:v>-0.34294759780387096</c:v>
                </c:pt>
                <c:pt idx="289">
                  <c:v>26.007454524678671</c:v>
                </c:pt>
                <c:pt idx="290">
                  <c:v>39.769007383688425</c:v>
                </c:pt>
                <c:pt idx="291">
                  <c:v>-9.0771535774034078</c:v>
                </c:pt>
                <c:pt idx="292">
                  <c:v>2.9615783623137517</c:v>
                </c:pt>
                <c:pt idx="293">
                  <c:v>12.851953044266651</c:v>
                </c:pt>
                <c:pt idx="294">
                  <c:v>38.552308285022114</c:v>
                </c:pt>
                <c:pt idx="295">
                  <c:v>29.10563311430419</c:v>
                </c:pt>
                <c:pt idx="296">
                  <c:v>-8.3116666072920324</c:v>
                </c:pt>
                <c:pt idx="297">
                  <c:v>-7.0551929235952002</c:v>
                </c:pt>
                <c:pt idx="298">
                  <c:v>38.740642637731121</c:v>
                </c:pt>
                <c:pt idx="299">
                  <c:v>20.697098661367775</c:v>
                </c:pt>
                <c:pt idx="300">
                  <c:v>23.566554965968727</c:v>
                </c:pt>
                <c:pt idx="301">
                  <c:v>-1.7792936631541814</c:v>
                </c:pt>
                <c:pt idx="302">
                  <c:v>-0.3098418017664315</c:v>
                </c:pt>
                <c:pt idx="303">
                  <c:v>-4.797664843506233</c:v>
                </c:pt>
                <c:pt idx="304">
                  <c:v>-41.580106119187747</c:v>
                </c:pt>
                <c:pt idx="305">
                  <c:v>-30.758598812562109</c:v>
                </c:pt>
                <c:pt idx="306">
                  <c:v>-27.503975233032385</c:v>
                </c:pt>
                <c:pt idx="307">
                  <c:v>18.051941589499933</c:v>
                </c:pt>
                <c:pt idx="308">
                  <c:v>0.74288308795049574</c:v>
                </c:pt>
                <c:pt idx="309">
                  <c:v>3.3362242158108444</c:v>
                </c:pt>
                <c:pt idx="310">
                  <c:v>-2.5599346968040884</c:v>
                </c:pt>
                <c:pt idx="311">
                  <c:v>-14.438509306403553</c:v>
                </c:pt>
                <c:pt idx="312">
                  <c:v>-25.494377446484236</c:v>
                </c:pt>
                <c:pt idx="313">
                  <c:v>25.656504090433479</c:v>
                </c:pt>
                <c:pt idx="314">
                  <c:v>-14.105964783729933</c:v>
                </c:pt>
                <c:pt idx="315">
                  <c:v>-18.850216474605517</c:v>
                </c:pt>
                <c:pt idx="316">
                  <c:v>9.2337703222828438</c:v>
                </c:pt>
                <c:pt idx="317">
                  <c:v>-18.608127427281861</c:v>
                </c:pt>
                <c:pt idx="318">
                  <c:v>-15.688174979622104</c:v>
                </c:pt>
                <c:pt idx="319">
                  <c:v>25.811816855504567</c:v>
                </c:pt>
                <c:pt idx="320">
                  <c:v>29.07520973858113</c:v>
                </c:pt>
                <c:pt idx="321">
                  <c:v>16.520003554437348</c:v>
                </c:pt>
                <c:pt idx="322">
                  <c:v>38.064910705064925</c:v>
                </c:pt>
                <c:pt idx="323">
                  <c:v>-6.4112519260689673</c:v>
                </c:pt>
                <c:pt idx="324">
                  <c:v>-31.438696415142296</c:v>
                </c:pt>
                <c:pt idx="325">
                  <c:v>21.065611972394784</c:v>
                </c:pt>
                <c:pt idx="326">
                  <c:v>-5.3589001505384388</c:v>
                </c:pt>
                <c:pt idx="327">
                  <c:v>6.4805156639145736</c:v>
                </c:pt>
                <c:pt idx="328">
                  <c:v>-2.0158104911538945</c:v>
                </c:pt>
                <c:pt idx="329">
                  <c:v>15.989219314288199</c:v>
                </c:pt>
                <c:pt idx="330">
                  <c:v>-35.235191957542966</c:v>
                </c:pt>
                <c:pt idx="331">
                  <c:v>-19.561041551776192</c:v>
                </c:pt>
                <c:pt idx="332">
                  <c:v>-13.560127355885678</c:v>
                </c:pt>
                <c:pt idx="333">
                  <c:v>-13.976091270081255</c:v>
                </c:pt>
                <c:pt idx="334">
                  <c:v>-23.531572003430234</c:v>
                </c:pt>
                <c:pt idx="335">
                  <c:v>47.066985726267418</c:v>
                </c:pt>
                <c:pt idx="336">
                  <c:v>-21.582902163994572</c:v>
                </c:pt>
                <c:pt idx="337">
                  <c:v>14.781309693985094</c:v>
                </c:pt>
                <c:pt idx="338">
                  <c:v>-13.92192276262444</c:v>
                </c:pt>
                <c:pt idx="339">
                  <c:v>-32.965542091945338</c:v>
                </c:pt>
                <c:pt idx="340">
                  <c:v>0.42011339364097822</c:v>
                </c:pt>
                <c:pt idx="341">
                  <c:v>9.3424588396162118</c:v>
                </c:pt>
                <c:pt idx="342">
                  <c:v>3.6848180600071032</c:v>
                </c:pt>
                <c:pt idx="343">
                  <c:v>5.7626633854171905</c:v>
                </c:pt>
                <c:pt idx="344">
                  <c:v>9.0794540584527397</c:v>
                </c:pt>
                <c:pt idx="345">
                  <c:v>-12.587291288186462</c:v>
                </c:pt>
                <c:pt idx="346">
                  <c:v>-4.4580998788921491</c:v>
                </c:pt>
                <c:pt idx="347">
                  <c:v>4.5118640466682365</c:v>
                </c:pt>
                <c:pt idx="348">
                  <c:v>-23.275409438609085</c:v>
                </c:pt>
                <c:pt idx="349">
                  <c:v>-5.389586627310802</c:v>
                </c:pt>
                <c:pt idx="350">
                  <c:v>-8.1111068721729538</c:v>
                </c:pt>
                <c:pt idx="351">
                  <c:v>-12.988675533632552</c:v>
                </c:pt>
                <c:pt idx="352">
                  <c:v>-4.3812177987947436</c:v>
                </c:pt>
                <c:pt idx="353">
                  <c:v>-22.494454345206584</c:v>
                </c:pt>
                <c:pt idx="354">
                  <c:v>-1.6825074432351279</c:v>
                </c:pt>
                <c:pt idx="355">
                  <c:v>-17.807783136603735</c:v>
                </c:pt>
                <c:pt idx="356">
                  <c:v>37.682323611655214</c:v>
                </c:pt>
                <c:pt idx="357">
                  <c:v>9.1881237013203148</c:v>
                </c:pt>
                <c:pt idx="358">
                  <c:v>-8.5410223820126987</c:v>
                </c:pt>
                <c:pt idx="359">
                  <c:v>34.885582034280731</c:v>
                </c:pt>
                <c:pt idx="360">
                  <c:v>-29.581164494942506</c:v>
                </c:pt>
                <c:pt idx="361">
                  <c:v>45.299474942830471</c:v>
                </c:pt>
                <c:pt idx="362">
                  <c:v>23.326494021375908</c:v>
                </c:pt>
                <c:pt idx="363">
                  <c:v>-5.0015458690170043</c:v>
                </c:pt>
                <c:pt idx="364">
                  <c:v>-17.619866227069828</c:v>
                </c:pt>
                <c:pt idx="365">
                  <c:v>-21.507985997523324</c:v>
                </c:pt>
                <c:pt idx="366">
                  <c:v>4.105591130515748</c:v>
                </c:pt>
                <c:pt idx="367">
                  <c:v>-16.992449951187435</c:v>
                </c:pt>
                <c:pt idx="368">
                  <c:v>-10.147862954495977</c:v>
                </c:pt>
                <c:pt idx="369">
                  <c:v>-8.6221656557475992</c:v>
                </c:pt>
                <c:pt idx="370">
                  <c:v>17.282772231644053</c:v>
                </c:pt>
                <c:pt idx="371">
                  <c:v>22.246453420084457</c:v>
                </c:pt>
                <c:pt idx="372">
                  <c:v>-9.5289544740843084</c:v>
                </c:pt>
                <c:pt idx="373">
                  <c:v>3.1789634238425393</c:v>
                </c:pt>
                <c:pt idx="374">
                  <c:v>7.6998037163666311</c:v>
                </c:pt>
                <c:pt idx="375">
                  <c:v>-18.055916661582156</c:v>
                </c:pt>
                <c:pt idx="376">
                  <c:v>77.619024537891931</c:v>
                </c:pt>
                <c:pt idx="377">
                  <c:v>-36.318794683320064</c:v>
                </c:pt>
                <c:pt idx="378">
                  <c:v>18.449967684877187</c:v>
                </c:pt>
                <c:pt idx="379">
                  <c:v>-17.400302469530381</c:v>
                </c:pt>
                <c:pt idx="380">
                  <c:v>22.046320080206613</c:v>
                </c:pt>
                <c:pt idx="381">
                  <c:v>-15.708157752365082</c:v>
                </c:pt>
                <c:pt idx="382">
                  <c:v>-6.1056528756387785</c:v>
                </c:pt>
                <c:pt idx="383">
                  <c:v>-58.925484998374415</c:v>
                </c:pt>
                <c:pt idx="384">
                  <c:v>-18.472126813632379</c:v>
                </c:pt>
                <c:pt idx="385">
                  <c:v>-3.9041396613355417</c:v>
                </c:pt>
                <c:pt idx="386">
                  <c:v>-0.55381261789794323</c:v>
                </c:pt>
                <c:pt idx="387">
                  <c:v>6.3349501162439878</c:v>
                </c:pt>
                <c:pt idx="388">
                  <c:v>-10.946652877724961</c:v>
                </c:pt>
                <c:pt idx="389">
                  <c:v>-31.898761254781071</c:v>
                </c:pt>
                <c:pt idx="390">
                  <c:v>-27.992072378154212</c:v>
                </c:pt>
                <c:pt idx="391">
                  <c:v>-30.606126273424771</c:v>
                </c:pt>
                <c:pt idx="392">
                  <c:v>20.20684012627428</c:v>
                </c:pt>
                <c:pt idx="393">
                  <c:v>-4.0549857732877435</c:v>
                </c:pt>
                <c:pt idx="394">
                  <c:v>12.473976017393532</c:v>
                </c:pt>
                <c:pt idx="395">
                  <c:v>23.575036528605487</c:v>
                </c:pt>
                <c:pt idx="396">
                  <c:v>-11.842607188924937</c:v>
                </c:pt>
                <c:pt idx="397">
                  <c:v>5.6348207916799531</c:v>
                </c:pt>
                <c:pt idx="398">
                  <c:v>8.9469511269776092</c:v>
                </c:pt>
                <c:pt idx="399">
                  <c:v>25.896028656506473</c:v>
                </c:pt>
                <c:pt idx="400">
                  <c:v>-33.880531642108558</c:v>
                </c:pt>
                <c:pt idx="401">
                  <c:v>-9.0389460432001556</c:v>
                </c:pt>
                <c:pt idx="402">
                  <c:v>-0.53333962430865611</c:v>
                </c:pt>
                <c:pt idx="403">
                  <c:v>7.3181987197867144</c:v>
                </c:pt>
                <c:pt idx="404">
                  <c:v>6.9492743719959407</c:v>
                </c:pt>
                <c:pt idx="405">
                  <c:v>-42.394808218768446</c:v>
                </c:pt>
                <c:pt idx="406">
                  <c:v>-1.7232067872784107</c:v>
                </c:pt>
                <c:pt idx="407">
                  <c:v>10.195778824851793</c:v>
                </c:pt>
                <c:pt idx="408">
                  <c:v>14.850561916496744</c:v>
                </c:pt>
                <c:pt idx="409">
                  <c:v>-23.713849064258135</c:v>
                </c:pt>
                <c:pt idx="410">
                  <c:v>4.4422386955549129</c:v>
                </c:pt>
                <c:pt idx="411">
                  <c:v>16.828173999495974</c:v>
                </c:pt>
                <c:pt idx="412">
                  <c:v>12.666707578718913</c:v>
                </c:pt>
                <c:pt idx="413">
                  <c:v>-22.36995463647623</c:v>
                </c:pt>
                <c:pt idx="414">
                  <c:v>5.2765305877309459</c:v>
                </c:pt>
                <c:pt idx="415">
                  <c:v>19.218662011668179</c:v>
                </c:pt>
                <c:pt idx="416">
                  <c:v>-13.29353663330901</c:v>
                </c:pt>
                <c:pt idx="417">
                  <c:v>3.6364329719057302</c:v>
                </c:pt>
                <c:pt idx="418">
                  <c:v>-42.144992763453459</c:v>
                </c:pt>
                <c:pt idx="419">
                  <c:v>-6.3981931110183456</c:v>
                </c:pt>
                <c:pt idx="420">
                  <c:v>-8.1997319580559758</c:v>
                </c:pt>
                <c:pt idx="421">
                  <c:v>15.827814425365723</c:v>
                </c:pt>
                <c:pt idx="422">
                  <c:v>-18.145602927308751</c:v>
                </c:pt>
                <c:pt idx="423">
                  <c:v>-29.165769683682264</c:v>
                </c:pt>
                <c:pt idx="424">
                  <c:v>-31.29862006691269</c:v>
                </c:pt>
                <c:pt idx="425">
                  <c:v>16.928100861132769</c:v>
                </c:pt>
                <c:pt idx="426">
                  <c:v>0.83308557148931328</c:v>
                </c:pt>
                <c:pt idx="427">
                  <c:v>-7.4150003283896204</c:v>
                </c:pt>
                <c:pt idx="428">
                  <c:v>-12.230985254288491</c:v>
                </c:pt>
                <c:pt idx="429">
                  <c:v>46.85142735968487</c:v>
                </c:pt>
                <c:pt idx="430">
                  <c:v>-22.455121029628451</c:v>
                </c:pt>
                <c:pt idx="431">
                  <c:v>28.565399363136265</c:v>
                </c:pt>
                <c:pt idx="432">
                  <c:v>-25.573303597907586</c:v>
                </c:pt>
                <c:pt idx="433">
                  <c:v>53.677068789775248</c:v>
                </c:pt>
                <c:pt idx="434">
                  <c:v>-10.503149907878271</c:v>
                </c:pt>
                <c:pt idx="435">
                  <c:v>37.320003800255819</c:v>
                </c:pt>
                <c:pt idx="436">
                  <c:v>11.923542016143347</c:v>
                </c:pt>
                <c:pt idx="437">
                  <c:v>-17.268095229863931</c:v>
                </c:pt>
                <c:pt idx="438">
                  <c:v>-9.1858728596623251</c:v>
                </c:pt>
                <c:pt idx="439">
                  <c:v>35.978924344221973</c:v>
                </c:pt>
                <c:pt idx="440">
                  <c:v>2.1099001504017956</c:v>
                </c:pt>
                <c:pt idx="441">
                  <c:v>25.283736388291828</c:v>
                </c:pt>
                <c:pt idx="442">
                  <c:v>12.462671932560355</c:v>
                </c:pt>
                <c:pt idx="443">
                  <c:v>-3.163697364388284</c:v>
                </c:pt>
                <c:pt idx="444">
                  <c:v>-19.279752683349557</c:v>
                </c:pt>
                <c:pt idx="445">
                  <c:v>-35.608623731671059</c:v>
                </c:pt>
                <c:pt idx="446">
                  <c:v>-7.062392533609561</c:v>
                </c:pt>
                <c:pt idx="447">
                  <c:v>-29.018780156636105</c:v>
                </c:pt>
                <c:pt idx="448">
                  <c:v>-20.736196816473306</c:v>
                </c:pt>
                <c:pt idx="449">
                  <c:v>-7.172813565679327</c:v>
                </c:pt>
                <c:pt idx="450">
                  <c:v>-19.433975040493166</c:v>
                </c:pt>
                <c:pt idx="451">
                  <c:v>15.522369835333791</c:v>
                </c:pt>
                <c:pt idx="452">
                  <c:v>-27.756879473310455</c:v>
                </c:pt>
                <c:pt idx="453">
                  <c:v>0.99742145575293506</c:v>
                </c:pt>
                <c:pt idx="454">
                  <c:v>3.1886142667057982</c:v>
                </c:pt>
                <c:pt idx="455">
                  <c:v>-1.6748995379561222</c:v>
                </c:pt>
                <c:pt idx="456">
                  <c:v>-5.3686552868545832</c:v>
                </c:pt>
                <c:pt idx="457">
                  <c:v>-3.9266070454248858</c:v>
                </c:pt>
                <c:pt idx="458">
                  <c:v>-4.6539576167829679</c:v>
                </c:pt>
                <c:pt idx="459">
                  <c:v>1.3634853883667652</c:v>
                </c:pt>
                <c:pt idx="460">
                  <c:v>13.797913337649916</c:v>
                </c:pt>
                <c:pt idx="461">
                  <c:v>37.036732976097198</c:v>
                </c:pt>
                <c:pt idx="462">
                  <c:v>25.140659641376629</c:v>
                </c:pt>
                <c:pt idx="463">
                  <c:v>-10.848602248596034</c:v>
                </c:pt>
                <c:pt idx="464">
                  <c:v>36.436349646802626</c:v>
                </c:pt>
                <c:pt idx="465">
                  <c:v>-2.9110934139045526</c:v>
                </c:pt>
                <c:pt idx="466">
                  <c:v>-43.603939077571589</c:v>
                </c:pt>
                <c:pt idx="467">
                  <c:v>43.302386424905741</c:v>
                </c:pt>
                <c:pt idx="468">
                  <c:v>21.628504538467595</c:v>
                </c:pt>
                <c:pt idx="469">
                  <c:v>66.69753819511871</c:v>
                </c:pt>
                <c:pt idx="470">
                  <c:v>-12.562076883117676</c:v>
                </c:pt>
                <c:pt idx="471">
                  <c:v>-6.0187107596167468</c:v>
                </c:pt>
                <c:pt idx="472">
                  <c:v>-4.4500907960353189</c:v>
                </c:pt>
                <c:pt idx="473">
                  <c:v>-6.4348842643739381</c:v>
                </c:pt>
                <c:pt idx="474">
                  <c:v>12.470915728886027</c:v>
                </c:pt>
                <c:pt idx="475">
                  <c:v>-0.85678472867743949</c:v>
                </c:pt>
                <c:pt idx="476">
                  <c:v>-37.566728463326903</c:v>
                </c:pt>
                <c:pt idx="477">
                  <c:v>-1.367432537946911E-2</c:v>
                </c:pt>
                <c:pt idx="478">
                  <c:v>40.988952022380779</c:v>
                </c:pt>
                <c:pt idx="479">
                  <c:v>31.85986066710398</c:v>
                </c:pt>
                <c:pt idx="480">
                  <c:v>3.2123775975079027</c:v>
                </c:pt>
                <c:pt idx="481">
                  <c:v>-11.772026635607176</c:v>
                </c:pt>
                <c:pt idx="482">
                  <c:v>16.337171394794911</c:v>
                </c:pt>
                <c:pt idx="483">
                  <c:v>26.909468142302273</c:v>
                </c:pt>
                <c:pt idx="484">
                  <c:v>4.3319584389409869</c:v>
                </c:pt>
                <c:pt idx="485">
                  <c:v>-24.413878841888945</c:v>
                </c:pt>
                <c:pt idx="486">
                  <c:v>1.7799566581048509</c:v>
                </c:pt>
                <c:pt idx="487">
                  <c:v>-33.578646125974394</c:v>
                </c:pt>
                <c:pt idx="488">
                  <c:v>29.759801828334929</c:v>
                </c:pt>
                <c:pt idx="489">
                  <c:v>0.64606130881725932</c:v>
                </c:pt>
                <c:pt idx="490">
                  <c:v>-30.757256280312696</c:v>
                </c:pt>
                <c:pt idx="491">
                  <c:v>-53.54464466849825</c:v>
                </c:pt>
                <c:pt idx="492">
                  <c:v>11.754335373661469</c:v>
                </c:pt>
                <c:pt idx="493">
                  <c:v>13.027653172120658</c:v>
                </c:pt>
                <c:pt idx="494">
                  <c:v>-15.121620430974769</c:v>
                </c:pt>
                <c:pt idx="495">
                  <c:v>-8.1345160756810699</c:v>
                </c:pt>
                <c:pt idx="496">
                  <c:v>-24.036960099554086</c:v>
                </c:pt>
                <c:pt idx="497">
                  <c:v>-49.044278974568016</c:v>
                </c:pt>
                <c:pt idx="498">
                  <c:v>26.328216143968341</c:v>
                </c:pt>
                <c:pt idx="499">
                  <c:v>-28.454016350973934</c:v>
                </c:pt>
                <c:pt idx="500">
                  <c:v>-21.872066647169401</c:v>
                </c:pt>
                <c:pt idx="501">
                  <c:v>-22.080929388251683</c:v>
                </c:pt>
                <c:pt idx="502">
                  <c:v>-25.929484391687073</c:v>
                </c:pt>
                <c:pt idx="503">
                  <c:v>-21.185558800349771</c:v>
                </c:pt>
                <c:pt idx="504">
                  <c:v>19.90628642240771</c:v>
                </c:pt>
                <c:pt idx="505">
                  <c:v>-2.0669211614672651</c:v>
                </c:pt>
                <c:pt idx="506">
                  <c:v>-31.371729864784946</c:v>
                </c:pt>
                <c:pt idx="507">
                  <c:v>29.373353015784467</c:v>
                </c:pt>
                <c:pt idx="508">
                  <c:v>13.039107040738344</c:v>
                </c:pt>
                <c:pt idx="509">
                  <c:v>34.97731516635934</c:v>
                </c:pt>
                <c:pt idx="510">
                  <c:v>-14.194535206445305</c:v>
                </c:pt>
                <c:pt idx="511">
                  <c:v>-4.1134205733941656</c:v>
                </c:pt>
                <c:pt idx="512">
                  <c:v>5.7422648179681346E-2</c:v>
                </c:pt>
                <c:pt idx="513">
                  <c:v>-42.085369455996982</c:v>
                </c:pt>
                <c:pt idx="514">
                  <c:v>-7.8726251453225586</c:v>
                </c:pt>
                <c:pt idx="515">
                  <c:v>-10.432459391720556</c:v>
                </c:pt>
                <c:pt idx="516">
                  <c:v>9.7101372999776743</c:v>
                </c:pt>
                <c:pt idx="517">
                  <c:v>-1.4682956941993588</c:v>
                </c:pt>
                <c:pt idx="518">
                  <c:v>-35.726062270090914</c:v>
                </c:pt>
                <c:pt idx="519">
                  <c:v>-4.5778373964729937</c:v>
                </c:pt>
                <c:pt idx="520">
                  <c:v>47.371597828590069</c:v>
                </c:pt>
                <c:pt idx="521">
                  <c:v>-6.3181524314031527</c:v>
                </c:pt>
                <c:pt idx="522">
                  <c:v>8.1020954748313656</c:v>
                </c:pt>
                <c:pt idx="523">
                  <c:v>7.8747390628030161</c:v>
                </c:pt>
                <c:pt idx="524">
                  <c:v>-14.382667039957852</c:v>
                </c:pt>
                <c:pt idx="525">
                  <c:v>-48.510609418797813</c:v>
                </c:pt>
                <c:pt idx="526">
                  <c:v>-11.712531108340654</c:v>
                </c:pt>
                <c:pt idx="527">
                  <c:v>-14.857564608012225</c:v>
                </c:pt>
                <c:pt idx="528">
                  <c:v>-29.162819788064802</c:v>
                </c:pt>
                <c:pt idx="529">
                  <c:v>10.332977651572186</c:v>
                </c:pt>
                <c:pt idx="530">
                  <c:v>-6.0689171617027142</c:v>
                </c:pt>
                <c:pt idx="531">
                  <c:v>-11.114898076338477</c:v>
                </c:pt>
                <c:pt idx="532">
                  <c:v>16.385717229538301</c:v>
                </c:pt>
                <c:pt idx="533">
                  <c:v>-4.3481738522636766</c:v>
                </c:pt>
                <c:pt idx="534">
                  <c:v>28.553057700074135</c:v>
                </c:pt>
                <c:pt idx="535">
                  <c:v>-15.781448354581546</c:v>
                </c:pt>
                <c:pt idx="536">
                  <c:v>9.1298141874727108</c:v>
                </c:pt>
                <c:pt idx="537">
                  <c:v>-27.248120656568275</c:v>
                </c:pt>
                <c:pt idx="538">
                  <c:v>-19.074353669701217</c:v>
                </c:pt>
                <c:pt idx="539">
                  <c:v>-11.400210930668933</c:v>
                </c:pt>
                <c:pt idx="540">
                  <c:v>-7.0856915672060339</c:v>
                </c:pt>
                <c:pt idx="541">
                  <c:v>-3.7670622293507883</c:v>
                </c:pt>
                <c:pt idx="542">
                  <c:v>-3.8603579673475039</c:v>
                </c:pt>
                <c:pt idx="543">
                  <c:v>27.003985296944279</c:v>
                </c:pt>
                <c:pt idx="544">
                  <c:v>-0.46842658603006004</c:v>
                </c:pt>
                <c:pt idx="545">
                  <c:v>45.322722251264032</c:v>
                </c:pt>
                <c:pt idx="546">
                  <c:v>-24.970864079075071</c:v>
                </c:pt>
                <c:pt idx="547">
                  <c:v>24.309208748508524</c:v>
                </c:pt>
                <c:pt idx="548">
                  <c:v>-34.491397894471007</c:v>
                </c:pt>
                <c:pt idx="549">
                  <c:v>-10.809879326731426</c:v>
                </c:pt>
                <c:pt idx="550">
                  <c:v>13.638005316574905</c:v>
                </c:pt>
                <c:pt idx="551">
                  <c:v>47.443505378764456</c:v>
                </c:pt>
                <c:pt idx="552">
                  <c:v>-46.848923217186254</c:v>
                </c:pt>
                <c:pt idx="553">
                  <c:v>-23.490854004007083</c:v>
                </c:pt>
                <c:pt idx="554">
                  <c:v>-5.5496772729814783</c:v>
                </c:pt>
                <c:pt idx="555">
                  <c:v>18.630853920011809</c:v>
                </c:pt>
                <c:pt idx="556">
                  <c:v>21.850584451666208</c:v>
                </c:pt>
                <c:pt idx="557">
                  <c:v>-2.2509977776375267</c:v>
                </c:pt>
                <c:pt idx="558">
                  <c:v>-14.258843649992059</c:v>
                </c:pt>
                <c:pt idx="559">
                  <c:v>-3.3361514981996514</c:v>
                </c:pt>
                <c:pt idx="560">
                  <c:v>-0.30473033706001829</c:v>
                </c:pt>
                <c:pt idx="561">
                  <c:v>-3.2889667079297915</c:v>
                </c:pt>
                <c:pt idx="562">
                  <c:v>-1.5066822457904969</c:v>
                </c:pt>
                <c:pt idx="563">
                  <c:v>-28.596534169436744</c:v>
                </c:pt>
                <c:pt idx="564">
                  <c:v>7.634128572129093</c:v>
                </c:pt>
                <c:pt idx="565">
                  <c:v>9.5924553483714021</c:v>
                </c:pt>
                <c:pt idx="566">
                  <c:v>7.1372826380463721</c:v>
                </c:pt>
                <c:pt idx="567">
                  <c:v>18.333139578930009</c:v>
                </c:pt>
                <c:pt idx="568">
                  <c:v>3.571832116541195</c:v>
                </c:pt>
                <c:pt idx="569">
                  <c:v>-9.9270600966372129</c:v>
                </c:pt>
                <c:pt idx="570">
                  <c:v>4.286215253712129</c:v>
                </c:pt>
                <c:pt idx="571">
                  <c:v>-22.386609380972576</c:v>
                </c:pt>
                <c:pt idx="572">
                  <c:v>-0.35944247454384737</c:v>
                </c:pt>
                <c:pt idx="573">
                  <c:v>8.837295244102009</c:v>
                </c:pt>
                <c:pt idx="574">
                  <c:v>-12.119091794189876</c:v>
                </c:pt>
                <c:pt idx="575">
                  <c:v>-10.645403497101661</c:v>
                </c:pt>
                <c:pt idx="576">
                  <c:v>-8.3526659050114631</c:v>
                </c:pt>
                <c:pt idx="577">
                  <c:v>-24.220739823624555</c:v>
                </c:pt>
                <c:pt idx="578">
                  <c:v>-16.968834651669688</c:v>
                </c:pt>
                <c:pt idx="579">
                  <c:v>5.8289246289440229</c:v>
                </c:pt>
                <c:pt idx="580">
                  <c:v>-28.143155344105175</c:v>
                </c:pt>
                <c:pt idx="581">
                  <c:v>11.063927904489233</c:v>
                </c:pt>
                <c:pt idx="582">
                  <c:v>-4.4338882066202814</c:v>
                </c:pt>
                <c:pt idx="583">
                  <c:v>7.0010521824796044</c:v>
                </c:pt>
                <c:pt idx="584">
                  <c:v>22.524892531940218</c:v>
                </c:pt>
                <c:pt idx="585">
                  <c:v>-8.8727580215668809</c:v>
                </c:pt>
                <c:pt idx="586">
                  <c:v>-6.2620995022604689</c:v>
                </c:pt>
                <c:pt idx="587">
                  <c:v>-4.6417522609061734</c:v>
                </c:pt>
                <c:pt idx="588">
                  <c:v>10.061625879313901</c:v>
                </c:pt>
                <c:pt idx="589">
                  <c:v>11.731686727497035</c:v>
                </c:pt>
                <c:pt idx="590">
                  <c:v>14.869705356274544</c:v>
                </c:pt>
                <c:pt idx="591">
                  <c:v>5.1754404095929374</c:v>
                </c:pt>
                <c:pt idx="592">
                  <c:v>-19.252726700421466</c:v>
                </c:pt>
                <c:pt idx="593">
                  <c:v>19.436448063803169</c:v>
                </c:pt>
                <c:pt idx="594">
                  <c:v>-5.1426349666776616E-2</c:v>
                </c:pt>
                <c:pt idx="595">
                  <c:v>-19.293880858571441</c:v>
                </c:pt>
                <c:pt idx="596">
                  <c:v>-15.667360611628204</c:v>
                </c:pt>
                <c:pt idx="597">
                  <c:v>-12.241500085445345</c:v>
                </c:pt>
                <c:pt idx="598">
                  <c:v>21.052536770140399</c:v>
                </c:pt>
                <c:pt idx="599">
                  <c:v>-15.693221357338942</c:v>
                </c:pt>
                <c:pt idx="600">
                  <c:v>49.934286904583821</c:v>
                </c:pt>
                <c:pt idx="601">
                  <c:v>-17.73087570204034</c:v>
                </c:pt>
                <c:pt idx="602">
                  <c:v>30.766028027197812</c:v>
                </c:pt>
                <c:pt idx="603">
                  <c:v>-16.914655624650617</c:v>
                </c:pt>
                <c:pt idx="604">
                  <c:v>-34.976483637331704</c:v>
                </c:pt>
                <c:pt idx="605">
                  <c:v>-27.312544401684193</c:v>
                </c:pt>
                <c:pt idx="606">
                  <c:v>-18.215871860168988</c:v>
                </c:pt>
                <c:pt idx="607">
                  <c:v>5.0223472690480619</c:v>
                </c:pt>
                <c:pt idx="608">
                  <c:v>5.1161079989183449</c:v>
                </c:pt>
                <c:pt idx="609">
                  <c:v>-27.680558428471873</c:v>
                </c:pt>
                <c:pt idx="610">
                  <c:v>-12.011289917536374</c:v>
                </c:pt>
                <c:pt idx="611">
                  <c:v>2.4348141860837718</c:v>
                </c:pt>
                <c:pt idx="612">
                  <c:v>-14.923912883494452</c:v>
                </c:pt>
                <c:pt idx="613">
                  <c:v>1.0853190668225663</c:v>
                </c:pt>
                <c:pt idx="614">
                  <c:v>-6.1539012563869022</c:v>
                </c:pt>
                <c:pt idx="615">
                  <c:v>8.2459092621684036</c:v>
                </c:pt>
                <c:pt idx="616">
                  <c:v>8.4505534969092082</c:v>
                </c:pt>
                <c:pt idx="617">
                  <c:v>29.435495595430126</c:v>
                </c:pt>
                <c:pt idx="618">
                  <c:v>2.3323998361720797</c:v>
                </c:pt>
                <c:pt idx="619">
                  <c:v>-4.5494849529968455</c:v>
                </c:pt>
                <c:pt idx="620">
                  <c:v>22.333072281989466</c:v>
                </c:pt>
                <c:pt idx="621">
                  <c:v>-5.0617802544993538</c:v>
                </c:pt>
                <c:pt idx="622">
                  <c:v>-5.5568044607439617</c:v>
                </c:pt>
                <c:pt idx="623">
                  <c:v>0.81098503088144724</c:v>
                </c:pt>
                <c:pt idx="624">
                  <c:v>-5.010687298826106</c:v>
                </c:pt>
                <c:pt idx="625">
                  <c:v>-2.4154585691197852</c:v>
                </c:pt>
                <c:pt idx="626">
                  <c:v>-11.588524898739582</c:v>
                </c:pt>
                <c:pt idx="627">
                  <c:v>-27.049248289416791</c:v>
                </c:pt>
                <c:pt idx="628">
                  <c:v>15.453684166912616</c:v>
                </c:pt>
                <c:pt idx="629">
                  <c:v>31.129576531985428</c:v>
                </c:pt>
                <c:pt idx="630">
                  <c:v>-24.923168983516881</c:v>
                </c:pt>
                <c:pt idx="631">
                  <c:v>5.1479495530094859</c:v>
                </c:pt>
                <c:pt idx="632">
                  <c:v>33.543224838579292</c:v>
                </c:pt>
                <c:pt idx="633">
                  <c:v>-5.4247156516066539</c:v>
                </c:pt>
                <c:pt idx="634">
                  <c:v>17.279439818952959</c:v>
                </c:pt>
                <c:pt idx="635">
                  <c:v>-29.329771157735202</c:v>
                </c:pt>
                <c:pt idx="636">
                  <c:v>-15.199276342197955</c:v>
                </c:pt>
                <c:pt idx="637">
                  <c:v>-11.759013223669484</c:v>
                </c:pt>
                <c:pt idx="638">
                  <c:v>0.30407368187756578</c:v>
                </c:pt>
                <c:pt idx="639">
                  <c:v>39.152435819614539</c:v>
                </c:pt>
                <c:pt idx="640">
                  <c:v>10.627854906561065</c:v>
                </c:pt>
                <c:pt idx="641">
                  <c:v>-4.3117810738601374</c:v>
                </c:pt>
                <c:pt idx="642">
                  <c:v>-25.721682505263729</c:v>
                </c:pt>
                <c:pt idx="643">
                  <c:v>49.084733060563899</c:v>
                </c:pt>
                <c:pt idx="644">
                  <c:v>5.8935752022936043</c:v>
                </c:pt>
                <c:pt idx="645">
                  <c:v>8.2213288263134814</c:v>
                </c:pt>
                <c:pt idx="646">
                  <c:v>3.2844081372366389</c:v>
                </c:pt>
                <c:pt idx="647">
                  <c:v>-17.710367986105318</c:v>
                </c:pt>
                <c:pt idx="648">
                  <c:v>-40.128784660036331</c:v>
                </c:pt>
                <c:pt idx="649">
                  <c:v>50.323747913226057</c:v>
                </c:pt>
                <c:pt idx="650">
                  <c:v>41.885479092391598</c:v>
                </c:pt>
                <c:pt idx="651">
                  <c:v>41.451421937768281</c:v>
                </c:pt>
                <c:pt idx="652">
                  <c:v>10.693420425827043</c:v>
                </c:pt>
                <c:pt idx="653">
                  <c:v>23.05153277094086</c:v>
                </c:pt>
                <c:pt idx="654">
                  <c:v>-43.471964078058079</c:v>
                </c:pt>
                <c:pt idx="655">
                  <c:v>-0.48869031663895868</c:v>
                </c:pt>
                <c:pt idx="656">
                  <c:v>-13.639671958853441</c:v>
                </c:pt>
                <c:pt idx="657">
                  <c:v>-16.552705126640753</c:v>
                </c:pt>
                <c:pt idx="658">
                  <c:v>-4.7919745649697205</c:v>
                </c:pt>
                <c:pt idx="659">
                  <c:v>-16.105996117926722</c:v>
                </c:pt>
                <c:pt idx="660">
                  <c:v>0.53231578176063632</c:v>
                </c:pt>
                <c:pt idx="661">
                  <c:v>-1.3073607021114952</c:v>
                </c:pt>
                <c:pt idx="662">
                  <c:v>-36.266993445869133</c:v>
                </c:pt>
                <c:pt idx="663">
                  <c:v>-35.583477863241171</c:v>
                </c:pt>
                <c:pt idx="664">
                  <c:v>12.2954508415148</c:v>
                </c:pt>
                <c:pt idx="665">
                  <c:v>1.7240968554795728</c:v>
                </c:pt>
                <c:pt idx="666">
                  <c:v>-8.2859441446263631</c:v>
                </c:pt>
                <c:pt idx="667">
                  <c:v>14.727739165136008</c:v>
                </c:pt>
                <c:pt idx="668">
                  <c:v>7.1468987144123517</c:v>
                </c:pt>
                <c:pt idx="669">
                  <c:v>-8.336497684554903</c:v>
                </c:pt>
                <c:pt idx="670">
                  <c:v>12.764782814303892</c:v>
                </c:pt>
                <c:pt idx="671">
                  <c:v>40.900792857133744</c:v>
                </c:pt>
                <c:pt idx="672">
                  <c:v>-0.24684527206990481</c:v>
                </c:pt>
                <c:pt idx="673">
                  <c:v>58.754221211346369</c:v>
                </c:pt>
                <c:pt idx="674">
                  <c:v>27.119225476399826</c:v>
                </c:pt>
                <c:pt idx="675">
                  <c:v>42.608390557712177</c:v>
                </c:pt>
                <c:pt idx="676">
                  <c:v>-8.5413493644391796</c:v>
                </c:pt>
                <c:pt idx="677">
                  <c:v>-22.551793965802915</c:v>
                </c:pt>
                <c:pt idx="678">
                  <c:v>-15.742153459843415</c:v>
                </c:pt>
                <c:pt idx="679">
                  <c:v>18.723424302486478</c:v>
                </c:pt>
                <c:pt idx="680">
                  <c:v>-9.895579051507017</c:v>
                </c:pt>
                <c:pt idx="681">
                  <c:v>9.449316882228473</c:v>
                </c:pt>
                <c:pt idx="682">
                  <c:v>10.293729613726242</c:v>
                </c:pt>
                <c:pt idx="683">
                  <c:v>18.595543537636779</c:v>
                </c:pt>
                <c:pt idx="684">
                  <c:v>30.491674459386218</c:v>
                </c:pt>
                <c:pt idx="685">
                  <c:v>-2.1462590888356416</c:v>
                </c:pt>
                <c:pt idx="686">
                  <c:v>66.239232983092421</c:v>
                </c:pt>
                <c:pt idx="687">
                  <c:v>0.74098767351744499</c:v>
                </c:pt>
                <c:pt idx="688">
                  <c:v>39.269271593049446</c:v>
                </c:pt>
                <c:pt idx="689">
                  <c:v>-11.229534481964699</c:v>
                </c:pt>
                <c:pt idx="690">
                  <c:v>2.7970784666569273</c:v>
                </c:pt>
                <c:pt idx="691">
                  <c:v>-16.538860853078109</c:v>
                </c:pt>
                <c:pt idx="692">
                  <c:v>-7.6744839182885158</c:v>
                </c:pt>
                <c:pt idx="693">
                  <c:v>12.395911142081509</c:v>
                </c:pt>
                <c:pt idx="694">
                  <c:v>30.779729257384538</c:v>
                </c:pt>
                <c:pt idx="695">
                  <c:v>1.9941635686479753</c:v>
                </c:pt>
                <c:pt idx="696">
                  <c:v>-1.8007440183495618</c:v>
                </c:pt>
                <c:pt idx="697">
                  <c:v>-15.230568156057913</c:v>
                </c:pt>
                <c:pt idx="698">
                  <c:v>17.438456947969414</c:v>
                </c:pt>
                <c:pt idx="699">
                  <c:v>-22.372227469805054</c:v>
                </c:pt>
                <c:pt idx="700">
                  <c:v>13.685165251927629</c:v>
                </c:pt>
                <c:pt idx="701">
                  <c:v>-3.1147903649264066</c:v>
                </c:pt>
                <c:pt idx="702">
                  <c:v>-5.765887735477925</c:v>
                </c:pt>
                <c:pt idx="703">
                  <c:v>-14.305478420037801</c:v>
                </c:pt>
                <c:pt idx="704">
                  <c:v>40.814103799313855</c:v>
                </c:pt>
                <c:pt idx="705">
                  <c:v>-25.206191422528832</c:v>
                </c:pt>
                <c:pt idx="706">
                  <c:v>-9.6696596991528381</c:v>
                </c:pt>
                <c:pt idx="707">
                  <c:v>3.7761159461898473</c:v>
                </c:pt>
                <c:pt idx="708">
                  <c:v>50.875839043876631</c:v>
                </c:pt>
                <c:pt idx="709">
                  <c:v>-9.2338775084061133</c:v>
                </c:pt>
                <c:pt idx="710">
                  <c:v>28.7029293150533</c:v>
                </c:pt>
                <c:pt idx="711">
                  <c:v>-21.320178917504499</c:v>
                </c:pt>
                <c:pt idx="712">
                  <c:v>-1.2506864690562125</c:v>
                </c:pt>
                <c:pt idx="713">
                  <c:v>-42.810305592950868</c:v>
                </c:pt>
                <c:pt idx="714">
                  <c:v>-35.749929700556557</c:v>
                </c:pt>
                <c:pt idx="715">
                  <c:v>-1.6605368509353475</c:v>
                </c:pt>
                <c:pt idx="716">
                  <c:v>-27.831987600135292</c:v>
                </c:pt>
                <c:pt idx="717">
                  <c:v>-34.152266164984283</c:v>
                </c:pt>
                <c:pt idx="718">
                  <c:v>-25.256468804015256</c:v>
                </c:pt>
                <c:pt idx="719">
                  <c:v>18.895030214854959</c:v>
                </c:pt>
                <c:pt idx="720">
                  <c:v>68.526904318495554</c:v>
                </c:pt>
                <c:pt idx="721">
                  <c:v>4.4560457788228476</c:v>
                </c:pt>
                <c:pt idx="722">
                  <c:v>-26.815067500759838</c:v>
                </c:pt>
                <c:pt idx="723">
                  <c:v>-19.770828424604233</c:v>
                </c:pt>
                <c:pt idx="724">
                  <c:v>11.621105580300021</c:v>
                </c:pt>
                <c:pt idx="725">
                  <c:v>-16.41643493689363</c:v>
                </c:pt>
                <c:pt idx="726">
                  <c:v>-36.197407108085805</c:v>
                </c:pt>
                <c:pt idx="727">
                  <c:v>2.1435227152523098</c:v>
                </c:pt>
                <c:pt idx="728">
                  <c:v>34.168335672022359</c:v>
                </c:pt>
                <c:pt idx="729">
                  <c:v>-27.448537727721888</c:v>
                </c:pt>
                <c:pt idx="730">
                  <c:v>-46.247195398924994</c:v>
                </c:pt>
                <c:pt idx="731">
                  <c:v>6.8368401247361987E-2</c:v>
                </c:pt>
                <c:pt idx="732">
                  <c:v>19.342632042875245</c:v>
                </c:pt>
                <c:pt idx="733">
                  <c:v>-3.7966390895882576</c:v>
                </c:pt>
                <c:pt idx="734">
                  <c:v>-35.358888516549214</c:v>
                </c:pt>
                <c:pt idx="735">
                  <c:v>-18.118116210276785</c:v>
                </c:pt>
                <c:pt idx="736">
                  <c:v>-0.94126251542891737</c:v>
                </c:pt>
                <c:pt idx="737">
                  <c:v>-18.206175501272408</c:v>
                </c:pt>
                <c:pt idx="738">
                  <c:v>-7.2877896145210102</c:v>
                </c:pt>
                <c:pt idx="739">
                  <c:v>-3.0781721882350404</c:v>
                </c:pt>
                <c:pt idx="740">
                  <c:v>7.281039053650094</c:v>
                </c:pt>
                <c:pt idx="741">
                  <c:v>-1.3418407353100577</c:v>
                </c:pt>
                <c:pt idx="742">
                  <c:v>-38.373302243296983</c:v>
                </c:pt>
                <c:pt idx="743">
                  <c:v>35.762985455840941</c:v>
                </c:pt>
                <c:pt idx="744">
                  <c:v>32.972943039936013</c:v>
                </c:pt>
                <c:pt idx="745">
                  <c:v>24.540332801352065</c:v>
                </c:pt>
                <c:pt idx="746">
                  <c:v>-4.6288798565094709</c:v>
                </c:pt>
                <c:pt idx="747">
                  <c:v>5.2511045618118217</c:v>
                </c:pt>
                <c:pt idx="748">
                  <c:v>26.06327387335336</c:v>
                </c:pt>
                <c:pt idx="749">
                  <c:v>8.3257897755714474</c:v>
                </c:pt>
                <c:pt idx="750">
                  <c:v>35.440222198603543</c:v>
                </c:pt>
                <c:pt idx="751">
                  <c:v>-5.8410152933492778</c:v>
                </c:pt>
                <c:pt idx="752">
                  <c:v>-2.8805876071418126</c:v>
                </c:pt>
                <c:pt idx="753">
                  <c:v>-14.590545574141096</c:v>
                </c:pt>
                <c:pt idx="754">
                  <c:v>6.547961403109511</c:v>
                </c:pt>
                <c:pt idx="755">
                  <c:v>-15.472369965350445</c:v>
                </c:pt>
                <c:pt idx="756">
                  <c:v>16.192329233405722</c:v>
                </c:pt>
                <c:pt idx="757">
                  <c:v>11.80478314852877</c:v>
                </c:pt>
                <c:pt idx="758">
                  <c:v>-31.984733435881232</c:v>
                </c:pt>
                <c:pt idx="759">
                  <c:v>13.059284779165097</c:v>
                </c:pt>
                <c:pt idx="760">
                  <c:v>-13.033643602022725</c:v>
                </c:pt>
                <c:pt idx="761">
                  <c:v>43.030197768275563</c:v>
                </c:pt>
                <c:pt idx="762">
                  <c:v>9.8796448624233619</c:v>
                </c:pt>
                <c:pt idx="763">
                  <c:v>15.251193155943707</c:v>
                </c:pt>
                <c:pt idx="764">
                  <c:v>14.886578734701889</c:v>
                </c:pt>
                <c:pt idx="765">
                  <c:v>25.005831234924074</c:v>
                </c:pt>
                <c:pt idx="766">
                  <c:v>10.490453416566325</c:v>
                </c:pt>
                <c:pt idx="767">
                  <c:v>35.301281721591579</c:v>
                </c:pt>
                <c:pt idx="768">
                  <c:v>-3.6498614759029309</c:v>
                </c:pt>
                <c:pt idx="769">
                  <c:v>-6.9924813284108183</c:v>
                </c:pt>
                <c:pt idx="770">
                  <c:v>11.957035815695868</c:v>
                </c:pt>
                <c:pt idx="771">
                  <c:v>-11.530226913163752</c:v>
                </c:pt>
                <c:pt idx="772">
                  <c:v>24.963948746704112</c:v>
                </c:pt>
                <c:pt idx="773">
                  <c:v>-24.555970374393507</c:v>
                </c:pt>
                <c:pt idx="774">
                  <c:v>-13.881024239463631</c:v>
                </c:pt>
                <c:pt idx="775">
                  <c:v>39.811270380106713</c:v>
                </c:pt>
                <c:pt idx="776">
                  <c:v>-2.4115015331397416</c:v>
                </c:pt>
                <c:pt idx="777">
                  <c:v>9.6906853986377541</c:v>
                </c:pt>
                <c:pt idx="778">
                  <c:v>-10.809841519369051</c:v>
                </c:pt>
                <c:pt idx="779">
                  <c:v>-24.249214266421152</c:v>
                </c:pt>
                <c:pt idx="780">
                  <c:v>24.849680018032558</c:v>
                </c:pt>
                <c:pt idx="781">
                  <c:v>46.994533016118091</c:v>
                </c:pt>
                <c:pt idx="782">
                  <c:v>14.346640987183491</c:v>
                </c:pt>
                <c:pt idx="783">
                  <c:v>-23.784274082339493</c:v>
                </c:pt>
                <c:pt idx="784">
                  <c:v>-23.671435210104526</c:v>
                </c:pt>
                <c:pt idx="785">
                  <c:v>0.54779249813791608</c:v>
                </c:pt>
                <c:pt idx="786">
                  <c:v>18.481872955444864</c:v>
                </c:pt>
                <c:pt idx="787">
                  <c:v>-6.2472821993558778</c:v>
                </c:pt>
                <c:pt idx="788">
                  <c:v>-6.4991917834733499</c:v>
                </c:pt>
                <c:pt idx="789">
                  <c:v>52.160205003887647</c:v>
                </c:pt>
                <c:pt idx="790">
                  <c:v>52.527106571194189</c:v>
                </c:pt>
                <c:pt idx="791">
                  <c:v>-5.5708418996766227</c:v>
                </c:pt>
                <c:pt idx="792">
                  <c:v>-16.74325185434315</c:v>
                </c:pt>
                <c:pt idx="793">
                  <c:v>-14.71282994202965</c:v>
                </c:pt>
                <c:pt idx="794">
                  <c:v>-14.063296326642867</c:v>
                </c:pt>
                <c:pt idx="795">
                  <c:v>13.270448544551108</c:v>
                </c:pt>
                <c:pt idx="796">
                  <c:v>-13.673814810446302</c:v>
                </c:pt>
                <c:pt idx="797">
                  <c:v>-34.124832208946756</c:v>
                </c:pt>
                <c:pt idx="798">
                  <c:v>22.525010883645656</c:v>
                </c:pt>
                <c:pt idx="799">
                  <c:v>13.524555644701117</c:v>
                </c:pt>
                <c:pt idx="800">
                  <c:v>19.438419810313121</c:v>
                </c:pt>
                <c:pt idx="801">
                  <c:v>41.663608683758952</c:v>
                </c:pt>
                <c:pt idx="802">
                  <c:v>-4.2079639563077258</c:v>
                </c:pt>
                <c:pt idx="803">
                  <c:v>-9.1438529560247304</c:v>
                </c:pt>
                <c:pt idx="804">
                  <c:v>51.476370199183755</c:v>
                </c:pt>
                <c:pt idx="805">
                  <c:v>-20.802845509157898</c:v>
                </c:pt>
                <c:pt idx="806">
                  <c:v>-6.3294378768391439</c:v>
                </c:pt>
                <c:pt idx="807">
                  <c:v>21.333871415333952</c:v>
                </c:pt>
                <c:pt idx="808">
                  <c:v>-15.301980931121374</c:v>
                </c:pt>
                <c:pt idx="809">
                  <c:v>-34.582725939411233</c:v>
                </c:pt>
                <c:pt idx="810">
                  <c:v>22.799349773228478</c:v>
                </c:pt>
                <c:pt idx="811">
                  <c:v>25.85615928116939</c:v>
                </c:pt>
                <c:pt idx="812">
                  <c:v>-5.735339863558373</c:v>
                </c:pt>
                <c:pt idx="813">
                  <c:v>-15.87367012351088</c:v>
                </c:pt>
                <c:pt idx="814">
                  <c:v>0.61489786711463523</c:v>
                </c:pt>
                <c:pt idx="815">
                  <c:v>-18.324083471495573</c:v>
                </c:pt>
                <c:pt idx="816">
                  <c:v>2.8781860473080627</c:v>
                </c:pt>
                <c:pt idx="817">
                  <c:v>-10.724057867409588</c:v>
                </c:pt>
                <c:pt idx="818">
                  <c:v>-12.028546935774109</c:v>
                </c:pt>
                <c:pt idx="819">
                  <c:v>-5.9326862697529421</c:v>
                </c:pt>
                <c:pt idx="820">
                  <c:v>64.92789137945806</c:v>
                </c:pt>
                <c:pt idx="821">
                  <c:v>4.2824579381695322</c:v>
                </c:pt>
                <c:pt idx="822">
                  <c:v>-3.7756016539259925</c:v>
                </c:pt>
                <c:pt idx="823">
                  <c:v>-37.489827900192076</c:v>
                </c:pt>
                <c:pt idx="824">
                  <c:v>16.277821506308225</c:v>
                </c:pt>
                <c:pt idx="825">
                  <c:v>-13.936947222253085</c:v>
                </c:pt>
                <c:pt idx="826">
                  <c:v>4.8472989892086957</c:v>
                </c:pt>
                <c:pt idx="827">
                  <c:v>-5.9574829048366098</c:v>
                </c:pt>
                <c:pt idx="828">
                  <c:v>-10.932453270770878</c:v>
                </c:pt>
                <c:pt idx="829">
                  <c:v>6.1241389947082929</c:v>
                </c:pt>
                <c:pt idx="830">
                  <c:v>21.853782644013748</c:v>
                </c:pt>
                <c:pt idx="831">
                  <c:v>-13.466135339261378</c:v>
                </c:pt>
                <c:pt idx="832">
                  <c:v>-20.153144070174761</c:v>
                </c:pt>
                <c:pt idx="833">
                  <c:v>-33.268883229865274</c:v>
                </c:pt>
                <c:pt idx="834">
                  <c:v>-5.4008480319360483</c:v>
                </c:pt>
                <c:pt idx="835">
                  <c:v>-1.7305252701470764</c:v>
                </c:pt>
                <c:pt idx="836">
                  <c:v>-18.838997229209852</c:v>
                </c:pt>
                <c:pt idx="837">
                  <c:v>-32.2279323601703</c:v>
                </c:pt>
                <c:pt idx="838">
                  <c:v>-43.329102606995455</c:v>
                </c:pt>
                <c:pt idx="839">
                  <c:v>-13.064489278174344</c:v>
                </c:pt>
                <c:pt idx="840">
                  <c:v>-63.819216441358137</c:v>
                </c:pt>
                <c:pt idx="841">
                  <c:v>-1.603436900760876</c:v>
                </c:pt>
                <c:pt idx="842">
                  <c:v>23.688199284718195</c:v>
                </c:pt>
                <c:pt idx="843">
                  <c:v>18.909393443923925</c:v>
                </c:pt>
                <c:pt idx="844">
                  <c:v>15.306702349393721</c:v>
                </c:pt>
                <c:pt idx="845">
                  <c:v>-7.6497846560535869</c:v>
                </c:pt>
                <c:pt idx="846">
                  <c:v>-42.278458546338619</c:v>
                </c:pt>
                <c:pt idx="847">
                  <c:v>22.810639853276427</c:v>
                </c:pt>
                <c:pt idx="848">
                  <c:v>67.110062128511174</c:v>
                </c:pt>
                <c:pt idx="849">
                  <c:v>11.022799540987787</c:v>
                </c:pt>
                <c:pt idx="850">
                  <c:v>-19.118162292014851</c:v>
                </c:pt>
                <c:pt idx="851">
                  <c:v>29.239567552067768</c:v>
                </c:pt>
                <c:pt idx="852">
                  <c:v>-14.750230921233978</c:v>
                </c:pt>
                <c:pt idx="853">
                  <c:v>20.949908184101211</c:v>
                </c:pt>
                <c:pt idx="854">
                  <c:v>-10.076923452967328</c:v>
                </c:pt>
                <c:pt idx="855">
                  <c:v>-5.9009225591657675</c:v>
                </c:pt>
                <c:pt idx="856">
                  <c:v>2.5616416499111949</c:v>
                </c:pt>
                <c:pt idx="857">
                  <c:v>7.0909704678695675</c:v>
                </c:pt>
                <c:pt idx="858">
                  <c:v>-0.27231085516143683</c:v>
                </c:pt>
                <c:pt idx="859">
                  <c:v>18.989045086348625</c:v>
                </c:pt>
                <c:pt idx="860">
                  <c:v>-16.693922697396477</c:v>
                </c:pt>
                <c:pt idx="861">
                  <c:v>20.295321066865156</c:v>
                </c:pt>
                <c:pt idx="862">
                  <c:v>-9.2857120002109159</c:v>
                </c:pt>
                <c:pt idx="863">
                  <c:v>1.0454798495088582</c:v>
                </c:pt>
                <c:pt idx="864">
                  <c:v>42.359734450177825</c:v>
                </c:pt>
                <c:pt idx="865">
                  <c:v>6.1797088018024695</c:v>
                </c:pt>
                <c:pt idx="866">
                  <c:v>-1.7839941840009317</c:v>
                </c:pt>
                <c:pt idx="867">
                  <c:v>-31.807469353918417</c:v>
                </c:pt>
                <c:pt idx="868">
                  <c:v>22.198587264827914</c:v>
                </c:pt>
                <c:pt idx="869">
                  <c:v>-3.5537749960081513</c:v>
                </c:pt>
                <c:pt idx="870">
                  <c:v>9.8441003617140765</c:v>
                </c:pt>
                <c:pt idx="871">
                  <c:v>-14.002969818473215</c:v>
                </c:pt>
                <c:pt idx="872">
                  <c:v>28.740984151342076</c:v>
                </c:pt>
                <c:pt idx="873">
                  <c:v>-10.077573319705211</c:v>
                </c:pt>
                <c:pt idx="874">
                  <c:v>7.5118547558187743</c:v>
                </c:pt>
                <c:pt idx="875">
                  <c:v>40.321657589735757</c:v>
                </c:pt>
                <c:pt idx="876">
                  <c:v>-9.1893019543530343</c:v>
                </c:pt>
                <c:pt idx="877">
                  <c:v>-10.498136639669994</c:v>
                </c:pt>
                <c:pt idx="878">
                  <c:v>-20.491019914131577</c:v>
                </c:pt>
                <c:pt idx="879">
                  <c:v>-31.14793056502436</c:v>
                </c:pt>
                <c:pt idx="880">
                  <c:v>-27.860107746819516</c:v>
                </c:pt>
                <c:pt idx="881">
                  <c:v>-12.248139139487668</c:v>
                </c:pt>
                <c:pt idx="882">
                  <c:v>4.746795328029247</c:v>
                </c:pt>
                <c:pt idx="883">
                  <c:v>11.071487339126428</c:v>
                </c:pt>
                <c:pt idx="884">
                  <c:v>24.838151832257928</c:v>
                </c:pt>
                <c:pt idx="885">
                  <c:v>4.3328813696913073</c:v>
                </c:pt>
                <c:pt idx="886">
                  <c:v>-2.3203197666072342</c:v>
                </c:pt>
                <c:pt idx="887">
                  <c:v>22.791796462729295</c:v>
                </c:pt>
                <c:pt idx="888">
                  <c:v>46.650698591640079</c:v>
                </c:pt>
                <c:pt idx="889">
                  <c:v>-12.774947578386534</c:v>
                </c:pt>
                <c:pt idx="890">
                  <c:v>0.9191803272741268</c:v>
                </c:pt>
                <c:pt idx="891">
                  <c:v>4.8212794413668192</c:v>
                </c:pt>
                <c:pt idx="892">
                  <c:v>-4.736665352877262</c:v>
                </c:pt>
                <c:pt idx="893">
                  <c:v>33.044869721895338</c:v>
                </c:pt>
                <c:pt idx="894">
                  <c:v>48.39655839590008</c:v>
                </c:pt>
                <c:pt idx="895">
                  <c:v>18.218372933710022</c:v>
                </c:pt>
                <c:pt idx="896">
                  <c:v>25.846424889656657</c:v>
                </c:pt>
                <c:pt idx="897">
                  <c:v>1.0385544492063588</c:v>
                </c:pt>
                <c:pt idx="898">
                  <c:v>18.747516729339594</c:v>
                </c:pt>
                <c:pt idx="899">
                  <c:v>-10.650615876729802</c:v>
                </c:pt>
                <c:pt idx="900">
                  <c:v>13.128988224273762</c:v>
                </c:pt>
                <c:pt idx="901">
                  <c:v>38.173255032323453</c:v>
                </c:pt>
                <c:pt idx="902">
                  <c:v>-12.805817681380049</c:v>
                </c:pt>
                <c:pt idx="903">
                  <c:v>33.301111354980961</c:v>
                </c:pt>
                <c:pt idx="904">
                  <c:v>28.637001200004129</c:v>
                </c:pt>
                <c:pt idx="905">
                  <c:v>0.94875149406909642</c:v>
                </c:pt>
                <c:pt idx="906">
                  <c:v>-10.619175019710838</c:v>
                </c:pt>
                <c:pt idx="907">
                  <c:v>-56.633101308852233</c:v>
                </c:pt>
                <c:pt idx="908">
                  <c:v>39.928148079205016</c:v>
                </c:pt>
                <c:pt idx="909">
                  <c:v>-9.5375539850827824</c:v>
                </c:pt>
                <c:pt idx="910">
                  <c:v>-4.5523661840412517</c:v>
                </c:pt>
                <c:pt idx="911">
                  <c:v>3.8541896036377494</c:v>
                </c:pt>
                <c:pt idx="912">
                  <c:v>-1.9104491426556436</c:v>
                </c:pt>
                <c:pt idx="913">
                  <c:v>4.0061172663477578</c:v>
                </c:pt>
                <c:pt idx="914">
                  <c:v>-1.3336802585951801</c:v>
                </c:pt>
                <c:pt idx="915">
                  <c:v>-42.06787385716482</c:v>
                </c:pt>
                <c:pt idx="916">
                  <c:v>6.6578215757076222</c:v>
                </c:pt>
                <c:pt idx="917">
                  <c:v>24.624492947752998</c:v>
                </c:pt>
                <c:pt idx="918">
                  <c:v>9.1076435688073332</c:v>
                </c:pt>
                <c:pt idx="919">
                  <c:v>-18.964987932438387</c:v>
                </c:pt>
                <c:pt idx="920">
                  <c:v>-10.883458388577381</c:v>
                </c:pt>
                <c:pt idx="921">
                  <c:v>37.336466500055977</c:v>
                </c:pt>
                <c:pt idx="922">
                  <c:v>11.570552883272775</c:v>
                </c:pt>
                <c:pt idx="923">
                  <c:v>35.416638130732714</c:v>
                </c:pt>
                <c:pt idx="924">
                  <c:v>25.255447612347702</c:v>
                </c:pt>
                <c:pt idx="925">
                  <c:v>-19.93254627011428</c:v>
                </c:pt>
                <c:pt idx="926">
                  <c:v>-12.383208024860764</c:v>
                </c:pt>
                <c:pt idx="927">
                  <c:v>-12.011340450537244</c:v>
                </c:pt>
                <c:pt idx="928">
                  <c:v>-11.712868730842613</c:v>
                </c:pt>
                <c:pt idx="929">
                  <c:v>29.736918899189547</c:v>
                </c:pt>
                <c:pt idx="930">
                  <c:v>31.907845404972107</c:v>
                </c:pt>
                <c:pt idx="931">
                  <c:v>-5.5278670019107228</c:v>
                </c:pt>
                <c:pt idx="932">
                  <c:v>-12.604057098923228</c:v>
                </c:pt>
                <c:pt idx="933">
                  <c:v>-20.859914714769996</c:v>
                </c:pt>
                <c:pt idx="934">
                  <c:v>-16.10286669626835</c:v>
                </c:pt>
                <c:pt idx="935">
                  <c:v>-19.416507241855577</c:v>
                </c:pt>
                <c:pt idx="936">
                  <c:v>-0.98403490830662221</c:v>
                </c:pt>
                <c:pt idx="937">
                  <c:v>6.072692227900248</c:v>
                </c:pt>
                <c:pt idx="938">
                  <c:v>-4.7480311429184106</c:v>
                </c:pt>
                <c:pt idx="939">
                  <c:v>17.535795132638562</c:v>
                </c:pt>
                <c:pt idx="940">
                  <c:v>13.153993770176648</c:v>
                </c:pt>
                <c:pt idx="941">
                  <c:v>17.920285202516823</c:v>
                </c:pt>
                <c:pt idx="942">
                  <c:v>62.477738811700711</c:v>
                </c:pt>
                <c:pt idx="943">
                  <c:v>-23.502274865395645</c:v>
                </c:pt>
                <c:pt idx="944">
                  <c:v>2.1111252645982717</c:v>
                </c:pt>
                <c:pt idx="945">
                  <c:v>-0.26257634529487106</c:v>
                </c:pt>
                <c:pt idx="946">
                  <c:v>29.051835978187725</c:v>
                </c:pt>
                <c:pt idx="947">
                  <c:v>-9.3483138414881708</c:v>
                </c:pt>
                <c:pt idx="948">
                  <c:v>12.937601787555302</c:v>
                </c:pt>
                <c:pt idx="949">
                  <c:v>-10.697376083750299</c:v>
                </c:pt>
                <c:pt idx="950">
                  <c:v>27.92153127164076</c:v>
                </c:pt>
                <c:pt idx="951">
                  <c:v>40.930083114166223</c:v>
                </c:pt>
                <c:pt idx="952">
                  <c:v>-8.1804390035467875</c:v>
                </c:pt>
                <c:pt idx="953">
                  <c:v>2.2385951450705637</c:v>
                </c:pt>
                <c:pt idx="954">
                  <c:v>-5.2779687746475901</c:v>
                </c:pt>
                <c:pt idx="955">
                  <c:v>-9.2555048784529745</c:v>
                </c:pt>
                <c:pt idx="956">
                  <c:v>-6.9228675663657029</c:v>
                </c:pt>
                <c:pt idx="957">
                  <c:v>15.10472203388403</c:v>
                </c:pt>
                <c:pt idx="958">
                  <c:v>69.684018597144501</c:v>
                </c:pt>
                <c:pt idx="959">
                  <c:v>2.5588257862998098</c:v>
                </c:pt>
                <c:pt idx="960">
                  <c:v>5.6079672480974523</c:v>
                </c:pt>
                <c:pt idx="961">
                  <c:v>-21.796490046357878</c:v>
                </c:pt>
                <c:pt idx="962">
                  <c:v>30.715490435294548</c:v>
                </c:pt>
                <c:pt idx="963">
                  <c:v>-29.025536657098314</c:v>
                </c:pt>
                <c:pt idx="964">
                  <c:v>-15.780901412431028</c:v>
                </c:pt>
                <c:pt idx="965">
                  <c:v>16.918418033361853</c:v>
                </c:pt>
                <c:pt idx="966">
                  <c:v>14.898078425975896</c:v>
                </c:pt>
                <c:pt idx="967">
                  <c:v>-18.320075499698493</c:v>
                </c:pt>
                <c:pt idx="968">
                  <c:v>7.3618929703886593</c:v>
                </c:pt>
                <c:pt idx="969">
                  <c:v>-38.497906895761638</c:v>
                </c:pt>
                <c:pt idx="970">
                  <c:v>0.67511251842085684</c:v>
                </c:pt>
                <c:pt idx="971">
                  <c:v>2.5481067713568137</c:v>
                </c:pt>
                <c:pt idx="972">
                  <c:v>12.740536938374319</c:v>
                </c:pt>
                <c:pt idx="973">
                  <c:v>-13.985641078473421</c:v>
                </c:pt>
                <c:pt idx="974">
                  <c:v>10.107929748735341</c:v>
                </c:pt>
                <c:pt idx="975">
                  <c:v>-15.127968251880818</c:v>
                </c:pt>
                <c:pt idx="976">
                  <c:v>19.730008578982059</c:v>
                </c:pt>
                <c:pt idx="977">
                  <c:v>-14.181645996856844</c:v>
                </c:pt>
                <c:pt idx="978">
                  <c:v>18.804099104390193</c:v>
                </c:pt>
                <c:pt idx="979">
                  <c:v>-20.425881845908307</c:v>
                </c:pt>
                <c:pt idx="980">
                  <c:v>-29.034304948283626</c:v>
                </c:pt>
                <c:pt idx="981">
                  <c:v>-4.375142857802679</c:v>
                </c:pt>
                <c:pt idx="982">
                  <c:v>3.8730445342648494</c:v>
                </c:pt>
                <c:pt idx="983">
                  <c:v>18.272482464542918</c:v>
                </c:pt>
                <c:pt idx="984">
                  <c:v>-25.269927794676381</c:v>
                </c:pt>
                <c:pt idx="985">
                  <c:v>19.556265402065709</c:v>
                </c:pt>
                <c:pt idx="986">
                  <c:v>27.430599061561168</c:v>
                </c:pt>
                <c:pt idx="987">
                  <c:v>4.669902785377392</c:v>
                </c:pt>
                <c:pt idx="988">
                  <c:v>7.3443072447712581</c:v>
                </c:pt>
                <c:pt idx="989">
                  <c:v>15.107944880105393</c:v>
                </c:pt>
                <c:pt idx="990">
                  <c:v>4.520827199356571</c:v>
                </c:pt>
                <c:pt idx="991">
                  <c:v>-14.149228199799795</c:v>
                </c:pt>
                <c:pt idx="992">
                  <c:v>-6.6663814050239338</c:v>
                </c:pt>
                <c:pt idx="993">
                  <c:v>-4.805036451004101</c:v>
                </c:pt>
                <c:pt idx="994">
                  <c:v>7.0401014790560481</c:v>
                </c:pt>
                <c:pt idx="995">
                  <c:v>20.039296542870012</c:v>
                </c:pt>
                <c:pt idx="996">
                  <c:v>-9.6009997584937494</c:v>
                </c:pt>
                <c:pt idx="997">
                  <c:v>-40.082411838857688</c:v>
                </c:pt>
                <c:pt idx="998">
                  <c:v>3.130571366966401</c:v>
                </c:pt>
                <c:pt idx="999">
                  <c:v>7.0473916205017062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-24.725322625472511</c:v>
                </c:pt>
                <c:pt idx="1">
                  <c:v>49.695835694601939</c:v>
                </c:pt>
                <c:pt idx="2">
                  <c:v>46.50882742694229</c:v>
                </c:pt>
                <c:pt idx="3">
                  <c:v>-19.148148423497076</c:v>
                </c:pt>
                <c:pt idx="4">
                  <c:v>15.995607398116736</c:v>
                </c:pt>
                <c:pt idx="5">
                  <c:v>21.294675798373884</c:v>
                </c:pt>
                <c:pt idx="6">
                  <c:v>-40.96400027237803</c:v>
                </c:pt>
                <c:pt idx="7">
                  <c:v>2.2274112742107501</c:v>
                </c:pt>
                <c:pt idx="8">
                  <c:v>31.940760287571518</c:v>
                </c:pt>
                <c:pt idx="9">
                  <c:v>-11.742644880497293</c:v>
                </c:pt>
                <c:pt idx="10">
                  <c:v>43.887280662168294</c:v>
                </c:pt>
                <c:pt idx="11">
                  <c:v>35.780673729932502</c:v>
                </c:pt>
                <c:pt idx="12">
                  <c:v>-18.821080991358627</c:v>
                </c:pt>
                <c:pt idx="13">
                  <c:v>1.2835626937544191</c:v>
                </c:pt>
                <c:pt idx="14">
                  <c:v>13.924797170906446</c:v>
                </c:pt>
                <c:pt idx="15">
                  <c:v>-40.572126121790305</c:v>
                </c:pt>
                <c:pt idx="16">
                  <c:v>55.891577032447572</c:v>
                </c:pt>
                <c:pt idx="17">
                  <c:v>35.19440044434581</c:v>
                </c:pt>
                <c:pt idx="18">
                  <c:v>20.89231754739631</c:v>
                </c:pt>
                <c:pt idx="19">
                  <c:v>104.5281912635954</c:v>
                </c:pt>
                <c:pt idx="20">
                  <c:v>69.063693382767553</c:v>
                </c:pt>
                <c:pt idx="21">
                  <c:v>3.6929507416934442</c:v>
                </c:pt>
                <c:pt idx="22">
                  <c:v>-58.325575935795328</c:v>
                </c:pt>
                <c:pt idx="23">
                  <c:v>47.0299609805964</c:v>
                </c:pt>
                <c:pt idx="24">
                  <c:v>20.764641014925843</c:v>
                </c:pt>
                <c:pt idx="25">
                  <c:v>35.237427374733983</c:v>
                </c:pt>
                <c:pt idx="26">
                  <c:v>134.25333414858082</c:v>
                </c:pt>
                <c:pt idx="27">
                  <c:v>80.541116603039796</c:v>
                </c:pt>
                <c:pt idx="28">
                  <c:v>0.75364465762066146</c:v>
                </c:pt>
                <c:pt idx="29">
                  <c:v>18.011554006754594</c:v>
                </c:pt>
                <c:pt idx="30">
                  <c:v>59.392853477542758</c:v>
                </c:pt>
                <c:pt idx="31">
                  <c:v>47.854816333698835</c:v>
                </c:pt>
                <c:pt idx="32">
                  <c:v>-7.4702418455960524</c:v>
                </c:pt>
                <c:pt idx="33">
                  <c:v>15.276827823450926</c:v>
                </c:pt>
                <c:pt idx="34">
                  <c:v>42.107767876032888</c:v>
                </c:pt>
                <c:pt idx="35">
                  <c:v>-10.673609678383844</c:v>
                </c:pt>
                <c:pt idx="36">
                  <c:v>-29.128916962015133</c:v>
                </c:pt>
                <c:pt idx="37">
                  <c:v>221.62375822602914</c:v>
                </c:pt>
                <c:pt idx="38">
                  <c:v>56.947212704404237</c:v>
                </c:pt>
                <c:pt idx="39">
                  <c:v>82.309532621153153</c:v>
                </c:pt>
                <c:pt idx="40">
                  <c:v>36.657939493462877</c:v>
                </c:pt>
                <c:pt idx="41">
                  <c:v>-39.796552300973644</c:v>
                </c:pt>
                <c:pt idx="42">
                  <c:v>27.269830387410668</c:v>
                </c:pt>
                <c:pt idx="43">
                  <c:v>-13.896940813211632</c:v>
                </c:pt>
                <c:pt idx="44">
                  <c:v>193.00554053089388</c:v>
                </c:pt>
                <c:pt idx="45">
                  <c:v>55.052195778661442</c:v>
                </c:pt>
                <c:pt idx="46">
                  <c:v>14.704509814706263</c:v>
                </c:pt>
                <c:pt idx="47">
                  <c:v>-26.796975278835401</c:v>
                </c:pt>
                <c:pt idx="48">
                  <c:v>25.724333680333061</c:v>
                </c:pt>
                <c:pt idx="49">
                  <c:v>9.7110993648480992</c:v>
                </c:pt>
                <c:pt idx="50">
                  <c:v>15.252793862778841</c:v>
                </c:pt>
                <c:pt idx="51">
                  <c:v>-43.273602908798424</c:v>
                </c:pt>
                <c:pt idx="52">
                  <c:v>1.4892945747014874</c:v>
                </c:pt>
                <c:pt idx="53">
                  <c:v>81.406943140053428</c:v>
                </c:pt>
                <c:pt idx="54">
                  <c:v>-59.699888206038281</c:v>
                </c:pt>
                <c:pt idx="55">
                  <c:v>168.93823747835683</c:v>
                </c:pt>
                <c:pt idx="56">
                  <c:v>21.207285274896382</c:v>
                </c:pt>
                <c:pt idx="57">
                  <c:v>-17.692120481358977</c:v>
                </c:pt>
                <c:pt idx="58">
                  <c:v>31.384107150137471</c:v>
                </c:pt>
                <c:pt idx="59">
                  <c:v>-65.293860824254665</c:v>
                </c:pt>
                <c:pt idx="60">
                  <c:v>54.899316775377443</c:v>
                </c:pt>
                <c:pt idx="61">
                  <c:v>-9.5415068904117177</c:v>
                </c:pt>
                <c:pt idx="62">
                  <c:v>129.4023169474672</c:v>
                </c:pt>
                <c:pt idx="63">
                  <c:v>99.074867695384754</c:v>
                </c:pt>
                <c:pt idx="64">
                  <c:v>5.2494249647152031</c:v>
                </c:pt>
                <c:pt idx="65">
                  <c:v>66.825240555132723</c:v>
                </c:pt>
                <c:pt idx="66">
                  <c:v>43.412600515475489</c:v>
                </c:pt>
                <c:pt idx="67">
                  <c:v>-4.2208256481038484</c:v>
                </c:pt>
                <c:pt idx="68">
                  <c:v>57.772001890487374</c:v>
                </c:pt>
                <c:pt idx="69">
                  <c:v>68.69277028176954</c:v>
                </c:pt>
                <c:pt idx="70">
                  <c:v>72.98464041460042</c:v>
                </c:pt>
                <c:pt idx="71">
                  <c:v>-0.95476573273102439</c:v>
                </c:pt>
                <c:pt idx="72">
                  <c:v>16.463146124916822</c:v>
                </c:pt>
                <c:pt idx="73">
                  <c:v>72.400658023619371</c:v>
                </c:pt>
                <c:pt idx="74">
                  <c:v>20.903683190075235</c:v>
                </c:pt>
                <c:pt idx="75">
                  <c:v>-1.7750490525573213</c:v>
                </c:pt>
                <c:pt idx="76">
                  <c:v>-26.748757111388702</c:v>
                </c:pt>
                <c:pt idx="77">
                  <c:v>20.778522231157275</c:v>
                </c:pt>
                <c:pt idx="78">
                  <c:v>-54.808926123751334</c:v>
                </c:pt>
                <c:pt idx="79">
                  <c:v>17.166326427704973</c:v>
                </c:pt>
                <c:pt idx="80">
                  <c:v>32.140420376813125</c:v>
                </c:pt>
                <c:pt idx="81">
                  <c:v>57.905521178256315</c:v>
                </c:pt>
                <c:pt idx="82">
                  <c:v>47.316065559565985</c:v>
                </c:pt>
                <c:pt idx="83">
                  <c:v>80.642853979480847</c:v>
                </c:pt>
                <c:pt idx="84">
                  <c:v>-10.093086734658394</c:v>
                </c:pt>
                <c:pt idx="85">
                  <c:v>-41.047474330571575</c:v>
                </c:pt>
                <c:pt idx="86">
                  <c:v>46.4062908236236</c:v>
                </c:pt>
                <c:pt idx="87">
                  <c:v>25.945807441480341</c:v>
                </c:pt>
                <c:pt idx="88">
                  <c:v>17.339973032538367</c:v>
                </c:pt>
                <c:pt idx="89">
                  <c:v>40.874962104427439</c:v>
                </c:pt>
                <c:pt idx="90">
                  <c:v>19.645774632738647</c:v>
                </c:pt>
                <c:pt idx="91">
                  <c:v>42.788373639986972</c:v>
                </c:pt>
                <c:pt idx="92">
                  <c:v>-35.260519912823739</c:v>
                </c:pt>
                <c:pt idx="93">
                  <c:v>36.621710958534329</c:v>
                </c:pt>
                <c:pt idx="94">
                  <c:v>43.71726046603343</c:v>
                </c:pt>
                <c:pt idx="95">
                  <c:v>4.7100653104397239</c:v>
                </c:pt>
                <c:pt idx="96">
                  <c:v>6.835949041718683</c:v>
                </c:pt>
                <c:pt idx="97">
                  <c:v>-36.54624753296207</c:v>
                </c:pt>
                <c:pt idx="98">
                  <c:v>55.551558060165569</c:v>
                </c:pt>
                <c:pt idx="99">
                  <c:v>115.74153727211052</c:v>
                </c:pt>
                <c:pt idx="100">
                  <c:v>20.924600616878422</c:v>
                </c:pt>
                <c:pt idx="101">
                  <c:v>25.566063746273727</c:v>
                </c:pt>
                <c:pt idx="102">
                  <c:v>-10.91213353983848</c:v>
                </c:pt>
                <c:pt idx="103">
                  <c:v>20.699031820690848</c:v>
                </c:pt>
                <c:pt idx="104">
                  <c:v>86.714605903997168</c:v>
                </c:pt>
                <c:pt idx="105">
                  <c:v>-23.114388340903975</c:v>
                </c:pt>
                <c:pt idx="106">
                  <c:v>97.449349423951347</c:v>
                </c:pt>
                <c:pt idx="107">
                  <c:v>32.065961602635326</c:v>
                </c:pt>
                <c:pt idx="108">
                  <c:v>26.201941058123086</c:v>
                </c:pt>
                <c:pt idx="109">
                  <c:v>-13.856668163923377</c:v>
                </c:pt>
                <c:pt idx="110">
                  <c:v>46.693202493581971</c:v>
                </c:pt>
                <c:pt idx="111">
                  <c:v>-1.2777989066761783</c:v>
                </c:pt>
                <c:pt idx="112">
                  <c:v>47.762339518452649</c:v>
                </c:pt>
                <c:pt idx="113">
                  <c:v>27.964109669222353</c:v>
                </c:pt>
                <c:pt idx="114">
                  <c:v>-10.767088409840976</c:v>
                </c:pt>
                <c:pt idx="115">
                  <c:v>139.00712446303663</c:v>
                </c:pt>
                <c:pt idx="116">
                  <c:v>29.65563798627608</c:v>
                </c:pt>
                <c:pt idx="117">
                  <c:v>-10.821232990643821</c:v>
                </c:pt>
                <c:pt idx="118">
                  <c:v>-18.0444696264227</c:v>
                </c:pt>
                <c:pt idx="119">
                  <c:v>63.463753824324677</c:v>
                </c:pt>
                <c:pt idx="120">
                  <c:v>33.136796564325429</c:v>
                </c:pt>
                <c:pt idx="121">
                  <c:v>-30.519870417594355</c:v>
                </c:pt>
                <c:pt idx="122">
                  <c:v>-7.8645113444515493</c:v>
                </c:pt>
                <c:pt idx="123">
                  <c:v>-2.8669833650356367</c:v>
                </c:pt>
                <c:pt idx="124">
                  <c:v>-5.7988557132398277</c:v>
                </c:pt>
                <c:pt idx="125">
                  <c:v>34.407413548124367</c:v>
                </c:pt>
                <c:pt idx="126">
                  <c:v>-29.966257075271997</c:v>
                </c:pt>
                <c:pt idx="127">
                  <c:v>95.185769224037102</c:v>
                </c:pt>
                <c:pt idx="128">
                  <c:v>128.82374798310136</c:v>
                </c:pt>
                <c:pt idx="129">
                  <c:v>51.934373146022843</c:v>
                </c:pt>
                <c:pt idx="130">
                  <c:v>17.72828959640082</c:v>
                </c:pt>
                <c:pt idx="131">
                  <c:v>38.84495398716362</c:v>
                </c:pt>
                <c:pt idx="132">
                  <c:v>-25.616107417890802</c:v>
                </c:pt>
                <c:pt idx="133">
                  <c:v>72.783728480808946</c:v>
                </c:pt>
                <c:pt idx="134">
                  <c:v>-16.334084380610435</c:v>
                </c:pt>
                <c:pt idx="135">
                  <c:v>36.269203088253292</c:v>
                </c:pt>
                <c:pt idx="136">
                  <c:v>85.459375655009779</c:v>
                </c:pt>
                <c:pt idx="137">
                  <c:v>14.951494544146092</c:v>
                </c:pt>
                <c:pt idx="138">
                  <c:v>10.836951641473524</c:v>
                </c:pt>
                <c:pt idx="139">
                  <c:v>-1.6417156815240048</c:v>
                </c:pt>
                <c:pt idx="140">
                  <c:v>54.24733050559135</c:v>
                </c:pt>
                <c:pt idx="141">
                  <c:v>18.410040333088624</c:v>
                </c:pt>
                <c:pt idx="142">
                  <c:v>88.231886453575811</c:v>
                </c:pt>
                <c:pt idx="143">
                  <c:v>-8.6708690448331733</c:v>
                </c:pt>
                <c:pt idx="144">
                  <c:v>18.570800688458743</c:v>
                </c:pt>
                <c:pt idx="145">
                  <c:v>38.120123420121303</c:v>
                </c:pt>
                <c:pt idx="146">
                  <c:v>28.687340309954223</c:v>
                </c:pt>
                <c:pt idx="147">
                  <c:v>93.820612815505882</c:v>
                </c:pt>
                <c:pt idx="148">
                  <c:v>-28.766335004906995</c:v>
                </c:pt>
                <c:pt idx="149">
                  <c:v>68.477506765509673</c:v>
                </c:pt>
                <c:pt idx="150">
                  <c:v>40.386153341418414</c:v>
                </c:pt>
                <c:pt idx="151">
                  <c:v>49.13811957862346</c:v>
                </c:pt>
                <c:pt idx="152">
                  <c:v>110.20144705948924</c:v>
                </c:pt>
                <c:pt idx="153">
                  <c:v>39.779174187480756</c:v>
                </c:pt>
                <c:pt idx="154">
                  <c:v>85.484087388355505</c:v>
                </c:pt>
                <c:pt idx="155">
                  <c:v>14.025004220215884</c:v>
                </c:pt>
                <c:pt idx="156">
                  <c:v>55.988615151681437</c:v>
                </c:pt>
                <c:pt idx="157">
                  <c:v>207.24018981051714</c:v>
                </c:pt>
                <c:pt idx="158">
                  <c:v>51.216465472856555</c:v>
                </c:pt>
                <c:pt idx="159">
                  <c:v>71.493794288066397</c:v>
                </c:pt>
                <c:pt idx="160">
                  <c:v>37.127111269494627</c:v>
                </c:pt>
                <c:pt idx="161">
                  <c:v>-23.069478378174935</c:v>
                </c:pt>
                <c:pt idx="162">
                  <c:v>-40.595364313980085</c:v>
                </c:pt>
                <c:pt idx="163">
                  <c:v>-4.0795914969828289</c:v>
                </c:pt>
                <c:pt idx="164">
                  <c:v>8.7821111162807455</c:v>
                </c:pt>
                <c:pt idx="165">
                  <c:v>-44.941366829851901</c:v>
                </c:pt>
                <c:pt idx="166">
                  <c:v>-63.816776807424205</c:v>
                </c:pt>
                <c:pt idx="167">
                  <c:v>31.499641437657974</c:v>
                </c:pt>
                <c:pt idx="168">
                  <c:v>77.664444301203019</c:v>
                </c:pt>
                <c:pt idx="169">
                  <c:v>77.263376655526514</c:v>
                </c:pt>
                <c:pt idx="170">
                  <c:v>12.382235153486942</c:v>
                </c:pt>
                <c:pt idx="171">
                  <c:v>-0.85674708917465381</c:v>
                </c:pt>
                <c:pt idx="172">
                  <c:v>45.451818019362165</c:v>
                </c:pt>
                <c:pt idx="173">
                  <c:v>40.698007972714528</c:v>
                </c:pt>
                <c:pt idx="174">
                  <c:v>109.20453253063882</c:v>
                </c:pt>
                <c:pt idx="175">
                  <c:v>72.535076611992338</c:v>
                </c:pt>
                <c:pt idx="176">
                  <c:v>74.630074784236669</c:v>
                </c:pt>
                <c:pt idx="177">
                  <c:v>30.145707223504566</c:v>
                </c:pt>
                <c:pt idx="178">
                  <c:v>85.767617294183466</c:v>
                </c:pt>
                <c:pt idx="179">
                  <c:v>70.114782682644176</c:v>
                </c:pt>
                <c:pt idx="180">
                  <c:v>-26.903032752849978</c:v>
                </c:pt>
                <c:pt idx="181">
                  <c:v>208.78056821068589</c:v>
                </c:pt>
                <c:pt idx="182">
                  <c:v>-24.493518757448768</c:v>
                </c:pt>
                <c:pt idx="183">
                  <c:v>-8.0970147752342356</c:v>
                </c:pt>
                <c:pt idx="184">
                  <c:v>-64.386700953781386</c:v>
                </c:pt>
                <c:pt idx="185">
                  <c:v>18.197995280706159</c:v>
                </c:pt>
                <c:pt idx="186">
                  <c:v>-12.476029073450626</c:v>
                </c:pt>
                <c:pt idx="187">
                  <c:v>129.1298655827307</c:v>
                </c:pt>
                <c:pt idx="188">
                  <c:v>49.759367194455308</c:v>
                </c:pt>
                <c:pt idx="189">
                  <c:v>23.643477738807867</c:v>
                </c:pt>
                <c:pt idx="190">
                  <c:v>51.327464639829714</c:v>
                </c:pt>
                <c:pt idx="191">
                  <c:v>32.304065194084245</c:v>
                </c:pt>
                <c:pt idx="192">
                  <c:v>-48.112551113650198</c:v>
                </c:pt>
                <c:pt idx="193">
                  <c:v>74.021479078961676</c:v>
                </c:pt>
                <c:pt idx="194">
                  <c:v>48.753377785501492</c:v>
                </c:pt>
                <c:pt idx="195">
                  <c:v>66.586032990866883</c:v>
                </c:pt>
                <c:pt idx="196">
                  <c:v>25.447557266884424</c:v>
                </c:pt>
                <c:pt idx="197">
                  <c:v>32.272226194871259</c:v>
                </c:pt>
                <c:pt idx="198">
                  <c:v>55.770359654617209</c:v>
                </c:pt>
                <c:pt idx="199">
                  <c:v>42.759906961635238</c:v>
                </c:pt>
                <c:pt idx="200">
                  <c:v>5.1091704390376087</c:v>
                </c:pt>
                <c:pt idx="201">
                  <c:v>25.10803667073198</c:v>
                </c:pt>
                <c:pt idx="202">
                  <c:v>32.300158648292822</c:v>
                </c:pt>
                <c:pt idx="203">
                  <c:v>22.67223304349433</c:v>
                </c:pt>
                <c:pt idx="204">
                  <c:v>19.947616212480842</c:v>
                </c:pt>
                <c:pt idx="205">
                  <c:v>8.6872544930157716</c:v>
                </c:pt>
                <c:pt idx="206">
                  <c:v>25.215510339851079</c:v>
                </c:pt>
                <c:pt idx="207">
                  <c:v>18.504683972098068</c:v>
                </c:pt>
                <c:pt idx="208">
                  <c:v>-3.5930554482778811</c:v>
                </c:pt>
                <c:pt idx="209">
                  <c:v>46.703409700767573</c:v>
                </c:pt>
                <c:pt idx="210">
                  <c:v>29.158207170131128</c:v>
                </c:pt>
                <c:pt idx="211">
                  <c:v>184.6274566482407</c:v>
                </c:pt>
                <c:pt idx="212">
                  <c:v>69.144236126265398</c:v>
                </c:pt>
                <c:pt idx="213">
                  <c:v>57.367843444605263</c:v>
                </c:pt>
                <c:pt idx="214">
                  <c:v>104.94665585089072</c:v>
                </c:pt>
                <c:pt idx="215">
                  <c:v>43.979207613388887</c:v>
                </c:pt>
                <c:pt idx="216">
                  <c:v>-21.567724701631409</c:v>
                </c:pt>
                <c:pt idx="217">
                  <c:v>31.93723021875644</c:v>
                </c:pt>
                <c:pt idx="218">
                  <c:v>1.786876178552177</c:v>
                </c:pt>
                <c:pt idx="219">
                  <c:v>116.66116167695937</c:v>
                </c:pt>
                <c:pt idx="220">
                  <c:v>101.01044807139287</c:v>
                </c:pt>
                <c:pt idx="221">
                  <c:v>59.942138858446796</c:v>
                </c:pt>
                <c:pt idx="222">
                  <c:v>49.929767447233814</c:v>
                </c:pt>
                <c:pt idx="223">
                  <c:v>98.561009604689843</c:v>
                </c:pt>
                <c:pt idx="224">
                  <c:v>54.351055200292677</c:v>
                </c:pt>
                <c:pt idx="225">
                  <c:v>-2.9854953247881362</c:v>
                </c:pt>
                <c:pt idx="226">
                  <c:v>52.430210061238142</c:v>
                </c:pt>
                <c:pt idx="227">
                  <c:v>31.528673284072596</c:v>
                </c:pt>
                <c:pt idx="228">
                  <c:v>0.95781430325454231</c:v>
                </c:pt>
                <c:pt idx="229">
                  <c:v>32.762823464777867</c:v>
                </c:pt>
                <c:pt idx="230">
                  <c:v>76.932655027195537</c:v>
                </c:pt>
                <c:pt idx="231">
                  <c:v>45.387096466045712</c:v>
                </c:pt>
                <c:pt idx="232">
                  <c:v>-14.374256218109418</c:v>
                </c:pt>
                <c:pt idx="233">
                  <c:v>110.69125881470089</c:v>
                </c:pt>
                <c:pt idx="234">
                  <c:v>1.9374321452696091</c:v>
                </c:pt>
                <c:pt idx="235">
                  <c:v>34.935033993385893</c:v>
                </c:pt>
                <c:pt idx="236">
                  <c:v>42.750025859557454</c:v>
                </c:pt>
                <c:pt idx="237">
                  <c:v>61.87835898078265</c:v>
                </c:pt>
                <c:pt idx="238">
                  <c:v>36.765940145806347</c:v>
                </c:pt>
                <c:pt idx="239">
                  <c:v>25.70136317148669</c:v>
                </c:pt>
                <c:pt idx="240">
                  <c:v>117.80420704497678</c:v>
                </c:pt>
                <c:pt idx="241">
                  <c:v>14.090198579552901</c:v>
                </c:pt>
                <c:pt idx="242">
                  <c:v>-17.393141475289067</c:v>
                </c:pt>
                <c:pt idx="243">
                  <c:v>65.030189225605881</c:v>
                </c:pt>
                <c:pt idx="244">
                  <c:v>108.12568453887476</c:v>
                </c:pt>
                <c:pt idx="245">
                  <c:v>-8.1564236202786198</c:v>
                </c:pt>
                <c:pt idx="246">
                  <c:v>-39.413855940171324</c:v>
                </c:pt>
                <c:pt idx="247">
                  <c:v>25.660623834479789</c:v>
                </c:pt>
                <c:pt idx="248">
                  <c:v>47.439561978113517</c:v>
                </c:pt>
                <c:pt idx="249">
                  <c:v>187.69747178931658</c:v>
                </c:pt>
                <c:pt idx="250">
                  <c:v>39.61865384072776</c:v>
                </c:pt>
                <c:pt idx="251">
                  <c:v>41.640209193577164</c:v>
                </c:pt>
                <c:pt idx="252">
                  <c:v>32.218433340098173</c:v>
                </c:pt>
                <c:pt idx="253">
                  <c:v>50.328792373495062</c:v>
                </c:pt>
                <c:pt idx="254">
                  <c:v>-5.1566061362854505</c:v>
                </c:pt>
                <c:pt idx="255">
                  <c:v>3.6867025886693057</c:v>
                </c:pt>
                <c:pt idx="256">
                  <c:v>35.906593557779466</c:v>
                </c:pt>
                <c:pt idx="257">
                  <c:v>17.241150346633862</c:v>
                </c:pt>
                <c:pt idx="258">
                  <c:v>16.402347686388204</c:v>
                </c:pt>
                <c:pt idx="259">
                  <c:v>-7.1956541205964175</c:v>
                </c:pt>
                <c:pt idx="260">
                  <c:v>70.152056777913288</c:v>
                </c:pt>
                <c:pt idx="261">
                  <c:v>6.3731920657869523</c:v>
                </c:pt>
                <c:pt idx="262">
                  <c:v>43.287255047582775</c:v>
                </c:pt>
                <c:pt idx="263">
                  <c:v>81.717146109908697</c:v>
                </c:pt>
                <c:pt idx="264">
                  <c:v>-5.632199907482125</c:v>
                </c:pt>
                <c:pt idx="265">
                  <c:v>52.032861561447191</c:v>
                </c:pt>
                <c:pt idx="266">
                  <c:v>141.27296468674112</c:v>
                </c:pt>
                <c:pt idx="267">
                  <c:v>41.685610036890004</c:v>
                </c:pt>
                <c:pt idx="268">
                  <c:v>3.7462289343326276</c:v>
                </c:pt>
                <c:pt idx="269">
                  <c:v>41.568703037407474</c:v>
                </c:pt>
                <c:pt idx="270">
                  <c:v>130.99498473416736</c:v>
                </c:pt>
                <c:pt idx="271">
                  <c:v>43.28694497554141</c:v>
                </c:pt>
                <c:pt idx="272">
                  <c:v>35.056045340837272</c:v>
                </c:pt>
                <c:pt idx="273">
                  <c:v>14.358189667405625</c:v>
                </c:pt>
                <c:pt idx="274">
                  <c:v>54.553830163299921</c:v>
                </c:pt>
                <c:pt idx="275">
                  <c:v>-46.412435015674347</c:v>
                </c:pt>
                <c:pt idx="276">
                  <c:v>23.845062801160754</c:v>
                </c:pt>
                <c:pt idx="277">
                  <c:v>2.0007591930483635</c:v>
                </c:pt>
                <c:pt idx="278">
                  <c:v>-11.266340771409981</c:v>
                </c:pt>
                <c:pt idx="279">
                  <c:v>42.699943717632195</c:v>
                </c:pt>
                <c:pt idx="280">
                  <c:v>31.507471905851613</c:v>
                </c:pt>
                <c:pt idx="281">
                  <c:v>38.023949847910998</c:v>
                </c:pt>
                <c:pt idx="282">
                  <c:v>102.00198065606003</c:v>
                </c:pt>
                <c:pt idx="283">
                  <c:v>77.25813065617244</c:v>
                </c:pt>
                <c:pt idx="284">
                  <c:v>18.658814403029865</c:v>
                </c:pt>
                <c:pt idx="285">
                  <c:v>12.218639930671639</c:v>
                </c:pt>
                <c:pt idx="286">
                  <c:v>15.631812983823746</c:v>
                </c:pt>
                <c:pt idx="287">
                  <c:v>10.718558055281507</c:v>
                </c:pt>
                <c:pt idx="288">
                  <c:v>34.914824219020851</c:v>
                </c:pt>
                <c:pt idx="289">
                  <c:v>71.117351320801788</c:v>
                </c:pt>
                <c:pt idx="290">
                  <c:v>54.653875764732547</c:v>
                </c:pt>
                <c:pt idx="291">
                  <c:v>32.802069312654957</c:v>
                </c:pt>
                <c:pt idx="292">
                  <c:v>25.199733531514099</c:v>
                </c:pt>
                <c:pt idx="293">
                  <c:v>-2.2421838716361719E-2</c:v>
                </c:pt>
                <c:pt idx="294">
                  <c:v>87.304826487871054</c:v>
                </c:pt>
                <c:pt idx="295">
                  <c:v>71.731151779666348</c:v>
                </c:pt>
                <c:pt idx="296">
                  <c:v>7.9339349519587907</c:v>
                </c:pt>
                <c:pt idx="297">
                  <c:v>18.141825561042673</c:v>
                </c:pt>
                <c:pt idx="298">
                  <c:v>71.179384163861641</c:v>
                </c:pt>
                <c:pt idx="299">
                  <c:v>111.230972410695</c:v>
                </c:pt>
                <c:pt idx="300">
                  <c:v>59.165720970066516</c:v>
                </c:pt>
                <c:pt idx="301">
                  <c:v>22.13802191707904</c:v>
                </c:pt>
                <c:pt idx="302">
                  <c:v>27.593102283569962</c:v>
                </c:pt>
                <c:pt idx="303">
                  <c:v>-18.320282458723852</c:v>
                </c:pt>
                <c:pt idx="304">
                  <c:v>-48.344365111929193</c:v>
                </c:pt>
                <c:pt idx="305">
                  <c:v>2.1310096559565999</c:v>
                </c:pt>
                <c:pt idx="306">
                  <c:v>31.78728422773375</c:v>
                </c:pt>
                <c:pt idx="307">
                  <c:v>43.966993456992718</c:v>
                </c:pt>
                <c:pt idx="308">
                  <c:v>48.136595390210545</c:v>
                </c:pt>
                <c:pt idx="309">
                  <c:v>38.690418098229138</c:v>
                </c:pt>
                <c:pt idx="310">
                  <c:v>-1.1510170487342002</c:v>
                </c:pt>
                <c:pt idx="311">
                  <c:v>-9.929677136821617</c:v>
                </c:pt>
                <c:pt idx="312">
                  <c:v>33.115700190282745</c:v>
                </c:pt>
                <c:pt idx="313">
                  <c:v>64.492496520933599</c:v>
                </c:pt>
                <c:pt idx="314">
                  <c:v>11.234109429038147</c:v>
                </c:pt>
                <c:pt idx="315">
                  <c:v>-14.389964412238655</c:v>
                </c:pt>
                <c:pt idx="316">
                  <c:v>48.779014406696902</c:v>
                </c:pt>
                <c:pt idx="317">
                  <c:v>0.69416856987887154</c:v>
                </c:pt>
                <c:pt idx="318">
                  <c:v>28.182547079605648</c:v>
                </c:pt>
                <c:pt idx="319">
                  <c:v>32.875064865361608</c:v>
                </c:pt>
                <c:pt idx="320">
                  <c:v>32.500368593002776</c:v>
                </c:pt>
                <c:pt idx="321">
                  <c:v>-17.118042130824808</c:v>
                </c:pt>
                <c:pt idx="322">
                  <c:v>98.517389181080247</c:v>
                </c:pt>
                <c:pt idx="323">
                  <c:v>-1.65478994660754</c:v>
                </c:pt>
                <c:pt idx="324">
                  <c:v>-28.831571555811642</c:v>
                </c:pt>
                <c:pt idx="325">
                  <c:v>72.480028106745223</c:v>
                </c:pt>
                <c:pt idx="326">
                  <c:v>45.110992390459757</c:v>
                </c:pt>
                <c:pt idx="327">
                  <c:v>44.697900688136905</c:v>
                </c:pt>
                <c:pt idx="328">
                  <c:v>12.214190253868344</c:v>
                </c:pt>
                <c:pt idx="329">
                  <c:v>54.448695825024416</c:v>
                </c:pt>
                <c:pt idx="330">
                  <c:v>-23.185998716223128</c:v>
                </c:pt>
                <c:pt idx="331">
                  <c:v>-3.3632906154757389</c:v>
                </c:pt>
                <c:pt idx="332">
                  <c:v>-1.0171519107534142</c:v>
                </c:pt>
                <c:pt idx="333">
                  <c:v>37.263282465982563</c:v>
                </c:pt>
                <c:pt idx="334">
                  <c:v>28.883911003904387</c:v>
                </c:pt>
                <c:pt idx="335">
                  <c:v>34.286518777556353</c:v>
                </c:pt>
                <c:pt idx="336">
                  <c:v>-20.9314038878296</c:v>
                </c:pt>
                <c:pt idx="337">
                  <c:v>51.278860577469267</c:v>
                </c:pt>
                <c:pt idx="338">
                  <c:v>-0.86291739180138904</c:v>
                </c:pt>
                <c:pt idx="339">
                  <c:v>-18.046989023596442</c:v>
                </c:pt>
                <c:pt idx="340">
                  <c:v>18.009553129622905</c:v>
                </c:pt>
                <c:pt idx="341">
                  <c:v>5.2483771180535097</c:v>
                </c:pt>
                <c:pt idx="342">
                  <c:v>38.823840842636038</c:v>
                </c:pt>
                <c:pt idx="343">
                  <c:v>0.13650075413742169</c:v>
                </c:pt>
                <c:pt idx="344">
                  <c:v>62.239876554333172</c:v>
                </c:pt>
                <c:pt idx="345">
                  <c:v>10.478086210479022</c:v>
                </c:pt>
                <c:pt idx="346">
                  <c:v>56.121625657127282</c:v>
                </c:pt>
                <c:pt idx="347">
                  <c:v>36.254671477181752</c:v>
                </c:pt>
                <c:pt idx="348">
                  <c:v>-19.63791444170197</c:v>
                </c:pt>
                <c:pt idx="349">
                  <c:v>21.729504031286435</c:v>
                </c:pt>
                <c:pt idx="350">
                  <c:v>1.3193278834028845</c:v>
                </c:pt>
                <c:pt idx="351">
                  <c:v>-18.953943432804007</c:v>
                </c:pt>
                <c:pt idx="352">
                  <c:v>32.69448195061527</c:v>
                </c:pt>
                <c:pt idx="353">
                  <c:v>6.499012299844166</c:v>
                </c:pt>
                <c:pt idx="354">
                  <c:v>30.006451574285681</c:v>
                </c:pt>
                <c:pt idx="355">
                  <c:v>2.6564337590742149</c:v>
                </c:pt>
                <c:pt idx="356">
                  <c:v>25.438499979801293</c:v>
                </c:pt>
                <c:pt idx="357">
                  <c:v>56.592577411598782</c:v>
                </c:pt>
                <c:pt idx="358">
                  <c:v>15.756623881588482</c:v>
                </c:pt>
                <c:pt idx="359">
                  <c:v>111.80762941905161</c:v>
                </c:pt>
                <c:pt idx="360">
                  <c:v>4.5706662691228388</c:v>
                </c:pt>
                <c:pt idx="361">
                  <c:v>42.23790200998549</c:v>
                </c:pt>
                <c:pt idx="362">
                  <c:v>93.729633294499905</c:v>
                </c:pt>
                <c:pt idx="363">
                  <c:v>2.5122011750569833</c:v>
                </c:pt>
                <c:pt idx="364">
                  <c:v>26.231140912744735</c:v>
                </c:pt>
                <c:pt idx="365">
                  <c:v>12.907896033795698</c:v>
                </c:pt>
                <c:pt idx="366">
                  <c:v>35.408833132564318</c:v>
                </c:pt>
                <c:pt idx="367">
                  <c:v>6.0594307753241559</c:v>
                </c:pt>
                <c:pt idx="368">
                  <c:v>23.837225088035517</c:v>
                </c:pt>
                <c:pt idx="369">
                  <c:v>9.6594230259799776</c:v>
                </c:pt>
                <c:pt idx="370">
                  <c:v>57.30779905367136</c:v>
                </c:pt>
                <c:pt idx="371">
                  <c:v>72.479455736832264</c:v>
                </c:pt>
                <c:pt idx="372">
                  <c:v>28.083066834766399</c:v>
                </c:pt>
                <c:pt idx="373">
                  <c:v>45.783434491442407</c:v>
                </c:pt>
                <c:pt idx="374">
                  <c:v>-17.526958478300877</c:v>
                </c:pt>
                <c:pt idx="375">
                  <c:v>-0.99190388646409033</c:v>
                </c:pt>
                <c:pt idx="376">
                  <c:v>93.138433674789681</c:v>
                </c:pt>
                <c:pt idx="377">
                  <c:v>-0.83703628784546069</c:v>
                </c:pt>
                <c:pt idx="378">
                  <c:v>62.454704710325345</c:v>
                </c:pt>
                <c:pt idx="379">
                  <c:v>-13.976053399909347</c:v>
                </c:pt>
                <c:pt idx="380">
                  <c:v>-23.156364495752157</c:v>
                </c:pt>
                <c:pt idx="381">
                  <c:v>27.697072725228459</c:v>
                </c:pt>
                <c:pt idx="382">
                  <c:v>15.600141544602277</c:v>
                </c:pt>
                <c:pt idx="383">
                  <c:v>-83.960505055820974</c:v>
                </c:pt>
                <c:pt idx="384">
                  <c:v>40.969901972255613</c:v>
                </c:pt>
                <c:pt idx="385">
                  <c:v>-21.749924553559588</c:v>
                </c:pt>
                <c:pt idx="386">
                  <c:v>20.138894162014193</c:v>
                </c:pt>
                <c:pt idx="387">
                  <c:v>7.8535811167622853</c:v>
                </c:pt>
                <c:pt idx="388">
                  <c:v>3.0636005430446751</c:v>
                </c:pt>
                <c:pt idx="389">
                  <c:v>-45.451143418850563</c:v>
                </c:pt>
                <c:pt idx="390">
                  <c:v>-1.3759262509220349</c:v>
                </c:pt>
                <c:pt idx="391">
                  <c:v>-25.826927308177069</c:v>
                </c:pt>
                <c:pt idx="392">
                  <c:v>66.375707206373093</c:v>
                </c:pt>
                <c:pt idx="393">
                  <c:v>5.6983934855234502</c:v>
                </c:pt>
                <c:pt idx="394">
                  <c:v>19.47439892469253</c:v>
                </c:pt>
                <c:pt idx="395">
                  <c:v>52.456215157486696</c:v>
                </c:pt>
                <c:pt idx="396">
                  <c:v>46.161155913483043</c:v>
                </c:pt>
                <c:pt idx="397">
                  <c:v>29.948057513068807</c:v>
                </c:pt>
                <c:pt idx="398">
                  <c:v>38.857831513929519</c:v>
                </c:pt>
                <c:pt idx="399">
                  <c:v>98.706991651757136</c:v>
                </c:pt>
                <c:pt idx="400">
                  <c:v>-11.466563572833834</c:v>
                </c:pt>
                <c:pt idx="401">
                  <c:v>74.668528324779885</c:v>
                </c:pt>
                <c:pt idx="402">
                  <c:v>18.527608114504002</c:v>
                </c:pt>
                <c:pt idx="403">
                  <c:v>56.807029831050301</c:v>
                </c:pt>
                <c:pt idx="404">
                  <c:v>88.849333513156907</c:v>
                </c:pt>
                <c:pt idx="405">
                  <c:v>-14.963050655712216</c:v>
                </c:pt>
                <c:pt idx="406">
                  <c:v>11.388977381793627</c:v>
                </c:pt>
                <c:pt idx="407">
                  <c:v>37.077337123966501</c:v>
                </c:pt>
                <c:pt idx="408">
                  <c:v>24.020229353907098</c:v>
                </c:pt>
                <c:pt idx="409">
                  <c:v>-8.0114160851736784</c:v>
                </c:pt>
                <c:pt idx="410">
                  <c:v>41.066081521352572</c:v>
                </c:pt>
                <c:pt idx="411">
                  <c:v>53.075182975528996</c:v>
                </c:pt>
                <c:pt idx="412">
                  <c:v>47.011640193904448</c:v>
                </c:pt>
                <c:pt idx="413">
                  <c:v>22.508800019139443</c:v>
                </c:pt>
                <c:pt idx="414">
                  <c:v>45.580628533958311</c:v>
                </c:pt>
                <c:pt idx="415">
                  <c:v>76.859633510981467</c:v>
                </c:pt>
                <c:pt idx="416">
                  <c:v>16.092708511187254</c:v>
                </c:pt>
                <c:pt idx="417">
                  <c:v>8.7304901545841851</c:v>
                </c:pt>
                <c:pt idx="418">
                  <c:v>7.9146566904982976</c:v>
                </c:pt>
                <c:pt idx="419">
                  <c:v>1.8591497463196358</c:v>
                </c:pt>
                <c:pt idx="420">
                  <c:v>5.4529090322526717</c:v>
                </c:pt>
                <c:pt idx="421">
                  <c:v>68.671219805017529</c:v>
                </c:pt>
                <c:pt idx="422">
                  <c:v>42.995832500868431</c:v>
                </c:pt>
                <c:pt idx="423">
                  <c:v>-57.895637721760885</c:v>
                </c:pt>
                <c:pt idx="424">
                  <c:v>-17.420551856472557</c:v>
                </c:pt>
                <c:pt idx="425">
                  <c:v>56.522979677847076</c:v>
                </c:pt>
                <c:pt idx="426">
                  <c:v>18.429510915007455</c:v>
                </c:pt>
                <c:pt idx="427">
                  <c:v>31.114588084712405</c:v>
                </c:pt>
                <c:pt idx="428">
                  <c:v>5.3280630177782493</c:v>
                </c:pt>
                <c:pt idx="429">
                  <c:v>71.454644262035572</c:v>
                </c:pt>
                <c:pt idx="430">
                  <c:v>-59.907810335497132</c:v>
                </c:pt>
                <c:pt idx="431">
                  <c:v>108.82908371610478</c:v>
                </c:pt>
                <c:pt idx="432">
                  <c:v>4.5094629223071543</c:v>
                </c:pt>
                <c:pt idx="433">
                  <c:v>120.38587536594692</c:v>
                </c:pt>
                <c:pt idx="434">
                  <c:v>-7.6855784965255189</c:v>
                </c:pt>
                <c:pt idx="435">
                  <c:v>167.72365629476371</c:v>
                </c:pt>
                <c:pt idx="436">
                  <c:v>3.2026173163887783</c:v>
                </c:pt>
                <c:pt idx="437">
                  <c:v>47.232036845249993</c:v>
                </c:pt>
                <c:pt idx="438">
                  <c:v>24.663186661871087</c:v>
                </c:pt>
                <c:pt idx="439">
                  <c:v>83.368762393293366</c:v>
                </c:pt>
                <c:pt idx="440">
                  <c:v>17.655285807073692</c:v>
                </c:pt>
                <c:pt idx="441">
                  <c:v>116.01079668703869</c:v>
                </c:pt>
                <c:pt idx="442">
                  <c:v>24.660341678838421</c:v>
                </c:pt>
                <c:pt idx="443">
                  <c:v>52.508992737536481</c:v>
                </c:pt>
                <c:pt idx="444">
                  <c:v>0.38121230164777131</c:v>
                </c:pt>
                <c:pt idx="445">
                  <c:v>36.183543013719941</c:v>
                </c:pt>
                <c:pt idx="446">
                  <c:v>33.658956879417133</c:v>
                </c:pt>
                <c:pt idx="447">
                  <c:v>31.787685293193306</c:v>
                </c:pt>
                <c:pt idx="448">
                  <c:v>-31.733098026237371</c:v>
                </c:pt>
                <c:pt idx="449">
                  <c:v>56.564865505471346</c:v>
                </c:pt>
                <c:pt idx="450">
                  <c:v>-43.953759308488387</c:v>
                </c:pt>
                <c:pt idx="451">
                  <c:v>85.426795245572549</c:v>
                </c:pt>
                <c:pt idx="452">
                  <c:v>8.3293124977747368</c:v>
                </c:pt>
                <c:pt idx="453">
                  <c:v>31.609507875950612</c:v>
                </c:pt>
                <c:pt idx="454">
                  <c:v>35.928150044146214</c:v>
                </c:pt>
                <c:pt idx="455">
                  <c:v>69.871280002260647</c:v>
                </c:pt>
                <c:pt idx="456">
                  <c:v>34.479074828172472</c:v>
                </c:pt>
                <c:pt idx="457">
                  <c:v>7.2667927884353052</c:v>
                </c:pt>
                <c:pt idx="458">
                  <c:v>-5.1097044125841933</c:v>
                </c:pt>
                <c:pt idx="459">
                  <c:v>8.9806319762692262</c:v>
                </c:pt>
                <c:pt idx="460">
                  <c:v>123.71653099446785</c:v>
                </c:pt>
                <c:pt idx="461">
                  <c:v>185.04753345478693</c:v>
                </c:pt>
                <c:pt idx="462">
                  <c:v>113.19267051159119</c:v>
                </c:pt>
                <c:pt idx="463">
                  <c:v>4.8849982497432443</c:v>
                </c:pt>
                <c:pt idx="464">
                  <c:v>118.00622610539833</c:v>
                </c:pt>
                <c:pt idx="465">
                  <c:v>76.494740352973054</c:v>
                </c:pt>
                <c:pt idx="466">
                  <c:v>-24.081372499739942</c:v>
                </c:pt>
                <c:pt idx="467">
                  <c:v>67.586867081810439</c:v>
                </c:pt>
                <c:pt idx="468">
                  <c:v>39.701876265171208</c:v>
                </c:pt>
                <c:pt idx="469">
                  <c:v>53.70843058804067</c:v>
                </c:pt>
                <c:pt idx="470">
                  <c:v>-23.795599618071599</c:v>
                </c:pt>
                <c:pt idx="471">
                  <c:v>15.574562287984433</c:v>
                </c:pt>
                <c:pt idx="472">
                  <c:v>37.648275401286213</c:v>
                </c:pt>
                <c:pt idx="473">
                  <c:v>-27.809812103766316</c:v>
                </c:pt>
                <c:pt idx="474">
                  <c:v>86.525806673074769</c:v>
                </c:pt>
                <c:pt idx="475">
                  <c:v>148.22721111566588</c:v>
                </c:pt>
                <c:pt idx="476">
                  <c:v>18.446378786753954</c:v>
                </c:pt>
                <c:pt idx="477">
                  <c:v>85.56316175589194</c:v>
                </c:pt>
                <c:pt idx="478">
                  <c:v>102.80379328018738</c:v>
                </c:pt>
                <c:pt idx="479">
                  <c:v>93.412966984155531</c:v>
                </c:pt>
                <c:pt idx="480">
                  <c:v>23.540614544218897</c:v>
                </c:pt>
                <c:pt idx="481">
                  <c:v>6.7776326508269165</c:v>
                </c:pt>
                <c:pt idx="482">
                  <c:v>19.725617820988038</c:v>
                </c:pt>
                <c:pt idx="483">
                  <c:v>134.47854397083861</c:v>
                </c:pt>
                <c:pt idx="484">
                  <c:v>73.013565243832304</c:v>
                </c:pt>
                <c:pt idx="485">
                  <c:v>3.7139370473753175</c:v>
                </c:pt>
                <c:pt idx="486">
                  <c:v>72.484455033263487</c:v>
                </c:pt>
                <c:pt idx="487">
                  <c:v>-42.641086888664873</c:v>
                </c:pt>
                <c:pt idx="488">
                  <c:v>120.11661886087776</c:v>
                </c:pt>
                <c:pt idx="489">
                  <c:v>37.438107634369558</c:v>
                </c:pt>
                <c:pt idx="490">
                  <c:v>11.739388295923717</c:v>
                </c:pt>
                <c:pt idx="491">
                  <c:v>-58.937725471415604</c:v>
                </c:pt>
                <c:pt idx="492">
                  <c:v>38.978693784105367</c:v>
                </c:pt>
                <c:pt idx="493">
                  <c:v>43.230013176629029</c:v>
                </c:pt>
                <c:pt idx="494">
                  <c:v>24.440621324061507</c:v>
                </c:pt>
                <c:pt idx="495">
                  <c:v>32.702437852895827</c:v>
                </c:pt>
                <c:pt idx="496">
                  <c:v>-10.239398762102859</c:v>
                </c:pt>
                <c:pt idx="497">
                  <c:v>-68.848976436140831</c:v>
                </c:pt>
                <c:pt idx="498">
                  <c:v>60.133458609935644</c:v>
                </c:pt>
                <c:pt idx="499">
                  <c:v>-31.509982904136766</c:v>
                </c:pt>
                <c:pt idx="500">
                  <c:v>10.40111004734187</c:v>
                </c:pt>
                <c:pt idx="501">
                  <c:v>-3.0339956576666083</c:v>
                </c:pt>
                <c:pt idx="502">
                  <c:v>-37.927135575651633</c:v>
                </c:pt>
                <c:pt idx="503">
                  <c:v>2.2694700218503563</c:v>
                </c:pt>
                <c:pt idx="504">
                  <c:v>5.4885865105228717</c:v>
                </c:pt>
                <c:pt idx="505">
                  <c:v>9.6996578181858677</c:v>
                </c:pt>
                <c:pt idx="506">
                  <c:v>-9.2827747218011893</c:v>
                </c:pt>
                <c:pt idx="507">
                  <c:v>41.120954947673795</c:v>
                </c:pt>
                <c:pt idx="508">
                  <c:v>104.75618089176896</c:v>
                </c:pt>
                <c:pt idx="509">
                  <c:v>87.274097701300633</c:v>
                </c:pt>
                <c:pt idx="510">
                  <c:v>-29.202669483275628</c:v>
                </c:pt>
                <c:pt idx="511">
                  <c:v>133.25081222690343</c:v>
                </c:pt>
                <c:pt idx="512">
                  <c:v>22.413785779983748</c:v>
                </c:pt>
                <c:pt idx="513">
                  <c:v>-24.858036501096528</c:v>
                </c:pt>
                <c:pt idx="514">
                  <c:v>64.42135466135818</c:v>
                </c:pt>
                <c:pt idx="515">
                  <c:v>29.611722994523369</c:v>
                </c:pt>
                <c:pt idx="516">
                  <c:v>152.99883706755713</c:v>
                </c:pt>
                <c:pt idx="517">
                  <c:v>-1.3431276301723436</c:v>
                </c:pt>
                <c:pt idx="518">
                  <c:v>-34.134740673432745</c:v>
                </c:pt>
                <c:pt idx="519">
                  <c:v>42.912964303093972</c:v>
                </c:pt>
                <c:pt idx="520">
                  <c:v>55.386014957970069</c:v>
                </c:pt>
                <c:pt idx="521">
                  <c:v>8.9219903943222967</c:v>
                </c:pt>
                <c:pt idx="522">
                  <c:v>38.568848142206264</c:v>
                </c:pt>
                <c:pt idx="523">
                  <c:v>105.93854950009249</c:v>
                </c:pt>
                <c:pt idx="524">
                  <c:v>-30.171986071957882</c:v>
                </c:pt>
                <c:pt idx="525">
                  <c:v>-27.294973687731517</c:v>
                </c:pt>
                <c:pt idx="526">
                  <c:v>3.1088790233126478</c:v>
                </c:pt>
                <c:pt idx="527">
                  <c:v>-22.967164568605085</c:v>
                </c:pt>
                <c:pt idx="528">
                  <c:v>-11.537916272292954</c:v>
                </c:pt>
                <c:pt idx="529">
                  <c:v>62.168235820535315</c:v>
                </c:pt>
                <c:pt idx="530">
                  <c:v>40.308029018043406</c:v>
                </c:pt>
                <c:pt idx="531">
                  <c:v>41.638108606209521</c:v>
                </c:pt>
                <c:pt idx="532">
                  <c:v>148.07445017544228</c:v>
                </c:pt>
                <c:pt idx="533">
                  <c:v>2.2937396889474977</c:v>
                </c:pt>
                <c:pt idx="534">
                  <c:v>102.6293483404763</c:v>
                </c:pt>
                <c:pt idx="535">
                  <c:v>-19.204247511822043</c:v>
                </c:pt>
                <c:pt idx="536">
                  <c:v>32.242873823123517</c:v>
                </c:pt>
                <c:pt idx="537">
                  <c:v>-54.189270756225845</c:v>
                </c:pt>
                <c:pt idx="538">
                  <c:v>-46.995808401676513</c:v>
                </c:pt>
                <c:pt idx="539">
                  <c:v>41.993844064889565</c:v>
                </c:pt>
                <c:pt idx="540">
                  <c:v>34.35174053034784</c:v>
                </c:pt>
                <c:pt idx="541">
                  <c:v>24.397654782984834</c:v>
                </c:pt>
                <c:pt idx="542">
                  <c:v>42.968759393890892</c:v>
                </c:pt>
                <c:pt idx="543">
                  <c:v>122.89262113950298</c:v>
                </c:pt>
                <c:pt idx="544">
                  <c:v>4.0252540856580863</c:v>
                </c:pt>
                <c:pt idx="545">
                  <c:v>60.995425620604365</c:v>
                </c:pt>
                <c:pt idx="546">
                  <c:v>24.259843286094799</c:v>
                </c:pt>
                <c:pt idx="547">
                  <c:v>106.36838878082321</c:v>
                </c:pt>
                <c:pt idx="548">
                  <c:v>-13.67692690063453</c:v>
                </c:pt>
                <c:pt idx="549">
                  <c:v>-10.073633306127455</c:v>
                </c:pt>
                <c:pt idx="550">
                  <c:v>53.566514613587309</c:v>
                </c:pt>
                <c:pt idx="551">
                  <c:v>129.6183421472517</c:v>
                </c:pt>
                <c:pt idx="552">
                  <c:v>-61.760263678931096</c:v>
                </c:pt>
                <c:pt idx="553">
                  <c:v>-28.637154140220208</c:v>
                </c:pt>
                <c:pt idx="554">
                  <c:v>8.6479797742947451</c:v>
                </c:pt>
                <c:pt idx="555">
                  <c:v>72.733027243840155</c:v>
                </c:pt>
                <c:pt idx="556">
                  <c:v>200.58832814675586</c:v>
                </c:pt>
                <c:pt idx="557">
                  <c:v>5.6406327450555933</c:v>
                </c:pt>
                <c:pt idx="558">
                  <c:v>-6.6155017591922771</c:v>
                </c:pt>
                <c:pt idx="559">
                  <c:v>13.920322310433914</c:v>
                </c:pt>
                <c:pt idx="560">
                  <c:v>28.320682608792747</c:v>
                </c:pt>
                <c:pt idx="561">
                  <c:v>19.781786521374531</c:v>
                </c:pt>
                <c:pt idx="562">
                  <c:v>31.578032046241514</c:v>
                </c:pt>
                <c:pt idx="563">
                  <c:v>-40.388647024844715</c:v>
                </c:pt>
                <c:pt idx="564">
                  <c:v>66.386928767514263</c:v>
                </c:pt>
                <c:pt idx="565">
                  <c:v>86.108292437261298</c:v>
                </c:pt>
                <c:pt idx="566">
                  <c:v>99.725566358304178</c:v>
                </c:pt>
                <c:pt idx="567">
                  <c:v>32.163628397113641</c:v>
                </c:pt>
                <c:pt idx="568">
                  <c:v>49.394890337461476</c:v>
                </c:pt>
                <c:pt idx="569">
                  <c:v>38.85183675645149</c:v>
                </c:pt>
                <c:pt idx="570">
                  <c:v>2.2487027218091455</c:v>
                </c:pt>
                <c:pt idx="571">
                  <c:v>-53.694370177382254</c:v>
                </c:pt>
                <c:pt idx="572">
                  <c:v>-17.551238991000194</c:v>
                </c:pt>
                <c:pt idx="573">
                  <c:v>49.285522850224844</c:v>
                </c:pt>
                <c:pt idx="574">
                  <c:v>-0.42948282006662275</c:v>
                </c:pt>
                <c:pt idx="575">
                  <c:v>45.916041760076155</c:v>
                </c:pt>
                <c:pt idx="576">
                  <c:v>73.951193919743673</c:v>
                </c:pt>
                <c:pt idx="577">
                  <c:v>-19.318858004141816</c:v>
                </c:pt>
                <c:pt idx="578">
                  <c:v>1.4100050358144518</c:v>
                </c:pt>
                <c:pt idx="579">
                  <c:v>53.408672427342474</c:v>
                </c:pt>
                <c:pt idx="580">
                  <c:v>-5.4772538753369471</c:v>
                </c:pt>
                <c:pt idx="581">
                  <c:v>48.720113344650024</c:v>
                </c:pt>
                <c:pt idx="582">
                  <c:v>54.475502869043133</c:v>
                </c:pt>
                <c:pt idx="583">
                  <c:v>55.108587270420145</c:v>
                </c:pt>
                <c:pt idx="584">
                  <c:v>52.561985147108587</c:v>
                </c:pt>
                <c:pt idx="585">
                  <c:v>10.830528751662975</c:v>
                </c:pt>
                <c:pt idx="586">
                  <c:v>60.681224876906725</c:v>
                </c:pt>
                <c:pt idx="587">
                  <c:v>71.238365654412689</c:v>
                </c:pt>
                <c:pt idx="588">
                  <c:v>70.893697302725002</c:v>
                </c:pt>
                <c:pt idx="589">
                  <c:v>109.42134666153886</c:v>
                </c:pt>
                <c:pt idx="590">
                  <c:v>59.858475813002372</c:v>
                </c:pt>
                <c:pt idx="591">
                  <c:v>83.737235588071485</c:v>
                </c:pt>
                <c:pt idx="592">
                  <c:v>-16.504621888417912</c:v>
                </c:pt>
                <c:pt idx="593">
                  <c:v>94.885023034437324</c:v>
                </c:pt>
                <c:pt idx="594">
                  <c:v>34.986988171071758</c:v>
                </c:pt>
                <c:pt idx="595">
                  <c:v>-5.2579017185281387</c:v>
                </c:pt>
                <c:pt idx="596">
                  <c:v>15.822497727721867</c:v>
                </c:pt>
                <c:pt idx="597">
                  <c:v>16.211241818360776</c:v>
                </c:pt>
                <c:pt idx="598">
                  <c:v>65.499816126317015</c:v>
                </c:pt>
                <c:pt idx="599">
                  <c:v>30.821599573853057</c:v>
                </c:pt>
                <c:pt idx="600">
                  <c:v>83.026089374026256</c:v>
                </c:pt>
                <c:pt idx="601">
                  <c:v>-28.187119953818378</c:v>
                </c:pt>
                <c:pt idx="602">
                  <c:v>24.175570987925852</c:v>
                </c:pt>
                <c:pt idx="603">
                  <c:v>6.5072744456969325</c:v>
                </c:pt>
                <c:pt idx="604">
                  <c:v>-38.780262484058348</c:v>
                </c:pt>
                <c:pt idx="605">
                  <c:v>-1.4077460712887984</c:v>
                </c:pt>
                <c:pt idx="606">
                  <c:v>15.5193500040887</c:v>
                </c:pt>
                <c:pt idx="607">
                  <c:v>-20.149227511575006</c:v>
                </c:pt>
                <c:pt idx="608">
                  <c:v>62.573593819696356</c:v>
                </c:pt>
                <c:pt idx="609">
                  <c:v>25.639383424318343</c:v>
                </c:pt>
                <c:pt idx="610">
                  <c:v>26.438771691659461</c:v>
                </c:pt>
                <c:pt idx="611">
                  <c:v>8.6994258740657191</c:v>
                </c:pt>
                <c:pt idx="612">
                  <c:v>103.04695734451839</c:v>
                </c:pt>
                <c:pt idx="613">
                  <c:v>-5.8768519441633282</c:v>
                </c:pt>
                <c:pt idx="614">
                  <c:v>-1.0050868950509013</c:v>
                </c:pt>
                <c:pt idx="615">
                  <c:v>68.218827814395368</c:v>
                </c:pt>
                <c:pt idx="616">
                  <c:v>41.329412450115321</c:v>
                </c:pt>
                <c:pt idx="617">
                  <c:v>97.94266969605772</c:v>
                </c:pt>
                <c:pt idx="618">
                  <c:v>42.827783497417286</c:v>
                </c:pt>
                <c:pt idx="619">
                  <c:v>-12.015090047679799</c:v>
                </c:pt>
                <c:pt idx="620">
                  <c:v>53.241452019755187</c:v>
                </c:pt>
                <c:pt idx="621">
                  <c:v>86.410687945618946</c:v>
                </c:pt>
                <c:pt idx="622">
                  <c:v>81.296580228578478</c:v>
                </c:pt>
                <c:pt idx="623">
                  <c:v>-12.035494335218068</c:v>
                </c:pt>
                <c:pt idx="624">
                  <c:v>35.886199681748664</c:v>
                </c:pt>
                <c:pt idx="625">
                  <c:v>29.916535947635083</c:v>
                </c:pt>
                <c:pt idx="626">
                  <c:v>-14.094043455748082</c:v>
                </c:pt>
                <c:pt idx="627">
                  <c:v>25.479308212292306</c:v>
                </c:pt>
                <c:pt idx="628">
                  <c:v>45.006257617045961</c:v>
                </c:pt>
                <c:pt idx="629">
                  <c:v>37.494306973561606</c:v>
                </c:pt>
                <c:pt idx="630">
                  <c:v>-8.0517328537007344</c:v>
                </c:pt>
                <c:pt idx="631">
                  <c:v>29.735247479132337</c:v>
                </c:pt>
                <c:pt idx="632">
                  <c:v>59.063297126438151</c:v>
                </c:pt>
                <c:pt idx="633">
                  <c:v>-10.20048517383929</c:v>
                </c:pt>
                <c:pt idx="634">
                  <c:v>54.400783420967969</c:v>
                </c:pt>
                <c:pt idx="635">
                  <c:v>-4.7322629934230775</c:v>
                </c:pt>
                <c:pt idx="636">
                  <c:v>35.536276586934662</c:v>
                </c:pt>
                <c:pt idx="637">
                  <c:v>54.086356473763232</c:v>
                </c:pt>
                <c:pt idx="638">
                  <c:v>-1.08305903529953</c:v>
                </c:pt>
                <c:pt idx="639">
                  <c:v>61.83744654624946</c:v>
                </c:pt>
                <c:pt idx="640">
                  <c:v>26.061123460617122</c:v>
                </c:pt>
                <c:pt idx="641">
                  <c:v>-14.144269402480459</c:v>
                </c:pt>
                <c:pt idx="642">
                  <c:v>27.131043896006027</c:v>
                </c:pt>
                <c:pt idx="643">
                  <c:v>75.831181255012552</c:v>
                </c:pt>
                <c:pt idx="644">
                  <c:v>83.577898158803308</c:v>
                </c:pt>
                <c:pt idx="645">
                  <c:v>92.231121390808397</c:v>
                </c:pt>
                <c:pt idx="646">
                  <c:v>67.958409291109675</c:v>
                </c:pt>
                <c:pt idx="647">
                  <c:v>29.612560373231631</c:v>
                </c:pt>
                <c:pt idx="648">
                  <c:v>-43.413631895344956</c:v>
                </c:pt>
                <c:pt idx="649">
                  <c:v>48.638087842939235</c:v>
                </c:pt>
                <c:pt idx="650">
                  <c:v>91.593527218047825</c:v>
                </c:pt>
                <c:pt idx="651">
                  <c:v>102.66775671664013</c:v>
                </c:pt>
                <c:pt idx="652">
                  <c:v>79.320882510100319</c:v>
                </c:pt>
                <c:pt idx="653">
                  <c:v>27.840903187668061</c:v>
                </c:pt>
                <c:pt idx="654">
                  <c:v>-35.598117885059821</c:v>
                </c:pt>
                <c:pt idx="655">
                  <c:v>41.685601970889167</c:v>
                </c:pt>
                <c:pt idx="656">
                  <c:v>15.089633855647271</c:v>
                </c:pt>
                <c:pt idx="657">
                  <c:v>37.394735776216947</c:v>
                </c:pt>
                <c:pt idx="658">
                  <c:v>23.750419497792869</c:v>
                </c:pt>
                <c:pt idx="659">
                  <c:v>-13.717565059170203</c:v>
                </c:pt>
                <c:pt idx="660">
                  <c:v>3.5085266042614185</c:v>
                </c:pt>
                <c:pt idx="661">
                  <c:v>62.623073707782645</c:v>
                </c:pt>
                <c:pt idx="662">
                  <c:v>0.68293735076375839</c:v>
                </c:pt>
                <c:pt idx="663">
                  <c:v>-46.869443990383424</c:v>
                </c:pt>
                <c:pt idx="664">
                  <c:v>51.573838279461938</c:v>
                </c:pt>
                <c:pt idx="665">
                  <c:v>56.744856549338785</c:v>
                </c:pt>
                <c:pt idx="666">
                  <c:v>49.607805717368578</c:v>
                </c:pt>
                <c:pt idx="667">
                  <c:v>48.481805276214814</c:v>
                </c:pt>
                <c:pt idx="668">
                  <c:v>19.289250947433111</c:v>
                </c:pt>
                <c:pt idx="669">
                  <c:v>1.4267484734682752</c:v>
                </c:pt>
                <c:pt idx="670">
                  <c:v>72.179414183968291</c:v>
                </c:pt>
                <c:pt idx="671">
                  <c:v>99.963888538188982</c:v>
                </c:pt>
                <c:pt idx="672">
                  <c:v>105.71643542337559</c:v>
                </c:pt>
                <c:pt idx="673">
                  <c:v>74.015930279388684</c:v>
                </c:pt>
                <c:pt idx="674">
                  <c:v>90.108414170808999</c:v>
                </c:pt>
                <c:pt idx="675">
                  <c:v>48.761921844606746</c:v>
                </c:pt>
                <c:pt idx="676">
                  <c:v>-3.0165598879841387</c:v>
                </c:pt>
                <c:pt idx="677">
                  <c:v>-38.958041944619119</c:v>
                </c:pt>
                <c:pt idx="678">
                  <c:v>-53.111262134466003</c:v>
                </c:pt>
                <c:pt idx="679">
                  <c:v>43.465187218645603</c:v>
                </c:pt>
                <c:pt idx="680">
                  <c:v>30.18666891904417</c:v>
                </c:pt>
                <c:pt idx="681">
                  <c:v>84.191739909995007</c:v>
                </c:pt>
                <c:pt idx="682">
                  <c:v>28.545438216916772</c:v>
                </c:pt>
                <c:pt idx="683">
                  <c:v>67.422611740546699</c:v>
                </c:pt>
                <c:pt idx="684">
                  <c:v>47.423606036629153</c:v>
                </c:pt>
                <c:pt idx="685">
                  <c:v>26.403573205295373</c:v>
                </c:pt>
                <c:pt idx="686">
                  <c:v>209.18496066985625</c:v>
                </c:pt>
                <c:pt idx="687">
                  <c:v>62.322265211535012</c:v>
                </c:pt>
                <c:pt idx="688">
                  <c:v>79.945206420402755</c:v>
                </c:pt>
                <c:pt idx="689">
                  <c:v>40.32215016740264</c:v>
                </c:pt>
                <c:pt idx="690">
                  <c:v>53.701903526478382</c:v>
                </c:pt>
                <c:pt idx="691">
                  <c:v>-24.31553307254941</c:v>
                </c:pt>
                <c:pt idx="692">
                  <c:v>42.807215429409887</c:v>
                </c:pt>
                <c:pt idx="693">
                  <c:v>16.284929900196289</c:v>
                </c:pt>
                <c:pt idx="694">
                  <c:v>69.110798875360416</c:v>
                </c:pt>
                <c:pt idx="695">
                  <c:v>11.364904119932339</c:v>
                </c:pt>
                <c:pt idx="696">
                  <c:v>83.124323570421311</c:v>
                </c:pt>
                <c:pt idx="697">
                  <c:v>5.6005503338067157</c:v>
                </c:pt>
                <c:pt idx="698">
                  <c:v>99.74169392321771</c:v>
                </c:pt>
                <c:pt idx="699">
                  <c:v>-14.818140789248131</c:v>
                </c:pt>
                <c:pt idx="700">
                  <c:v>28.229385812159329</c:v>
                </c:pt>
                <c:pt idx="701">
                  <c:v>4.1897864325006964</c:v>
                </c:pt>
                <c:pt idx="702">
                  <c:v>8.3847426344954883</c:v>
                </c:pt>
                <c:pt idx="703">
                  <c:v>19.071844695341603</c:v>
                </c:pt>
                <c:pt idx="704">
                  <c:v>24.573684904420176</c:v>
                </c:pt>
                <c:pt idx="705">
                  <c:v>19.976776874407072</c:v>
                </c:pt>
                <c:pt idx="706">
                  <c:v>25.551378828717603</c:v>
                </c:pt>
                <c:pt idx="707">
                  <c:v>33.335257013310517</c:v>
                </c:pt>
                <c:pt idx="708">
                  <c:v>74.146555644696292</c:v>
                </c:pt>
                <c:pt idx="709">
                  <c:v>22.909019358746736</c:v>
                </c:pt>
                <c:pt idx="710">
                  <c:v>18.197748458763243</c:v>
                </c:pt>
                <c:pt idx="711">
                  <c:v>-25.637263976452289</c:v>
                </c:pt>
                <c:pt idx="712">
                  <c:v>19.446366705520745</c:v>
                </c:pt>
                <c:pt idx="713">
                  <c:v>-30.774578772027542</c:v>
                </c:pt>
                <c:pt idx="714">
                  <c:v>-32.2971509456615</c:v>
                </c:pt>
                <c:pt idx="715">
                  <c:v>13.725621087063512</c:v>
                </c:pt>
                <c:pt idx="716">
                  <c:v>7.5492530192053451</c:v>
                </c:pt>
                <c:pt idx="717">
                  <c:v>-44.020591435962046</c:v>
                </c:pt>
                <c:pt idx="718">
                  <c:v>-4.8588695791803209</c:v>
                </c:pt>
                <c:pt idx="719">
                  <c:v>25.496547822836821</c:v>
                </c:pt>
                <c:pt idx="720">
                  <c:v>92.343015138217766</c:v>
                </c:pt>
                <c:pt idx="721">
                  <c:v>64.493795975247068</c:v>
                </c:pt>
                <c:pt idx="722">
                  <c:v>-63.433953434007414</c:v>
                </c:pt>
                <c:pt idx="723">
                  <c:v>-8.2749294627206869</c:v>
                </c:pt>
                <c:pt idx="724">
                  <c:v>-3.0877373790527685</c:v>
                </c:pt>
                <c:pt idx="725">
                  <c:v>24.393726689921053</c:v>
                </c:pt>
                <c:pt idx="726">
                  <c:v>-12.598248077833345</c:v>
                </c:pt>
                <c:pt idx="727">
                  <c:v>59.856078142790523</c:v>
                </c:pt>
                <c:pt idx="728">
                  <c:v>60.079604824084328</c:v>
                </c:pt>
                <c:pt idx="729">
                  <c:v>-20.293252471607385</c:v>
                </c:pt>
                <c:pt idx="730">
                  <c:v>-14.095270281708821</c:v>
                </c:pt>
                <c:pt idx="731">
                  <c:v>12.577986356742478</c:v>
                </c:pt>
                <c:pt idx="732">
                  <c:v>78.652582718970777</c:v>
                </c:pt>
                <c:pt idx="733">
                  <c:v>31.743871807768404</c:v>
                </c:pt>
                <c:pt idx="734">
                  <c:v>-32.099027020011022</c:v>
                </c:pt>
                <c:pt idx="735">
                  <c:v>18.774242956336341</c:v>
                </c:pt>
                <c:pt idx="736">
                  <c:v>67.069256961321372</c:v>
                </c:pt>
                <c:pt idx="737">
                  <c:v>-7.7527064427984591</c:v>
                </c:pt>
                <c:pt idx="738">
                  <c:v>48.348083746358199</c:v>
                </c:pt>
                <c:pt idx="739">
                  <c:v>27.397509586546914</c:v>
                </c:pt>
                <c:pt idx="740">
                  <c:v>31.181343762226863</c:v>
                </c:pt>
                <c:pt idx="741">
                  <c:v>76.550327970159145</c:v>
                </c:pt>
                <c:pt idx="742">
                  <c:v>-14.897552129382348</c:v>
                </c:pt>
                <c:pt idx="743">
                  <c:v>75.993274587056021</c:v>
                </c:pt>
                <c:pt idx="744">
                  <c:v>57.641132184876014</c:v>
                </c:pt>
                <c:pt idx="745">
                  <c:v>100.4137809482352</c:v>
                </c:pt>
                <c:pt idx="746">
                  <c:v>45.200894637346373</c:v>
                </c:pt>
                <c:pt idx="747">
                  <c:v>46.283432124507684</c:v>
                </c:pt>
                <c:pt idx="748">
                  <c:v>48.819520905724374</c:v>
                </c:pt>
                <c:pt idx="749">
                  <c:v>11.004910057840259</c:v>
                </c:pt>
                <c:pt idx="750">
                  <c:v>76.348015544073974</c:v>
                </c:pt>
                <c:pt idx="751">
                  <c:v>-2.218726344966127</c:v>
                </c:pt>
                <c:pt idx="752">
                  <c:v>48.596586720490777</c:v>
                </c:pt>
                <c:pt idx="753">
                  <c:v>-3.1093965127739338</c:v>
                </c:pt>
                <c:pt idx="754">
                  <c:v>52.626576416135855</c:v>
                </c:pt>
                <c:pt idx="755">
                  <c:v>-22.982418057296567</c:v>
                </c:pt>
                <c:pt idx="756">
                  <c:v>77.182383027368957</c:v>
                </c:pt>
                <c:pt idx="757">
                  <c:v>193.31194630636239</c:v>
                </c:pt>
                <c:pt idx="758">
                  <c:v>-15.915085862099517</c:v>
                </c:pt>
                <c:pt idx="759">
                  <c:v>195.11959465410791</c:v>
                </c:pt>
                <c:pt idx="760">
                  <c:v>-21.185643106593698</c:v>
                </c:pt>
                <c:pt idx="761">
                  <c:v>101.04362297172526</c:v>
                </c:pt>
                <c:pt idx="762">
                  <c:v>15.558361901885881</c:v>
                </c:pt>
                <c:pt idx="763">
                  <c:v>28.940337997885369</c:v>
                </c:pt>
                <c:pt idx="764">
                  <c:v>5.7834538817381613</c:v>
                </c:pt>
                <c:pt idx="765">
                  <c:v>35.214458394647565</c:v>
                </c:pt>
                <c:pt idx="766">
                  <c:v>57.971897575819519</c:v>
                </c:pt>
                <c:pt idx="767">
                  <c:v>131.58113703459327</c:v>
                </c:pt>
                <c:pt idx="768">
                  <c:v>17.348861718351536</c:v>
                </c:pt>
                <c:pt idx="769">
                  <c:v>-34.595651545681037</c:v>
                </c:pt>
                <c:pt idx="770">
                  <c:v>33.423141754240618</c:v>
                </c:pt>
                <c:pt idx="771">
                  <c:v>-55.677233428009679</c:v>
                </c:pt>
                <c:pt idx="772">
                  <c:v>57.665912735346438</c:v>
                </c:pt>
                <c:pt idx="773">
                  <c:v>-38.875868333849034</c:v>
                </c:pt>
                <c:pt idx="774">
                  <c:v>-22.62138247268452</c:v>
                </c:pt>
                <c:pt idx="775">
                  <c:v>71.943570081514622</c:v>
                </c:pt>
                <c:pt idx="776">
                  <c:v>68.051168914028253</c:v>
                </c:pt>
                <c:pt idx="777">
                  <c:v>77.239359565971682</c:v>
                </c:pt>
                <c:pt idx="778">
                  <c:v>-48.955321192666126</c:v>
                </c:pt>
                <c:pt idx="779">
                  <c:v>-32.522931871980433</c:v>
                </c:pt>
                <c:pt idx="780">
                  <c:v>146.36290956327645</c:v>
                </c:pt>
                <c:pt idx="781">
                  <c:v>105.84198627273058</c:v>
                </c:pt>
                <c:pt idx="782">
                  <c:v>159.84522453241189</c:v>
                </c:pt>
                <c:pt idx="783">
                  <c:v>-9.1551614352372397</c:v>
                </c:pt>
                <c:pt idx="784">
                  <c:v>-39.051177421878727</c:v>
                </c:pt>
                <c:pt idx="785">
                  <c:v>40.908384814117696</c:v>
                </c:pt>
                <c:pt idx="786">
                  <c:v>72.540940276550188</c:v>
                </c:pt>
                <c:pt idx="787">
                  <c:v>6.5460654754753822</c:v>
                </c:pt>
                <c:pt idx="788">
                  <c:v>51.425125933076636</c:v>
                </c:pt>
                <c:pt idx="789">
                  <c:v>82.047812004533284</c:v>
                </c:pt>
                <c:pt idx="790">
                  <c:v>94.889893134434004</c:v>
                </c:pt>
                <c:pt idx="791">
                  <c:v>-5.3227645445696794</c:v>
                </c:pt>
                <c:pt idx="792">
                  <c:v>16.435828992154327</c:v>
                </c:pt>
                <c:pt idx="793">
                  <c:v>25.382925739509687</c:v>
                </c:pt>
                <c:pt idx="794">
                  <c:v>-3.7227185925319368</c:v>
                </c:pt>
                <c:pt idx="795">
                  <c:v>43.652652733512596</c:v>
                </c:pt>
                <c:pt idx="796">
                  <c:v>26.609880724448452</c:v>
                </c:pt>
                <c:pt idx="797">
                  <c:v>-44.952540326154541</c:v>
                </c:pt>
                <c:pt idx="798">
                  <c:v>79.875279255630417</c:v>
                </c:pt>
                <c:pt idx="799">
                  <c:v>17.0310109092473</c:v>
                </c:pt>
                <c:pt idx="800">
                  <c:v>118.31855122519929</c:v>
                </c:pt>
                <c:pt idx="801">
                  <c:v>47.491704111163735</c:v>
                </c:pt>
                <c:pt idx="802">
                  <c:v>24.235675389771078</c:v>
                </c:pt>
                <c:pt idx="803">
                  <c:v>82.595573602118677</c:v>
                </c:pt>
                <c:pt idx="804">
                  <c:v>65.836483347454433</c:v>
                </c:pt>
                <c:pt idx="805">
                  <c:v>-14.669542916015601</c:v>
                </c:pt>
                <c:pt idx="806">
                  <c:v>19.067022490986488</c:v>
                </c:pt>
                <c:pt idx="807">
                  <c:v>43.870596648401815</c:v>
                </c:pt>
                <c:pt idx="808">
                  <c:v>-13.582846428376445</c:v>
                </c:pt>
                <c:pt idx="809">
                  <c:v>-22.824824157989312</c:v>
                </c:pt>
                <c:pt idx="810">
                  <c:v>69.014982102733342</c:v>
                </c:pt>
                <c:pt idx="811">
                  <c:v>77.529764327602464</c:v>
                </c:pt>
                <c:pt idx="812">
                  <c:v>36.268274021501995</c:v>
                </c:pt>
                <c:pt idx="813">
                  <c:v>-34.344650668785889</c:v>
                </c:pt>
                <c:pt idx="814">
                  <c:v>9.4721906295817107</c:v>
                </c:pt>
                <c:pt idx="815">
                  <c:v>-9.7580631874513166</c:v>
                </c:pt>
                <c:pt idx="816">
                  <c:v>41.059372871450556</c:v>
                </c:pt>
                <c:pt idx="817">
                  <c:v>7.3833815944600305</c:v>
                </c:pt>
                <c:pt idx="818">
                  <c:v>7.4406567957221839</c:v>
                </c:pt>
                <c:pt idx="819">
                  <c:v>50.670824509145078</c:v>
                </c:pt>
                <c:pt idx="820">
                  <c:v>69.15379463456398</c:v>
                </c:pt>
                <c:pt idx="821">
                  <c:v>31.222773168351321</c:v>
                </c:pt>
                <c:pt idx="822">
                  <c:v>-32.005572071874212</c:v>
                </c:pt>
                <c:pt idx="823">
                  <c:v>-54.789811514473477</c:v>
                </c:pt>
                <c:pt idx="824">
                  <c:v>14.674259636024725</c:v>
                </c:pt>
                <c:pt idx="825">
                  <c:v>10.812337655361151</c:v>
                </c:pt>
                <c:pt idx="826">
                  <c:v>37.871785461322851</c:v>
                </c:pt>
                <c:pt idx="827">
                  <c:v>18.118142448336776</c:v>
                </c:pt>
                <c:pt idx="828">
                  <c:v>80.936079774446426</c:v>
                </c:pt>
                <c:pt idx="829">
                  <c:v>16.268575692170696</c:v>
                </c:pt>
                <c:pt idx="830">
                  <c:v>110.2442020309709</c:v>
                </c:pt>
                <c:pt idx="831">
                  <c:v>-21.968491900571017</c:v>
                </c:pt>
                <c:pt idx="832">
                  <c:v>-18.453202241932864</c:v>
                </c:pt>
                <c:pt idx="833">
                  <c:v>-26.80864365185527</c:v>
                </c:pt>
                <c:pt idx="834">
                  <c:v>10.874760472854307</c:v>
                </c:pt>
                <c:pt idx="835">
                  <c:v>51.667270969866053</c:v>
                </c:pt>
                <c:pt idx="836">
                  <c:v>68.122579313383241</c:v>
                </c:pt>
                <c:pt idx="837">
                  <c:v>-11.172513133350261</c:v>
                </c:pt>
                <c:pt idx="838">
                  <c:v>-36.100283481861808</c:v>
                </c:pt>
                <c:pt idx="839">
                  <c:v>-8.2047857792028669</c:v>
                </c:pt>
                <c:pt idx="840">
                  <c:v>-50.578446505863198</c:v>
                </c:pt>
                <c:pt idx="841">
                  <c:v>16.819187984187614</c:v>
                </c:pt>
                <c:pt idx="842">
                  <c:v>11.722033031901784</c:v>
                </c:pt>
                <c:pt idx="843">
                  <c:v>58.484605646486841</c:v>
                </c:pt>
                <c:pt idx="844">
                  <c:v>9.4835547049892526</c:v>
                </c:pt>
                <c:pt idx="845">
                  <c:v>-18.619908321549492</c:v>
                </c:pt>
                <c:pt idx="846">
                  <c:v>-35.001520511560059</c:v>
                </c:pt>
                <c:pt idx="847">
                  <c:v>128.87678933878502</c:v>
                </c:pt>
                <c:pt idx="848">
                  <c:v>75.924958681453035</c:v>
                </c:pt>
                <c:pt idx="849">
                  <c:v>26.516050605822226</c:v>
                </c:pt>
                <c:pt idx="850">
                  <c:v>-1.7852347559907855</c:v>
                </c:pt>
                <c:pt idx="851">
                  <c:v>109.31797191440063</c:v>
                </c:pt>
                <c:pt idx="852">
                  <c:v>26.879991090281344</c:v>
                </c:pt>
                <c:pt idx="853">
                  <c:v>50.964327877680859</c:v>
                </c:pt>
                <c:pt idx="854">
                  <c:v>-4.3364962566378011</c:v>
                </c:pt>
                <c:pt idx="855">
                  <c:v>8.1423457287142789</c:v>
                </c:pt>
                <c:pt idx="856">
                  <c:v>29.157300880982582</c:v>
                </c:pt>
                <c:pt idx="857">
                  <c:v>85.584737304844595</c:v>
                </c:pt>
                <c:pt idx="858">
                  <c:v>3.7415287747854142</c:v>
                </c:pt>
                <c:pt idx="859">
                  <c:v>89.095797719801766</c:v>
                </c:pt>
                <c:pt idx="860">
                  <c:v>-11.218896500365442</c:v>
                </c:pt>
                <c:pt idx="861">
                  <c:v>59.53943011727096</c:v>
                </c:pt>
                <c:pt idx="862">
                  <c:v>-6.8634792170234693</c:v>
                </c:pt>
                <c:pt idx="863">
                  <c:v>29.573261057024268</c:v>
                </c:pt>
                <c:pt idx="864">
                  <c:v>133.59957115158548</c:v>
                </c:pt>
                <c:pt idx="865">
                  <c:v>58.897365691799067</c:v>
                </c:pt>
                <c:pt idx="866">
                  <c:v>41.025517549180172</c:v>
                </c:pt>
                <c:pt idx="867">
                  <c:v>-29.060669307756132</c:v>
                </c:pt>
                <c:pt idx="868">
                  <c:v>47.615280826550418</c:v>
                </c:pt>
                <c:pt idx="869">
                  <c:v>53.407945177548726</c:v>
                </c:pt>
                <c:pt idx="870">
                  <c:v>50.378395085775921</c:v>
                </c:pt>
                <c:pt idx="871">
                  <c:v>26.233142798969549</c:v>
                </c:pt>
                <c:pt idx="872">
                  <c:v>123.04721649553795</c:v>
                </c:pt>
                <c:pt idx="873">
                  <c:v>-3.8464277263368363</c:v>
                </c:pt>
                <c:pt idx="874">
                  <c:v>49.72150073271164</c:v>
                </c:pt>
                <c:pt idx="875">
                  <c:v>85.962804268782804</c:v>
                </c:pt>
                <c:pt idx="876">
                  <c:v>2.2391350793817679</c:v>
                </c:pt>
                <c:pt idx="877">
                  <c:v>25.37839751218538</c:v>
                </c:pt>
                <c:pt idx="878">
                  <c:v>-10.917650747828446</c:v>
                </c:pt>
                <c:pt idx="879">
                  <c:v>21.621728259396463</c:v>
                </c:pt>
                <c:pt idx="880">
                  <c:v>-22.963574612145436</c:v>
                </c:pt>
                <c:pt idx="881">
                  <c:v>-1.4481161031790237</c:v>
                </c:pt>
                <c:pt idx="882">
                  <c:v>20.442837727452495</c:v>
                </c:pt>
                <c:pt idx="883">
                  <c:v>33.20423755446307</c:v>
                </c:pt>
                <c:pt idx="884">
                  <c:v>41.113345343753423</c:v>
                </c:pt>
                <c:pt idx="885">
                  <c:v>90.933347171762819</c:v>
                </c:pt>
                <c:pt idx="886">
                  <c:v>51.157624524699045</c:v>
                </c:pt>
                <c:pt idx="887">
                  <c:v>89.480473499265386</c:v>
                </c:pt>
                <c:pt idx="888">
                  <c:v>45.852980947096746</c:v>
                </c:pt>
                <c:pt idx="889">
                  <c:v>-25.125906914491583</c:v>
                </c:pt>
                <c:pt idx="890">
                  <c:v>25.688062969940447</c:v>
                </c:pt>
                <c:pt idx="891">
                  <c:v>36.829466127282146</c:v>
                </c:pt>
                <c:pt idx="892">
                  <c:v>12.291255190119548</c:v>
                </c:pt>
                <c:pt idx="893">
                  <c:v>151.70734064760472</c:v>
                </c:pt>
                <c:pt idx="894">
                  <c:v>105.48765514382021</c:v>
                </c:pt>
                <c:pt idx="895">
                  <c:v>18.526922078846816</c:v>
                </c:pt>
                <c:pt idx="896">
                  <c:v>10.061515074035388</c:v>
                </c:pt>
                <c:pt idx="897">
                  <c:v>83.413606520948562</c:v>
                </c:pt>
                <c:pt idx="898">
                  <c:v>137.01156780388015</c:v>
                </c:pt>
                <c:pt idx="899">
                  <c:v>42.316475920056241</c:v>
                </c:pt>
                <c:pt idx="900">
                  <c:v>44.034573308602575</c:v>
                </c:pt>
                <c:pt idx="901">
                  <c:v>56.655773516010036</c:v>
                </c:pt>
                <c:pt idx="902">
                  <c:v>21.258813083117111</c:v>
                </c:pt>
                <c:pt idx="903">
                  <c:v>42.350387386772539</c:v>
                </c:pt>
                <c:pt idx="904">
                  <c:v>73.406913956543789</c:v>
                </c:pt>
                <c:pt idx="905">
                  <c:v>-13.733775984425836</c:v>
                </c:pt>
                <c:pt idx="906">
                  <c:v>24.263662540964397</c:v>
                </c:pt>
                <c:pt idx="907">
                  <c:v>-115.73818648575167</c:v>
                </c:pt>
                <c:pt idx="908">
                  <c:v>59.664216865349722</c:v>
                </c:pt>
                <c:pt idx="909">
                  <c:v>-7.2380523914703137</c:v>
                </c:pt>
                <c:pt idx="910">
                  <c:v>-4.0405500617628549</c:v>
                </c:pt>
                <c:pt idx="911">
                  <c:v>41.686577188131132</c:v>
                </c:pt>
                <c:pt idx="912">
                  <c:v>30.697394783210711</c:v>
                </c:pt>
                <c:pt idx="913">
                  <c:v>25.388377815059535</c:v>
                </c:pt>
                <c:pt idx="914">
                  <c:v>121.87906900342007</c:v>
                </c:pt>
                <c:pt idx="915">
                  <c:v>-59.697670927061729</c:v>
                </c:pt>
                <c:pt idx="916">
                  <c:v>33.827665381787021</c:v>
                </c:pt>
                <c:pt idx="917">
                  <c:v>95.937913782172132</c:v>
                </c:pt>
                <c:pt idx="918">
                  <c:v>135.81694628916128</c:v>
                </c:pt>
                <c:pt idx="919">
                  <c:v>-1.3878629980826496</c:v>
                </c:pt>
                <c:pt idx="920">
                  <c:v>26.187898003066628</c:v>
                </c:pt>
                <c:pt idx="921">
                  <c:v>117.81968519669734</c:v>
                </c:pt>
                <c:pt idx="922">
                  <c:v>40.53718283851795</c:v>
                </c:pt>
                <c:pt idx="923">
                  <c:v>71.627903170615795</c:v>
                </c:pt>
                <c:pt idx="924">
                  <c:v>75.984118524776576</c:v>
                </c:pt>
                <c:pt idx="925">
                  <c:v>-29.508521245333689</c:v>
                </c:pt>
                <c:pt idx="926">
                  <c:v>21.888998550026692</c:v>
                </c:pt>
                <c:pt idx="927">
                  <c:v>-16.081409324388115</c:v>
                </c:pt>
                <c:pt idx="928">
                  <c:v>-0.97860700875056317</c:v>
                </c:pt>
                <c:pt idx="929">
                  <c:v>49.595710508041016</c:v>
                </c:pt>
                <c:pt idx="930">
                  <c:v>100.83617601828959</c:v>
                </c:pt>
                <c:pt idx="931">
                  <c:v>-11.340940035207433</c:v>
                </c:pt>
                <c:pt idx="932">
                  <c:v>35.422702943878733</c:v>
                </c:pt>
                <c:pt idx="933">
                  <c:v>-30.562048180927711</c:v>
                </c:pt>
                <c:pt idx="934">
                  <c:v>-25.902669924277944</c:v>
                </c:pt>
                <c:pt idx="935">
                  <c:v>19.095897275757281</c:v>
                </c:pt>
                <c:pt idx="936">
                  <c:v>11.274532777884378</c:v>
                </c:pt>
                <c:pt idx="937">
                  <c:v>25.141764154995549</c:v>
                </c:pt>
                <c:pt idx="938">
                  <c:v>-20.495212863678123</c:v>
                </c:pt>
                <c:pt idx="939">
                  <c:v>57.417113384653774</c:v>
                </c:pt>
                <c:pt idx="940">
                  <c:v>65.264379887415004</c:v>
                </c:pt>
                <c:pt idx="941">
                  <c:v>46.609757785002479</c:v>
                </c:pt>
                <c:pt idx="942">
                  <c:v>116.57168859511845</c:v>
                </c:pt>
                <c:pt idx="943">
                  <c:v>-48.071982740251173</c:v>
                </c:pt>
                <c:pt idx="944">
                  <c:v>-4.4669079754526777</c:v>
                </c:pt>
                <c:pt idx="945">
                  <c:v>3.5113351459481201</c:v>
                </c:pt>
                <c:pt idx="946">
                  <c:v>52.756502539661433</c:v>
                </c:pt>
                <c:pt idx="947">
                  <c:v>61.277431367983972</c:v>
                </c:pt>
                <c:pt idx="948">
                  <c:v>59.259505428616706</c:v>
                </c:pt>
                <c:pt idx="949">
                  <c:v>34.4504384112469</c:v>
                </c:pt>
                <c:pt idx="950">
                  <c:v>132.21814932006157</c:v>
                </c:pt>
                <c:pt idx="951">
                  <c:v>52.051626822011549</c:v>
                </c:pt>
                <c:pt idx="952">
                  <c:v>60.843743665239423</c:v>
                </c:pt>
                <c:pt idx="953">
                  <c:v>-12.630586802668484</c:v>
                </c:pt>
                <c:pt idx="954">
                  <c:v>11.951526310474911</c:v>
                </c:pt>
                <c:pt idx="955">
                  <c:v>27.862198502204066</c:v>
                </c:pt>
                <c:pt idx="956">
                  <c:v>52.135205817089158</c:v>
                </c:pt>
                <c:pt idx="957">
                  <c:v>107.36485438544199</c:v>
                </c:pt>
                <c:pt idx="958">
                  <c:v>131.66097916187283</c:v>
                </c:pt>
                <c:pt idx="959">
                  <c:v>20.999387678995621</c:v>
                </c:pt>
                <c:pt idx="960">
                  <c:v>112.87987337730982</c:v>
                </c:pt>
                <c:pt idx="961">
                  <c:v>7.3649138520587378</c:v>
                </c:pt>
                <c:pt idx="962">
                  <c:v>78.246571717926599</c:v>
                </c:pt>
                <c:pt idx="963">
                  <c:v>8.9818222198267463</c:v>
                </c:pt>
                <c:pt idx="964">
                  <c:v>-4.7127546428597498</c:v>
                </c:pt>
                <c:pt idx="965">
                  <c:v>41.570199235503352</c:v>
                </c:pt>
                <c:pt idx="966">
                  <c:v>40.767666949896288</c:v>
                </c:pt>
                <c:pt idx="967">
                  <c:v>4.1989476936436638</c:v>
                </c:pt>
                <c:pt idx="968">
                  <c:v>45.123464595426</c:v>
                </c:pt>
                <c:pt idx="969">
                  <c:v>-34.109649348423716</c:v>
                </c:pt>
                <c:pt idx="970">
                  <c:v>29.772189043954743</c:v>
                </c:pt>
                <c:pt idx="971">
                  <c:v>59.829165093817032</c:v>
                </c:pt>
                <c:pt idx="972">
                  <c:v>101.64134396089831</c:v>
                </c:pt>
                <c:pt idx="973">
                  <c:v>92.97413277476052</c:v>
                </c:pt>
                <c:pt idx="974">
                  <c:v>20.602294729142915</c:v>
                </c:pt>
                <c:pt idx="975">
                  <c:v>-5.7105702774275233</c:v>
                </c:pt>
                <c:pt idx="976">
                  <c:v>81.919436221916257</c:v>
                </c:pt>
                <c:pt idx="977">
                  <c:v>70.967111022959358</c:v>
                </c:pt>
                <c:pt idx="978">
                  <c:v>8.2950039399595425</c:v>
                </c:pt>
                <c:pt idx="979">
                  <c:v>-8.3190202440623064</c:v>
                </c:pt>
                <c:pt idx="980">
                  <c:v>14.773001282435729</c:v>
                </c:pt>
                <c:pt idx="981">
                  <c:v>27.605138630018189</c:v>
                </c:pt>
                <c:pt idx="982">
                  <c:v>95.633246646722611</c:v>
                </c:pt>
                <c:pt idx="983">
                  <c:v>87.069183992355988</c:v>
                </c:pt>
                <c:pt idx="984">
                  <c:v>-14.928981987130474</c:v>
                </c:pt>
                <c:pt idx="985">
                  <c:v>16.075013388474556</c:v>
                </c:pt>
                <c:pt idx="986">
                  <c:v>105.37277575578145</c:v>
                </c:pt>
                <c:pt idx="987">
                  <c:v>21.691376819975215</c:v>
                </c:pt>
                <c:pt idx="988">
                  <c:v>62.670185016957639</c:v>
                </c:pt>
                <c:pt idx="989">
                  <c:v>102.85698659544353</c:v>
                </c:pt>
                <c:pt idx="990">
                  <c:v>9.5113422299601247</c:v>
                </c:pt>
                <c:pt idx="991">
                  <c:v>-15.890250437196245</c:v>
                </c:pt>
                <c:pt idx="992">
                  <c:v>22.43934597241865</c:v>
                </c:pt>
                <c:pt idx="993">
                  <c:v>7.7274033002332541</c:v>
                </c:pt>
                <c:pt idx="994">
                  <c:v>36.212336670338651</c:v>
                </c:pt>
                <c:pt idx="995">
                  <c:v>32.466834027528563</c:v>
                </c:pt>
                <c:pt idx="996">
                  <c:v>32.280948617081293</c:v>
                </c:pt>
                <c:pt idx="997">
                  <c:v>-47.414262582632603</c:v>
                </c:pt>
                <c:pt idx="998">
                  <c:v>0.1547074832207409</c:v>
                </c:pt>
                <c:pt idx="999">
                  <c:v>37.46478908026674</c:v>
                </c:pt>
              </c:numCache>
            </c:numRef>
          </c:xVal>
          <c:yVal>
            <c:numRef>
              <c:f>Test!$P$2:$P$1001</c:f>
              <c:numCache>
                <c:formatCode>0.0000</c:formatCode>
                <c:ptCount val="1000"/>
                <c:pt idx="0">
                  <c:v>-1.3765519465201663</c:v>
                </c:pt>
                <c:pt idx="1">
                  <c:v>39.235124545924755</c:v>
                </c:pt>
                <c:pt idx="2">
                  <c:v>73.456136217612737</c:v>
                </c:pt>
                <c:pt idx="3">
                  <c:v>-11.927969139033145</c:v>
                </c:pt>
                <c:pt idx="4">
                  <c:v>20.57166439909853</c:v>
                </c:pt>
                <c:pt idx="5">
                  <c:v>15.02966001138153</c:v>
                </c:pt>
                <c:pt idx="6">
                  <c:v>-25.063420503621252</c:v>
                </c:pt>
                <c:pt idx="7">
                  <c:v>13.312053716310594</c:v>
                </c:pt>
                <c:pt idx="8">
                  <c:v>42.395306011082518</c:v>
                </c:pt>
                <c:pt idx="9">
                  <c:v>9.0757163038683473</c:v>
                </c:pt>
                <c:pt idx="10">
                  <c:v>35.999218542656159</c:v>
                </c:pt>
                <c:pt idx="11">
                  <c:v>60.743198787178279</c:v>
                </c:pt>
                <c:pt idx="12">
                  <c:v>-11.979855955166062</c:v>
                </c:pt>
                <c:pt idx="13">
                  <c:v>22.403278561645777</c:v>
                </c:pt>
                <c:pt idx="14">
                  <c:v>29.196658802331321</c:v>
                </c:pt>
                <c:pt idx="15">
                  <c:v>-8.8129302207273454</c:v>
                </c:pt>
                <c:pt idx="16">
                  <c:v>66.685532205838939</c:v>
                </c:pt>
                <c:pt idx="17">
                  <c:v>47.315506727082585</c:v>
                </c:pt>
                <c:pt idx="18">
                  <c:v>42.814536231667695</c:v>
                </c:pt>
                <c:pt idx="19">
                  <c:v>82.774733700633874</c:v>
                </c:pt>
                <c:pt idx="20">
                  <c:v>16.486381613864779</c:v>
                </c:pt>
                <c:pt idx="21">
                  <c:v>12.62358094022678</c:v>
                </c:pt>
                <c:pt idx="22">
                  <c:v>1.3674827417237694</c:v>
                </c:pt>
                <c:pt idx="23">
                  <c:v>59.868768430426549</c:v>
                </c:pt>
                <c:pt idx="24">
                  <c:v>24.247699434065382</c:v>
                </c:pt>
                <c:pt idx="25">
                  <c:v>30.050109465314897</c:v>
                </c:pt>
                <c:pt idx="26">
                  <c:v>110.00331632235</c:v>
                </c:pt>
                <c:pt idx="27">
                  <c:v>84.95478799091282</c:v>
                </c:pt>
                <c:pt idx="28">
                  <c:v>9.1983308296838473</c:v>
                </c:pt>
                <c:pt idx="29">
                  <c:v>-4.6355976880757304</c:v>
                </c:pt>
                <c:pt idx="30">
                  <c:v>53.644474987298672</c:v>
                </c:pt>
                <c:pt idx="31">
                  <c:v>8.4460402968547115</c:v>
                </c:pt>
                <c:pt idx="32">
                  <c:v>1.9699015380100846</c:v>
                </c:pt>
                <c:pt idx="33">
                  <c:v>27.943943254546518</c:v>
                </c:pt>
                <c:pt idx="34">
                  <c:v>63.02280283085566</c:v>
                </c:pt>
                <c:pt idx="35">
                  <c:v>-7.4294432811046818</c:v>
                </c:pt>
                <c:pt idx="36">
                  <c:v>-6.7299603725979047</c:v>
                </c:pt>
                <c:pt idx="37">
                  <c:v>165.89382703122482</c:v>
                </c:pt>
                <c:pt idx="38">
                  <c:v>29.889095918497482</c:v>
                </c:pt>
                <c:pt idx="39">
                  <c:v>42.071875825469228</c:v>
                </c:pt>
                <c:pt idx="40">
                  <c:v>21.656281060944572</c:v>
                </c:pt>
                <c:pt idx="41">
                  <c:v>-38.445758174349969</c:v>
                </c:pt>
                <c:pt idx="42">
                  <c:v>36.218852289819687</c:v>
                </c:pt>
                <c:pt idx="43">
                  <c:v>5.4747338987833345</c:v>
                </c:pt>
                <c:pt idx="44">
                  <c:v>129.87818552015102</c:v>
                </c:pt>
                <c:pt idx="45">
                  <c:v>62.191904253759681</c:v>
                </c:pt>
                <c:pt idx="46">
                  <c:v>34.304578026846492</c:v>
                </c:pt>
                <c:pt idx="47">
                  <c:v>4.2314365202532116</c:v>
                </c:pt>
                <c:pt idx="48">
                  <c:v>21.169120635566649</c:v>
                </c:pt>
                <c:pt idx="49">
                  <c:v>6.0092922721862081</c:v>
                </c:pt>
                <c:pt idx="50">
                  <c:v>27.780253776771445</c:v>
                </c:pt>
                <c:pt idx="51">
                  <c:v>-10.350250678230235</c:v>
                </c:pt>
                <c:pt idx="52">
                  <c:v>17.08236562918821</c:v>
                </c:pt>
                <c:pt idx="53">
                  <c:v>64.066978867988183</c:v>
                </c:pt>
                <c:pt idx="54">
                  <c:v>-22.117237641189991</c:v>
                </c:pt>
                <c:pt idx="55">
                  <c:v>131.86622754172762</c:v>
                </c:pt>
                <c:pt idx="56">
                  <c:v>26.379828845810501</c:v>
                </c:pt>
                <c:pt idx="57">
                  <c:v>-6.2127386352845662</c:v>
                </c:pt>
                <c:pt idx="58">
                  <c:v>42.850223058875152</c:v>
                </c:pt>
                <c:pt idx="59">
                  <c:v>-25.040788904818324</c:v>
                </c:pt>
                <c:pt idx="60">
                  <c:v>40.191651925041846</c:v>
                </c:pt>
                <c:pt idx="61">
                  <c:v>7.4218679940589496</c:v>
                </c:pt>
                <c:pt idx="62">
                  <c:v>110.24358999945426</c:v>
                </c:pt>
                <c:pt idx="63">
                  <c:v>66.893018292879049</c:v>
                </c:pt>
                <c:pt idx="64">
                  <c:v>4.0700082178811741</c:v>
                </c:pt>
                <c:pt idx="65">
                  <c:v>100.97556234314223</c:v>
                </c:pt>
                <c:pt idx="66">
                  <c:v>49.406547035055276</c:v>
                </c:pt>
                <c:pt idx="67">
                  <c:v>-3.281042828937025</c:v>
                </c:pt>
                <c:pt idx="68">
                  <c:v>53.27781507034431</c:v>
                </c:pt>
                <c:pt idx="69">
                  <c:v>59.429603603072117</c:v>
                </c:pt>
                <c:pt idx="70">
                  <c:v>35.928923626930334</c:v>
                </c:pt>
                <c:pt idx="71">
                  <c:v>3.0551075108872681</c:v>
                </c:pt>
                <c:pt idx="72">
                  <c:v>19.98505804693341</c:v>
                </c:pt>
                <c:pt idx="73">
                  <c:v>62.379109885422913</c:v>
                </c:pt>
                <c:pt idx="74">
                  <c:v>2.934411960068914</c:v>
                </c:pt>
                <c:pt idx="75">
                  <c:v>33.930686272907259</c:v>
                </c:pt>
                <c:pt idx="76">
                  <c:v>-10.871106041962133</c:v>
                </c:pt>
                <c:pt idx="77">
                  <c:v>29.401635336473952</c:v>
                </c:pt>
                <c:pt idx="78">
                  <c:v>6.93754526586293</c:v>
                </c:pt>
                <c:pt idx="79">
                  <c:v>28.207958839185729</c:v>
                </c:pt>
                <c:pt idx="80">
                  <c:v>46.137233152657579</c:v>
                </c:pt>
                <c:pt idx="81">
                  <c:v>54.404426343661264</c:v>
                </c:pt>
                <c:pt idx="82">
                  <c:v>51.481953061935947</c:v>
                </c:pt>
                <c:pt idx="83">
                  <c:v>65.165554374768874</c:v>
                </c:pt>
                <c:pt idx="84">
                  <c:v>5.7871572101954456</c:v>
                </c:pt>
                <c:pt idx="85">
                  <c:v>-3.4463133154615306</c:v>
                </c:pt>
                <c:pt idx="86">
                  <c:v>6.2264387613121173</c:v>
                </c:pt>
                <c:pt idx="87">
                  <c:v>50.685476817186505</c:v>
                </c:pt>
                <c:pt idx="88">
                  <c:v>14.802567368972809</c:v>
                </c:pt>
                <c:pt idx="89">
                  <c:v>48.733249633178765</c:v>
                </c:pt>
                <c:pt idx="90">
                  <c:v>32.788913479623581</c:v>
                </c:pt>
                <c:pt idx="91">
                  <c:v>43.696512808259662</c:v>
                </c:pt>
                <c:pt idx="92">
                  <c:v>-20.078713214620542</c:v>
                </c:pt>
                <c:pt idx="93">
                  <c:v>29.390090767867768</c:v>
                </c:pt>
                <c:pt idx="94">
                  <c:v>33.153550652303117</c:v>
                </c:pt>
                <c:pt idx="95">
                  <c:v>8.9412712632414824</c:v>
                </c:pt>
                <c:pt idx="96">
                  <c:v>20.188178412443627</c:v>
                </c:pt>
                <c:pt idx="97">
                  <c:v>-40.736954037124704</c:v>
                </c:pt>
                <c:pt idx="98">
                  <c:v>74.774523646089534</c:v>
                </c:pt>
                <c:pt idx="99">
                  <c:v>125.71290589855079</c:v>
                </c:pt>
                <c:pt idx="100">
                  <c:v>9.8305156497848074</c:v>
                </c:pt>
                <c:pt idx="101">
                  <c:v>21.018880226150472</c:v>
                </c:pt>
                <c:pt idx="102">
                  <c:v>-6.9665726780131827</c:v>
                </c:pt>
                <c:pt idx="103">
                  <c:v>23.152334861393001</c:v>
                </c:pt>
                <c:pt idx="104">
                  <c:v>97.706906911647735</c:v>
                </c:pt>
                <c:pt idx="105">
                  <c:v>-1.7532425103805096</c:v>
                </c:pt>
                <c:pt idx="106">
                  <c:v>77.290983951018433</c:v>
                </c:pt>
                <c:pt idx="107">
                  <c:v>8.5736139686213377</c:v>
                </c:pt>
                <c:pt idx="108">
                  <c:v>40.291078312406206</c:v>
                </c:pt>
                <c:pt idx="109">
                  <c:v>-3.0795769617079642</c:v>
                </c:pt>
                <c:pt idx="110">
                  <c:v>45.33867614341991</c:v>
                </c:pt>
                <c:pt idx="111">
                  <c:v>13.150441832686347</c:v>
                </c:pt>
                <c:pt idx="112">
                  <c:v>44.961252683409761</c:v>
                </c:pt>
                <c:pt idx="113">
                  <c:v>31.928724720866775</c:v>
                </c:pt>
                <c:pt idx="114">
                  <c:v>4.0412419744858781</c:v>
                </c:pt>
                <c:pt idx="115">
                  <c:v>84.195027453306608</c:v>
                </c:pt>
                <c:pt idx="116">
                  <c:v>34.232616444044233</c:v>
                </c:pt>
                <c:pt idx="117">
                  <c:v>10.385571159406027</c:v>
                </c:pt>
                <c:pt idx="118">
                  <c:v>7.2174350916569878</c:v>
                </c:pt>
                <c:pt idx="119">
                  <c:v>58.043354683568346</c:v>
                </c:pt>
                <c:pt idx="120">
                  <c:v>46.784624207065285</c:v>
                </c:pt>
                <c:pt idx="121">
                  <c:v>-22.514703164104514</c:v>
                </c:pt>
                <c:pt idx="122">
                  <c:v>-2.1869103591859442</c:v>
                </c:pt>
                <c:pt idx="123">
                  <c:v>47.570594374714439</c:v>
                </c:pt>
                <c:pt idx="124">
                  <c:v>3.2934098380095875</c:v>
                </c:pt>
                <c:pt idx="125">
                  <c:v>47.870816161751158</c:v>
                </c:pt>
                <c:pt idx="126">
                  <c:v>-10.327461234558307</c:v>
                </c:pt>
                <c:pt idx="127">
                  <c:v>70.774133654317893</c:v>
                </c:pt>
                <c:pt idx="128">
                  <c:v>96.565718400835323</c:v>
                </c:pt>
                <c:pt idx="129">
                  <c:v>18.639483641303869</c:v>
                </c:pt>
                <c:pt idx="130">
                  <c:v>26.394937460532425</c:v>
                </c:pt>
                <c:pt idx="131">
                  <c:v>54.99950463766573</c:v>
                </c:pt>
                <c:pt idx="132">
                  <c:v>-5.8713565278475208</c:v>
                </c:pt>
                <c:pt idx="133">
                  <c:v>74.414862064464415</c:v>
                </c:pt>
                <c:pt idx="134">
                  <c:v>12.48645096653366</c:v>
                </c:pt>
                <c:pt idx="135">
                  <c:v>40.85635430786116</c:v>
                </c:pt>
                <c:pt idx="136">
                  <c:v>55.660289595709578</c:v>
                </c:pt>
                <c:pt idx="137">
                  <c:v>23.814435374986139</c:v>
                </c:pt>
                <c:pt idx="138">
                  <c:v>16.817991888509006</c:v>
                </c:pt>
                <c:pt idx="139">
                  <c:v>7.8847398746434649</c:v>
                </c:pt>
                <c:pt idx="140">
                  <c:v>29.40975319286904</c:v>
                </c:pt>
                <c:pt idx="141">
                  <c:v>30.608412808768016</c:v>
                </c:pt>
                <c:pt idx="142">
                  <c:v>58.505603962271131</c:v>
                </c:pt>
                <c:pt idx="143">
                  <c:v>-2.8556800938354243</c:v>
                </c:pt>
                <c:pt idx="144">
                  <c:v>20.189245039192265</c:v>
                </c:pt>
                <c:pt idx="145">
                  <c:v>28.108831377096742</c:v>
                </c:pt>
                <c:pt idx="146">
                  <c:v>38.49444781736792</c:v>
                </c:pt>
                <c:pt idx="147">
                  <c:v>30.717726107785417</c:v>
                </c:pt>
                <c:pt idx="148">
                  <c:v>-23.35295306827226</c:v>
                </c:pt>
                <c:pt idx="149">
                  <c:v>57.756885842320749</c:v>
                </c:pt>
                <c:pt idx="150">
                  <c:v>52.225258026502978</c:v>
                </c:pt>
                <c:pt idx="151">
                  <c:v>30.080577736589639</c:v>
                </c:pt>
                <c:pt idx="152">
                  <c:v>74.105868314479892</c:v>
                </c:pt>
                <c:pt idx="153">
                  <c:v>31.951925314087852</c:v>
                </c:pt>
                <c:pt idx="154">
                  <c:v>67.54098663249934</c:v>
                </c:pt>
                <c:pt idx="155">
                  <c:v>24.572518289313045</c:v>
                </c:pt>
                <c:pt idx="156">
                  <c:v>25.082345074565829</c:v>
                </c:pt>
                <c:pt idx="157">
                  <c:v>152.36766231312455</c:v>
                </c:pt>
                <c:pt idx="158">
                  <c:v>60.555591978368533</c:v>
                </c:pt>
                <c:pt idx="159">
                  <c:v>61.235831443752041</c:v>
                </c:pt>
                <c:pt idx="160">
                  <c:v>40.969098932761803</c:v>
                </c:pt>
                <c:pt idx="161">
                  <c:v>-1.7091250090543681</c:v>
                </c:pt>
                <c:pt idx="162">
                  <c:v>-2.0037654643806349</c:v>
                </c:pt>
                <c:pt idx="163">
                  <c:v>50.159497496898219</c:v>
                </c:pt>
                <c:pt idx="164">
                  <c:v>17.866703470280903</c:v>
                </c:pt>
                <c:pt idx="165">
                  <c:v>-16.074846603485767</c:v>
                </c:pt>
                <c:pt idx="166">
                  <c:v>-24.400053787406208</c:v>
                </c:pt>
                <c:pt idx="167">
                  <c:v>40.557657449431296</c:v>
                </c:pt>
                <c:pt idx="168">
                  <c:v>48.666521000461962</c:v>
                </c:pt>
                <c:pt idx="169">
                  <c:v>59.436330438656292</c:v>
                </c:pt>
                <c:pt idx="170">
                  <c:v>30.408406161374764</c:v>
                </c:pt>
                <c:pt idx="171">
                  <c:v>36.988093731615926</c:v>
                </c:pt>
                <c:pt idx="172">
                  <c:v>60.52383037197999</c:v>
                </c:pt>
                <c:pt idx="173">
                  <c:v>56.791630402231114</c:v>
                </c:pt>
                <c:pt idx="174">
                  <c:v>103.8229597103803</c:v>
                </c:pt>
                <c:pt idx="175">
                  <c:v>76.032975127603208</c:v>
                </c:pt>
                <c:pt idx="176">
                  <c:v>75.835831701538808</c:v>
                </c:pt>
                <c:pt idx="177">
                  <c:v>42.88152232967645</c:v>
                </c:pt>
                <c:pt idx="178">
                  <c:v>68.454870153004777</c:v>
                </c:pt>
                <c:pt idx="179">
                  <c:v>69.270002493190503</c:v>
                </c:pt>
                <c:pt idx="180">
                  <c:v>1.5981328054390858</c:v>
                </c:pt>
                <c:pt idx="181">
                  <c:v>172.97197456187706</c:v>
                </c:pt>
                <c:pt idx="182">
                  <c:v>-5.7006834135264306</c:v>
                </c:pt>
                <c:pt idx="183">
                  <c:v>4.0456812858252178</c:v>
                </c:pt>
                <c:pt idx="184">
                  <c:v>-26.819267742320044</c:v>
                </c:pt>
                <c:pt idx="185">
                  <c:v>41.469378257017233</c:v>
                </c:pt>
                <c:pt idx="186">
                  <c:v>-1.8054718783737798</c:v>
                </c:pt>
                <c:pt idx="187">
                  <c:v>86.40922381971734</c:v>
                </c:pt>
                <c:pt idx="188">
                  <c:v>52.644629306115441</c:v>
                </c:pt>
                <c:pt idx="189">
                  <c:v>39.447944550055247</c:v>
                </c:pt>
                <c:pt idx="190">
                  <c:v>57.037632864124539</c:v>
                </c:pt>
                <c:pt idx="191">
                  <c:v>22.454629199675999</c:v>
                </c:pt>
                <c:pt idx="192">
                  <c:v>-47.16196225500979</c:v>
                </c:pt>
                <c:pt idx="193">
                  <c:v>57.048789665687288</c:v>
                </c:pt>
                <c:pt idx="194">
                  <c:v>38.646568095746481</c:v>
                </c:pt>
                <c:pt idx="195">
                  <c:v>34.426832096986651</c:v>
                </c:pt>
                <c:pt idx="196">
                  <c:v>31.95809925437235</c:v>
                </c:pt>
                <c:pt idx="197">
                  <c:v>49.712491141115983</c:v>
                </c:pt>
                <c:pt idx="198">
                  <c:v>52.876530811334995</c:v>
                </c:pt>
                <c:pt idx="199">
                  <c:v>44.536182729698858</c:v>
                </c:pt>
                <c:pt idx="200">
                  <c:v>39.458476628510844</c:v>
                </c:pt>
                <c:pt idx="201">
                  <c:v>31.043388345461345</c:v>
                </c:pt>
                <c:pt idx="202">
                  <c:v>5.5685574792495842</c:v>
                </c:pt>
                <c:pt idx="203">
                  <c:v>32.486336502796128</c:v>
                </c:pt>
                <c:pt idx="204">
                  <c:v>31.786754292770716</c:v>
                </c:pt>
                <c:pt idx="205">
                  <c:v>20.364305420370812</c:v>
                </c:pt>
                <c:pt idx="206">
                  <c:v>44.845795942085026</c:v>
                </c:pt>
                <c:pt idx="207">
                  <c:v>27.729788582918204</c:v>
                </c:pt>
                <c:pt idx="208">
                  <c:v>27.408440454370222</c:v>
                </c:pt>
                <c:pt idx="209">
                  <c:v>33.89108287281497</c:v>
                </c:pt>
                <c:pt idx="210">
                  <c:v>18.982486650056309</c:v>
                </c:pt>
                <c:pt idx="211">
                  <c:v>119.04267017164213</c:v>
                </c:pt>
                <c:pt idx="212">
                  <c:v>48.538336199902865</c:v>
                </c:pt>
                <c:pt idx="213">
                  <c:v>64.469813371860397</c:v>
                </c:pt>
                <c:pt idx="214">
                  <c:v>114.34629321171028</c:v>
                </c:pt>
                <c:pt idx="215">
                  <c:v>50.393826805211724</c:v>
                </c:pt>
                <c:pt idx="216">
                  <c:v>4.8466060246302476</c:v>
                </c:pt>
                <c:pt idx="217">
                  <c:v>24.209539588569257</c:v>
                </c:pt>
                <c:pt idx="218">
                  <c:v>9.4488579285274596</c:v>
                </c:pt>
                <c:pt idx="219">
                  <c:v>103.59510455265769</c:v>
                </c:pt>
                <c:pt idx="220">
                  <c:v>98.487801126676629</c:v>
                </c:pt>
                <c:pt idx="221">
                  <c:v>54.307018894799576</c:v>
                </c:pt>
                <c:pt idx="222">
                  <c:v>54.08977218719361</c:v>
                </c:pt>
                <c:pt idx="223">
                  <c:v>74.998584903632718</c:v>
                </c:pt>
                <c:pt idx="224">
                  <c:v>56.287410408370626</c:v>
                </c:pt>
                <c:pt idx="225">
                  <c:v>3.3169803995511344</c:v>
                </c:pt>
                <c:pt idx="226">
                  <c:v>36.460098417514082</c:v>
                </c:pt>
                <c:pt idx="227">
                  <c:v>18.75974229537487</c:v>
                </c:pt>
                <c:pt idx="228">
                  <c:v>11.842260994536773</c:v>
                </c:pt>
                <c:pt idx="229">
                  <c:v>1.817842176924735</c:v>
                </c:pt>
                <c:pt idx="230">
                  <c:v>43.443337011441834</c:v>
                </c:pt>
                <c:pt idx="231">
                  <c:v>45.096741750431015</c:v>
                </c:pt>
                <c:pt idx="232">
                  <c:v>6.788396436674546</c:v>
                </c:pt>
                <c:pt idx="233">
                  <c:v>89.343936848547571</c:v>
                </c:pt>
                <c:pt idx="234">
                  <c:v>26.799684774854896</c:v>
                </c:pt>
                <c:pt idx="235">
                  <c:v>28.518337152799567</c:v>
                </c:pt>
                <c:pt idx="236">
                  <c:v>62.496248740019901</c:v>
                </c:pt>
                <c:pt idx="237">
                  <c:v>67.090894205486649</c:v>
                </c:pt>
                <c:pt idx="238">
                  <c:v>9.5680443749675632</c:v>
                </c:pt>
                <c:pt idx="239">
                  <c:v>36.202853898506369</c:v>
                </c:pt>
                <c:pt idx="240">
                  <c:v>90.738993617328219</c:v>
                </c:pt>
                <c:pt idx="241">
                  <c:v>30.487902453674828</c:v>
                </c:pt>
                <c:pt idx="242">
                  <c:v>-4.1468638500259978</c:v>
                </c:pt>
                <c:pt idx="243">
                  <c:v>27.802850016732457</c:v>
                </c:pt>
                <c:pt idx="244">
                  <c:v>14.699655446513191</c:v>
                </c:pt>
                <c:pt idx="245">
                  <c:v>-9.6054180009061874</c:v>
                </c:pt>
                <c:pt idx="246">
                  <c:v>-19.527030129284256</c:v>
                </c:pt>
                <c:pt idx="247">
                  <c:v>46.693694427279517</c:v>
                </c:pt>
                <c:pt idx="248">
                  <c:v>54.939751361293737</c:v>
                </c:pt>
                <c:pt idx="249">
                  <c:v>144.57011774005875</c:v>
                </c:pt>
                <c:pt idx="250">
                  <c:v>63.975953558807255</c:v>
                </c:pt>
                <c:pt idx="251">
                  <c:v>40.26125959873</c:v>
                </c:pt>
                <c:pt idx="252">
                  <c:v>20.135333463228783</c:v>
                </c:pt>
                <c:pt idx="253">
                  <c:v>84.309004546577853</c:v>
                </c:pt>
                <c:pt idx="254">
                  <c:v>11.424506301539033</c:v>
                </c:pt>
                <c:pt idx="255">
                  <c:v>9.4890719818448801</c:v>
                </c:pt>
                <c:pt idx="256">
                  <c:v>55.415433042370388</c:v>
                </c:pt>
                <c:pt idx="257">
                  <c:v>1.5322720750101908</c:v>
                </c:pt>
                <c:pt idx="258">
                  <c:v>32.281069973053611</c:v>
                </c:pt>
                <c:pt idx="259">
                  <c:v>11.026222424680263</c:v>
                </c:pt>
                <c:pt idx="260">
                  <c:v>75.216402046554919</c:v>
                </c:pt>
                <c:pt idx="261">
                  <c:v>-29.530333217532945</c:v>
                </c:pt>
                <c:pt idx="262">
                  <c:v>46.584341279983825</c:v>
                </c:pt>
                <c:pt idx="263">
                  <c:v>78.709930037784375</c:v>
                </c:pt>
                <c:pt idx="264">
                  <c:v>3.6221521495794349</c:v>
                </c:pt>
                <c:pt idx="265">
                  <c:v>-0.63067734414324406</c:v>
                </c:pt>
                <c:pt idx="266">
                  <c:v>132.86034606315093</c:v>
                </c:pt>
                <c:pt idx="267">
                  <c:v>42.46469835699515</c:v>
                </c:pt>
                <c:pt idx="268">
                  <c:v>20.196269711555011</c:v>
                </c:pt>
                <c:pt idx="269">
                  <c:v>22.565911390605763</c:v>
                </c:pt>
                <c:pt idx="270">
                  <c:v>129.17795855526234</c:v>
                </c:pt>
                <c:pt idx="271">
                  <c:v>39.862508217874726</c:v>
                </c:pt>
                <c:pt idx="272">
                  <c:v>33.446053772892505</c:v>
                </c:pt>
                <c:pt idx="273">
                  <c:v>43.097599140106418</c:v>
                </c:pt>
                <c:pt idx="274">
                  <c:v>59.222995353661766</c:v>
                </c:pt>
                <c:pt idx="275">
                  <c:v>-18.765078302213073</c:v>
                </c:pt>
                <c:pt idx="276">
                  <c:v>11.843361673549389</c:v>
                </c:pt>
                <c:pt idx="277">
                  <c:v>-20.128108629221106</c:v>
                </c:pt>
                <c:pt idx="278">
                  <c:v>1.2197424698129851</c:v>
                </c:pt>
                <c:pt idx="279">
                  <c:v>35.853245916877775</c:v>
                </c:pt>
                <c:pt idx="280">
                  <c:v>19.991072054149093</c:v>
                </c:pt>
                <c:pt idx="281">
                  <c:v>38.97047567409971</c:v>
                </c:pt>
                <c:pt idx="282">
                  <c:v>98.555180514374172</c:v>
                </c:pt>
                <c:pt idx="283">
                  <c:v>64.737772943437363</c:v>
                </c:pt>
                <c:pt idx="284">
                  <c:v>32.062238097870484</c:v>
                </c:pt>
                <c:pt idx="285">
                  <c:v>26.957970889295417</c:v>
                </c:pt>
                <c:pt idx="286">
                  <c:v>28.032218109602802</c:v>
                </c:pt>
                <c:pt idx="287">
                  <c:v>26.654665260277618</c:v>
                </c:pt>
                <c:pt idx="288">
                  <c:v>35.257771816824722</c:v>
                </c:pt>
                <c:pt idx="289">
                  <c:v>45.109896796123117</c:v>
                </c:pt>
                <c:pt idx="290">
                  <c:v>14.884868381044122</c:v>
                </c:pt>
                <c:pt idx="291">
                  <c:v>41.879222890058365</c:v>
                </c:pt>
                <c:pt idx="292">
                  <c:v>22.238155169200347</c:v>
                </c:pt>
                <c:pt idx="293">
                  <c:v>-12.874374882983012</c:v>
                </c:pt>
                <c:pt idx="294">
                  <c:v>48.75251820284894</c:v>
                </c:pt>
                <c:pt idx="295">
                  <c:v>42.625518665362158</c:v>
                </c:pt>
                <c:pt idx="296">
                  <c:v>16.245601559250822</c:v>
                </c:pt>
                <c:pt idx="297">
                  <c:v>25.197018484637873</c:v>
                </c:pt>
                <c:pt idx="298">
                  <c:v>32.438741526130521</c:v>
                </c:pt>
                <c:pt idx="299">
                  <c:v>90.533873749327228</c:v>
                </c:pt>
                <c:pt idx="300">
                  <c:v>35.599166004097789</c:v>
                </c:pt>
                <c:pt idx="301">
                  <c:v>23.917315580233222</c:v>
                </c:pt>
                <c:pt idx="302">
                  <c:v>27.902944085336394</c:v>
                </c:pt>
                <c:pt idx="303">
                  <c:v>-13.522617615217619</c:v>
                </c:pt>
                <c:pt idx="304">
                  <c:v>-6.7642589927414427</c:v>
                </c:pt>
                <c:pt idx="305">
                  <c:v>32.889608468518709</c:v>
                </c:pt>
                <c:pt idx="306">
                  <c:v>59.291259460766135</c:v>
                </c:pt>
                <c:pt idx="307">
                  <c:v>25.915051867492785</c:v>
                </c:pt>
                <c:pt idx="308">
                  <c:v>47.393712302260049</c:v>
                </c:pt>
                <c:pt idx="309">
                  <c:v>35.354193882418294</c:v>
                </c:pt>
                <c:pt idx="310">
                  <c:v>1.4089176480698882</c:v>
                </c:pt>
                <c:pt idx="311">
                  <c:v>4.508832169581936</c:v>
                </c:pt>
                <c:pt idx="312">
                  <c:v>58.610077636766981</c:v>
                </c:pt>
                <c:pt idx="313">
                  <c:v>38.83599243050012</c:v>
                </c:pt>
                <c:pt idx="314">
                  <c:v>25.34007421276808</c:v>
                </c:pt>
                <c:pt idx="315">
                  <c:v>4.4602520623668624</c:v>
                </c:pt>
                <c:pt idx="316">
                  <c:v>39.545244084414058</c:v>
                </c:pt>
                <c:pt idx="317">
                  <c:v>19.302295997160734</c:v>
                </c:pt>
                <c:pt idx="318">
                  <c:v>43.870722059227752</c:v>
                </c:pt>
                <c:pt idx="319">
                  <c:v>7.0632480098570412</c:v>
                </c:pt>
                <c:pt idx="320">
                  <c:v>3.425158854421646</c:v>
                </c:pt>
                <c:pt idx="321">
                  <c:v>-33.638045685262156</c:v>
                </c:pt>
                <c:pt idx="322">
                  <c:v>60.452478476015322</c:v>
                </c:pt>
                <c:pt idx="323">
                  <c:v>4.7564619794614273</c:v>
                </c:pt>
                <c:pt idx="324">
                  <c:v>2.6071248593306535</c:v>
                </c:pt>
                <c:pt idx="325">
                  <c:v>51.414416134350439</c:v>
                </c:pt>
                <c:pt idx="326">
                  <c:v>50.469892540998195</c:v>
                </c:pt>
                <c:pt idx="327">
                  <c:v>38.217385024222331</c:v>
                </c:pt>
                <c:pt idx="328">
                  <c:v>14.230000745022238</c:v>
                </c:pt>
                <c:pt idx="329">
                  <c:v>38.459476510736216</c:v>
                </c:pt>
                <c:pt idx="330">
                  <c:v>12.049193241319834</c:v>
                </c:pt>
                <c:pt idx="331">
                  <c:v>16.197750936300451</c:v>
                </c:pt>
                <c:pt idx="332">
                  <c:v>12.542975445132264</c:v>
                </c:pt>
                <c:pt idx="333">
                  <c:v>51.239373736063818</c:v>
                </c:pt>
                <c:pt idx="334">
                  <c:v>52.415483007334622</c:v>
                </c:pt>
                <c:pt idx="335">
                  <c:v>-12.780466948711066</c:v>
                </c:pt>
                <c:pt idx="336">
                  <c:v>0.65149827616497191</c:v>
                </c:pt>
                <c:pt idx="337">
                  <c:v>36.497550883484173</c:v>
                </c:pt>
                <c:pt idx="338">
                  <c:v>13.059005370823051</c:v>
                </c:pt>
                <c:pt idx="339">
                  <c:v>14.918553068348892</c:v>
                </c:pt>
                <c:pt idx="340">
                  <c:v>17.589439735981927</c:v>
                </c:pt>
                <c:pt idx="341">
                  <c:v>-4.0940817215627021</c:v>
                </c:pt>
                <c:pt idx="342">
                  <c:v>35.139022782628935</c:v>
                </c:pt>
                <c:pt idx="343">
                  <c:v>-5.6261626312797688</c:v>
                </c:pt>
                <c:pt idx="344">
                  <c:v>53.160422495880432</c:v>
                </c:pt>
                <c:pt idx="345">
                  <c:v>23.065377498665484</c:v>
                </c:pt>
                <c:pt idx="346">
                  <c:v>60.579725536019431</c:v>
                </c:pt>
                <c:pt idx="347">
                  <c:v>31.742807430513515</c:v>
                </c:pt>
                <c:pt idx="348">
                  <c:v>3.6374949969071153</c:v>
                </c:pt>
                <c:pt idx="349">
                  <c:v>27.119090658597237</c:v>
                </c:pt>
                <c:pt idx="350">
                  <c:v>9.4304347555758383</c:v>
                </c:pt>
                <c:pt idx="351">
                  <c:v>-5.9652678991714545</c:v>
                </c:pt>
                <c:pt idx="352">
                  <c:v>37.075699749410013</c:v>
                </c:pt>
                <c:pt idx="353">
                  <c:v>28.993466645050752</c:v>
                </c:pt>
                <c:pt idx="354">
                  <c:v>31.688959017520808</c:v>
                </c:pt>
                <c:pt idx="355">
                  <c:v>20.46421689567795</c:v>
                </c:pt>
                <c:pt idx="356">
                  <c:v>-12.243823631853921</c:v>
                </c:pt>
                <c:pt idx="357">
                  <c:v>47.404453710278467</c:v>
                </c:pt>
                <c:pt idx="358">
                  <c:v>24.29764626360118</c:v>
                </c:pt>
                <c:pt idx="359">
                  <c:v>76.922047384770877</c:v>
                </c:pt>
                <c:pt idx="360">
                  <c:v>34.151830764065345</c:v>
                </c:pt>
                <c:pt idx="361">
                  <c:v>-3.0615729328449817</c:v>
                </c:pt>
                <c:pt idx="362">
                  <c:v>70.403139273123998</c:v>
                </c:pt>
                <c:pt idx="363">
                  <c:v>7.5137470440739875</c:v>
                </c:pt>
                <c:pt idx="364">
                  <c:v>43.851007139814563</c:v>
                </c:pt>
                <c:pt idx="365">
                  <c:v>34.415882031319022</c:v>
                </c:pt>
                <c:pt idx="366">
                  <c:v>31.30324200204857</c:v>
                </c:pt>
                <c:pt idx="367">
                  <c:v>23.051880726511591</c:v>
                </c:pt>
                <c:pt idx="368">
                  <c:v>33.985088042531494</c:v>
                </c:pt>
                <c:pt idx="369">
                  <c:v>18.281588681727577</c:v>
                </c:pt>
                <c:pt idx="370">
                  <c:v>40.025026822027307</c:v>
                </c:pt>
                <c:pt idx="371">
                  <c:v>50.233002316747807</c:v>
                </c:pt>
                <c:pt idx="372">
                  <c:v>37.612021308850707</c:v>
                </c:pt>
                <c:pt idx="373">
                  <c:v>42.604471067599867</c:v>
                </c:pt>
                <c:pt idx="374">
                  <c:v>-25.226762194667508</c:v>
                </c:pt>
                <c:pt idx="375">
                  <c:v>17.064012775118066</c:v>
                </c:pt>
                <c:pt idx="376">
                  <c:v>15.519409136897757</c:v>
                </c:pt>
                <c:pt idx="377">
                  <c:v>35.481758395474607</c:v>
                </c:pt>
                <c:pt idx="378">
                  <c:v>44.004737025448158</c:v>
                </c:pt>
                <c:pt idx="379">
                  <c:v>3.4242490696210339</c:v>
                </c:pt>
                <c:pt idx="380">
                  <c:v>-45.20268457595877</c:v>
                </c:pt>
                <c:pt idx="381">
                  <c:v>43.405230477593541</c:v>
                </c:pt>
                <c:pt idx="382">
                  <c:v>21.705794420241055</c:v>
                </c:pt>
                <c:pt idx="383">
                  <c:v>-25.035020057446555</c:v>
                </c:pt>
                <c:pt idx="384">
                  <c:v>59.442028785887992</c:v>
                </c:pt>
                <c:pt idx="385">
                  <c:v>-17.845784892224046</c:v>
                </c:pt>
                <c:pt idx="386">
                  <c:v>20.692706779912136</c:v>
                </c:pt>
                <c:pt idx="387">
                  <c:v>1.5186310005182975</c:v>
                </c:pt>
                <c:pt idx="388">
                  <c:v>14.010253420769637</c:v>
                </c:pt>
                <c:pt idx="389">
                  <c:v>-13.552382164069492</c:v>
                </c:pt>
                <c:pt idx="390">
                  <c:v>26.616146127232177</c:v>
                </c:pt>
                <c:pt idx="391">
                  <c:v>4.7791989652477014</c:v>
                </c:pt>
                <c:pt idx="392">
                  <c:v>46.168867080098813</c:v>
                </c:pt>
                <c:pt idx="393">
                  <c:v>9.7533792588111936</c:v>
                </c:pt>
                <c:pt idx="394">
                  <c:v>7.0004229072989972</c:v>
                </c:pt>
                <c:pt idx="395">
                  <c:v>28.881178628881209</c:v>
                </c:pt>
                <c:pt idx="396">
                  <c:v>58.00376310240798</c:v>
                </c:pt>
                <c:pt idx="397">
                  <c:v>24.313236721388854</c:v>
                </c:pt>
                <c:pt idx="398">
                  <c:v>29.910880386951909</c:v>
                </c:pt>
                <c:pt idx="399">
                  <c:v>72.810962995250662</c:v>
                </c:pt>
                <c:pt idx="400">
                  <c:v>22.413968069274723</c:v>
                </c:pt>
                <c:pt idx="401">
                  <c:v>83.707474367980041</c:v>
                </c:pt>
                <c:pt idx="402">
                  <c:v>19.060947738812658</c:v>
                </c:pt>
                <c:pt idx="403">
                  <c:v>49.488831111263586</c:v>
                </c:pt>
                <c:pt idx="404">
                  <c:v>81.900059141160966</c:v>
                </c:pt>
                <c:pt idx="405">
                  <c:v>27.43175756305623</c:v>
                </c:pt>
                <c:pt idx="406">
                  <c:v>13.112184169072037</c:v>
                </c:pt>
                <c:pt idx="407">
                  <c:v>26.881558299114708</c:v>
                </c:pt>
                <c:pt idx="408">
                  <c:v>9.1696674374103537</c:v>
                </c:pt>
                <c:pt idx="409">
                  <c:v>15.702432979084456</c:v>
                </c:pt>
                <c:pt idx="410">
                  <c:v>36.623842825797659</c:v>
                </c:pt>
                <c:pt idx="411">
                  <c:v>36.247008976033023</c:v>
                </c:pt>
                <c:pt idx="412">
                  <c:v>34.344932615185535</c:v>
                </c:pt>
                <c:pt idx="413">
                  <c:v>44.878754655615673</c:v>
                </c:pt>
                <c:pt idx="414">
                  <c:v>40.304097946227365</c:v>
                </c:pt>
                <c:pt idx="415">
                  <c:v>57.640971499313288</c:v>
                </c:pt>
                <c:pt idx="416">
                  <c:v>29.386245144496264</c:v>
                </c:pt>
                <c:pt idx="417">
                  <c:v>5.0940571826784549</c:v>
                </c:pt>
                <c:pt idx="418">
                  <c:v>50.059649453951756</c:v>
                </c:pt>
                <c:pt idx="419">
                  <c:v>8.2573428573379815</c:v>
                </c:pt>
                <c:pt idx="420">
                  <c:v>13.652640990308647</c:v>
                </c:pt>
                <c:pt idx="421">
                  <c:v>52.843405379651806</c:v>
                </c:pt>
                <c:pt idx="422">
                  <c:v>61.141435428177182</c:v>
                </c:pt>
                <c:pt idx="423">
                  <c:v>-28.729868038078621</c:v>
                </c:pt>
                <c:pt idx="424">
                  <c:v>13.878068210440134</c:v>
                </c:pt>
                <c:pt idx="425">
                  <c:v>39.594878816714306</c:v>
                </c:pt>
                <c:pt idx="426">
                  <c:v>17.596425343518142</c:v>
                </c:pt>
                <c:pt idx="427">
                  <c:v>38.529588413102026</c:v>
                </c:pt>
                <c:pt idx="428">
                  <c:v>17.55904827206674</c:v>
                </c:pt>
                <c:pt idx="429">
                  <c:v>24.603216902350702</c:v>
                </c:pt>
                <c:pt idx="430">
                  <c:v>-37.452689305868681</c:v>
                </c:pt>
                <c:pt idx="431">
                  <c:v>80.263684352968511</c:v>
                </c:pt>
                <c:pt idx="432">
                  <c:v>30.08276652021474</c:v>
                </c:pt>
                <c:pt idx="433">
                  <c:v>66.708806576171668</c:v>
                </c:pt>
                <c:pt idx="434">
                  <c:v>2.8175714113527519</c:v>
                </c:pt>
                <c:pt idx="435">
                  <c:v>130.4036524945079</c:v>
                </c:pt>
                <c:pt idx="436">
                  <c:v>-8.7209246997545691</c:v>
                </c:pt>
                <c:pt idx="437">
                  <c:v>64.500132075113925</c:v>
                </c:pt>
                <c:pt idx="438">
                  <c:v>33.849059521533412</c:v>
                </c:pt>
                <c:pt idx="439">
                  <c:v>47.389838049071393</c:v>
                </c:pt>
                <c:pt idx="440">
                  <c:v>15.545385656671897</c:v>
                </c:pt>
                <c:pt idx="441">
                  <c:v>90.727060298746864</c:v>
                </c:pt>
                <c:pt idx="442">
                  <c:v>12.197669746278066</c:v>
                </c:pt>
                <c:pt idx="443">
                  <c:v>55.672690101924765</c:v>
                </c:pt>
                <c:pt idx="444">
                  <c:v>19.660964984997328</c:v>
                </c:pt>
                <c:pt idx="445">
                  <c:v>71.792166745391</c:v>
                </c:pt>
                <c:pt idx="446">
                  <c:v>40.721349413026694</c:v>
                </c:pt>
                <c:pt idx="447">
                  <c:v>60.80646544982941</c:v>
                </c:pt>
                <c:pt idx="448">
                  <c:v>-10.996901209764065</c:v>
                </c:pt>
                <c:pt idx="449">
                  <c:v>63.737679071150673</c:v>
                </c:pt>
                <c:pt idx="450">
                  <c:v>-24.51978426799522</c:v>
                </c:pt>
                <c:pt idx="451">
                  <c:v>69.904425410238758</c:v>
                </c:pt>
                <c:pt idx="452">
                  <c:v>36.086191971085192</c:v>
                </c:pt>
                <c:pt idx="453">
                  <c:v>30.612086420197677</c:v>
                </c:pt>
                <c:pt idx="454">
                  <c:v>32.739535777440416</c:v>
                </c:pt>
                <c:pt idx="455">
                  <c:v>71.54617954021677</c:v>
                </c:pt>
                <c:pt idx="456">
                  <c:v>39.847730115027055</c:v>
                </c:pt>
                <c:pt idx="457">
                  <c:v>11.193399833860191</c:v>
                </c:pt>
                <c:pt idx="458">
                  <c:v>-0.45574679580122535</c:v>
                </c:pt>
                <c:pt idx="459">
                  <c:v>7.6171465879024609</c:v>
                </c:pt>
                <c:pt idx="460">
                  <c:v>109.91861765681793</c:v>
                </c:pt>
                <c:pt idx="461">
                  <c:v>148.01080047868973</c:v>
                </c:pt>
                <c:pt idx="462">
                  <c:v>88.052010870214559</c:v>
                </c:pt>
                <c:pt idx="463">
                  <c:v>15.733600498339278</c:v>
                </c:pt>
                <c:pt idx="464">
                  <c:v>81.569876458595701</c:v>
                </c:pt>
                <c:pt idx="465">
                  <c:v>79.405833766877606</c:v>
                </c:pt>
                <c:pt idx="466">
                  <c:v>19.522566577831647</c:v>
                </c:pt>
                <c:pt idx="467">
                  <c:v>24.284480656904698</c:v>
                </c:pt>
                <c:pt idx="468">
                  <c:v>18.073371726703613</c:v>
                </c:pt>
                <c:pt idx="469">
                  <c:v>-12.989107607078036</c:v>
                </c:pt>
                <c:pt idx="470">
                  <c:v>-11.233522734953922</c:v>
                </c:pt>
                <c:pt idx="471">
                  <c:v>21.59327304760118</c:v>
                </c:pt>
                <c:pt idx="472">
                  <c:v>42.098366197321532</c:v>
                </c:pt>
                <c:pt idx="473">
                  <c:v>-21.374927839392377</c:v>
                </c:pt>
                <c:pt idx="474">
                  <c:v>74.054890944188742</c:v>
                </c:pt>
                <c:pt idx="475">
                  <c:v>149.08399584434332</c:v>
                </c:pt>
                <c:pt idx="476">
                  <c:v>56.013107250080857</c:v>
                </c:pt>
                <c:pt idx="477">
                  <c:v>85.576836081271409</c:v>
                </c:pt>
                <c:pt idx="478">
                  <c:v>61.814841257806599</c:v>
                </c:pt>
                <c:pt idx="479">
                  <c:v>61.553106317051551</c:v>
                </c:pt>
                <c:pt idx="480">
                  <c:v>20.328236946710994</c:v>
                </c:pt>
                <c:pt idx="481">
                  <c:v>18.549659286434093</c:v>
                </c:pt>
                <c:pt idx="482">
                  <c:v>3.3884464261931271</c:v>
                </c:pt>
                <c:pt idx="483">
                  <c:v>107.56907582853634</c:v>
                </c:pt>
                <c:pt idx="484">
                  <c:v>68.681606804891317</c:v>
                </c:pt>
                <c:pt idx="485">
                  <c:v>28.127815889264262</c:v>
                </c:pt>
                <c:pt idx="486">
                  <c:v>70.704498375158636</c:v>
                </c:pt>
                <c:pt idx="487">
                  <c:v>-9.0624407626904784</c:v>
                </c:pt>
                <c:pt idx="488">
                  <c:v>90.356817032542835</c:v>
                </c:pt>
                <c:pt idx="489">
                  <c:v>36.792046325552299</c:v>
                </c:pt>
                <c:pt idx="490">
                  <c:v>42.496644576236413</c:v>
                </c:pt>
                <c:pt idx="491">
                  <c:v>-5.3930808029173534</c:v>
                </c:pt>
                <c:pt idx="492">
                  <c:v>27.224358410443898</c:v>
                </c:pt>
                <c:pt idx="493">
                  <c:v>30.202360004508371</c:v>
                </c:pt>
                <c:pt idx="494">
                  <c:v>39.562241755036275</c:v>
                </c:pt>
                <c:pt idx="495">
                  <c:v>40.836953928576897</c:v>
                </c:pt>
                <c:pt idx="496">
                  <c:v>13.797561337451228</c:v>
                </c:pt>
                <c:pt idx="497">
                  <c:v>-19.804697461572815</c:v>
                </c:pt>
                <c:pt idx="498">
                  <c:v>33.805242465967304</c:v>
                </c:pt>
                <c:pt idx="499">
                  <c:v>-3.0559665531628326</c:v>
                </c:pt>
                <c:pt idx="500">
                  <c:v>32.273176694511271</c:v>
                </c:pt>
                <c:pt idx="501">
                  <c:v>19.046933730585074</c:v>
                </c:pt>
                <c:pt idx="502">
                  <c:v>-11.99765118396456</c:v>
                </c:pt>
                <c:pt idx="503">
                  <c:v>23.455028822200127</c:v>
                </c:pt>
                <c:pt idx="504">
                  <c:v>-14.417699911884839</c:v>
                </c:pt>
                <c:pt idx="505">
                  <c:v>11.766578979653133</c:v>
                </c:pt>
                <c:pt idx="506">
                  <c:v>22.088955142983757</c:v>
                </c:pt>
                <c:pt idx="507">
                  <c:v>11.747601931889328</c:v>
                </c:pt>
                <c:pt idx="508">
                  <c:v>91.717073851030619</c:v>
                </c:pt>
                <c:pt idx="509">
                  <c:v>52.296782534941293</c:v>
                </c:pt>
                <c:pt idx="510">
                  <c:v>-15.008134276830322</c:v>
                </c:pt>
                <c:pt idx="511">
                  <c:v>137.3642328002976</c:v>
                </c:pt>
                <c:pt idx="512">
                  <c:v>22.356363131804066</c:v>
                </c:pt>
                <c:pt idx="513">
                  <c:v>17.227332954900454</c:v>
                </c:pt>
                <c:pt idx="514">
                  <c:v>72.293979806680738</c:v>
                </c:pt>
                <c:pt idx="515">
                  <c:v>40.044182386243925</c:v>
                </c:pt>
                <c:pt idx="516">
                  <c:v>143.28869976757946</c:v>
                </c:pt>
                <c:pt idx="517">
                  <c:v>0.12516806402701519</c:v>
                </c:pt>
                <c:pt idx="518">
                  <c:v>1.5913215966581689</c:v>
                </c:pt>
                <c:pt idx="519">
                  <c:v>47.490801699566966</c:v>
                </c:pt>
                <c:pt idx="520">
                  <c:v>8.0144171293799999</c:v>
                </c:pt>
                <c:pt idx="521">
                  <c:v>15.240142825725449</c:v>
                </c:pt>
                <c:pt idx="522">
                  <c:v>30.466752667374898</c:v>
                </c:pt>
                <c:pt idx="523">
                  <c:v>98.063810437289476</c:v>
                </c:pt>
                <c:pt idx="524">
                  <c:v>-15.78931903200003</c:v>
                </c:pt>
                <c:pt idx="525">
                  <c:v>21.215635731066293</c:v>
                </c:pt>
                <c:pt idx="526">
                  <c:v>14.821410131653302</c:v>
                </c:pt>
                <c:pt idx="527">
                  <c:v>-8.1095999605928597</c:v>
                </c:pt>
                <c:pt idx="528">
                  <c:v>17.624903515771848</c:v>
                </c:pt>
                <c:pt idx="529">
                  <c:v>51.835258168963129</c:v>
                </c:pt>
                <c:pt idx="530">
                  <c:v>46.37694617974612</c:v>
                </c:pt>
                <c:pt idx="531">
                  <c:v>52.753006682547998</c:v>
                </c:pt>
                <c:pt idx="532">
                  <c:v>131.68873294590398</c:v>
                </c:pt>
                <c:pt idx="533">
                  <c:v>6.6419135412111743</c:v>
                </c:pt>
                <c:pt idx="534">
                  <c:v>74.076290640402163</c:v>
                </c:pt>
                <c:pt idx="535">
                  <c:v>-3.4227991572404974</c:v>
                </c:pt>
                <c:pt idx="536">
                  <c:v>23.113059635650806</c:v>
                </c:pt>
                <c:pt idx="537">
                  <c:v>-26.94115009965757</c:v>
                </c:pt>
                <c:pt idx="538">
                  <c:v>-27.921454731975295</c:v>
                </c:pt>
                <c:pt idx="539">
                  <c:v>53.394054995558498</c:v>
                </c:pt>
                <c:pt idx="540">
                  <c:v>41.437432097553874</c:v>
                </c:pt>
                <c:pt idx="541">
                  <c:v>28.164717012335622</c:v>
                </c:pt>
                <c:pt idx="542">
                  <c:v>46.829117361238396</c:v>
                </c:pt>
                <c:pt idx="543">
                  <c:v>95.888635842558699</c:v>
                </c:pt>
                <c:pt idx="544">
                  <c:v>4.4936806716881463</c:v>
                </c:pt>
                <c:pt idx="545">
                  <c:v>15.672703369340333</c:v>
                </c:pt>
                <c:pt idx="546">
                  <c:v>49.23070736516987</c:v>
                </c:pt>
                <c:pt idx="547">
                  <c:v>82.059180032314686</c:v>
                </c:pt>
                <c:pt idx="548">
                  <c:v>20.814470993836473</c:v>
                </c:pt>
                <c:pt idx="549">
                  <c:v>0.73624602060397137</c:v>
                </c:pt>
                <c:pt idx="550">
                  <c:v>39.928509297012404</c:v>
                </c:pt>
                <c:pt idx="551">
                  <c:v>82.174836768487239</c:v>
                </c:pt>
                <c:pt idx="552">
                  <c:v>-14.911340461744842</c:v>
                </c:pt>
                <c:pt idx="553">
                  <c:v>-5.1463001362131244</c:v>
                </c:pt>
                <c:pt idx="554">
                  <c:v>14.197657047276223</c:v>
                </c:pt>
                <c:pt idx="555">
                  <c:v>54.102173323828346</c:v>
                </c:pt>
                <c:pt idx="556">
                  <c:v>178.73774369508965</c:v>
                </c:pt>
                <c:pt idx="557">
                  <c:v>7.89163052269312</c:v>
                </c:pt>
                <c:pt idx="558">
                  <c:v>7.6433418907997819</c:v>
                </c:pt>
                <c:pt idx="559">
                  <c:v>17.256473808633565</c:v>
                </c:pt>
                <c:pt idx="560">
                  <c:v>28.625412945852766</c:v>
                </c:pt>
                <c:pt idx="561">
                  <c:v>23.070753229304323</c:v>
                </c:pt>
                <c:pt idx="562">
                  <c:v>33.084714292032011</c:v>
                </c:pt>
                <c:pt idx="563">
                  <c:v>-11.792112855407971</c:v>
                </c:pt>
                <c:pt idx="564">
                  <c:v>58.75280019538517</c:v>
                </c:pt>
                <c:pt idx="565">
                  <c:v>76.515837088889896</c:v>
                </c:pt>
                <c:pt idx="566">
                  <c:v>92.588283720257806</c:v>
                </c:pt>
                <c:pt idx="567">
                  <c:v>13.830488818183632</c:v>
                </c:pt>
                <c:pt idx="568">
                  <c:v>45.823058220920281</c:v>
                </c:pt>
                <c:pt idx="569">
                  <c:v>48.778896853088703</c:v>
                </c:pt>
                <c:pt idx="570">
                  <c:v>-2.0375125319029834</c:v>
                </c:pt>
                <c:pt idx="571">
                  <c:v>-31.307760796409678</c:v>
                </c:pt>
                <c:pt idx="572">
                  <c:v>-17.191796516456346</c:v>
                </c:pt>
                <c:pt idx="573">
                  <c:v>40.448227606122835</c:v>
                </c:pt>
                <c:pt idx="574">
                  <c:v>11.689608974123253</c:v>
                </c:pt>
                <c:pt idx="575">
                  <c:v>56.561445257177816</c:v>
                </c:pt>
                <c:pt idx="576">
                  <c:v>82.303859824755136</c:v>
                </c:pt>
                <c:pt idx="577">
                  <c:v>4.9018818194827389</c:v>
                </c:pt>
                <c:pt idx="578">
                  <c:v>18.378839687484138</c:v>
                </c:pt>
                <c:pt idx="579">
                  <c:v>47.579747798398451</c:v>
                </c:pt>
                <c:pt idx="580">
                  <c:v>22.665901468768226</c:v>
                </c:pt>
                <c:pt idx="581">
                  <c:v>37.65618544016079</c:v>
                </c:pt>
                <c:pt idx="582">
                  <c:v>58.909391075663414</c:v>
                </c:pt>
                <c:pt idx="583">
                  <c:v>48.107535087940541</c:v>
                </c:pt>
                <c:pt idx="584">
                  <c:v>30.037092615168369</c:v>
                </c:pt>
                <c:pt idx="585">
                  <c:v>19.703286773229856</c:v>
                </c:pt>
                <c:pt idx="586">
                  <c:v>66.943324379167194</c:v>
                </c:pt>
                <c:pt idx="587">
                  <c:v>75.880117915318863</c:v>
                </c:pt>
                <c:pt idx="588">
                  <c:v>60.832071423411101</c:v>
                </c:pt>
                <c:pt idx="589">
                  <c:v>97.689659934041828</c:v>
                </c:pt>
                <c:pt idx="590">
                  <c:v>44.988770456727828</c:v>
                </c:pt>
                <c:pt idx="591">
                  <c:v>78.561795178478548</c:v>
                </c:pt>
                <c:pt idx="592">
                  <c:v>2.7481048120035538</c:v>
                </c:pt>
                <c:pt idx="593">
                  <c:v>75.448574970634155</c:v>
                </c:pt>
                <c:pt idx="594">
                  <c:v>35.038414520738534</c:v>
                </c:pt>
                <c:pt idx="595">
                  <c:v>14.035979140043302</c:v>
                </c:pt>
                <c:pt idx="596">
                  <c:v>31.489858339350072</c:v>
                </c:pt>
                <c:pt idx="597">
                  <c:v>28.452741903806121</c:v>
                </c:pt>
                <c:pt idx="598">
                  <c:v>44.447279356176615</c:v>
                </c:pt>
                <c:pt idx="599">
                  <c:v>46.514820931191998</c:v>
                </c:pt>
                <c:pt idx="600">
                  <c:v>33.091802469442435</c:v>
                </c:pt>
                <c:pt idx="601">
                  <c:v>-10.456244251778038</c:v>
                </c:pt>
                <c:pt idx="602">
                  <c:v>-6.5904570392719606</c:v>
                </c:pt>
                <c:pt idx="603">
                  <c:v>23.42193007034755</c:v>
                </c:pt>
                <c:pt idx="604">
                  <c:v>-3.8037788467266438</c:v>
                </c:pt>
                <c:pt idx="605">
                  <c:v>25.904798330395394</c:v>
                </c:pt>
                <c:pt idx="606">
                  <c:v>33.735221864257689</c:v>
                </c:pt>
                <c:pt idx="607">
                  <c:v>-25.171574780623068</c:v>
                </c:pt>
                <c:pt idx="608">
                  <c:v>57.457485820778011</c:v>
                </c:pt>
                <c:pt idx="609">
                  <c:v>53.319941852790215</c:v>
                </c:pt>
                <c:pt idx="610">
                  <c:v>38.450061609195835</c:v>
                </c:pt>
                <c:pt idx="611">
                  <c:v>6.2646116879819473</c:v>
                </c:pt>
                <c:pt idx="612">
                  <c:v>117.97087022801284</c:v>
                </c:pt>
                <c:pt idx="613">
                  <c:v>-6.9621710109858945</c:v>
                </c:pt>
                <c:pt idx="614">
                  <c:v>5.1488143613360009</c:v>
                </c:pt>
                <c:pt idx="615">
                  <c:v>59.972918552226965</c:v>
                </c:pt>
                <c:pt idx="616">
                  <c:v>32.878858953206112</c:v>
                </c:pt>
                <c:pt idx="617">
                  <c:v>68.507174100627594</c:v>
                </c:pt>
                <c:pt idx="618">
                  <c:v>40.495383661245206</c:v>
                </c:pt>
                <c:pt idx="619">
                  <c:v>-7.4656050946829531</c:v>
                </c:pt>
                <c:pt idx="620">
                  <c:v>30.908379737765721</c:v>
                </c:pt>
                <c:pt idx="621">
                  <c:v>91.4724682001183</c:v>
                </c:pt>
                <c:pt idx="622">
                  <c:v>86.853384689322439</c:v>
                </c:pt>
                <c:pt idx="623">
                  <c:v>-12.846479366099516</c:v>
                </c:pt>
                <c:pt idx="624">
                  <c:v>40.89688698057477</c:v>
                </c:pt>
                <c:pt idx="625">
                  <c:v>32.331994516754868</c:v>
                </c:pt>
                <c:pt idx="626">
                  <c:v>-2.5055185570085001</c:v>
                </c:pt>
                <c:pt idx="627">
                  <c:v>52.528556501709097</c:v>
                </c:pt>
                <c:pt idx="628">
                  <c:v>29.552573450133345</c:v>
                </c:pt>
                <c:pt idx="629">
                  <c:v>6.3647304415761781</c:v>
                </c:pt>
                <c:pt idx="630">
                  <c:v>16.871436129816146</c:v>
                </c:pt>
                <c:pt idx="631">
                  <c:v>24.587297926122851</c:v>
                </c:pt>
                <c:pt idx="632">
                  <c:v>25.520072287858859</c:v>
                </c:pt>
                <c:pt idx="633">
                  <c:v>-4.7757695222326362</c:v>
                </c:pt>
                <c:pt idx="634">
                  <c:v>37.12134360201501</c:v>
                </c:pt>
                <c:pt idx="635">
                  <c:v>24.597508164312124</c:v>
                </c:pt>
                <c:pt idx="636">
                  <c:v>50.735552929132616</c:v>
                </c:pt>
                <c:pt idx="637">
                  <c:v>65.845369697432716</c:v>
                </c:pt>
                <c:pt idx="638">
                  <c:v>-1.3871327171770957</c:v>
                </c:pt>
                <c:pt idx="639">
                  <c:v>22.685010726634921</c:v>
                </c:pt>
                <c:pt idx="640">
                  <c:v>15.433268554056056</c:v>
                </c:pt>
                <c:pt idx="641">
                  <c:v>-9.8324883286203217</c:v>
                </c:pt>
                <c:pt idx="642">
                  <c:v>52.852726401269756</c:v>
                </c:pt>
                <c:pt idx="643">
                  <c:v>26.746448194448654</c:v>
                </c:pt>
                <c:pt idx="644">
                  <c:v>77.684322956509703</c:v>
                </c:pt>
                <c:pt idx="645">
                  <c:v>84.009792564494916</c:v>
                </c:pt>
                <c:pt idx="646">
                  <c:v>64.674001153873036</c:v>
                </c:pt>
                <c:pt idx="647">
                  <c:v>47.322928359336949</c:v>
                </c:pt>
                <c:pt idx="648">
                  <c:v>-3.2848472353086251</c:v>
                </c:pt>
                <c:pt idx="649">
                  <c:v>-1.6856600702868221</c:v>
                </c:pt>
                <c:pt idx="650">
                  <c:v>49.708048125656227</c:v>
                </c:pt>
                <c:pt idx="651">
                  <c:v>61.216334778871847</c:v>
                </c:pt>
                <c:pt idx="652">
                  <c:v>68.627462084273276</c:v>
                </c:pt>
                <c:pt idx="653">
                  <c:v>4.789370416727202</c:v>
                </c:pt>
                <c:pt idx="654">
                  <c:v>7.8738461929982577</c:v>
                </c:pt>
                <c:pt idx="655">
                  <c:v>42.174292287528125</c:v>
                </c:pt>
                <c:pt idx="656">
                  <c:v>28.729305814500712</c:v>
                </c:pt>
                <c:pt idx="657">
                  <c:v>53.9474409028577</c:v>
                </c:pt>
                <c:pt idx="658">
                  <c:v>28.54239406276259</c:v>
                </c:pt>
                <c:pt idx="659">
                  <c:v>2.3884310587565167</c:v>
                </c:pt>
                <c:pt idx="660">
                  <c:v>2.9762108225007822</c:v>
                </c:pt>
                <c:pt idx="661">
                  <c:v>63.93043440989414</c:v>
                </c:pt>
                <c:pt idx="662">
                  <c:v>36.949930796632891</c:v>
                </c:pt>
                <c:pt idx="663">
                  <c:v>-11.285966127142252</c:v>
                </c:pt>
                <c:pt idx="664">
                  <c:v>39.278387437947138</c:v>
                </c:pt>
                <c:pt idx="665">
                  <c:v>55.020759693859212</c:v>
                </c:pt>
                <c:pt idx="666">
                  <c:v>57.893749861994941</c:v>
                </c:pt>
                <c:pt idx="667">
                  <c:v>33.754066111078807</c:v>
                </c:pt>
                <c:pt idx="668">
                  <c:v>12.142352233020759</c:v>
                </c:pt>
                <c:pt idx="669">
                  <c:v>9.7632461580231791</c:v>
                </c:pt>
                <c:pt idx="670">
                  <c:v>59.414631369664399</c:v>
                </c:pt>
                <c:pt idx="671">
                  <c:v>59.063095681055238</c:v>
                </c:pt>
                <c:pt idx="672">
                  <c:v>105.96328069544549</c:v>
                </c:pt>
                <c:pt idx="673">
                  <c:v>15.261709068042315</c:v>
                </c:pt>
                <c:pt idx="674">
                  <c:v>62.989188694409172</c:v>
                </c:pt>
                <c:pt idx="675">
                  <c:v>6.1535312868945695</c:v>
                </c:pt>
                <c:pt idx="676">
                  <c:v>5.5247894764550409</c:v>
                </c:pt>
                <c:pt idx="677">
                  <c:v>-16.406247978816204</c:v>
                </c:pt>
                <c:pt idx="678">
                  <c:v>-37.369108674622588</c:v>
                </c:pt>
                <c:pt idx="679">
                  <c:v>24.741762916159125</c:v>
                </c:pt>
                <c:pt idx="680">
                  <c:v>40.082247970551187</c:v>
                </c:pt>
                <c:pt idx="681">
                  <c:v>74.742423027766534</c:v>
                </c:pt>
                <c:pt idx="682">
                  <c:v>18.251708603190529</c:v>
                </c:pt>
                <c:pt idx="683">
                  <c:v>48.827068202909921</c:v>
                </c:pt>
                <c:pt idx="684">
                  <c:v>16.931931577242935</c:v>
                </c:pt>
                <c:pt idx="685">
                  <c:v>28.549832294131015</c:v>
                </c:pt>
                <c:pt idx="686">
                  <c:v>142.94572768676383</c:v>
                </c:pt>
                <c:pt idx="687">
                  <c:v>61.581277538017567</c:v>
                </c:pt>
                <c:pt idx="688">
                  <c:v>40.675934827353309</c:v>
                </c:pt>
                <c:pt idx="689">
                  <c:v>51.551684649367338</c:v>
                </c:pt>
                <c:pt idx="690">
                  <c:v>50.904825059821455</c:v>
                </c:pt>
                <c:pt idx="691">
                  <c:v>-7.7766722194713012</c:v>
                </c:pt>
                <c:pt idx="692">
                  <c:v>50.481699347698402</c:v>
                </c:pt>
                <c:pt idx="693">
                  <c:v>3.8890187581147799</c:v>
                </c:pt>
                <c:pt idx="694">
                  <c:v>38.331069617975878</c:v>
                </c:pt>
                <c:pt idx="695">
                  <c:v>9.3707405512843636</c:v>
                </c:pt>
                <c:pt idx="696">
                  <c:v>84.925067588770872</c:v>
                </c:pt>
                <c:pt idx="697">
                  <c:v>20.831118489864629</c:v>
                </c:pt>
                <c:pt idx="698">
                  <c:v>82.303236975248296</c:v>
                </c:pt>
                <c:pt idx="699">
                  <c:v>7.5540866805569209</c:v>
                </c:pt>
                <c:pt idx="700">
                  <c:v>14.5442205602317</c:v>
                </c:pt>
                <c:pt idx="701">
                  <c:v>7.304576797427103</c:v>
                </c:pt>
                <c:pt idx="702">
                  <c:v>14.150630369973413</c:v>
                </c:pt>
                <c:pt idx="703">
                  <c:v>33.377323115379404</c:v>
                </c:pt>
                <c:pt idx="704">
                  <c:v>-16.240418894893679</c:v>
                </c:pt>
                <c:pt idx="705">
                  <c:v>45.182968296935904</c:v>
                </c:pt>
                <c:pt idx="706">
                  <c:v>35.221038527870441</c:v>
                </c:pt>
                <c:pt idx="707">
                  <c:v>29.55914106712067</c:v>
                </c:pt>
                <c:pt idx="708">
                  <c:v>23.270716600819661</c:v>
                </c:pt>
                <c:pt idx="709">
                  <c:v>32.142896867152849</c:v>
                </c:pt>
                <c:pt idx="710">
                  <c:v>-10.505180856290057</c:v>
                </c:pt>
                <c:pt idx="711">
                  <c:v>-4.3170850589477894</c:v>
                </c:pt>
                <c:pt idx="712">
                  <c:v>20.697053174576958</c:v>
                </c:pt>
                <c:pt idx="713">
                  <c:v>12.035726820923323</c:v>
                </c:pt>
                <c:pt idx="714">
                  <c:v>3.452778754895057</c:v>
                </c:pt>
                <c:pt idx="715">
                  <c:v>15.38615793799886</c:v>
                </c:pt>
                <c:pt idx="716">
                  <c:v>35.381240619340637</c:v>
                </c:pt>
                <c:pt idx="717">
                  <c:v>-9.8683252709777669</c:v>
                </c:pt>
                <c:pt idx="718">
                  <c:v>20.397599224834934</c:v>
                </c:pt>
                <c:pt idx="719">
                  <c:v>6.6015176079818616</c:v>
                </c:pt>
                <c:pt idx="720">
                  <c:v>23.816110819722205</c:v>
                </c:pt>
                <c:pt idx="721">
                  <c:v>60.03775019642422</c:v>
                </c:pt>
                <c:pt idx="722">
                  <c:v>-36.618885933247576</c:v>
                </c:pt>
                <c:pt idx="723">
                  <c:v>11.495898961883547</c:v>
                </c:pt>
                <c:pt idx="724">
                  <c:v>-14.70884295935279</c:v>
                </c:pt>
                <c:pt idx="725">
                  <c:v>40.810161626814683</c:v>
                </c:pt>
                <c:pt idx="726">
                  <c:v>23.599159030252459</c:v>
                </c:pt>
                <c:pt idx="727">
                  <c:v>57.712555427538213</c:v>
                </c:pt>
                <c:pt idx="728">
                  <c:v>25.911269152061969</c:v>
                </c:pt>
                <c:pt idx="729">
                  <c:v>7.1552852561145031</c:v>
                </c:pt>
                <c:pt idx="730">
                  <c:v>32.151925117216173</c:v>
                </c:pt>
                <c:pt idx="731">
                  <c:v>12.509617955495116</c:v>
                </c:pt>
                <c:pt idx="732">
                  <c:v>59.309950676095532</c:v>
                </c:pt>
                <c:pt idx="733">
                  <c:v>35.540510897356661</c:v>
                </c:pt>
                <c:pt idx="734">
                  <c:v>3.2598614965381927</c:v>
                </c:pt>
                <c:pt idx="735">
                  <c:v>36.892359166613126</c:v>
                </c:pt>
                <c:pt idx="736">
                  <c:v>68.010519476750289</c:v>
                </c:pt>
                <c:pt idx="737">
                  <c:v>10.453469058473949</c:v>
                </c:pt>
                <c:pt idx="738">
                  <c:v>55.635873360879209</c:v>
                </c:pt>
                <c:pt idx="739">
                  <c:v>30.475681774781954</c:v>
                </c:pt>
                <c:pt idx="740">
                  <c:v>23.900304708576769</c:v>
                </c:pt>
                <c:pt idx="741">
                  <c:v>77.892168705469203</c:v>
                </c:pt>
                <c:pt idx="742">
                  <c:v>23.475750113914636</c:v>
                </c:pt>
                <c:pt idx="743">
                  <c:v>40.230289131215081</c:v>
                </c:pt>
                <c:pt idx="744">
                  <c:v>24.668189144940001</c:v>
                </c:pt>
                <c:pt idx="745">
                  <c:v>75.873448146883135</c:v>
                </c:pt>
                <c:pt idx="746">
                  <c:v>49.829774493855844</c:v>
                </c:pt>
                <c:pt idx="747">
                  <c:v>41.032327562695862</c:v>
                </c:pt>
                <c:pt idx="748">
                  <c:v>22.756247032371014</c:v>
                </c:pt>
                <c:pt idx="749">
                  <c:v>2.679120282268812</c:v>
                </c:pt>
                <c:pt idx="750">
                  <c:v>40.907793345470431</c:v>
                </c:pt>
                <c:pt idx="751">
                  <c:v>3.6222889483831509</c:v>
                </c:pt>
                <c:pt idx="752">
                  <c:v>51.477174327632589</c:v>
                </c:pt>
                <c:pt idx="753">
                  <c:v>11.481149061367162</c:v>
                </c:pt>
                <c:pt idx="754">
                  <c:v>46.078615013026344</c:v>
                </c:pt>
                <c:pt idx="755">
                  <c:v>-7.5100480919461212</c:v>
                </c:pt>
                <c:pt idx="756">
                  <c:v>60.990053793963234</c:v>
                </c:pt>
                <c:pt idx="757">
                  <c:v>181.50716315783362</c:v>
                </c:pt>
                <c:pt idx="758">
                  <c:v>16.069647573781715</c:v>
                </c:pt>
                <c:pt idx="759">
                  <c:v>182.06030987494282</c:v>
                </c:pt>
                <c:pt idx="760">
                  <c:v>-8.1519995045709734</c:v>
                </c:pt>
                <c:pt idx="761">
                  <c:v>58.013425203449692</c:v>
                </c:pt>
                <c:pt idx="762">
                  <c:v>5.6787170394625193</c:v>
                </c:pt>
                <c:pt idx="763">
                  <c:v>13.689144841941662</c:v>
                </c:pt>
                <c:pt idx="764">
                  <c:v>-9.1031248529637274</c:v>
                </c:pt>
                <c:pt idx="765">
                  <c:v>10.208627159723491</c:v>
                </c:pt>
                <c:pt idx="766">
                  <c:v>47.481444159253194</c:v>
                </c:pt>
                <c:pt idx="767">
                  <c:v>96.27985531300169</c:v>
                </c:pt>
                <c:pt idx="768">
                  <c:v>20.998723194254467</c:v>
                </c:pt>
                <c:pt idx="769">
                  <c:v>-27.603170217270218</c:v>
                </c:pt>
                <c:pt idx="770">
                  <c:v>21.46610593854475</c:v>
                </c:pt>
                <c:pt idx="771">
                  <c:v>-44.147006514845927</c:v>
                </c:pt>
                <c:pt idx="772">
                  <c:v>32.701963988642326</c:v>
                </c:pt>
                <c:pt idx="773">
                  <c:v>-14.319897959455528</c:v>
                </c:pt>
                <c:pt idx="774">
                  <c:v>-8.7403582332208885</c:v>
                </c:pt>
                <c:pt idx="775">
                  <c:v>32.132299701407909</c:v>
                </c:pt>
                <c:pt idx="776">
                  <c:v>70.462670447167994</c:v>
                </c:pt>
                <c:pt idx="777">
                  <c:v>67.548674167333928</c:v>
                </c:pt>
                <c:pt idx="778">
                  <c:v>-38.145479673297075</c:v>
                </c:pt>
                <c:pt idx="779">
                  <c:v>-8.2737176055592805</c:v>
                </c:pt>
                <c:pt idx="780">
                  <c:v>121.51322954524389</c:v>
                </c:pt>
                <c:pt idx="781">
                  <c:v>58.847453256612489</c:v>
                </c:pt>
                <c:pt idx="782">
                  <c:v>145.4985835452284</c:v>
                </c:pt>
                <c:pt idx="783">
                  <c:v>14.629112647102254</c:v>
                </c:pt>
                <c:pt idx="784">
                  <c:v>-15.3797422117742</c:v>
                </c:pt>
                <c:pt idx="785">
                  <c:v>40.36059231597978</c:v>
                </c:pt>
                <c:pt idx="786">
                  <c:v>54.059067321105324</c:v>
                </c:pt>
                <c:pt idx="787">
                  <c:v>12.79334767483126</c:v>
                </c:pt>
                <c:pt idx="788">
                  <c:v>57.924317716549986</c:v>
                </c:pt>
                <c:pt idx="789">
                  <c:v>29.887607000645637</c:v>
                </c:pt>
                <c:pt idx="790">
                  <c:v>42.362786563239816</c:v>
                </c:pt>
                <c:pt idx="791">
                  <c:v>0.24807735510694329</c:v>
                </c:pt>
                <c:pt idx="792">
                  <c:v>33.179080846497477</c:v>
                </c:pt>
                <c:pt idx="793">
                  <c:v>40.095755681539337</c:v>
                </c:pt>
                <c:pt idx="794">
                  <c:v>10.34057773411093</c:v>
                </c:pt>
                <c:pt idx="795">
                  <c:v>30.382204188961488</c:v>
                </c:pt>
                <c:pt idx="796">
                  <c:v>40.283695534894754</c:v>
                </c:pt>
                <c:pt idx="797">
                  <c:v>-10.827708117207784</c:v>
                </c:pt>
                <c:pt idx="798">
                  <c:v>57.350268371984761</c:v>
                </c:pt>
                <c:pt idx="799">
                  <c:v>3.5064552645461831</c:v>
                </c:pt>
                <c:pt idx="800">
                  <c:v>98.880131414886165</c:v>
                </c:pt>
                <c:pt idx="801">
                  <c:v>5.8280954274047829</c:v>
                </c:pt>
                <c:pt idx="802">
                  <c:v>28.443639346078804</c:v>
                </c:pt>
                <c:pt idx="803">
                  <c:v>91.739426558143407</c:v>
                </c:pt>
                <c:pt idx="804">
                  <c:v>14.360113148270678</c:v>
                </c:pt>
                <c:pt idx="805">
                  <c:v>6.1333025931422966</c:v>
                </c:pt>
                <c:pt idx="806">
                  <c:v>25.396460367825632</c:v>
                </c:pt>
                <c:pt idx="807">
                  <c:v>22.536725233067862</c:v>
                </c:pt>
                <c:pt idx="808">
                  <c:v>1.7191345027449287</c:v>
                </c:pt>
                <c:pt idx="809">
                  <c:v>11.757901781421921</c:v>
                </c:pt>
                <c:pt idx="810">
                  <c:v>46.215632329504864</c:v>
                </c:pt>
                <c:pt idx="811">
                  <c:v>51.673605046433075</c:v>
                </c:pt>
                <c:pt idx="812">
                  <c:v>42.003613885060368</c:v>
                </c:pt>
                <c:pt idx="813">
                  <c:v>-18.470980545275008</c:v>
                </c:pt>
                <c:pt idx="814">
                  <c:v>8.8572927624670754</c:v>
                </c:pt>
                <c:pt idx="815">
                  <c:v>8.5660202840442565</c:v>
                </c:pt>
                <c:pt idx="816">
                  <c:v>38.181186824142493</c:v>
                </c:pt>
                <c:pt idx="817">
                  <c:v>18.107439461869618</c:v>
                </c:pt>
                <c:pt idx="818">
                  <c:v>19.469203731496293</c:v>
                </c:pt>
                <c:pt idx="819">
                  <c:v>56.60351077889802</c:v>
                </c:pt>
                <c:pt idx="820">
                  <c:v>4.2259032551059121</c:v>
                </c:pt>
                <c:pt idx="821">
                  <c:v>26.940315230181788</c:v>
                </c:pt>
                <c:pt idx="822">
                  <c:v>-28.22997041794822</c:v>
                </c:pt>
                <c:pt idx="823">
                  <c:v>-17.299983614281402</c:v>
                </c:pt>
                <c:pt idx="824">
                  <c:v>-1.6035618702834995</c:v>
                </c:pt>
                <c:pt idx="825">
                  <c:v>24.749284877614237</c:v>
                </c:pt>
                <c:pt idx="826">
                  <c:v>33.024486472114155</c:v>
                </c:pt>
                <c:pt idx="827">
                  <c:v>24.075625353173386</c:v>
                </c:pt>
                <c:pt idx="828">
                  <c:v>91.868533045217305</c:v>
                </c:pt>
                <c:pt idx="829">
                  <c:v>10.144436697462403</c:v>
                </c:pt>
                <c:pt idx="830">
                  <c:v>88.390419386957149</c:v>
                </c:pt>
                <c:pt idx="831">
                  <c:v>-8.5023565613096395</c:v>
                </c:pt>
                <c:pt idx="832">
                  <c:v>1.6999418282418972</c:v>
                </c:pt>
                <c:pt idx="833">
                  <c:v>6.4602395780100039</c:v>
                </c:pt>
                <c:pt idx="834">
                  <c:v>16.275608504790355</c:v>
                </c:pt>
                <c:pt idx="835">
                  <c:v>53.397796240013129</c:v>
                </c:pt>
                <c:pt idx="836">
                  <c:v>86.961576542593093</c:v>
                </c:pt>
                <c:pt idx="837">
                  <c:v>21.055419226820042</c:v>
                </c:pt>
                <c:pt idx="838">
                  <c:v>7.2288191251336471</c:v>
                </c:pt>
                <c:pt idx="839">
                  <c:v>4.8597034989714771</c:v>
                </c:pt>
                <c:pt idx="840">
                  <c:v>13.240769935494939</c:v>
                </c:pt>
                <c:pt idx="841">
                  <c:v>18.42262488494849</c:v>
                </c:pt>
                <c:pt idx="842">
                  <c:v>-11.966166252816411</c:v>
                </c:pt>
                <c:pt idx="843">
                  <c:v>39.575212202562916</c:v>
                </c:pt>
                <c:pt idx="844">
                  <c:v>-5.8231476444044681</c:v>
                </c:pt>
                <c:pt idx="845">
                  <c:v>-10.970123665495905</c:v>
                </c:pt>
                <c:pt idx="846">
                  <c:v>7.2769380347785599</c:v>
                </c:pt>
                <c:pt idx="847">
                  <c:v>106.06614948550859</c:v>
                </c:pt>
                <c:pt idx="848">
                  <c:v>8.8148965529418533</c:v>
                </c:pt>
                <c:pt idx="849">
                  <c:v>15.493251064834439</c:v>
                </c:pt>
                <c:pt idx="850">
                  <c:v>17.332927536024066</c:v>
                </c:pt>
                <c:pt idx="851">
                  <c:v>80.078404362332861</c:v>
                </c:pt>
                <c:pt idx="852">
                  <c:v>41.630222011515322</c:v>
                </c:pt>
                <c:pt idx="853">
                  <c:v>30.014419693579647</c:v>
                </c:pt>
                <c:pt idx="854">
                  <c:v>5.7404271963295272</c:v>
                </c:pt>
                <c:pt idx="855">
                  <c:v>14.043268287880046</c:v>
                </c:pt>
                <c:pt idx="856">
                  <c:v>26.595659231071387</c:v>
                </c:pt>
                <c:pt idx="857">
                  <c:v>78.493766836975027</c:v>
                </c:pt>
                <c:pt idx="858">
                  <c:v>4.0138396299468511</c:v>
                </c:pt>
                <c:pt idx="859">
                  <c:v>70.106752633453141</c:v>
                </c:pt>
                <c:pt idx="860">
                  <c:v>5.4750261970310348</c:v>
                </c:pt>
                <c:pt idx="861">
                  <c:v>39.244109050405804</c:v>
                </c:pt>
                <c:pt idx="862">
                  <c:v>2.4222327831874466</c:v>
                </c:pt>
                <c:pt idx="863">
                  <c:v>28.52778120751541</c:v>
                </c:pt>
                <c:pt idx="864">
                  <c:v>91.239836701407654</c:v>
                </c:pt>
                <c:pt idx="865">
                  <c:v>52.717656889996597</c:v>
                </c:pt>
                <c:pt idx="866">
                  <c:v>42.809511733181104</c:v>
                </c:pt>
                <c:pt idx="867">
                  <c:v>2.746800046162285</c:v>
                </c:pt>
                <c:pt idx="868">
                  <c:v>25.416693561722504</c:v>
                </c:pt>
                <c:pt idx="869">
                  <c:v>56.961720173556877</c:v>
                </c:pt>
                <c:pt idx="870">
                  <c:v>40.534294724061844</c:v>
                </c:pt>
                <c:pt idx="871">
                  <c:v>40.236112617442764</c:v>
                </c:pt>
                <c:pt idx="872">
                  <c:v>94.306232344195877</c:v>
                </c:pt>
                <c:pt idx="873">
                  <c:v>6.2311455933683746</c:v>
                </c:pt>
                <c:pt idx="874">
                  <c:v>42.209645976892865</c:v>
                </c:pt>
                <c:pt idx="875">
                  <c:v>45.641146679047047</c:v>
                </c:pt>
                <c:pt idx="876">
                  <c:v>11.428437033734802</c:v>
                </c:pt>
                <c:pt idx="877">
                  <c:v>35.876534151855374</c:v>
                </c:pt>
                <c:pt idx="878">
                  <c:v>9.5733691663031308</c:v>
                </c:pt>
                <c:pt idx="879">
                  <c:v>52.769658824420823</c:v>
                </c:pt>
                <c:pt idx="880">
                  <c:v>4.8965331346740797</c:v>
                </c:pt>
                <c:pt idx="881">
                  <c:v>10.800023036308644</c:v>
                </c:pt>
                <c:pt idx="882">
                  <c:v>15.696042399423249</c:v>
                </c:pt>
                <c:pt idx="883">
                  <c:v>22.132750215336642</c:v>
                </c:pt>
                <c:pt idx="884">
                  <c:v>16.275193511495495</c:v>
                </c:pt>
                <c:pt idx="885">
                  <c:v>86.600465802071511</c:v>
                </c:pt>
                <c:pt idx="886">
                  <c:v>53.477944291306279</c:v>
                </c:pt>
                <c:pt idx="887">
                  <c:v>66.688677036536092</c:v>
                </c:pt>
                <c:pt idx="888">
                  <c:v>-0.79771764454333294</c:v>
                </c:pt>
                <c:pt idx="889">
                  <c:v>-12.350959336105049</c:v>
                </c:pt>
                <c:pt idx="890">
                  <c:v>24.76888264266632</c:v>
                </c:pt>
                <c:pt idx="891">
                  <c:v>32.008186685915327</c:v>
                </c:pt>
                <c:pt idx="892">
                  <c:v>17.02792054299681</c:v>
                </c:pt>
                <c:pt idx="893">
                  <c:v>118.66247092570939</c:v>
                </c:pt>
                <c:pt idx="894">
                  <c:v>57.091096747920126</c:v>
                </c:pt>
                <c:pt idx="895">
                  <c:v>0.30854914513679432</c:v>
                </c:pt>
                <c:pt idx="896">
                  <c:v>-15.784909815621269</c:v>
                </c:pt>
                <c:pt idx="897">
                  <c:v>82.375052071742203</c:v>
                </c:pt>
                <c:pt idx="898">
                  <c:v>118.26405107454056</c:v>
                </c:pt>
                <c:pt idx="899">
                  <c:v>52.967091796786043</c:v>
                </c:pt>
                <c:pt idx="900">
                  <c:v>30.905585084328813</c:v>
                </c:pt>
                <c:pt idx="901">
                  <c:v>18.482518483686583</c:v>
                </c:pt>
                <c:pt idx="902">
                  <c:v>34.06463076449716</c:v>
                </c:pt>
                <c:pt idx="903">
                  <c:v>9.0492760317915781</c:v>
                </c:pt>
                <c:pt idx="904">
                  <c:v>44.769912756539661</c:v>
                </c:pt>
                <c:pt idx="905">
                  <c:v>-14.682527478494933</c:v>
                </c:pt>
                <c:pt idx="906">
                  <c:v>34.882837560675235</c:v>
                </c:pt>
                <c:pt idx="907">
                  <c:v>-59.105085176899436</c:v>
                </c:pt>
                <c:pt idx="908">
                  <c:v>19.736068786144706</c:v>
                </c:pt>
                <c:pt idx="909">
                  <c:v>2.2995015936124688</c:v>
                </c:pt>
                <c:pt idx="910">
                  <c:v>0.51181612227839679</c:v>
                </c:pt>
                <c:pt idx="911">
                  <c:v>37.832387584493382</c:v>
                </c:pt>
                <c:pt idx="912">
                  <c:v>32.607843925866355</c:v>
                </c:pt>
                <c:pt idx="913">
                  <c:v>21.382260548711777</c:v>
                </c:pt>
                <c:pt idx="914">
                  <c:v>123.21274926201525</c:v>
                </c:pt>
                <c:pt idx="915">
                  <c:v>-17.62979706989691</c:v>
                </c:pt>
                <c:pt idx="916">
                  <c:v>27.169843806079399</c:v>
                </c:pt>
                <c:pt idx="917">
                  <c:v>71.313420834419134</c:v>
                </c:pt>
                <c:pt idx="918">
                  <c:v>126.70930272035395</c:v>
                </c:pt>
                <c:pt idx="919">
                  <c:v>17.577124934355737</c:v>
                </c:pt>
                <c:pt idx="920">
                  <c:v>37.071356391644009</c:v>
                </c:pt>
                <c:pt idx="921">
                  <c:v>80.483218696641359</c:v>
                </c:pt>
                <c:pt idx="922">
                  <c:v>28.966629955245175</c:v>
                </c:pt>
                <c:pt idx="923">
                  <c:v>36.211265039883081</c:v>
                </c:pt>
                <c:pt idx="924">
                  <c:v>50.728670912428875</c:v>
                </c:pt>
                <c:pt idx="925">
                  <c:v>-9.5759749752194097</c:v>
                </c:pt>
                <c:pt idx="926">
                  <c:v>34.272206574887456</c:v>
                </c:pt>
                <c:pt idx="927">
                  <c:v>-4.0700688738508717</c:v>
                </c:pt>
                <c:pt idx="928">
                  <c:v>10.73426172209205</c:v>
                </c:pt>
                <c:pt idx="929">
                  <c:v>19.858791608851469</c:v>
                </c:pt>
                <c:pt idx="930">
                  <c:v>68.928330613317485</c:v>
                </c:pt>
                <c:pt idx="931">
                  <c:v>-5.8130730332967104</c:v>
                </c:pt>
                <c:pt idx="932">
                  <c:v>48.026760042801961</c:v>
                </c:pt>
                <c:pt idx="933">
                  <c:v>-9.702133466157715</c:v>
                </c:pt>
                <c:pt idx="934">
                  <c:v>-9.7998032280095941</c:v>
                </c:pt>
                <c:pt idx="935">
                  <c:v>38.512404517612858</c:v>
                </c:pt>
                <c:pt idx="936">
                  <c:v>12.258567686191</c:v>
                </c:pt>
                <c:pt idx="937">
                  <c:v>19.069071927095301</c:v>
                </c:pt>
                <c:pt idx="938">
                  <c:v>-15.747181720759713</c:v>
                </c:pt>
                <c:pt idx="939">
                  <c:v>39.881318252015213</c:v>
                </c:pt>
                <c:pt idx="940">
                  <c:v>52.110386117238356</c:v>
                </c:pt>
                <c:pt idx="941">
                  <c:v>28.689472582485656</c:v>
                </c:pt>
                <c:pt idx="942">
                  <c:v>54.093949783417735</c:v>
                </c:pt>
                <c:pt idx="943">
                  <c:v>-24.569707874855528</c:v>
                </c:pt>
                <c:pt idx="944">
                  <c:v>-6.5780332400509494</c:v>
                </c:pt>
                <c:pt idx="945">
                  <c:v>3.7739114912429912</c:v>
                </c:pt>
                <c:pt idx="946">
                  <c:v>23.704666561473708</c:v>
                </c:pt>
                <c:pt idx="947">
                  <c:v>70.625745209472143</c:v>
                </c:pt>
                <c:pt idx="948">
                  <c:v>46.321903641061404</c:v>
                </c:pt>
                <c:pt idx="949">
                  <c:v>45.147814494997199</c:v>
                </c:pt>
                <c:pt idx="950">
                  <c:v>104.29661804842081</c:v>
                </c:pt>
                <c:pt idx="951">
                  <c:v>11.121543707845326</c:v>
                </c:pt>
                <c:pt idx="952">
                  <c:v>69.02418266878621</c:v>
                </c:pt>
                <c:pt idx="953">
                  <c:v>-14.869181947739047</c:v>
                </c:pt>
                <c:pt idx="954">
                  <c:v>17.229495085122501</c:v>
                </c:pt>
                <c:pt idx="955">
                  <c:v>37.117703380657041</c:v>
                </c:pt>
                <c:pt idx="956">
                  <c:v>59.058073383454861</c:v>
                </c:pt>
                <c:pt idx="957">
                  <c:v>92.260132351557957</c:v>
                </c:pt>
                <c:pt idx="958">
                  <c:v>61.976960564728337</c:v>
                </c:pt>
                <c:pt idx="959">
                  <c:v>18.440561892695811</c:v>
                </c:pt>
                <c:pt idx="960">
                  <c:v>107.27190612921237</c:v>
                </c:pt>
                <c:pt idx="961">
                  <c:v>29.161403898416616</c:v>
                </c:pt>
                <c:pt idx="962">
                  <c:v>47.531081282632051</c:v>
                </c:pt>
                <c:pt idx="963">
                  <c:v>38.007358876925061</c:v>
                </c:pt>
                <c:pt idx="964">
                  <c:v>11.068146769571278</c:v>
                </c:pt>
                <c:pt idx="965">
                  <c:v>24.6517812021415</c:v>
                </c:pt>
                <c:pt idx="966">
                  <c:v>25.869588523920392</c:v>
                </c:pt>
                <c:pt idx="967">
                  <c:v>22.519023193342157</c:v>
                </c:pt>
                <c:pt idx="968">
                  <c:v>37.761571625037341</c:v>
                </c:pt>
                <c:pt idx="969">
                  <c:v>4.3882575473379219</c:v>
                </c:pt>
                <c:pt idx="970">
                  <c:v>29.097076525533886</c:v>
                </c:pt>
                <c:pt idx="971">
                  <c:v>57.281058322460218</c:v>
                </c:pt>
                <c:pt idx="972">
                  <c:v>88.900807022523992</c:v>
                </c:pt>
                <c:pt idx="973">
                  <c:v>106.95977385323394</c:v>
                </c:pt>
                <c:pt idx="974">
                  <c:v>10.494364980407575</c:v>
                </c:pt>
                <c:pt idx="975">
                  <c:v>9.4173979744532943</c:v>
                </c:pt>
                <c:pt idx="976">
                  <c:v>62.189427642934199</c:v>
                </c:pt>
                <c:pt idx="977">
                  <c:v>85.148757019816202</c:v>
                </c:pt>
                <c:pt idx="978">
                  <c:v>-10.509095164430651</c:v>
                </c:pt>
                <c:pt idx="979">
                  <c:v>12.106861601845999</c:v>
                </c:pt>
                <c:pt idx="980">
                  <c:v>43.807306230719355</c:v>
                </c:pt>
                <c:pt idx="981">
                  <c:v>31.980281487820868</c:v>
                </c:pt>
                <c:pt idx="982">
                  <c:v>91.760202112457762</c:v>
                </c:pt>
                <c:pt idx="983">
                  <c:v>68.79670152781307</c:v>
                </c:pt>
                <c:pt idx="984">
                  <c:v>10.340945807545907</c:v>
                </c:pt>
                <c:pt idx="985">
                  <c:v>-3.4812520135911527</c:v>
                </c:pt>
                <c:pt idx="986">
                  <c:v>77.942176694220279</c:v>
                </c:pt>
                <c:pt idx="987">
                  <c:v>17.021474034597823</c:v>
                </c:pt>
                <c:pt idx="988">
                  <c:v>55.325877772186381</c:v>
                </c:pt>
                <c:pt idx="989">
                  <c:v>87.749041715338137</c:v>
                </c:pt>
                <c:pt idx="990">
                  <c:v>4.9905150306035537</c:v>
                </c:pt>
                <c:pt idx="991">
                  <c:v>-1.7410222373964501</c:v>
                </c:pt>
                <c:pt idx="992">
                  <c:v>29.105727377442584</c:v>
                </c:pt>
                <c:pt idx="993">
                  <c:v>12.532439751237355</c:v>
                </c:pt>
                <c:pt idx="994">
                  <c:v>29.172235191282603</c:v>
                </c:pt>
                <c:pt idx="995">
                  <c:v>12.427537484658551</c:v>
                </c:pt>
                <c:pt idx="996">
                  <c:v>41.881948375575043</c:v>
                </c:pt>
                <c:pt idx="997">
                  <c:v>-7.3318507437749147</c:v>
                </c:pt>
                <c:pt idx="998">
                  <c:v>-2.9758638837456601</c:v>
                </c:pt>
                <c:pt idx="999">
                  <c:v>30.417397459765034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-24.725322625472511</c:v>
                </c:pt>
                <c:pt idx="1">
                  <c:v>49.695835694601939</c:v>
                </c:pt>
                <c:pt idx="2">
                  <c:v>46.50882742694229</c:v>
                </c:pt>
                <c:pt idx="3">
                  <c:v>-19.148148423497076</c:v>
                </c:pt>
                <c:pt idx="4">
                  <c:v>15.995607398116736</c:v>
                </c:pt>
                <c:pt idx="5">
                  <c:v>21.294675798373884</c:v>
                </c:pt>
                <c:pt idx="6">
                  <c:v>-40.96400027237803</c:v>
                </c:pt>
                <c:pt idx="7">
                  <c:v>2.2274112742107501</c:v>
                </c:pt>
                <c:pt idx="8">
                  <c:v>31.940760287571518</c:v>
                </c:pt>
                <c:pt idx="9">
                  <c:v>-11.742644880497293</c:v>
                </c:pt>
                <c:pt idx="10">
                  <c:v>43.887280662168294</c:v>
                </c:pt>
                <c:pt idx="11">
                  <c:v>35.780673729932502</c:v>
                </c:pt>
                <c:pt idx="12">
                  <c:v>-18.821080991358627</c:v>
                </c:pt>
                <c:pt idx="13">
                  <c:v>1.2835626937544191</c:v>
                </c:pt>
                <c:pt idx="14">
                  <c:v>13.924797170906446</c:v>
                </c:pt>
                <c:pt idx="15">
                  <c:v>-40.572126121790305</c:v>
                </c:pt>
                <c:pt idx="16">
                  <c:v>55.891577032447572</c:v>
                </c:pt>
                <c:pt idx="17">
                  <c:v>35.19440044434581</c:v>
                </c:pt>
                <c:pt idx="18">
                  <c:v>20.89231754739631</c:v>
                </c:pt>
                <c:pt idx="19">
                  <c:v>104.5281912635954</c:v>
                </c:pt>
                <c:pt idx="20">
                  <c:v>69.063693382767553</c:v>
                </c:pt>
                <c:pt idx="21">
                  <c:v>3.6929507416934442</c:v>
                </c:pt>
                <c:pt idx="22">
                  <c:v>-58.325575935795328</c:v>
                </c:pt>
                <c:pt idx="23">
                  <c:v>47.0299609805964</c:v>
                </c:pt>
                <c:pt idx="24">
                  <c:v>20.764641014925843</c:v>
                </c:pt>
                <c:pt idx="25">
                  <c:v>35.237427374733983</c:v>
                </c:pt>
                <c:pt idx="26">
                  <c:v>134.25333414858082</c:v>
                </c:pt>
                <c:pt idx="27">
                  <c:v>80.541116603039796</c:v>
                </c:pt>
                <c:pt idx="28">
                  <c:v>0.75364465762066146</c:v>
                </c:pt>
                <c:pt idx="29">
                  <c:v>18.011554006754594</c:v>
                </c:pt>
                <c:pt idx="30">
                  <c:v>59.392853477542758</c:v>
                </c:pt>
                <c:pt idx="31">
                  <c:v>47.854816333698835</c:v>
                </c:pt>
                <c:pt idx="32">
                  <c:v>-7.4702418455960524</c:v>
                </c:pt>
                <c:pt idx="33">
                  <c:v>15.276827823450926</c:v>
                </c:pt>
                <c:pt idx="34">
                  <c:v>42.107767876032888</c:v>
                </c:pt>
                <c:pt idx="35">
                  <c:v>-10.673609678383844</c:v>
                </c:pt>
                <c:pt idx="36">
                  <c:v>-29.128916962015133</c:v>
                </c:pt>
                <c:pt idx="37">
                  <c:v>221.62375822602914</c:v>
                </c:pt>
                <c:pt idx="38">
                  <c:v>56.947212704404237</c:v>
                </c:pt>
                <c:pt idx="39">
                  <c:v>82.309532621153153</c:v>
                </c:pt>
                <c:pt idx="40">
                  <c:v>36.657939493462877</c:v>
                </c:pt>
                <c:pt idx="41">
                  <c:v>-39.796552300973644</c:v>
                </c:pt>
                <c:pt idx="42">
                  <c:v>27.269830387410668</c:v>
                </c:pt>
                <c:pt idx="43">
                  <c:v>-13.896940813211632</c:v>
                </c:pt>
                <c:pt idx="44">
                  <c:v>193.00554053089388</c:v>
                </c:pt>
                <c:pt idx="45">
                  <c:v>55.052195778661442</c:v>
                </c:pt>
                <c:pt idx="46">
                  <c:v>14.704509814706263</c:v>
                </c:pt>
                <c:pt idx="47">
                  <c:v>-26.796975278835401</c:v>
                </c:pt>
                <c:pt idx="48">
                  <c:v>25.724333680333061</c:v>
                </c:pt>
                <c:pt idx="49">
                  <c:v>9.7110993648480992</c:v>
                </c:pt>
                <c:pt idx="50">
                  <c:v>15.252793862778841</c:v>
                </c:pt>
                <c:pt idx="51">
                  <c:v>-43.273602908798424</c:v>
                </c:pt>
                <c:pt idx="52">
                  <c:v>1.4892945747014874</c:v>
                </c:pt>
                <c:pt idx="53">
                  <c:v>81.406943140053428</c:v>
                </c:pt>
                <c:pt idx="54">
                  <c:v>-59.699888206038281</c:v>
                </c:pt>
                <c:pt idx="55">
                  <c:v>168.93823747835683</c:v>
                </c:pt>
                <c:pt idx="56">
                  <c:v>21.207285274896382</c:v>
                </c:pt>
                <c:pt idx="57">
                  <c:v>-17.692120481358977</c:v>
                </c:pt>
                <c:pt idx="58">
                  <c:v>31.384107150137471</c:v>
                </c:pt>
                <c:pt idx="59">
                  <c:v>-65.293860824254665</c:v>
                </c:pt>
                <c:pt idx="60">
                  <c:v>54.899316775377443</c:v>
                </c:pt>
                <c:pt idx="61">
                  <c:v>-9.5415068904117177</c:v>
                </c:pt>
                <c:pt idx="62">
                  <c:v>129.4023169474672</c:v>
                </c:pt>
                <c:pt idx="63">
                  <c:v>99.074867695384754</c:v>
                </c:pt>
                <c:pt idx="64">
                  <c:v>5.2494249647152031</c:v>
                </c:pt>
                <c:pt idx="65">
                  <c:v>66.825240555132723</c:v>
                </c:pt>
                <c:pt idx="66">
                  <c:v>43.412600515475489</c:v>
                </c:pt>
                <c:pt idx="67">
                  <c:v>-4.2208256481038484</c:v>
                </c:pt>
                <c:pt idx="68">
                  <c:v>57.772001890487374</c:v>
                </c:pt>
                <c:pt idx="69">
                  <c:v>68.69277028176954</c:v>
                </c:pt>
                <c:pt idx="70">
                  <c:v>72.98464041460042</c:v>
                </c:pt>
                <c:pt idx="71">
                  <c:v>-0.95476573273102439</c:v>
                </c:pt>
                <c:pt idx="72">
                  <c:v>16.463146124916822</c:v>
                </c:pt>
                <c:pt idx="73">
                  <c:v>72.400658023619371</c:v>
                </c:pt>
                <c:pt idx="74">
                  <c:v>20.903683190075235</c:v>
                </c:pt>
                <c:pt idx="75">
                  <c:v>-1.7750490525573213</c:v>
                </c:pt>
                <c:pt idx="76">
                  <c:v>-26.748757111388702</c:v>
                </c:pt>
                <c:pt idx="77">
                  <c:v>20.778522231157275</c:v>
                </c:pt>
                <c:pt idx="78">
                  <c:v>-54.808926123751334</c:v>
                </c:pt>
                <c:pt idx="79">
                  <c:v>17.166326427704973</c:v>
                </c:pt>
                <c:pt idx="80">
                  <c:v>32.140420376813125</c:v>
                </c:pt>
                <c:pt idx="81">
                  <c:v>57.905521178256315</c:v>
                </c:pt>
                <c:pt idx="82">
                  <c:v>47.316065559565985</c:v>
                </c:pt>
                <c:pt idx="83">
                  <c:v>80.642853979480847</c:v>
                </c:pt>
                <c:pt idx="84">
                  <c:v>-10.093086734658394</c:v>
                </c:pt>
                <c:pt idx="85">
                  <c:v>-41.047474330571575</c:v>
                </c:pt>
                <c:pt idx="86">
                  <c:v>46.4062908236236</c:v>
                </c:pt>
                <c:pt idx="87">
                  <c:v>25.945807441480341</c:v>
                </c:pt>
                <c:pt idx="88">
                  <c:v>17.339973032538367</c:v>
                </c:pt>
                <c:pt idx="89">
                  <c:v>40.874962104427439</c:v>
                </c:pt>
                <c:pt idx="90">
                  <c:v>19.645774632738647</c:v>
                </c:pt>
                <c:pt idx="91">
                  <c:v>42.788373639986972</c:v>
                </c:pt>
                <c:pt idx="92">
                  <c:v>-35.260519912823739</c:v>
                </c:pt>
                <c:pt idx="93">
                  <c:v>36.621710958534329</c:v>
                </c:pt>
                <c:pt idx="94">
                  <c:v>43.71726046603343</c:v>
                </c:pt>
                <c:pt idx="95">
                  <c:v>4.7100653104397239</c:v>
                </c:pt>
                <c:pt idx="96">
                  <c:v>6.835949041718683</c:v>
                </c:pt>
                <c:pt idx="97">
                  <c:v>-36.54624753296207</c:v>
                </c:pt>
                <c:pt idx="98">
                  <c:v>55.551558060165569</c:v>
                </c:pt>
                <c:pt idx="99">
                  <c:v>115.74153727211052</c:v>
                </c:pt>
                <c:pt idx="100">
                  <c:v>20.924600616878422</c:v>
                </c:pt>
                <c:pt idx="101">
                  <c:v>25.566063746273727</c:v>
                </c:pt>
                <c:pt idx="102">
                  <c:v>-10.91213353983848</c:v>
                </c:pt>
                <c:pt idx="103">
                  <c:v>20.699031820690848</c:v>
                </c:pt>
                <c:pt idx="104">
                  <c:v>86.714605903997168</c:v>
                </c:pt>
                <c:pt idx="105">
                  <c:v>-23.114388340903975</c:v>
                </c:pt>
                <c:pt idx="106">
                  <c:v>97.449349423951347</c:v>
                </c:pt>
                <c:pt idx="107">
                  <c:v>32.065961602635326</c:v>
                </c:pt>
                <c:pt idx="108">
                  <c:v>26.201941058123086</c:v>
                </c:pt>
                <c:pt idx="109">
                  <c:v>-13.856668163923377</c:v>
                </c:pt>
                <c:pt idx="110">
                  <c:v>46.693202493581971</c:v>
                </c:pt>
                <c:pt idx="111">
                  <c:v>-1.2777989066761783</c:v>
                </c:pt>
                <c:pt idx="112">
                  <c:v>47.762339518452649</c:v>
                </c:pt>
                <c:pt idx="113">
                  <c:v>27.964109669222353</c:v>
                </c:pt>
                <c:pt idx="114">
                  <c:v>-10.767088409840976</c:v>
                </c:pt>
                <c:pt idx="115">
                  <c:v>139.00712446303663</c:v>
                </c:pt>
                <c:pt idx="116">
                  <c:v>29.65563798627608</c:v>
                </c:pt>
                <c:pt idx="117">
                  <c:v>-10.821232990643821</c:v>
                </c:pt>
                <c:pt idx="118">
                  <c:v>-18.0444696264227</c:v>
                </c:pt>
                <c:pt idx="119">
                  <c:v>63.463753824324677</c:v>
                </c:pt>
                <c:pt idx="120">
                  <c:v>33.136796564325429</c:v>
                </c:pt>
                <c:pt idx="121">
                  <c:v>-30.519870417594355</c:v>
                </c:pt>
                <c:pt idx="122">
                  <c:v>-7.8645113444515493</c:v>
                </c:pt>
                <c:pt idx="123">
                  <c:v>-2.8669833650356367</c:v>
                </c:pt>
                <c:pt idx="124">
                  <c:v>-5.7988557132398277</c:v>
                </c:pt>
                <c:pt idx="125">
                  <c:v>34.407413548124367</c:v>
                </c:pt>
                <c:pt idx="126">
                  <c:v>-29.966257075271997</c:v>
                </c:pt>
                <c:pt idx="127">
                  <c:v>95.185769224037102</c:v>
                </c:pt>
                <c:pt idx="128">
                  <c:v>128.82374798310136</c:v>
                </c:pt>
                <c:pt idx="129">
                  <c:v>51.934373146022843</c:v>
                </c:pt>
                <c:pt idx="130">
                  <c:v>17.72828959640082</c:v>
                </c:pt>
                <c:pt idx="131">
                  <c:v>38.84495398716362</c:v>
                </c:pt>
                <c:pt idx="132">
                  <c:v>-25.616107417890802</c:v>
                </c:pt>
                <c:pt idx="133">
                  <c:v>72.783728480808946</c:v>
                </c:pt>
                <c:pt idx="134">
                  <c:v>-16.334084380610435</c:v>
                </c:pt>
                <c:pt idx="135">
                  <c:v>36.269203088253292</c:v>
                </c:pt>
                <c:pt idx="136">
                  <c:v>85.459375655009779</c:v>
                </c:pt>
                <c:pt idx="137">
                  <c:v>14.951494544146092</c:v>
                </c:pt>
                <c:pt idx="138">
                  <c:v>10.836951641473524</c:v>
                </c:pt>
                <c:pt idx="139">
                  <c:v>-1.6417156815240048</c:v>
                </c:pt>
                <c:pt idx="140">
                  <c:v>54.24733050559135</c:v>
                </c:pt>
                <c:pt idx="141">
                  <c:v>18.410040333088624</c:v>
                </c:pt>
                <c:pt idx="142">
                  <c:v>88.231886453575811</c:v>
                </c:pt>
                <c:pt idx="143">
                  <c:v>-8.6708690448331733</c:v>
                </c:pt>
                <c:pt idx="144">
                  <c:v>18.570800688458743</c:v>
                </c:pt>
                <c:pt idx="145">
                  <c:v>38.120123420121303</c:v>
                </c:pt>
                <c:pt idx="146">
                  <c:v>28.687340309954223</c:v>
                </c:pt>
                <c:pt idx="147">
                  <c:v>93.820612815505882</c:v>
                </c:pt>
                <c:pt idx="148">
                  <c:v>-28.766335004906995</c:v>
                </c:pt>
                <c:pt idx="149">
                  <c:v>68.477506765509673</c:v>
                </c:pt>
                <c:pt idx="150">
                  <c:v>40.386153341418414</c:v>
                </c:pt>
                <c:pt idx="151">
                  <c:v>49.13811957862346</c:v>
                </c:pt>
                <c:pt idx="152">
                  <c:v>110.20144705948924</c:v>
                </c:pt>
                <c:pt idx="153">
                  <c:v>39.779174187480756</c:v>
                </c:pt>
                <c:pt idx="154">
                  <c:v>85.484087388355505</c:v>
                </c:pt>
                <c:pt idx="155">
                  <c:v>14.025004220215884</c:v>
                </c:pt>
                <c:pt idx="156">
                  <c:v>55.988615151681437</c:v>
                </c:pt>
                <c:pt idx="157">
                  <c:v>207.24018981051714</c:v>
                </c:pt>
                <c:pt idx="158">
                  <c:v>51.216465472856555</c:v>
                </c:pt>
                <c:pt idx="159">
                  <c:v>71.493794288066397</c:v>
                </c:pt>
                <c:pt idx="160">
                  <c:v>37.127111269494627</c:v>
                </c:pt>
                <c:pt idx="161">
                  <c:v>-23.069478378174935</c:v>
                </c:pt>
                <c:pt idx="162">
                  <c:v>-40.595364313980085</c:v>
                </c:pt>
                <c:pt idx="163">
                  <c:v>-4.0795914969828289</c:v>
                </c:pt>
                <c:pt idx="164">
                  <c:v>8.7821111162807455</c:v>
                </c:pt>
                <c:pt idx="165">
                  <c:v>-44.941366829851901</c:v>
                </c:pt>
                <c:pt idx="166">
                  <c:v>-63.816776807424205</c:v>
                </c:pt>
                <c:pt idx="167">
                  <c:v>31.499641437657974</c:v>
                </c:pt>
                <c:pt idx="168">
                  <c:v>77.664444301203019</c:v>
                </c:pt>
                <c:pt idx="169">
                  <c:v>77.263376655526514</c:v>
                </c:pt>
                <c:pt idx="170">
                  <c:v>12.382235153486942</c:v>
                </c:pt>
                <c:pt idx="171">
                  <c:v>-0.85674708917465381</c:v>
                </c:pt>
                <c:pt idx="172">
                  <c:v>45.451818019362165</c:v>
                </c:pt>
                <c:pt idx="173">
                  <c:v>40.698007972714528</c:v>
                </c:pt>
                <c:pt idx="174">
                  <c:v>109.20453253063882</c:v>
                </c:pt>
                <c:pt idx="175">
                  <c:v>72.535076611992338</c:v>
                </c:pt>
                <c:pt idx="176">
                  <c:v>74.630074784236669</c:v>
                </c:pt>
                <c:pt idx="177">
                  <c:v>30.145707223504566</c:v>
                </c:pt>
                <c:pt idx="178">
                  <c:v>85.767617294183466</c:v>
                </c:pt>
                <c:pt idx="179">
                  <c:v>70.114782682644176</c:v>
                </c:pt>
                <c:pt idx="180">
                  <c:v>-26.903032752849978</c:v>
                </c:pt>
                <c:pt idx="181">
                  <c:v>208.78056821068589</c:v>
                </c:pt>
                <c:pt idx="182">
                  <c:v>-24.493518757448768</c:v>
                </c:pt>
                <c:pt idx="183">
                  <c:v>-8.0970147752342356</c:v>
                </c:pt>
                <c:pt idx="184">
                  <c:v>-64.386700953781386</c:v>
                </c:pt>
                <c:pt idx="185">
                  <c:v>18.197995280706159</c:v>
                </c:pt>
                <c:pt idx="186">
                  <c:v>-12.476029073450626</c:v>
                </c:pt>
                <c:pt idx="187">
                  <c:v>129.1298655827307</c:v>
                </c:pt>
                <c:pt idx="188">
                  <c:v>49.759367194455308</c:v>
                </c:pt>
                <c:pt idx="189">
                  <c:v>23.643477738807867</c:v>
                </c:pt>
                <c:pt idx="190">
                  <c:v>51.327464639829714</c:v>
                </c:pt>
                <c:pt idx="191">
                  <c:v>32.304065194084245</c:v>
                </c:pt>
                <c:pt idx="192">
                  <c:v>-48.112551113650198</c:v>
                </c:pt>
                <c:pt idx="193">
                  <c:v>74.021479078961676</c:v>
                </c:pt>
                <c:pt idx="194">
                  <c:v>48.753377785501492</c:v>
                </c:pt>
                <c:pt idx="195">
                  <c:v>66.586032990866883</c:v>
                </c:pt>
                <c:pt idx="196">
                  <c:v>25.447557266884424</c:v>
                </c:pt>
                <c:pt idx="197">
                  <c:v>32.272226194871259</c:v>
                </c:pt>
                <c:pt idx="198">
                  <c:v>55.770359654617209</c:v>
                </c:pt>
                <c:pt idx="199">
                  <c:v>42.759906961635238</c:v>
                </c:pt>
                <c:pt idx="200">
                  <c:v>5.1091704390376087</c:v>
                </c:pt>
                <c:pt idx="201">
                  <c:v>25.10803667073198</c:v>
                </c:pt>
                <c:pt idx="202">
                  <c:v>32.300158648292822</c:v>
                </c:pt>
                <c:pt idx="203">
                  <c:v>22.67223304349433</c:v>
                </c:pt>
                <c:pt idx="204">
                  <c:v>19.947616212480842</c:v>
                </c:pt>
                <c:pt idx="205">
                  <c:v>8.6872544930157716</c:v>
                </c:pt>
                <c:pt idx="206">
                  <c:v>25.215510339851079</c:v>
                </c:pt>
                <c:pt idx="207">
                  <c:v>18.504683972098068</c:v>
                </c:pt>
                <c:pt idx="208">
                  <c:v>-3.5930554482778811</c:v>
                </c:pt>
                <c:pt idx="209">
                  <c:v>46.703409700767573</c:v>
                </c:pt>
                <c:pt idx="210">
                  <c:v>29.158207170131128</c:v>
                </c:pt>
                <c:pt idx="211">
                  <c:v>184.6274566482407</c:v>
                </c:pt>
                <c:pt idx="212">
                  <c:v>69.144236126265398</c:v>
                </c:pt>
                <c:pt idx="213">
                  <c:v>57.367843444605263</c:v>
                </c:pt>
                <c:pt idx="214">
                  <c:v>104.94665585089072</c:v>
                </c:pt>
                <c:pt idx="215">
                  <c:v>43.979207613388887</c:v>
                </c:pt>
                <c:pt idx="216">
                  <c:v>-21.567724701631409</c:v>
                </c:pt>
                <c:pt idx="217">
                  <c:v>31.93723021875644</c:v>
                </c:pt>
                <c:pt idx="218">
                  <c:v>1.786876178552177</c:v>
                </c:pt>
                <c:pt idx="219">
                  <c:v>116.66116167695937</c:v>
                </c:pt>
                <c:pt idx="220">
                  <c:v>101.01044807139287</c:v>
                </c:pt>
                <c:pt idx="221">
                  <c:v>59.942138858446796</c:v>
                </c:pt>
                <c:pt idx="222">
                  <c:v>49.929767447233814</c:v>
                </c:pt>
                <c:pt idx="223">
                  <c:v>98.561009604689843</c:v>
                </c:pt>
                <c:pt idx="224">
                  <c:v>54.351055200292677</c:v>
                </c:pt>
                <c:pt idx="225">
                  <c:v>-2.9854953247881362</c:v>
                </c:pt>
                <c:pt idx="226">
                  <c:v>52.430210061238142</c:v>
                </c:pt>
                <c:pt idx="227">
                  <c:v>31.528673284072596</c:v>
                </c:pt>
                <c:pt idx="228">
                  <c:v>0.95781430325454231</c:v>
                </c:pt>
                <c:pt idx="229">
                  <c:v>32.762823464777867</c:v>
                </c:pt>
                <c:pt idx="230">
                  <c:v>76.932655027195537</c:v>
                </c:pt>
                <c:pt idx="231">
                  <c:v>45.387096466045712</c:v>
                </c:pt>
                <c:pt idx="232">
                  <c:v>-14.374256218109418</c:v>
                </c:pt>
                <c:pt idx="233">
                  <c:v>110.69125881470089</c:v>
                </c:pt>
                <c:pt idx="234">
                  <c:v>1.9374321452696091</c:v>
                </c:pt>
                <c:pt idx="235">
                  <c:v>34.935033993385893</c:v>
                </c:pt>
                <c:pt idx="236">
                  <c:v>42.750025859557454</c:v>
                </c:pt>
                <c:pt idx="237">
                  <c:v>61.87835898078265</c:v>
                </c:pt>
                <c:pt idx="238">
                  <c:v>36.765940145806347</c:v>
                </c:pt>
                <c:pt idx="239">
                  <c:v>25.70136317148669</c:v>
                </c:pt>
                <c:pt idx="240">
                  <c:v>117.80420704497678</c:v>
                </c:pt>
                <c:pt idx="241">
                  <c:v>14.090198579552901</c:v>
                </c:pt>
                <c:pt idx="242">
                  <c:v>-17.393141475289067</c:v>
                </c:pt>
                <c:pt idx="243">
                  <c:v>65.030189225605881</c:v>
                </c:pt>
                <c:pt idx="244">
                  <c:v>108.12568453887476</c:v>
                </c:pt>
                <c:pt idx="245">
                  <c:v>-8.1564236202786198</c:v>
                </c:pt>
                <c:pt idx="246">
                  <c:v>-39.413855940171324</c:v>
                </c:pt>
                <c:pt idx="247">
                  <c:v>25.660623834479789</c:v>
                </c:pt>
                <c:pt idx="248">
                  <c:v>47.439561978113517</c:v>
                </c:pt>
                <c:pt idx="249">
                  <c:v>187.69747178931658</c:v>
                </c:pt>
                <c:pt idx="250">
                  <c:v>39.61865384072776</c:v>
                </c:pt>
                <c:pt idx="251">
                  <c:v>41.640209193577164</c:v>
                </c:pt>
                <c:pt idx="252">
                  <c:v>32.218433340098173</c:v>
                </c:pt>
                <c:pt idx="253">
                  <c:v>50.328792373495062</c:v>
                </c:pt>
                <c:pt idx="254">
                  <c:v>-5.1566061362854505</c:v>
                </c:pt>
                <c:pt idx="255">
                  <c:v>3.6867025886693057</c:v>
                </c:pt>
                <c:pt idx="256">
                  <c:v>35.906593557779466</c:v>
                </c:pt>
                <c:pt idx="257">
                  <c:v>17.241150346633862</c:v>
                </c:pt>
                <c:pt idx="258">
                  <c:v>16.402347686388204</c:v>
                </c:pt>
                <c:pt idx="259">
                  <c:v>-7.1956541205964175</c:v>
                </c:pt>
                <c:pt idx="260">
                  <c:v>70.152056777913288</c:v>
                </c:pt>
                <c:pt idx="261">
                  <c:v>6.3731920657869523</c:v>
                </c:pt>
                <c:pt idx="262">
                  <c:v>43.287255047582775</c:v>
                </c:pt>
                <c:pt idx="263">
                  <c:v>81.717146109908697</c:v>
                </c:pt>
                <c:pt idx="264">
                  <c:v>-5.632199907482125</c:v>
                </c:pt>
                <c:pt idx="265">
                  <c:v>52.032861561447191</c:v>
                </c:pt>
                <c:pt idx="266">
                  <c:v>141.27296468674112</c:v>
                </c:pt>
                <c:pt idx="267">
                  <c:v>41.685610036890004</c:v>
                </c:pt>
                <c:pt idx="268">
                  <c:v>3.7462289343326276</c:v>
                </c:pt>
                <c:pt idx="269">
                  <c:v>41.568703037407474</c:v>
                </c:pt>
                <c:pt idx="270">
                  <c:v>130.99498473416736</c:v>
                </c:pt>
                <c:pt idx="271">
                  <c:v>43.28694497554141</c:v>
                </c:pt>
                <c:pt idx="272">
                  <c:v>35.056045340837272</c:v>
                </c:pt>
                <c:pt idx="273">
                  <c:v>14.358189667405625</c:v>
                </c:pt>
                <c:pt idx="274">
                  <c:v>54.553830163299921</c:v>
                </c:pt>
                <c:pt idx="275">
                  <c:v>-46.412435015674347</c:v>
                </c:pt>
                <c:pt idx="276">
                  <c:v>23.845062801160754</c:v>
                </c:pt>
                <c:pt idx="277">
                  <c:v>2.0007591930483635</c:v>
                </c:pt>
                <c:pt idx="278">
                  <c:v>-11.266340771409981</c:v>
                </c:pt>
                <c:pt idx="279">
                  <c:v>42.699943717632195</c:v>
                </c:pt>
                <c:pt idx="280">
                  <c:v>31.507471905851613</c:v>
                </c:pt>
                <c:pt idx="281">
                  <c:v>38.023949847910998</c:v>
                </c:pt>
                <c:pt idx="282">
                  <c:v>102.00198065606003</c:v>
                </c:pt>
                <c:pt idx="283">
                  <c:v>77.25813065617244</c:v>
                </c:pt>
                <c:pt idx="284">
                  <c:v>18.658814403029865</c:v>
                </c:pt>
                <c:pt idx="285">
                  <c:v>12.218639930671639</c:v>
                </c:pt>
                <c:pt idx="286">
                  <c:v>15.631812983823746</c:v>
                </c:pt>
                <c:pt idx="287">
                  <c:v>10.718558055281507</c:v>
                </c:pt>
                <c:pt idx="288">
                  <c:v>34.914824219020851</c:v>
                </c:pt>
                <c:pt idx="289">
                  <c:v>71.117351320801788</c:v>
                </c:pt>
                <c:pt idx="290">
                  <c:v>54.653875764732547</c:v>
                </c:pt>
                <c:pt idx="291">
                  <c:v>32.802069312654957</c:v>
                </c:pt>
                <c:pt idx="292">
                  <c:v>25.199733531514099</c:v>
                </c:pt>
                <c:pt idx="293">
                  <c:v>-2.2421838716361719E-2</c:v>
                </c:pt>
                <c:pt idx="294">
                  <c:v>87.304826487871054</c:v>
                </c:pt>
                <c:pt idx="295">
                  <c:v>71.731151779666348</c:v>
                </c:pt>
                <c:pt idx="296">
                  <c:v>7.9339349519587907</c:v>
                </c:pt>
                <c:pt idx="297">
                  <c:v>18.141825561042673</c:v>
                </c:pt>
                <c:pt idx="298">
                  <c:v>71.179384163861641</c:v>
                </c:pt>
                <c:pt idx="299">
                  <c:v>111.230972410695</c:v>
                </c:pt>
                <c:pt idx="300">
                  <c:v>59.165720970066516</c:v>
                </c:pt>
                <c:pt idx="301">
                  <c:v>22.13802191707904</c:v>
                </c:pt>
                <c:pt idx="302">
                  <c:v>27.593102283569962</c:v>
                </c:pt>
                <c:pt idx="303">
                  <c:v>-18.320282458723852</c:v>
                </c:pt>
                <c:pt idx="304">
                  <c:v>-48.344365111929193</c:v>
                </c:pt>
                <c:pt idx="305">
                  <c:v>2.1310096559565999</c:v>
                </c:pt>
                <c:pt idx="306">
                  <c:v>31.78728422773375</c:v>
                </c:pt>
                <c:pt idx="307">
                  <c:v>43.966993456992718</c:v>
                </c:pt>
                <c:pt idx="308">
                  <c:v>48.136595390210545</c:v>
                </c:pt>
                <c:pt idx="309">
                  <c:v>38.690418098229138</c:v>
                </c:pt>
                <c:pt idx="310">
                  <c:v>-1.1510170487342002</c:v>
                </c:pt>
                <c:pt idx="311">
                  <c:v>-9.929677136821617</c:v>
                </c:pt>
                <c:pt idx="312">
                  <c:v>33.115700190282745</c:v>
                </c:pt>
                <c:pt idx="313">
                  <c:v>64.492496520933599</c:v>
                </c:pt>
                <c:pt idx="314">
                  <c:v>11.234109429038147</c:v>
                </c:pt>
                <c:pt idx="315">
                  <c:v>-14.389964412238655</c:v>
                </c:pt>
                <c:pt idx="316">
                  <c:v>48.779014406696902</c:v>
                </c:pt>
                <c:pt idx="317">
                  <c:v>0.69416856987887154</c:v>
                </c:pt>
                <c:pt idx="318">
                  <c:v>28.182547079605648</c:v>
                </c:pt>
                <c:pt idx="319">
                  <c:v>32.875064865361608</c:v>
                </c:pt>
                <c:pt idx="320">
                  <c:v>32.500368593002776</c:v>
                </c:pt>
                <c:pt idx="321">
                  <c:v>-17.118042130824808</c:v>
                </c:pt>
                <c:pt idx="322">
                  <c:v>98.517389181080247</c:v>
                </c:pt>
                <c:pt idx="323">
                  <c:v>-1.65478994660754</c:v>
                </c:pt>
                <c:pt idx="324">
                  <c:v>-28.831571555811642</c:v>
                </c:pt>
                <c:pt idx="325">
                  <c:v>72.480028106745223</c:v>
                </c:pt>
                <c:pt idx="326">
                  <c:v>45.110992390459757</c:v>
                </c:pt>
                <c:pt idx="327">
                  <c:v>44.697900688136905</c:v>
                </c:pt>
                <c:pt idx="328">
                  <c:v>12.214190253868344</c:v>
                </c:pt>
                <c:pt idx="329">
                  <c:v>54.448695825024416</c:v>
                </c:pt>
                <c:pt idx="330">
                  <c:v>-23.185998716223128</c:v>
                </c:pt>
                <c:pt idx="331">
                  <c:v>-3.3632906154757389</c:v>
                </c:pt>
                <c:pt idx="332">
                  <c:v>-1.0171519107534142</c:v>
                </c:pt>
                <c:pt idx="333">
                  <c:v>37.263282465982563</c:v>
                </c:pt>
                <c:pt idx="334">
                  <c:v>28.883911003904387</c:v>
                </c:pt>
                <c:pt idx="335">
                  <c:v>34.286518777556353</c:v>
                </c:pt>
                <c:pt idx="336">
                  <c:v>-20.9314038878296</c:v>
                </c:pt>
                <c:pt idx="337">
                  <c:v>51.278860577469267</c:v>
                </c:pt>
                <c:pt idx="338">
                  <c:v>-0.86291739180138904</c:v>
                </c:pt>
                <c:pt idx="339">
                  <c:v>-18.046989023596442</c:v>
                </c:pt>
                <c:pt idx="340">
                  <c:v>18.009553129622905</c:v>
                </c:pt>
                <c:pt idx="341">
                  <c:v>5.2483771180535097</c:v>
                </c:pt>
                <c:pt idx="342">
                  <c:v>38.823840842636038</c:v>
                </c:pt>
                <c:pt idx="343">
                  <c:v>0.13650075413742169</c:v>
                </c:pt>
                <c:pt idx="344">
                  <c:v>62.239876554333172</c:v>
                </c:pt>
                <c:pt idx="345">
                  <c:v>10.478086210479022</c:v>
                </c:pt>
                <c:pt idx="346">
                  <c:v>56.121625657127282</c:v>
                </c:pt>
                <c:pt idx="347">
                  <c:v>36.254671477181752</c:v>
                </c:pt>
                <c:pt idx="348">
                  <c:v>-19.63791444170197</c:v>
                </c:pt>
                <c:pt idx="349">
                  <c:v>21.729504031286435</c:v>
                </c:pt>
                <c:pt idx="350">
                  <c:v>1.3193278834028845</c:v>
                </c:pt>
                <c:pt idx="351">
                  <c:v>-18.953943432804007</c:v>
                </c:pt>
                <c:pt idx="352">
                  <c:v>32.69448195061527</c:v>
                </c:pt>
                <c:pt idx="353">
                  <c:v>6.499012299844166</c:v>
                </c:pt>
                <c:pt idx="354">
                  <c:v>30.006451574285681</c:v>
                </c:pt>
                <c:pt idx="355">
                  <c:v>2.6564337590742149</c:v>
                </c:pt>
                <c:pt idx="356">
                  <c:v>25.438499979801293</c:v>
                </c:pt>
                <c:pt idx="357">
                  <c:v>56.592577411598782</c:v>
                </c:pt>
                <c:pt idx="358">
                  <c:v>15.756623881588482</c:v>
                </c:pt>
                <c:pt idx="359">
                  <c:v>111.80762941905161</c:v>
                </c:pt>
                <c:pt idx="360">
                  <c:v>4.5706662691228388</c:v>
                </c:pt>
                <c:pt idx="361">
                  <c:v>42.23790200998549</c:v>
                </c:pt>
                <c:pt idx="362">
                  <c:v>93.729633294499905</c:v>
                </c:pt>
                <c:pt idx="363">
                  <c:v>2.5122011750569833</c:v>
                </c:pt>
                <c:pt idx="364">
                  <c:v>26.231140912744735</c:v>
                </c:pt>
                <c:pt idx="365">
                  <c:v>12.907896033795698</c:v>
                </c:pt>
                <c:pt idx="366">
                  <c:v>35.408833132564318</c:v>
                </c:pt>
                <c:pt idx="367">
                  <c:v>6.0594307753241559</c:v>
                </c:pt>
                <c:pt idx="368">
                  <c:v>23.837225088035517</c:v>
                </c:pt>
                <c:pt idx="369">
                  <c:v>9.6594230259799776</c:v>
                </c:pt>
                <c:pt idx="370">
                  <c:v>57.30779905367136</c:v>
                </c:pt>
                <c:pt idx="371">
                  <c:v>72.479455736832264</c:v>
                </c:pt>
                <c:pt idx="372">
                  <c:v>28.083066834766399</c:v>
                </c:pt>
                <c:pt idx="373">
                  <c:v>45.783434491442407</c:v>
                </c:pt>
                <c:pt idx="374">
                  <c:v>-17.526958478300877</c:v>
                </c:pt>
                <c:pt idx="375">
                  <c:v>-0.99190388646409033</c:v>
                </c:pt>
                <c:pt idx="376">
                  <c:v>93.138433674789681</c:v>
                </c:pt>
                <c:pt idx="377">
                  <c:v>-0.83703628784546069</c:v>
                </c:pt>
                <c:pt idx="378">
                  <c:v>62.454704710325345</c:v>
                </c:pt>
                <c:pt idx="379">
                  <c:v>-13.976053399909347</c:v>
                </c:pt>
                <c:pt idx="380">
                  <c:v>-23.156364495752157</c:v>
                </c:pt>
                <c:pt idx="381">
                  <c:v>27.697072725228459</c:v>
                </c:pt>
                <c:pt idx="382">
                  <c:v>15.600141544602277</c:v>
                </c:pt>
                <c:pt idx="383">
                  <c:v>-83.960505055820974</c:v>
                </c:pt>
                <c:pt idx="384">
                  <c:v>40.969901972255613</c:v>
                </c:pt>
                <c:pt idx="385">
                  <c:v>-21.749924553559588</c:v>
                </c:pt>
                <c:pt idx="386">
                  <c:v>20.138894162014193</c:v>
                </c:pt>
                <c:pt idx="387">
                  <c:v>7.8535811167622853</c:v>
                </c:pt>
                <c:pt idx="388">
                  <c:v>3.0636005430446751</c:v>
                </c:pt>
                <c:pt idx="389">
                  <c:v>-45.451143418850563</c:v>
                </c:pt>
                <c:pt idx="390">
                  <c:v>-1.3759262509220349</c:v>
                </c:pt>
                <c:pt idx="391">
                  <c:v>-25.826927308177069</c:v>
                </c:pt>
                <c:pt idx="392">
                  <c:v>66.375707206373093</c:v>
                </c:pt>
                <c:pt idx="393">
                  <c:v>5.6983934855234502</c:v>
                </c:pt>
                <c:pt idx="394">
                  <c:v>19.47439892469253</c:v>
                </c:pt>
                <c:pt idx="395">
                  <c:v>52.456215157486696</c:v>
                </c:pt>
                <c:pt idx="396">
                  <c:v>46.161155913483043</c:v>
                </c:pt>
                <c:pt idx="397">
                  <c:v>29.948057513068807</c:v>
                </c:pt>
                <c:pt idx="398">
                  <c:v>38.857831513929519</c:v>
                </c:pt>
                <c:pt idx="399">
                  <c:v>98.706991651757136</c:v>
                </c:pt>
                <c:pt idx="400">
                  <c:v>-11.466563572833834</c:v>
                </c:pt>
                <c:pt idx="401">
                  <c:v>74.668528324779885</c:v>
                </c:pt>
                <c:pt idx="402">
                  <c:v>18.527608114504002</c:v>
                </c:pt>
                <c:pt idx="403">
                  <c:v>56.807029831050301</c:v>
                </c:pt>
                <c:pt idx="404">
                  <c:v>88.849333513156907</c:v>
                </c:pt>
                <c:pt idx="405">
                  <c:v>-14.963050655712216</c:v>
                </c:pt>
                <c:pt idx="406">
                  <c:v>11.388977381793627</c:v>
                </c:pt>
                <c:pt idx="407">
                  <c:v>37.077337123966501</c:v>
                </c:pt>
                <c:pt idx="408">
                  <c:v>24.020229353907098</c:v>
                </c:pt>
                <c:pt idx="409">
                  <c:v>-8.0114160851736784</c:v>
                </c:pt>
                <c:pt idx="410">
                  <c:v>41.066081521352572</c:v>
                </c:pt>
                <c:pt idx="411">
                  <c:v>53.075182975528996</c:v>
                </c:pt>
                <c:pt idx="412">
                  <c:v>47.011640193904448</c:v>
                </c:pt>
                <c:pt idx="413">
                  <c:v>22.508800019139443</c:v>
                </c:pt>
                <c:pt idx="414">
                  <c:v>45.580628533958311</c:v>
                </c:pt>
                <c:pt idx="415">
                  <c:v>76.859633510981467</c:v>
                </c:pt>
                <c:pt idx="416">
                  <c:v>16.092708511187254</c:v>
                </c:pt>
                <c:pt idx="417">
                  <c:v>8.7304901545841851</c:v>
                </c:pt>
                <c:pt idx="418">
                  <c:v>7.9146566904982976</c:v>
                </c:pt>
                <c:pt idx="419">
                  <c:v>1.8591497463196358</c:v>
                </c:pt>
                <c:pt idx="420">
                  <c:v>5.4529090322526717</c:v>
                </c:pt>
                <c:pt idx="421">
                  <c:v>68.671219805017529</c:v>
                </c:pt>
                <c:pt idx="422">
                  <c:v>42.995832500868431</c:v>
                </c:pt>
                <c:pt idx="423">
                  <c:v>-57.895637721760885</c:v>
                </c:pt>
                <c:pt idx="424">
                  <c:v>-17.420551856472557</c:v>
                </c:pt>
                <c:pt idx="425">
                  <c:v>56.522979677847076</c:v>
                </c:pt>
                <c:pt idx="426">
                  <c:v>18.429510915007455</c:v>
                </c:pt>
                <c:pt idx="427">
                  <c:v>31.114588084712405</c:v>
                </c:pt>
                <c:pt idx="428">
                  <c:v>5.3280630177782493</c:v>
                </c:pt>
                <c:pt idx="429">
                  <c:v>71.454644262035572</c:v>
                </c:pt>
                <c:pt idx="430">
                  <c:v>-59.907810335497132</c:v>
                </c:pt>
                <c:pt idx="431">
                  <c:v>108.82908371610478</c:v>
                </c:pt>
                <c:pt idx="432">
                  <c:v>4.5094629223071543</c:v>
                </c:pt>
                <c:pt idx="433">
                  <c:v>120.38587536594692</c:v>
                </c:pt>
                <c:pt idx="434">
                  <c:v>-7.6855784965255189</c:v>
                </c:pt>
                <c:pt idx="435">
                  <c:v>167.72365629476371</c:v>
                </c:pt>
                <c:pt idx="436">
                  <c:v>3.2026173163887783</c:v>
                </c:pt>
                <c:pt idx="437">
                  <c:v>47.232036845249993</c:v>
                </c:pt>
                <c:pt idx="438">
                  <c:v>24.663186661871087</c:v>
                </c:pt>
                <c:pt idx="439">
                  <c:v>83.368762393293366</c:v>
                </c:pt>
                <c:pt idx="440">
                  <c:v>17.655285807073692</c:v>
                </c:pt>
                <c:pt idx="441">
                  <c:v>116.01079668703869</c:v>
                </c:pt>
                <c:pt idx="442">
                  <c:v>24.660341678838421</c:v>
                </c:pt>
                <c:pt idx="443">
                  <c:v>52.508992737536481</c:v>
                </c:pt>
                <c:pt idx="444">
                  <c:v>0.38121230164777131</c:v>
                </c:pt>
                <c:pt idx="445">
                  <c:v>36.183543013719941</c:v>
                </c:pt>
                <c:pt idx="446">
                  <c:v>33.658956879417133</c:v>
                </c:pt>
                <c:pt idx="447">
                  <c:v>31.787685293193306</c:v>
                </c:pt>
                <c:pt idx="448">
                  <c:v>-31.733098026237371</c:v>
                </c:pt>
                <c:pt idx="449">
                  <c:v>56.564865505471346</c:v>
                </c:pt>
                <c:pt idx="450">
                  <c:v>-43.953759308488387</c:v>
                </c:pt>
                <c:pt idx="451">
                  <c:v>85.426795245572549</c:v>
                </c:pt>
                <c:pt idx="452">
                  <c:v>8.3293124977747368</c:v>
                </c:pt>
                <c:pt idx="453">
                  <c:v>31.609507875950612</c:v>
                </c:pt>
                <c:pt idx="454">
                  <c:v>35.928150044146214</c:v>
                </c:pt>
                <c:pt idx="455">
                  <c:v>69.871280002260647</c:v>
                </c:pt>
                <c:pt idx="456">
                  <c:v>34.479074828172472</c:v>
                </c:pt>
                <c:pt idx="457">
                  <c:v>7.2667927884353052</c:v>
                </c:pt>
                <c:pt idx="458">
                  <c:v>-5.1097044125841933</c:v>
                </c:pt>
                <c:pt idx="459">
                  <c:v>8.9806319762692262</c:v>
                </c:pt>
                <c:pt idx="460">
                  <c:v>123.71653099446785</c:v>
                </c:pt>
                <c:pt idx="461">
                  <c:v>185.04753345478693</c:v>
                </c:pt>
                <c:pt idx="462">
                  <c:v>113.19267051159119</c:v>
                </c:pt>
                <c:pt idx="463">
                  <c:v>4.8849982497432443</c:v>
                </c:pt>
                <c:pt idx="464">
                  <c:v>118.00622610539833</c:v>
                </c:pt>
                <c:pt idx="465">
                  <c:v>76.494740352973054</c:v>
                </c:pt>
                <c:pt idx="466">
                  <c:v>-24.081372499739942</c:v>
                </c:pt>
                <c:pt idx="467">
                  <c:v>67.586867081810439</c:v>
                </c:pt>
                <c:pt idx="468">
                  <c:v>39.701876265171208</c:v>
                </c:pt>
                <c:pt idx="469">
                  <c:v>53.70843058804067</c:v>
                </c:pt>
                <c:pt idx="470">
                  <c:v>-23.795599618071599</c:v>
                </c:pt>
                <c:pt idx="471">
                  <c:v>15.574562287984433</c:v>
                </c:pt>
                <c:pt idx="472">
                  <c:v>37.648275401286213</c:v>
                </c:pt>
                <c:pt idx="473">
                  <c:v>-27.809812103766316</c:v>
                </c:pt>
                <c:pt idx="474">
                  <c:v>86.525806673074769</c:v>
                </c:pt>
                <c:pt idx="475">
                  <c:v>148.22721111566588</c:v>
                </c:pt>
                <c:pt idx="476">
                  <c:v>18.446378786753954</c:v>
                </c:pt>
                <c:pt idx="477">
                  <c:v>85.56316175589194</c:v>
                </c:pt>
                <c:pt idx="478">
                  <c:v>102.80379328018738</c:v>
                </c:pt>
                <c:pt idx="479">
                  <c:v>93.412966984155531</c:v>
                </c:pt>
                <c:pt idx="480">
                  <c:v>23.540614544218897</c:v>
                </c:pt>
                <c:pt idx="481">
                  <c:v>6.7776326508269165</c:v>
                </c:pt>
                <c:pt idx="482">
                  <c:v>19.725617820988038</c:v>
                </c:pt>
                <c:pt idx="483">
                  <c:v>134.47854397083861</c:v>
                </c:pt>
                <c:pt idx="484">
                  <c:v>73.013565243832304</c:v>
                </c:pt>
                <c:pt idx="485">
                  <c:v>3.7139370473753175</c:v>
                </c:pt>
                <c:pt idx="486">
                  <c:v>72.484455033263487</c:v>
                </c:pt>
                <c:pt idx="487">
                  <c:v>-42.641086888664873</c:v>
                </c:pt>
                <c:pt idx="488">
                  <c:v>120.11661886087776</c:v>
                </c:pt>
                <c:pt idx="489">
                  <c:v>37.438107634369558</c:v>
                </c:pt>
                <c:pt idx="490">
                  <c:v>11.739388295923717</c:v>
                </c:pt>
                <c:pt idx="491">
                  <c:v>-58.937725471415604</c:v>
                </c:pt>
                <c:pt idx="492">
                  <c:v>38.978693784105367</c:v>
                </c:pt>
                <c:pt idx="493">
                  <c:v>43.230013176629029</c:v>
                </c:pt>
                <c:pt idx="494">
                  <c:v>24.440621324061507</c:v>
                </c:pt>
                <c:pt idx="495">
                  <c:v>32.702437852895827</c:v>
                </c:pt>
                <c:pt idx="496">
                  <c:v>-10.239398762102859</c:v>
                </c:pt>
                <c:pt idx="497">
                  <c:v>-68.848976436140831</c:v>
                </c:pt>
                <c:pt idx="498">
                  <c:v>60.133458609935644</c:v>
                </c:pt>
                <c:pt idx="499">
                  <c:v>-31.509982904136766</c:v>
                </c:pt>
                <c:pt idx="500">
                  <c:v>10.40111004734187</c:v>
                </c:pt>
                <c:pt idx="501">
                  <c:v>-3.0339956576666083</c:v>
                </c:pt>
                <c:pt idx="502">
                  <c:v>-37.927135575651633</c:v>
                </c:pt>
                <c:pt idx="503">
                  <c:v>2.2694700218503563</c:v>
                </c:pt>
                <c:pt idx="504">
                  <c:v>5.4885865105228717</c:v>
                </c:pt>
                <c:pt idx="505">
                  <c:v>9.6996578181858677</c:v>
                </c:pt>
                <c:pt idx="506">
                  <c:v>-9.2827747218011893</c:v>
                </c:pt>
                <c:pt idx="507">
                  <c:v>41.120954947673795</c:v>
                </c:pt>
                <c:pt idx="508">
                  <c:v>104.75618089176896</c:v>
                </c:pt>
                <c:pt idx="509">
                  <c:v>87.274097701300633</c:v>
                </c:pt>
                <c:pt idx="510">
                  <c:v>-29.202669483275628</c:v>
                </c:pt>
                <c:pt idx="511">
                  <c:v>133.25081222690343</c:v>
                </c:pt>
                <c:pt idx="512">
                  <c:v>22.413785779983748</c:v>
                </c:pt>
                <c:pt idx="513">
                  <c:v>-24.858036501096528</c:v>
                </c:pt>
                <c:pt idx="514">
                  <c:v>64.42135466135818</c:v>
                </c:pt>
                <c:pt idx="515">
                  <c:v>29.611722994523369</c:v>
                </c:pt>
                <c:pt idx="516">
                  <c:v>152.99883706755713</c:v>
                </c:pt>
                <c:pt idx="517">
                  <c:v>-1.3431276301723436</c:v>
                </c:pt>
                <c:pt idx="518">
                  <c:v>-34.134740673432745</c:v>
                </c:pt>
                <c:pt idx="519">
                  <c:v>42.912964303093972</c:v>
                </c:pt>
                <c:pt idx="520">
                  <c:v>55.386014957970069</c:v>
                </c:pt>
                <c:pt idx="521">
                  <c:v>8.9219903943222967</c:v>
                </c:pt>
                <c:pt idx="522">
                  <c:v>38.568848142206264</c:v>
                </c:pt>
                <c:pt idx="523">
                  <c:v>105.93854950009249</c:v>
                </c:pt>
                <c:pt idx="524">
                  <c:v>-30.171986071957882</c:v>
                </c:pt>
                <c:pt idx="525">
                  <c:v>-27.294973687731517</c:v>
                </c:pt>
                <c:pt idx="526">
                  <c:v>3.1088790233126478</c:v>
                </c:pt>
                <c:pt idx="527">
                  <c:v>-22.967164568605085</c:v>
                </c:pt>
                <c:pt idx="528">
                  <c:v>-11.537916272292954</c:v>
                </c:pt>
                <c:pt idx="529">
                  <c:v>62.168235820535315</c:v>
                </c:pt>
                <c:pt idx="530">
                  <c:v>40.308029018043406</c:v>
                </c:pt>
                <c:pt idx="531">
                  <c:v>41.638108606209521</c:v>
                </c:pt>
                <c:pt idx="532">
                  <c:v>148.07445017544228</c:v>
                </c:pt>
                <c:pt idx="533">
                  <c:v>2.2937396889474977</c:v>
                </c:pt>
                <c:pt idx="534">
                  <c:v>102.6293483404763</c:v>
                </c:pt>
                <c:pt idx="535">
                  <c:v>-19.204247511822043</c:v>
                </c:pt>
                <c:pt idx="536">
                  <c:v>32.242873823123517</c:v>
                </c:pt>
                <c:pt idx="537">
                  <c:v>-54.189270756225845</c:v>
                </c:pt>
                <c:pt idx="538">
                  <c:v>-46.995808401676513</c:v>
                </c:pt>
                <c:pt idx="539">
                  <c:v>41.993844064889565</c:v>
                </c:pt>
                <c:pt idx="540">
                  <c:v>34.35174053034784</c:v>
                </c:pt>
                <c:pt idx="541">
                  <c:v>24.397654782984834</c:v>
                </c:pt>
                <c:pt idx="542">
                  <c:v>42.968759393890892</c:v>
                </c:pt>
                <c:pt idx="543">
                  <c:v>122.89262113950298</c:v>
                </c:pt>
                <c:pt idx="544">
                  <c:v>4.0252540856580863</c:v>
                </c:pt>
                <c:pt idx="545">
                  <c:v>60.995425620604365</c:v>
                </c:pt>
                <c:pt idx="546">
                  <c:v>24.259843286094799</c:v>
                </c:pt>
                <c:pt idx="547">
                  <c:v>106.36838878082321</c:v>
                </c:pt>
                <c:pt idx="548">
                  <c:v>-13.67692690063453</c:v>
                </c:pt>
                <c:pt idx="549">
                  <c:v>-10.073633306127455</c:v>
                </c:pt>
                <c:pt idx="550">
                  <c:v>53.566514613587309</c:v>
                </c:pt>
                <c:pt idx="551">
                  <c:v>129.6183421472517</c:v>
                </c:pt>
                <c:pt idx="552">
                  <c:v>-61.760263678931096</c:v>
                </c:pt>
                <c:pt idx="553">
                  <c:v>-28.637154140220208</c:v>
                </c:pt>
                <c:pt idx="554">
                  <c:v>8.6479797742947451</c:v>
                </c:pt>
                <c:pt idx="555">
                  <c:v>72.733027243840155</c:v>
                </c:pt>
                <c:pt idx="556">
                  <c:v>200.58832814675586</c:v>
                </c:pt>
                <c:pt idx="557">
                  <c:v>5.6406327450555933</c:v>
                </c:pt>
                <c:pt idx="558">
                  <c:v>-6.6155017591922771</c:v>
                </c:pt>
                <c:pt idx="559">
                  <c:v>13.920322310433914</c:v>
                </c:pt>
                <c:pt idx="560">
                  <c:v>28.320682608792747</c:v>
                </c:pt>
                <c:pt idx="561">
                  <c:v>19.781786521374531</c:v>
                </c:pt>
                <c:pt idx="562">
                  <c:v>31.578032046241514</c:v>
                </c:pt>
                <c:pt idx="563">
                  <c:v>-40.388647024844715</c:v>
                </c:pt>
                <c:pt idx="564">
                  <c:v>66.386928767514263</c:v>
                </c:pt>
                <c:pt idx="565">
                  <c:v>86.108292437261298</c:v>
                </c:pt>
                <c:pt idx="566">
                  <c:v>99.725566358304178</c:v>
                </c:pt>
                <c:pt idx="567">
                  <c:v>32.163628397113641</c:v>
                </c:pt>
                <c:pt idx="568">
                  <c:v>49.394890337461476</c:v>
                </c:pt>
                <c:pt idx="569">
                  <c:v>38.85183675645149</c:v>
                </c:pt>
                <c:pt idx="570">
                  <c:v>2.2487027218091455</c:v>
                </c:pt>
                <c:pt idx="571">
                  <c:v>-53.694370177382254</c:v>
                </c:pt>
                <c:pt idx="572">
                  <c:v>-17.551238991000194</c:v>
                </c:pt>
                <c:pt idx="573">
                  <c:v>49.285522850224844</c:v>
                </c:pt>
                <c:pt idx="574">
                  <c:v>-0.42948282006662275</c:v>
                </c:pt>
                <c:pt idx="575">
                  <c:v>45.916041760076155</c:v>
                </c:pt>
                <c:pt idx="576">
                  <c:v>73.951193919743673</c:v>
                </c:pt>
                <c:pt idx="577">
                  <c:v>-19.318858004141816</c:v>
                </c:pt>
                <c:pt idx="578">
                  <c:v>1.4100050358144518</c:v>
                </c:pt>
                <c:pt idx="579">
                  <c:v>53.408672427342474</c:v>
                </c:pt>
                <c:pt idx="580">
                  <c:v>-5.4772538753369471</c:v>
                </c:pt>
                <c:pt idx="581">
                  <c:v>48.720113344650024</c:v>
                </c:pt>
                <c:pt idx="582">
                  <c:v>54.475502869043133</c:v>
                </c:pt>
                <c:pt idx="583">
                  <c:v>55.108587270420145</c:v>
                </c:pt>
                <c:pt idx="584">
                  <c:v>52.561985147108587</c:v>
                </c:pt>
                <c:pt idx="585">
                  <c:v>10.830528751662975</c:v>
                </c:pt>
                <c:pt idx="586">
                  <c:v>60.681224876906725</c:v>
                </c:pt>
                <c:pt idx="587">
                  <c:v>71.238365654412689</c:v>
                </c:pt>
                <c:pt idx="588">
                  <c:v>70.893697302725002</c:v>
                </c:pt>
                <c:pt idx="589">
                  <c:v>109.42134666153886</c:v>
                </c:pt>
                <c:pt idx="590">
                  <c:v>59.858475813002372</c:v>
                </c:pt>
                <c:pt idx="591">
                  <c:v>83.737235588071485</c:v>
                </c:pt>
                <c:pt idx="592">
                  <c:v>-16.504621888417912</c:v>
                </c:pt>
                <c:pt idx="593">
                  <c:v>94.885023034437324</c:v>
                </c:pt>
                <c:pt idx="594">
                  <c:v>34.986988171071758</c:v>
                </c:pt>
                <c:pt idx="595">
                  <c:v>-5.2579017185281387</c:v>
                </c:pt>
                <c:pt idx="596">
                  <c:v>15.822497727721867</c:v>
                </c:pt>
                <c:pt idx="597">
                  <c:v>16.211241818360776</c:v>
                </c:pt>
                <c:pt idx="598">
                  <c:v>65.499816126317015</c:v>
                </c:pt>
                <c:pt idx="599">
                  <c:v>30.821599573853057</c:v>
                </c:pt>
                <c:pt idx="600">
                  <c:v>83.026089374026256</c:v>
                </c:pt>
                <c:pt idx="601">
                  <c:v>-28.187119953818378</c:v>
                </c:pt>
                <c:pt idx="602">
                  <c:v>24.175570987925852</c:v>
                </c:pt>
                <c:pt idx="603">
                  <c:v>6.5072744456969325</c:v>
                </c:pt>
                <c:pt idx="604">
                  <c:v>-38.780262484058348</c:v>
                </c:pt>
                <c:pt idx="605">
                  <c:v>-1.4077460712887984</c:v>
                </c:pt>
                <c:pt idx="606">
                  <c:v>15.5193500040887</c:v>
                </c:pt>
                <c:pt idx="607">
                  <c:v>-20.149227511575006</c:v>
                </c:pt>
                <c:pt idx="608">
                  <c:v>62.573593819696356</c:v>
                </c:pt>
                <c:pt idx="609">
                  <c:v>25.639383424318343</c:v>
                </c:pt>
                <c:pt idx="610">
                  <c:v>26.438771691659461</c:v>
                </c:pt>
                <c:pt idx="611">
                  <c:v>8.6994258740657191</c:v>
                </c:pt>
                <c:pt idx="612">
                  <c:v>103.04695734451839</c:v>
                </c:pt>
                <c:pt idx="613">
                  <c:v>-5.8768519441633282</c:v>
                </c:pt>
                <c:pt idx="614">
                  <c:v>-1.0050868950509013</c:v>
                </c:pt>
                <c:pt idx="615">
                  <c:v>68.218827814395368</c:v>
                </c:pt>
                <c:pt idx="616">
                  <c:v>41.329412450115321</c:v>
                </c:pt>
                <c:pt idx="617">
                  <c:v>97.94266969605772</c:v>
                </c:pt>
                <c:pt idx="618">
                  <c:v>42.827783497417286</c:v>
                </c:pt>
                <c:pt idx="619">
                  <c:v>-12.015090047679799</c:v>
                </c:pt>
                <c:pt idx="620">
                  <c:v>53.241452019755187</c:v>
                </c:pt>
                <c:pt idx="621">
                  <c:v>86.410687945618946</c:v>
                </c:pt>
                <c:pt idx="622">
                  <c:v>81.296580228578478</c:v>
                </c:pt>
                <c:pt idx="623">
                  <c:v>-12.035494335218068</c:v>
                </c:pt>
                <c:pt idx="624">
                  <c:v>35.886199681748664</c:v>
                </c:pt>
                <c:pt idx="625">
                  <c:v>29.916535947635083</c:v>
                </c:pt>
                <c:pt idx="626">
                  <c:v>-14.094043455748082</c:v>
                </c:pt>
                <c:pt idx="627">
                  <c:v>25.479308212292306</c:v>
                </c:pt>
                <c:pt idx="628">
                  <c:v>45.006257617045961</c:v>
                </c:pt>
                <c:pt idx="629">
                  <c:v>37.494306973561606</c:v>
                </c:pt>
                <c:pt idx="630">
                  <c:v>-8.0517328537007344</c:v>
                </c:pt>
                <c:pt idx="631">
                  <c:v>29.735247479132337</c:v>
                </c:pt>
                <c:pt idx="632">
                  <c:v>59.063297126438151</c:v>
                </c:pt>
                <c:pt idx="633">
                  <c:v>-10.20048517383929</c:v>
                </c:pt>
                <c:pt idx="634">
                  <c:v>54.400783420967969</c:v>
                </c:pt>
                <c:pt idx="635">
                  <c:v>-4.7322629934230775</c:v>
                </c:pt>
                <c:pt idx="636">
                  <c:v>35.536276586934662</c:v>
                </c:pt>
                <c:pt idx="637">
                  <c:v>54.086356473763232</c:v>
                </c:pt>
                <c:pt idx="638">
                  <c:v>-1.08305903529953</c:v>
                </c:pt>
                <c:pt idx="639">
                  <c:v>61.83744654624946</c:v>
                </c:pt>
                <c:pt idx="640">
                  <c:v>26.061123460617122</c:v>
                </c:pt>
                <c:pt idx="641">
                  <c:v>-14.144269402480459</c:v>
                </c:pt>
                <c:pt idx="642">
                  <c:v>27.131043896006027</c:v>
                </c:pt>
                <c:pt idx="643">
                  <c:v>75.831181255012552</c:v>
                </c:pt>
                <c:pt idx="644">
                  <c:v>83.577898158803308</c:v>
                </c:pt>
                <c:pt idx="645">
                  <c:v>92.231121390808397</c:v>
                </c:pt>
                <c:pt idx="646">
                  <c:v>67.958409291109675</c:v>
                </c:pt>
                <c:pt idx="647">
                  <c:v>29.612560373231631</c:v>
                </c:pt>
                <c:pt idx="648">
                  <c:v>-43.413631895344956</c:v>
                </c:pt>
                <c:pt idx="649">
                  <c:v>48.638087842939235</c:v>
                </c:pt>
                <c:pt idx="650">
                  <c:v>91.593527218047825</c:v>
                </c:pt>
                <c:pt idx="651">
                  <c:v>102.66775671664013</c:v>
                </c:pt>
                <c:pt idx="652">
                  <c:v>79.320882510100319</c:v>
                </c:pt>
                <c:pt idx="653">
                  <c:v>27.840903187668061</c:v>
                </c:pt>
                <c:pt idx="654">
                  <c:v>-35.598117885059821</c:v>
                </c:pt>
                <c:pt idx="655">
                  <c:v>41.685601970889167</c:v>
                </c:pt>
                <c:pt idx="656">
                  <c:v>15.089633855647271</c:v>
                </c:pt>
                <c:pt idx="657">
                  <c:v>37.394735776216947</c:v>
                </c:pt>
                <c:pt idx="658">
                  <c:v>23.750419497792869</c:v>
                </c:pt>
                <c:pt idx="659">
                  <c:v>-13.717565059170203</c:v>
                </c:pt>
                <c:pt idx="660">
                  <c:v>3.5085266042614185</c:v>
                </c:pt>
                <c:pt idx="661">
                  <c:v>62.623073707782645</c:v>
                </c:pt>
                <c:pt idx="662">
                  <c:v>0.68293735076375839</c:v>
                </c:pt>
                <c:pt idx="663">
                  <c:v>-46.869443990383424</c:v>
                </c:pt>
                <c:pt idx="664">
                  <c:v>51.573838279461938</c:v>
                </c:pt>
                <c:pt idx="665">
                  <c:v>56.744856549338785</c:v>
                </c:pt>
                <c:pt idx="666">
                  <c:v>49.607805717368578</c:v>
                </c:pt>
                <c:pt idx="667">
                  <c:v>48.481805276214814</c:v>
                </c:pt>
                <c:pt idx="668">
                  <c:v>19.289250947433111</c:v>
                </c:pt>
                <c:pt idx="669">
                  <c:v>1.4267484734682752</c:v>
                </c:pt>
                <c:pt idx="670">
                  <c:v>72.179414183968291</c:v>
                </c:pt>
                <c:pt idx="671">
                  <c:v>99.963888538188982</c:v>
                </c:pt>
                <c:pt idx="672">
                  <c:v>105.71643542337559</c:v>
                </c:pt>
                <c:pt idx="673">
                  <c:v>74.015930279388684</c:v>
                </c:pt>
                <c:pt idx="674">
                  <c:v>90.108414170808999</c:v>
                </c:pt>
                <c:pt idx="675">
                  <c:v>48.761921844606746</c:v>
                </c:pt>
                <c:pt idx="676">
                  <c:v>-3.0165598879841387</c:v>
                </c:pt>
                <c:pt idx="677">
                  <c:v>-38.958041944619119</c:v>
                </c:pt>
                <c:pt idx="678">
                  <c:v>-53.111262134466003</c:v>
                </c:pt>
                <c:pt idx="679">
                  <c:v>43.465187218645603</c:v>
                </c:pt>
                <c:pt idx="680">
                  <c:v>30.18666891904417</c:v>
                </c:pt>
                <c:pt idx="681">
                  <c:v>84.191739909995007</c:v>
                </c:pt>
                <c:pt idx="682">
                  <c:v>28.545438216916772</c:v>
                </c:pt>
                <c:pt idx="683">
                  <c:v>67.422611740546699</c:v>
                </c:pt>
                <c:pt idx="684">
                  <c:v>47.423606036629153</c:v>
                </c:pt>
                <c:pt idx="685">
                  <c:v>26.403573205295373</c:v>
                </c:pt>
                <c:pt idx="686">
                  <c:v>209.18496066985625</c:v>
                </c:pt>
                <c:pt idx="687">
                  <c:v>62.322265211535012</c:v>
                </c:pt>
                <c:pt idx="688">
                  <c:v>79.945206420402755</c:v>
                </c:pt>
                <c:pt idx="689">
                  <c:v>40.32215016740264</c:v>
                </c:pt>
                <c:pt idx="690">
                  <c:v>53.701903526478382</c:v>
                </c:pt>
                <c:pt idx="691">
                  <c:v>-24.31553307254941</c:v>
                </c:pt>
                <c:pt idx="692">
                  <c:v>42.807215429409887</c:v>
                </c:pt>
                <c:pt idx="693">
                  <c:v>16.284929900196289</c:v>
                </c:pt>
                <c:pt idx="694">
                  <c:v>69.110798875360416</c:v>
                </c:pt>
                <c:pt idx="695">
                  <c:v>11.364904119932339</c:v>
                </c:pt>
                <c:pt idx="696">
                  <c:v>83.124323570421311</c:v>
                </c:pt>
                <c:pt idx="697">
                  <c:v>5.6005503338067157</c:v>
                </c:pt>
                <c:pt idx="698">
                  <c:v>99.74169392321771</c:v>
                </c:pt>
                <c:pt idx="699">
                  <c:v>-14.818140789248131</c:v>
                </c:pt>
                <c:pt idx="700">
                  <c:v>28.229385812159329</c:v>
                </c:pt>
                <c:pt idx="701">
                  <c:v>4.1897864325006964</c:v>
                </c:pt>
                <c:pt idx="702">
                  <c:v>8.3847426344954883</c:v>
                </c:pt>
                <c:pt idx="703">
                  <c:v>19.071844695341603</c:v>
                </c:pt>
                <c:pt idx="704">
                  <c:v>24.573684904420176</c:v>
                </c:pt>
                <c:pt idx="705">
                  <c:v>19.976776874407072</c:v>
                </c:pt>
                <c:pt idx="706">
                  <c:v>25.551378828717603</c:v>
                </c:pt>
                <c:pt idx="707">
                  <c:v>33.335257013310517</c:v>
                </c:pt>
                <c:pt idx="708">
                  <c:v>74.146555644696292</c:v>
                </c:pt>
                <c:pt idx="709">
                  <c:v>22.909019358746736</c:v>
                </c:pt>
                <c:pt idx="710">
                  <c:v>18.197748458763243</c:v>
                </c:pt>
                <c:pt idx="711">
                  <c:v>-25.637263976452289</c:v>
                </c:pt>
                <c:pt idx="712">
                  <c:v>19.446366705520745</c:v>
                </c:pt>
                <c:pt idx="713">
                  <c:v>-30.774578772027542</c:v>
                </c:pt>
                <c:pt idx="714">
                  <c:v>-32.2971509456615</c:v>
                </c:pt>
                <c:pt idx="715">
                  <c:v>13.725621087063512</c:v>
                </c:pt>
                <c:pt idx="716">
                  <c:v>7.5492530192053451</c:v>
                </c:pt>
                <c:pt idx="717">
                  <c:v>-44.020591435962046</c:v>
                </c:pt>
                <c:pt idx="718">
                  <c:v>-4.8588695791803209</c:v>
                </c:pt>
                <c:pt idx="719">
                  <c:v>25.496547822836821</c:v>
                </c:pt>
                <c:pt idx="720">
                  <c:v>92.343015138217766</c:v>
                </c:pt>
                <c:pt idx="721">
                  <c:v>64.493795975247068</c:v>
                </c:pt>
                <c:pt idx="722">
                  <c:v>-63.433953434007414</c:v>
                </c:pt>
                <c:pt idx="723">
                  <c:v>-8.2749294627206869</c:v>
                </c:pt>
                <c:pt idx="724">
                  <c:v>-3.0877373790527685</c:v>
                </c:pt>
                <c:pt idx="725">
                  <c:v>24.393726689921053</c:v>
                </c:pt>
                <c:pt idx="726">
                  <c:v>-12.598248077833345</c:v>
                </c:pt>
                <c:pt idx="727">
                  <c:v>59.856078142790523</c:v>
                </c:pt>
                <c:pt idx="728">
                  <c:v>60.079604824084328</c:v>
                </c:pt>
                <c:pt idx="729">
                  <c:v>-20.293252471607385</c:v>
                </c:pt>
                <c:pt idx="730">
                  <c:v>-14.095270281708821</c:v>
                </c:pt>
                <c:pt idx="731">
                  <c:v>12.577986356742478</c:v>
                </c:pt>
                <c:pt idx="732">
                  <c:v>78.652582718970777</c:v>
                </c:pt>
                <c:pt idx="733">
                  <c:v>31.743871807768404</c:v>
                </c:pt>
                <c:pt idx="734">
                  <c:v>-32.099027020011022</c:v>
                </c:pt>
                <c:pt idx="735">
                  <c:v>18.774242956336341</c:v>
                </c:pt>
                <c:pt idx="736">
                  <c:v>67.069256961321372</c:v>
                </c:pt>
                <c:pt idx="737">
                  <c:v>-7.7527064427984591</c:v>
                </c:pt>
                <c:pt idx="738">
                  <c:v>48.348083746358199</c:v>
                </c:pt>
                <c:pt idx="739">
                  <c:v>27.397509586546914</c:v>
                </c:pt>
                <c:pt idx="740">
                  <c:v>31.181343762226863</c:v>
                </c:pt>
                <c:pt idx="741">
                  <c:v>76.550327970159145</c:v>
                </c:pt>
                <c:pt idx="742">
                  <c:v>-14.897552129382348</c:v>
                </c:pt>
                <c:pt idx="743">
                  <c:v>75.993274587056021</c:v>
                </c:pt>
                <c:pt idx="744">
                  <c:v>57.641132184876014</c:v>
                </c:pt>
                <c:pt idx="745">
                  <c:v>100.4137809482352</c:v>
                </c:pt>
                <c:pt idx="746">
                  <c:v>45.200894637346373</c:v>
                </c:pt>
                <c:pt idx="747">
                  <c:v>46.283432124507684</c:v>
                </c:pt>
                <c:pt idx="748">
                  <c:v>48.819520905724374</c:v>
                </c:pt>
                <c:pt idx="749">
                  <c:v>11.004910057840259</c:v>
                </c:pt>
                <c:pt idx="750">
                  <c:v>76.348015544073974</c:v>
                </c:pt>
                <c:pt idx="751">
                  <c:v>-2.218726344966127</c:v>
                </c:pt>
                <c:pt idx="752">
                  <c:v>48.596586720490777</c:v>
                </c:pt>
                <c:pt idx="753">
                  <c:v>-3.1093965127739338</c:v>
                </c:pt>
                <c:pt idx="754">
                  <c:v>52.626576416135855</c:v>
                </c:pt>
                <c:pt idx="755">
                  <c:v>-22.982418057296567</c:v>
                </c:pt>
                <c:pt idx="756">
                  <c:v>77.182383027368957</c:v>
                </c:pt>
                <c:pt idx="757">
                  <c:v>193.31194630636239</c:v>
                </c:pt>
                <c:pt idx="758">
                  <c:v>-15.915085862099517</c:v>
                </c:pt>
                <c:pt idx="759">
                  <c:v>195.11959465410791</c:v>
                </c:pt>
                <c:pt idx="760">
                  <c:v>-21.185643106593698</c:v>
                </c:pt>
                <c:pt idx="761">
                  <c:v>101.04362297172526</c:v>
                </c:pt>
                <c:pt idx="762">
                  <c:v>15.558361901885881</c:v>
                </c:pt>
                <c:pt idx="763">
                  <c:v>28.940337997885369</c:v>
                </c:pt>
                <c:pt idx="764">
                  <c:v>5.7834538817381613</c:v>
                </c:pt>
                <c:pt idx="765">
                  <c:v>35.214458394647565</c:v>
                </c:pt>
                <c:pt idx="766">
                  <c:v>57.971897575819519</c:v>
                </c:pt>
                <c:pt idx="767">
                  <c:v>131.58113703459327</c:v>
                </c:pt>
                <c:pt idx="768">
                  <c:v>17.348861718351536</c:v>
                </c:pt>
                <c:pt idx="769">
                  <c:v>-34.595651545681037</c:v>
                </c:pt>
                <c:pt idx="770">
                  <c:v>33.423141754240618</c:v>
                </c:pt>
                <c:pt idx="771">
                  <c:v>-55.677233428009679</c:v>
                </c:pt>
                <c:pt idx="772">
                  <c:v>57.665912735346438</c:v>
                </c:pt>
                <c:pt idx="773">
                  <c:v>-38.875868333849034</c:v>
                </c:pt>
                <c:pt idx="774">
                  <c:v>-22.62138247268452</c:v>
                </c:pt>
                <c:pt idx="775">
                  <c:v>71.943570081514622</c:v>
                </c:pt>
                <c:pt idx="776">
                  <c:v>68.051168914028253</c:v>
                </c:pt>
                <c:pt idx="777">
                  <c:v>77.239359565971682</c:v>
                </c:pt>
                <c:pt idx="778">
                  <c:v>-48.955321192666126</c:v>
                </c:pt>
                <c:pt idx="779">
                  <c:v>-32.522931871980433</c:v>
                </c:pt>
                <c:pt idx="780">
                  <c:v>146.36290956327645</c:v>
                </c:pt>
                <c:pt idx="781">
                  <c:v>105.84198627273058</c:v>
                </c:pt>
                <c:pt idx="782">
                  <c:v>159.84522453241189</c:v>
                </c:pt>
                <c:pt idx="783">
                  <c:v>-9.1551614352372397</c:v>
                </c:pt>
                <c:pt idx="784">
                  <c:v>-39.051177421878727</c:v>
                </c:pt>
                <c:pt idx="785">
                  <c:v>40.908384814117696</c:v>
                </c:pt>
                <c:pt idx="786">
                  <c:v>72.540940276550188</c:v>
                </c:pt>
                <c:pt idx="787">
                  <c:v>6.5460654754753822</c:v>
                </c:pt>
                <c:pt idx="788">
                  <c:v>51.425125933076636</c:v>
                </c:pt>
                <c:pt idx="789">
                  <c:v>82.047812004533284</c:v>
                </c:pt>
                <c:pt idx="790">
                  <c:v>94.889893134434004</c:v>
                </c:pt>
                <c:pt idx="791">
                  <c:v>-5.3227645445696794</c:v>
                </c:pt>
                <c:pt idx="792">
                  <c:v>16.435828992154327</c:v>
                </c:pt>
                <c:pt idx="793">
                  <c:v>25.382925739509687</c:v>
                </c:pt>
                <c:pt idx="794">
                  <c:v>-3.7227185925319368</c:v>
                </c:pt>
                <c:pt idx="795">
                  <c:v>43.652652733512596</c:v>
                </c:pt>
                <c:pt idx="796">
                  <c:v>26.609880724448452</c:v>
                </c:pt>
                <c:pt idx="797">
                  <c:v>-44.952540326154541</c:v>
                </c:pt>
                <c:pt idx="798">
                  <c:v>79.875279255630417</c:v>
                </c:pt>
                <c:pt idx="799">
                  <c:v>17.0310109092473</c:v>
                </c:pt>
                <c:pt idx="800">
                  <c:v>118.31855122519929</c:v>
                </c:pt>
                <c:pt idx="801">
                  <c:v>47.491704111163735</c:v>
                </c:pt>
                <c:pt idx="802">
                  <c:v>24.235675389771078</c:v>
                </c:pt>
                <c:pt idx="803">
                  <c:v>82.595573602118677</c:v>
                </c:pt>
                <c:pt idx="804">
                  <c:v>65.836483347454433</c:v>
                </c:pt>
                <c:pt idx="805">
                  <c:v>-14.669542916015601</c:v>
                </c:pt>
                <c:pt idx="806">
                  <c:v>19.067022490986488</c:v>
                </c:pt>
                <c:pt idx="807">
                  <c:v>43.870596648401815</c:v>
                </c:pt>
                <c:pt idx="808">
                  <c:v>-13.582846428376445</c:v>
                </c:pt>
                <c:pt idx="809">
                  <c:v>-22.824824157989312</c:v>
                </c:pt>
                <c:pt idx="810">
                  <c:v>69.014982102733342</c:v>
                </c:pt>
                <c:pt idx="811">
                  <c:v>77.529764327602464</c:v>
                </c:pt>
                <c:pt idx="812">
                  <c:v>36.268274021501995</c:v>
                </c:pt>
                <c:pt idx="813">
                  <c:v>-34.344650668785889</c:v>
                </c:pt>
                <c:pt idx="814">
                  <c:v>9.4721906295817107</c:v>
                </c:pt>
                <c:pt idx="815">
                  <c:v>-9.7580631874513166</c:v>
                </c:pt>
                <c:pt idx="816">
                  <c:v>41.059372871450556</c:v>
                </c:pt>
                <c:pt idx="817">
                  <c:v>7.3833815944600305</c:v>
                </c:pt>
                <c:pt idx="818">
                  <c:v>7.4406567957221839</c:v>
                </c:pt>
                <c:pt idx="819">
                  <c:v>50.670824509145078</c:v>
                </c:pt>
                <c:pt idx="820">
                  <c:v>69.15379463456398</c:v>
                </c:pt>
                <c:pt idx="821">
                  <c:v>31.222773168351321</c:v>
                </c:pt>
                <c:pt idx="822">
                  <c:v>-32.005572071874212</c:v>
                </c:pt>
                <c:pt idx="823">
                  <c:v>-54.789811514473477</c:v>
                </c:pt>
                <c:pt idx="824">
                  <c:v>14.674259636024725</c:v>
                </c:pt>
                <c:pt idx="825">
                  <c:v>10.812337655361151</c:v>
                </c:pt>
                <c:pt idx="826">
                  <c:v>37.871785461322851</c:v>
                </c:pt>
                <c:pt idx="827">
                  <c:v>18.118142448336776</c:v>
                </c:pt>
                <c:pt idx="828">
                  <c:v>80.936079774446426</c:v>
                </c:pt>
                <c:pt idx="829">
                  <c:v>16.268575692170696</c:v>
                </c:pt>
                <c:pt idx="830">
                  <c:v>110.2442020309709</c:v>
                </c:pt>
                <c:pt idx="831">
                  <c:v>-21.968491900571017</c:v>
                </c:pt>
                <c:pt idx="832">
                  <c:v>-18.453202241932864</c:v>
                </c:pt>
                <c:pt idx="833">
                  <c:v>-26.80864365185527</c:v>
                </c:pt>
                <c:pt idx="834">
                  <c:v>10.874760472854307</c:v>
                </c:pt>
                <c:pt idx="835">
                  <c:v>51.667270969866053</c:v>
                </c:pt>
                <c:pt idx="836">
                  <c:v>68.122579313383241</c:v>
                </c:pt>
                <c:pt idx="837">
                  <c:v>-11.172513133350261</c:v>
                </c:pt>
                <c:pt idx="838">
                  <c:v>-36.100283481861808</c:v>
                </c:pt>
                <c:pt idx="839">
                  <c:v>-8.2047857792028669</c:v>
                </c:pt>
                <c:pt idx="840">
                  <c:v>-50.578446505863198</c:v>
                </c:pt>
                <c:pt idx="841">
                  <c:v>16.819187984187614</c:v>
                </c:pt>
                <c:pt idx="842">
                  <c:v>11.722033031901784</c:v>
                </c:pt>
                <c:pt idx="843">
                  <c:v>58.484605646486841</c:v>
                </c:pt>
                <c:pt idx="844">
                  <c:v>9.4835547049892526</c:v>
                </c:pt>
                <c:pt idx="845">
                  <c:v>-18.619908321549492</c:v>
                </c:pt>
                <c:pt idx="846">
                  <c:v>-35.001520511560059</c:v>
                </c:pt>
                <c:pt idx="847">
                  <c:v>128.87678933878502</c:v>
                </c:pt>
                <c:pt idx="848">
                  <c:v>75.924958681453035</c:v>
                </c:pt>
                <c:pt idx="849">
                  <c:v>26.516050605822226</c:v>
                </c:pt>
                <c:pt idx="850">
                  <c:v>-1.7852347559907855</c:v>
                </c:pt>
                <c:pt idx="851">
                  <c:v>109.31797191440063</c:v>
                </c:pt>
                <c:pt idx="852">
                  <c:v>26.879991090281344</c:v>
                </c:pt>
                <c:pt idx="853">
                  <c:v>50.964327877680859</c:v>
                </c:pt>
                <c:pt idx="854">
                  <c:v>-4.3364962566378011</c:v>
                </c:pt>
                <c:pt idx="855">
                  <c:v>8.1423457287142789</c:v>
                </c:pt>
                <c:pt idx="856">
                  <c:v>29.157300880982582</c:v>
                </c:pt>
                <c:pt idx="857">
                  <c:v>85.584737304844595</c:v>
                </c:pt>
                <c:pt idx="858">
                  <c:v>3.7415287747854142</c:v>
                </c:pt>
                <c:pt idx="859">
                  <c:v>89.095797719801766</c:v>
                </c:pt>
                <c:pt idx="860">
                  <c:v>-11.218896500365442</c:v>
                </c:pt>
                <c:pt idx="861">
                  <c:v>59.53943011727096</c:v>
                </c:pt>
                <c:pt idx="862">
                  <c:v>-6.8634792170234693</c:v>
                </c:pt>
                <c:pt idx="863">
                  <c:v>29.573261057024268</c:v>
                </c:pt>
                <c:pt idx="864">
                  <c:v>133.59957115158548</c:v>
                </c:pt>
                <c:pt idx="865">
                  <c:v>58.897365691799067</c:v>
                </c:pt>
                <c:pt idx="866">
                  <c:v>41.025517549180172</c:v>
                </c:pt>
                <c:pt idx="867">
                  <c:v>-29.060669307756132</c:v>
                </c:pt>
                <c:pt idx="868">
                  <c:v>47.615280826550418</c:v>
                </c:pt>
                <c:pt idx="869">
                  <c:v>53.407945177548726</c:v>
                </c:pt>
                <c:pt idx="870">
                  <c:v>50.378395085775921</c:v>
                </c:pt>
                <c:pt idx="871">
                  <c:v>26.233142798969549</c:v>
                </c:pt>
                <c:pt idx="872">
                  <c:v>123.04721649553795</c:v>
                </c:pt>
                <c:pt idx="873">
                  <c:v>-3.8464277263368363</c:v>
                </c:pt>
                <c:pt idx="874">
                  <c:v>49.72150073271164</c:v>
                </c:pt>
                <c:pt idx="875">
                  <c:v>85.962804268782804</c:v>
                </c:pt>
                <c:pt idx="876">
                  <c:v>2.2391350793817679</c:v>
                </c:pt>
                <c:pt idx="877">
                  <c:v>25.37839751218538</c:v>
                </c:pt>
                <c:pt idx="878">
                  <c:v>-10.917650747828446</c:v>
                </c:pt>
                <c:pt idx="879">
                  <c:v>21.621728259396463</c:v>
                </c:pt>
                <c:pt idx="880">
                  <c:v>-22.963574612145436</c:v>
                </c:pt>
                <c:pt idx="881">
                  <c:v>-1.4481161031790237</c:v>
                </c:pt>
                <c:pt idx="882">
                  <c:v>20.442837727452495</c:v>
                </c:pt>
                <c:pt idx="883">
                  <c:v>33.20423755446307</c:v>
                </c:pt>
                <c:pt idx="884">
                  <c:v>41.113345343753423</c:v>
                </c:pt>
                <c:pt idx="885">
                  <c:v>90.933347171762819</c:v>
                </c:pt>
                <c:pt idx="886">
                  <c:v>51.157624524699045</c:v>
                </c:pt>
                <c:pt idx="887">
                  <c:v>89.480473499265386</c:v>
                </c:pt>
                <c:pt idx="888">
                  <c:v>45.852980947096746</c:v>
                </c:pt>
                <c:pt idx="889">
                  <c:v>-25.125906914491583</c:v>
                </c:pt>
                <c:pt idx="890">
                  <c:v>25.688062969940447</c:v>
                </c:pt>
                <c:pt idx="891">
                  <c:v>36.829466127282146</c:v>
                </c:pt>
                <c:pt idx="892">
                  <c:v>12.291255190119548</c:v>
                </c:pt>
                <c:pt idx="893">
                  <c:v>151.70734064760472</c:v>
                </c:pt>
                <c:pt idx="894">
                  <c:v>105.48765514382021</c:v>
                </c:pt>
                <c:pt idx="895">
                  <c:v>18.526922078846816</c:v>
                </c:pt>
                <c:pt idx="896">
                  <c:v>10.061515074035388</c:v>
                </c:pt>
                <c:pt idx="897">
                  <c:v>83.413606520948562</c:v>
                </c:pt>
                <c:pt idx="898">
                  <c:v>137.01156780388015</c:v>
                </c:pt>
                <c:pt idx="899">
                  <c:v>42.316475920056241</c:v>
                </c:pt>
                <c:pt idx="900">
                  <c:v>44.034573308602575</c:v>
                </c:pt>
                <c:pt idx="901">
                  <c:v>56.655773516010036</c:v>
                </c:pt>
                <c:pt idx="902">
                  <c:v>21.258813083117111</c:v>
                </c:pt>
                <c:pt idx="903">
                  <c:v>42.350387386772539</c:v>
                </c:pt>
                <c:pt idx="904">
                  <c:v>73.406913956543789</c:v>
                </c:pt>
                <c:pt idx="905">
                  <c:v>-13.733775984425836</c:v>
                </c:pt>
                <c:pt idx="906">
                  <c:v>24.263662540964397</c:v>
                </c:pt>
                <c:pt idx="907">
                  <c:v>-115.73818648575167</c:v>
                </c:pt>
                <c:pt idx="908">
                  <c:v>59.664216865349722</c:v>
                </c:pt>
                <c:pt idx="909">
                  <c:v>-7.2380523914703137</c:v>
                </c:pt>
                <c:pt idx="910">
                  <c:v>-4.0405500617628549</c:v>
                </c:pt>
                <c:pt idx="911">
                  <c:v>41.686577188131132</c:v>
                </c:pt>
                <c:pt idx="912">
                  <c:v>30.697394783210711</c:v>
                </c:pt>
                <c:pt idx="913">
                  <c:v>25.388377815059535</c:v>
                </c:pt>
                <c:pt idx="914">
                  <c:v>121.87906900342007</c:v>
                </c:pt>
                <c:pt idx="915">
                  <c:v>-59.697670927061729</c:v>
                </c:pt>
                <c:pt idx="916">
                  <c:v>33.827665381787021</c:v>
                </c:pt>
                <c:pt idx="917">
                  <c:v>95.937913782172132</c:v>
                </c:pt>
                <c:pt idx="918">
                  <c:v>135.81694628916128</c:v>
                </c:pt>
                <c:pt idx="919">
                  <c:v>-1.3878629980826496</c:v>
                </c:pt>
                <c:pt idx="920">
                  <c:v>26.187898003066628</c:v>
                </c:pt>
                <c:pt idx="921">
                  <c:v>117.81968519669734</c:v>
                </c:pt>
                <c:pt idx="922">
                  <c:v>40.53718283851795</c:v>
                </c:pt>
                <c:pt idx="923">
                  <c:v>71.627903170615795</c:v>
                </c:pt>
                <c:pt idx="924">
                  <c:v>75.984118524776576</c:v>
                </c:pt>
                <c:pt idx="925">
                  <c:v>-29.508521245333689</c:v>
                </c:pt>
                <c:pt idx="926">
                  <c:v>21.888998550026692</c:v>
                </c:pt>
                <c:pt idx="927">
                  <c:v>-16.081409324388115</c:v>
                </c:pt>
                <c:pt idx="928">
                  <c:v>-0.97860700875056317</c:v>
                </c:pt>
                <c:pt idx="929">
                  <c:v>49.595710508041016</c:v>
                </c:pt>
                <c:pt idx="930">
                  <c:v>100.83617601828959</c:v>
                </c:pt>
                <c:pt idx="931">
                  <c:v>-11.340940035207433</c:v>
                </c:pt>
                <c:pt idx="932">
                  <c:v>35.422702943878733</c:v>
                </c:pt>
                <c:pt idx="933">
                  <c:v>-30.562048180927711</c:v>
                </c:pt>
                <c:pt idx="934">
                  <c:v>-25.902669924277944</c:v>
                </c:pt>
                <c:pt idx="935">
                  <c:v>19.095897275757281</c:v>
                </c:pt>
                <c:pt idx="936">
                  <c:v>11.274532777884378</c:v>
                </c:pt>
                <c:pt idx="937">
                  <c:v>25.141764154995549</c:v>
                </c:pt>
                <c:pt idx="938">
                  <c:v>-20.495212863678123</c:v>
                </c:pt>
                <c:pt idx="939">
                  <c:v>57.417113384653774</c:v>
                </c:pt>
                <c:pt idx="940">
                  <c:v>65.264379887415004</c:v>
                </c:pt>
                <c:pt idx="941">
                  <c:v>46.609757785002479</c:v>
                </c:pt>
                <c:pt idx="942">
                  <c:v>116.57168859511845</c:v>
                </c:pt>
                <c:pt idx="943">
                  <c:v>-48.071982740251173</c:v>
                </c:pt>
                <c:pt idx="944">
                  <c:v>-4.4669079754526777</c:v>
                </c:pt>
                <c:pt idx="945">
                  <c:v>3.5113351459481201</c:v>
                </c:pt>
                <c:pt idx="946">
                  <c:v>52.756502539661433</c:v>
                </c:pt>
                <c:pt idx="947">
                  <c:v>61.277431367983972</c:v>
                </c:pt>
                <c:pt idx="948">
                  <c:v>59.259505428616706</c:v>
                </c:pt>
                <c:pt idx="949">
                  <c:v>34.4504384112469</c:v>
                </c:pt>
                <c:pt idx="950">
                  <c:v>132.21814932006157</c:v>
                </c:pt>
                <c:pt idx="951">
                  <c:v>52.051626822011549</c:v>
                </c:pt>
                <c:pt idx="952">
                  <c:v>60.843743665239423</c:v>
                </c:pt>
                <c:pt idx="953">
                  <c:v>-12.630586802668484</c:v>
                </c:pt>
                <c:pt idx="954">
                  <c:v>11.951526310474911</c:v>
                </c:pt>
                <c:pt idx="955">
                  <c:v>27.862198502204066</c:v>
                </c:pt>
                <c:pt idx="956">
                  <c:v>52.135205817089158</c:v>
                </c:pt>
                <c:pt idx="957">
                  <c:v>107.36485438544199</c:v>
                </c:pt>
                <c:pt idx="958">
                  <c:v>131.66097916187283</c:v>
                </c:pt>
                <c:pt idx="959">
                  <c:v>20.999387678995621</c:v>
                </c:pt>
                <c:pt idx="960">
                  <c:v>112.87987337730982</c:v>
                </c:pt>
                <c:pt idx="961">
                  <c:v>7.3649138520587378</c:v>
                </c:pt>
                <c:pt idx="962">
                  <c:v>78.246571717926599</c:v>
                </c:pt>
                <c:pt idx="963">
                  <c:v>8.9818222198267463</c:v>
                </c:pt>
                <c:pt idx="964">
                  <c:v>-4.7127546428597498</c:v>
                </c:pt>
                <c:pt idx="965">
                  <c:v>41.570199235503352</c:v>
                </c:pt>
                <c:pt idx="966">
                  <c:v>40.767666949896288</c:v>
                </c:pt>
                <c:pt idx="967">
                  <c:v>4.1989476936436638</c:v>
                </c:pt>
                <c:pt idx="968">
                  <c:v>45.123464595426</c:v>
                </c:pt>
                <c:pt idx="969">
                  <c:v>-34.109649348423716</c:v>
                </c:pt>
                <c:pt idx="970">
                  <c:v>29.772189043954743</c:v>
                </c:pt>
                <c:pt idx="971">
                  <c:v>59.829165093817032</c:v>
                </c:pt>
                <c:pt idx="972">
                  <c:v>101.64134396089831</c:v>
                </c:pt>
                <c:pt idx="973">
                  <c:v>92.97413277476052</c:v>
                </c:pt>
                <c:pt idx="974">
                  <c:v>20.602294729142915</c:v>
                </c:pt>
                <c:pt idx="975">
                  <c:v>-5.7105702774275233</c:v>
                </c:pt>
                <c:pt idx="976">
                  <c:v>81.919436221916257</c:v>
                </c:pt>
                <c:pt idx="977">
                  <c:v>70.967111022959358</c:v>
                </c:pt>
                <c:pt idx="978">
                  <c:v>8.2950039399595425</c:v>
                </c:pt>
                <c:pt idx="979">
                  <c:v>-8.3190202440623064</c:v>
                </c:pt>
                <c:pt idx="980">
                  <c:v>14.773001282435729</c:v>
                </c:pt>
                <c:pt idx="981">
                  <c:v>27.605138630018189</c:v>
                </c:pt>
                <c:pt idx="982">
                  <c:v>95.633246646722611</c:v>
                </c:pt>
                <c:pt idx="983">
                  <c:v>87.069183992355988</c:v>
                </c:pt>
                <c:pt idx="984">
                  <c:v>-14.928981987130474</c:v>
                </c:pt>
                <c:pt idx="985">
                  <c:v>16.075013388474556</c:v>
                </c:pt>
                <c:pt idx="986">
                  <c:v>105.37277575578145</c:v>
                </c:pt>
                <c:pt idx="987">
                  <c:v>21.691376819975215</c:v>
                </c:pt>
                <c:pt idx="988">
                  <c:v>62.670185016957639</c:v>
                </c:pt>
                <c:pt idx="989">
                  <c:v>102.85698659544353</c:v>
                </c:pt>
                <c:pt idx="990">
                  <c:v>9.5113422299601247</c:v>
                </c:pt>
                <c:pt idx="991">
                  <c:v>-15.890250437196245</c:v>
                </c:pt>
                <c:pt idx="992">
                  <c:v>22.43934597241865</c:v>
                </c:pt>
                <c:pt idx="993">
                  <c:v>7.7274033002332541</c:v>
                </c:pt>
                <c:pt idx="994">
                  <c:v>36.212336670338651</c:v>
                </c:pt>
                <c:pt idx="995">
                  <c:v>32.466834027528563</c:v>
                </c:pt>
                <c:pt idx="996">
                  <c:v>32.280948617081293</c:v>
                </c:pt>
                <c:pt idx="997">
                  <c:v>-47.414262582632603</c:v>
                </c:pt>
                <c:pt idx="998">
                  <c:v>0.1547074832207409</c:v>
                </c:pt>
                <c:pt idx="999">
                  <c:v>37.46478908026674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-9.6370614931519007</c:v>
                </c:pt>
                <c:pt idx="1">
                  <c:v>37.78397757701768</c:v>
                </c:pt>
                <c:pt idx="2">
                  <c:v>67.283879966681909</c:v>
                </c:pt>
                <c:pt idx="3">
                  <c:v>-17.948883988127903</c:v>
                </c:pt>
                <c:pt idx="4">
                  <c:v>17.136546828038909</c:v>
                </c:pt>
                <c:pt idx="5">
                  <c:v>18.52540319105481</c:v>
                </c:pt>
                <c:pt idx="6">
                  <c:v>-41.657412372888771</c:v>
                </c:pt>
                <c:pt idx="7">
                  <c:v>16.591246433201231</c:v>
                </c:pt>
                <c:pt idx="8">
                  <c:v>44.800020197396677</c:v>
                </c:pt>
                <c:pt idx="9">
                  <c:v>4.1256418596219717</c:v>
                </c:pt>
                <c:pt idx="10">
                  <c:v>43.127596023343287</c:v>
                </c:pt>
                <c:pt idx="11">
                  <c:v>69.64352908720835</c:v>
                </c:pt>
                <c:pt idx="12">
                  <c:v>-6.8846507907031906</c:v>
                </c:pt>
                <c:pt idx="13">
                  <c:v>21.516681214080918</c:v>
                </c:pt>
                <c:pt idx="14">
                  <c:v>27.915154732686371</c:v>
                </c:pt>
                <c:pt idx="15">
                  <c:v>-36.554666740791596</c:v>
                </c:pt>
                <c:pt idx="16">
                  <c:v>69.245772735772476</c:v>
                </c:pt>
                <c:pt idx="17">
                  <c:v>45.140303221725617</c:v>
                </c:pt>
                <c:pt idx="18">
                  <c:v>32.837176448196537</c:v>
                </c:pt>
                <c:pt idx="19">
                  <c:v>91.426471687364653</c:v>
                </c:pt>
                <c:pt idx="20">
                  <c:v>21.205310227718826</c:v>
                </c:pt>
                <c:pt idx="21">
                  <c:v>16.453962290992699</c:v>
                </c:pt>
                <c:pt idx="22">
                  <c:v>-37.879515859994584</c:v>
                </c:pt>
                <c:pt idx="23">
                  <c:v>51.83977107199329</c:v>
                </c:pt>
                <c:pt idx="24">
                  <c:v>7.8934048639292342</c:v>
                </c:pt>
                <c:pt idx="25">
                  <c:v>35.872958110764515</c:v>
                </c:pt>
                <c:pt idx="26">
                  <c:v>118.66643309212583</c:v>
                </c:pt>
                <c:pt idx="27">
                  <c:v>107.21356352957137</c:v>
                </c:pt>
                <c:pt idx="28">
                  <c:v>11.770604209156637</c:v>
                </c:pt>
                <c:pt idx="29">
                  <c:v>-15.673784567956368</c:v>
                </c:pt>
                <c:pt idx="30">
                  <c:v>61.083450873273655</c:v>
                </c:pt>
                <c:pt idx="31">
                  <c:v>13.995600185989339</c:v>
                </c:pt>
                <c:pt idx="32">
                  <c:v>-1.2508224424092935</c:v>
                </c:pt>
                <c:pt idx="33">
                  <c:v>27.199136553604777</c:v>
                </c:pt>
                <c:pt idx="34">
                  <c:v>53.533245553236135</c:v>
                </c:pt>
                <c:pt idx="35">
                  <c:v>-13.987783108098053</c:v>
                </c:pt>
                <c:pt idx="36">
                  <c:v>-22.191315711940597</c:v>
                </c:pt>
                <c:pt idx="37">
                  <c:v>204.82259782093178</c:v>
                </c:pt>
                <c:pt idx="38">
                  <c:v>26.947810574392761</c:v>
                </c:pt>
                <c:pt idx="39">
                  <c:v>48.663574266286936</c:v>
                </c:pt>
                <c:pt idx="40">
                  <c:v>12.854897409788858</c:v>
                </c:pt>
                <c:pt idx="41">
                  <c:v>-49.613465554852127</c:v>
                </c:pt>
                <c:pt idx="42">
                  <c:v>48.88239707959292</c:v>
                </c:pt>
                <c:pt idx="43">
                  <c:v>-2.0967083332151262</c:v>
                </c:pt>
                <c:pt idx="44">
                  <c:v>153.96233335023788</c:v>
                </c:pt>
                <c:pt idx="45">
                  <c:v>53.540852371946393</c:v>
                </c:pt>
                <c:pt idx="46">
                  <c:v>37.692782847670514</c:v>
                </c:pt>
                <c:pt idx="47">
                  <c:v>-1.0358448501239117</c:v>
                </c:pt>
                <c:pt idx="48">
                  <c:v>19.272020675706365</c:v>
                </c:pt>
                <c:pt idx="49">
                  <c:v>10.290877718576048</c:v>
                </c:pt>
                <c:pt idx="50">
                  <c:v>25.826470589821099</c:v>
                </c:pt>
                <c:pt idx="51">
                  <c:v>-29.510957610923949</c:v>
                </c:pt>
                <c:pt idx="52">
                  <c:v>8.4184467654222086</c:v>
                </c:pt>
                <c:pt idx="53">
                  <c:v>73.000606469055185</c:v>
                </c:pt>
                <c:pt idx="54">
                  <c:v>-46.143947982527834</c:v>
                </c:pt>
                <c:pt idx="55">
                  <c:v>147.47648969718585</c:v>
                </c:pt>
                <c:pt idx="56">
                  <c:v>24.161644928502913</c:v>
                </c:pt>
                <c:pt idx="57">
                  <c:v>-2.2760194844518224</c:v>
                </c:pt>
                <c:pt idx="58">
                  <c:v>44.793608113279049</c:v>
                </c:pt>
                <c:pt idx="59">
                  <c:v>-29.923723754269147</c:v>
                </c:pt>
                <c:pt idx="60">
                  <c:v>46.840688503355437</c:v>
                </c:pt>
                <c:pt idx="61">
                  <c:v>-1.1491969854075101</c:v>
                </c:pt>
                <c:pt idx="62">
                  <c:v>121.670969060749</c:v>
                </c:pt>
                <c:pt idx="63">
                  <c:v>85.405679981029053</c:v>
                </c:pt>
                <c:pt idx="64">
                  <c:v>-6.1618732117818169</c:v>
                </c:pt>
                <c:pt idx="65">
                  <c:v>82.589763406542204</c:v>
                </c:pt>
                <c:pt idx="66">
                  <c:v>44.761680016233377</c:v>
                </c:pt>
                <c:pt idx="67">
                  <c:v>0.28076966610802856</c:v>
                </c:pt>
                <c:pt idx="68">
                  <c:v>55.047823395713152</c:v>
                </c:pt>
                <c:pt idx="69">
                  <c:v>71.361892668701998</c:v>
                </c:pt>
                <c:pt idx="70">
                  <c:v>40.960275803161935</c:v>
                </c:pt>
                <c:pt idx="71">
                  <c:v>0.69728256396197441</c:v>
                </c:pt>
                <c:pt idx="72">
                  <c:v>16.307552206693444</c:v>
                </c:pt>
                <c:pt idx="73">
                  <c:v>58.002366425571012</c:v>
                </c:pt>
                <c:pt idx="74">
                  <c:v>-0.32708273872405869</c:v>
                </c:pt>
                <c:pt idx="75">
                  <c:v>18.671106049758155</c:v>
                </c:pt>
                <c:pt idx="76">
                  <c:v>-18.862833642011225</c:v>
                </c:pt>
                <c:pt idx="77">
                  <c:v>32.283426170129403</c:v>
                </c:pt>
                <c:pt idx="78">
                  <c:v>-17.465874478849287</c:v>
                </c:pt>
                <c:pt idx="79">
                  <c:v>30.52965119626333</c:v>
                </c:pt>
                <c:pt idx="80">
                  <c:v>59.241045330300977</c:v>
                </c:pt>
                <c:pt idx="81">
                  <c:v>57.790363371561178</c:v>
                </c:pt>
                <c:pt idx="82">
                  <c:v>53.493141999574149</c:v>
                </c:pt>
                <c:pt idx="83">
                  <c:v>80.593894217268655</c:v>
                </c:pt>
                <c:pt idx="84">
                  <c:v>-2.333662999908853</c:v>
                </c:pt>
                <c:pt idx="85">
                  <c:v>-19.935336771963936</c:v>
                </c:pt>
                <c:pt idx="86">
                  <c:v>3.9338401457771468</c:v>
                </c:pt>
                <c:pt idx="87">
                  <c:v>40.396193692861011</c:v>
                </c:pt>
                <c:pt idx="88">
                  <c:v>14.361433125696614</c:v>
                </c:pt>
                <c:pt idx="89">
                  <c:v>45.790768567347747</c:v>
                </c:pt>
                <c:pt idx="90">
                  <c:v>18.16505866190591</c:v>
                </c:pt>
                <c:pt idx="91">
                  <c:v>55.875320775537602</c:v>
                </c:pt>
                <c:pt idx="92">
                  <c:v>-28.456011396824685</c:v>
                </c:pt>
                <c:pt idx="93">
                  <c:v>39.579719032818275</c:v>
                </c:pt>
                <c:pt idx="94">
                  <c:v>40.452713416632811</c:v>
                </c:pt>
                <c:pt idx="95">
                  <c:v>15.180785775910664</c:v>
                </c:pt>
                <c:pt idx="96">
                  <c:v>16.668989076756112</c:v>
                </c:pt>
                <c:pt idx="97">
                  <c:v>-39.004885073658244</c:v>
                </c:pt>
                <c:pt idx="98">
                  <c:v>71.19506898076142</c:v>
                </c:pt>
                <c:pt idx="99">
                  <c:v>136.43354396184273</c:v>
                </c:pt>
                <c:pt idx="100">
                  <c:v>7.4111454190021249</c:v>
                </c:pt>
                <c:pt idx="101">
                  <c:v>31.749528629180279</c:v>
                </c:pt>
                <c:pt idx="102">
                  <c:v>-17.458216830512892</c:v>
                </c:pt>
                <c:pt idx="103">
                  <c:v>27.671416357379897</c:v>
                </c:pt>
                <c:pt idx="104">
                  <c:v>98.445504937752631</c:v>
                </c:pt>
                <c:pt idx="105">
                  <c:v>-19.049349483848903</c:v>
                </c:pt>
                <c:pt idx="106">
                  <c:v>88.945918417364297</c:v>
                </c:pt>
                <c:pt idx="107">
                  <c:v>3.8255611680745396</c:v>
                </c:pt>
                <c:pt idx="108">
                  <c:v>42.067529072492356</c:v>
                </c:pt>
                <c:pt idx="109">
                  <c:v>-5.3979276011318067</c:v>
                </c:pt>
                <c:pt idx="110">
                  <c:v>50.340578514867751</c:v>
                </c:pt>
                <c:pt idx="111">
                  <c:v>23.226900479150881</c:v>
                </c:pt>
                <c:pt idx="112">
                  <c:v>57.238775287339863</c:v>
                </c:pt>
                <c:pt idx="113">
                  <c:v>33.71442333570635</c:v>
                </c:pt>
                <c:pt idx="114">
                  <c:v>2.5301414458987583</c:v>
                </c:pt>
                <c:pt idx="115">
                  <c:v>106.17798820020553</c:v>
                </c:pt>
                <c:pt idx="116">
                  <c:v>38.41969189928858</c:v>
                </c:pt>
                <c:pt idx="117">
                  <c:v>3.0212389702096694</c:v>
                </c:pt>
                <c:pt idx="118">
                  <c:v>4.5880893100712257</c:v>
                </c:pt>
                <c:pt idx="119">
                  <c:v>60.732221892644326</c:v>
                </c:pt>
                <c:pt idx="120">
                  <c:v>49.536296879237433</c:v>
                </c:pt>
                <c:pt idx="121">
                  <c:v>-18.313066588272733</c:v>
                </c:pt>
                <c:pt idx="122">
                  <c:v>-3.0749102909939374</c:v>
                </c:pt>
                <c:pt idx="123">
                  <c:v>32.121920642685609</c:v>
                </c:pt>
                <c:pt idx="124">
                  <c:v>2.0724988756944001</c:v>
                </c:pt>
                <c:pt idx="125">
                  <c:v>52.702573701091183</c:v>
                </c:pt>
                <c:pt idx="126">
                  <c:v>-16.654166267361234</c:v>
                </c:pt>
                <c:pt idx="127">
                  <c:v>85.560844639280759</c:v>
                </c:pt>
                <c:pt idx="128">
                  <c:v>113.85483836191455</c:v>
                </c:pt>
                <c:pt idx="129">
                  <c:v>16.383811259044769</c:v>
                </c:pt>
                <c:pt idx="130">
                  <c:v>29.785394073335695</c:v>
                </c:pt>
                <c:pt idx="131">
                  <c:v>64.103964688829137</c:v>
                </c:pt>
                <c:pt idx="132">
                  <c:v>-12.312734243907515</c:v>
                </c:pt>
                <c:pt idx="133">
                  <c:v>86.490999860736082</c:v>
                </c:pt>
                <c:pt idx="134">
                  <c:v>11.868762239433131</c:v>
                </c:pt>
                <c:pt idx="135">
                  <c:v>51.815648525997787</c:v>
                </c:pt>
                <c:pt idx="136">
                  <c:v>74.838030134695842</c:v>
                </c:pt>
                <c:pt idx="137">
                  <c:v>28.646254505998716</c:v>
                </c:pt>
                <c:pt idx="138">
                  <c:v>17.542181291692344</c:v>
                </c:pt>
                <c:pt idx="139">
                  <c:v>7.8085518211565415</c:v>
                </c:pt>
                <c:pt idx="140">
                  <c:v>28.235371380584386</c:v>
                </c:pt>
                <c:pt idx="141">
                  <c:v>17.361842838918449</c:v>
                </c:pt>
                <c:pt idx="142">
                  <c:v>63.28713001054804</c:v>
                </c:pt>
                <c:pt idx="143">
                  <c:v>-0.48508008735579722</c:v>
                </c:pt>
                <c:pt idx="144">
                  <c:v>10.734535027609336</c:v>
                </c:pt>
                <c:pt idx="145">
                  <c:v>29.045250626232736</c:v>
                </c:pt>
                <c:pt idx="146">
                  <c:v>44.77207832072996</c:v>
                </c:pt>
                <c:pt idx="147">
                  <c:v>25.752218600469078</c:v>
                </c:pt>
                <c:pt idx="148">
                  <c:v>-38.829846338519594</c:v>
                </c:pt>
                <c:pt idx="149">
                  <c:v>60.220175502829044</c:v>
                </c:pt>
                <c:pt idx="150">
                  <c:v>57.427954882407001</c:v>
                </c:pt>
                <c:pt idx="151">
                  <c:v>33.348436923794154</c:v>
                </c:pt>
                <c:pt idx="152">
                  <c:v>82.804091788959198</c:v>
                </c:pt>
                <c:pt idx="153">
                  <c:v>23.362669792439462</c:v>
                </c:pt>
                <c:pt idx="154">
                  <c:v>71.126614725591111</c:v>
                </c:pt>
                <c:pt idx="155">
                  <c:v>36.325239718206035</c:v>
                </c:pt>
                <c:pt idx="156">
                  <c:v>18.874506576934017</c:v>
                </c:pt>
                <c:pt idx="157">
                  <c:v>164.24128509373256</c:v>
                </c:pt>
                <c:pt idx="158">
                  <c:v>63.289359478455268</c:v>
                </c:pt>
                <c:pt idx="159">
                  <c:v>66.223185825862984</c:v>
                </c:pt>
                <c:pt idx="160">
                  <c:v>37.791680594612075</c:v>
                </c:pt>
                <c:pt idx="161">
                  <c:v>1.2481401764290467E-2</c:v>
                </c:pt>
                <c:pt idx="162">
                  <c:v>-26.978329627042704</c:v>
                </c:pt>
                <c:pt idx="163">
                  <c:v>19.73941598333785</c:v>
                </c:pt>
                <c:pt idx="164">
                  <c:v>15.669019014082728</c:v>
                </c:pt>
                <c:pt idx="165">
                  <c:v>-29.102796178452092</c:v>
                </c:pt>
                <c:pt idx="166">
                  <c:v>-43.39869896372543</c:v>
                </c:pt>
                <c:pt idx="167">
                  <c:v>47.465789095802052</c:v>
                </c:pt>
                <c:pt idx="168">
                  <c:v>42.265953597727908</c:v>
                </c:pt>
                <c:pt idx="169">
                  <c:v>67.595030441814529</c:v>
                </c:pt>
                <c:pt idx="170">
                  <c:v>35.662171305123074</c:v>
                </c:pt>
                <c:pt idx="171">
                  <c:v>39.622530486715817</c:v>
                </c:pt>
                <c:pt idx="172">
                  <c:v>69.042422297610599</c:v>
                </c:pt>
                <c:pt idx="173">
                  <c:v>64.907044170554869</c:v>
                </c:pt>
                <c:pt idx="174">
                  <c:v>111.72265794926285</c:v>
                </c:pt>
                <c:pt idx="175">
                  <c:v>91.038317364160946</c:v>
                </c:pt>
                <c:pt idx="176">
                  <c:v>75.498502934031563</c:v>
                </c:pt>
                <c:pt idx="177">
                  <c:v>52.832455553455603</c:v>
                </c:pt>
                <c:pt idx="178">
                  <c:v>84.231809978222941</c:v>
                </c:pt>
                <c:pt idx="179">
                  <c:v>86.175883255140093</c:v>
                </c:pt>
                <c:pt idx="180">
                  <c:v>-18.108893121420991</c:v>
                </c:pt>
                <c:pt idx="181">
                  <c:v>200.79304064879003</c:v>
                </c:pt>
                <c:pt idx="182">
                  <c:v>-12.090360597268193</c:v>
                </c:pt>
                <c:pt idx="183">
                  <c:v>7.1927786212555045</c:v>
                </c:pt>
                <c:pt idx="184">
                  <c:v>-50.923387708618577</c:v>
                </c:pt>
                <c:pt idx="185">
                  <c:v>40.975257629054724</c:v>
                </c:pt>
                <c:pt idx="186">
                  <c:v>-12.908159982829643</c:v>
                </c:pt>
                <c:pt idx="187">
                  <c:v>97.132033139488954</c:v>
                </c:pt>
                <c:pt idx="188">
                  <c:v>50.849484451110669</c:v>
                </c:pt>
                <c:pt idx="189">
                  <c:v>34.016617064966923</c:v>
                </c:pt>
                <c:pt idx="190">
                  <c:v>69.146197972411954</c:v>
                </c:pt>
                <c:pt idx="191">
                  <c:v>27.104641518278598</c:v>
                </c:pt>
                <c:pt idx="192">
                  <c:v>-65.224272297740185</c:v>
                </c:pt>
                <c:pt idx="193">
                  <c:v>63.570982752878116</c:v>
                </c:pt>
                <c:pt idx="194">
                  <c:v>41.128588107199171</c:v>
                </c:pt>
                <c:pt idx="195">
                  <c:v>32.087935612023287</c:v>
                </c:pt>
                <c:pt idx="196">
                  <c:v>35.589434423923173</c:v>
                </c:pt>
                <c:pt idx="197">
                  <c:v>33.567746854399736</c:v>
                </c:pt>
                <c:pt idx="198">
                  <c:v>27.647045065914551</c:v>
                </c:pt>
                <c:pt idx="199">
                  <c:v>48.340198941136549</c:v>
                </c:pt>
                <c:pt idx="200">
                  <c:v>23.609872958335554</c:v>
                </c:pt>
                <c:pt idx="201">
                  <c:v>17.047757299660464</c:v>
                </c:pt>
                <c:pt idx="202">
                  <c:v>-6.2842916093495731</c:v>
                </c:pt>
                <c:pt idx="203">
                  <c:v>38.296663524384996</c:v>
                </c:pt>
                <c:pt idx="204">
                  <c:v>20.454537124900352</c:v>
                </c:pt>
                <c:pt idx="205">
                  <c:v>21.99373323845721</c:v>
                </c:pt>
                <c:pt idx="206">
                  <c:v>47.881279682062058</c:v>
                </c:pt>
                <c:pt idx="207">
                  <c:v>8.5708562039691962</c:v>
                </c:pt>
                <c:pt idx="208">
                  <c:v>1.5174184093971128</c:v>
                </c:pt>
                <c:pt idx="209">
                  <c:v>30.934394960203136</c:v>
                </c:pt>
                <c:pt idx="210">
                  <c:v>33.011773833632752</c:v>
                </c:pt>
                <c:pt idx="211">
                  <c:v>133.46172947895937</c:v>
                </c:pt>
                <c:pt idx="212">
                  <c:v>46.266073652041328</c:v>
                </c:pt>
                <c:pt idx="213">
                  <c:v>70.010924976999263</c:v>
                </c:pt>
                <c:pt idx="214">
                  <c:v>117.73920781606196</c:v>
                </c:pt>
                <c:pt idx="215">
                  <c:v>58.322640809789114</c:v>
                </c:pt>
                <c:pt idx="216">
                  <c:v>-1.3796618032089221</c:v>
                </c:pt>
                <c:pt idx="217">
                  <c:v>23.446182875905873</c:v>
                </c:pt>
                <c:pt idx="218">
                  <c:v>8.6611885783848575</c:v>
                </c:pt>
                <c:pt idx="219">
                  <c:v>122.31244829538247</c:v>
                </c:pt>
                <c:pt idx="220">
                  <c:v>112.12580545225502</c:v>
                </c:pt>
                <c:pt idx="221">
                  <c:v>45.869291900996089</c:v>
                </c:pt>
                <c:pt idx="222">
                  <c:v>68.516821949621416</c:v>
                </c:pt>
                <c:pt idx="223">
                  <c:v>95.379738981526799</c:v>
                </c:pt>
                <c:pt idx="224">
                  <c:v>58.985034085695631</c:v>
                </c:pt>
                <c:pt idx="225">
                  <c:v>-3.9104157934038</c:v>
                </c:pt>
                <c:pt idx="226">
                  <c:v>39.057193428258302</c:v>
                </c:pt>
                <c:pt idx="227">
                  <c:v>17.782698091151538</c:v>
                </c:pt>
                <c:pt idx="228">
                  <c:v>14.515092244881398</c:v>
                </c:pt>
                <c:pt idx="229">
                  <c:v>-6.0348637250812658</c:v>
                </c:pt>
                <c:pt idx="230">
                  <c:v>57.359578857781138</c:v>
                </c:pt>
                <c:pt idx="231">
                  <c:v>37.028885181431761</c:v>
                </c:pt>
                <c:pt idx="232">
                  <c:v>-6.2639291216478057</c:v>
                </c:pt>
                <c:pt idx="233">
                  <c:v>95.72588584631697</c:v>
                </c:pt>
                <c:pt idx="234">
                  <c:v>5.103287763119484</c:v>
                </c:pt>
                <c:pt idx="235">
                  <c:v>27.667981648018817</c:v>
                </c:pt>
                <c:pt idx="236">
                  <c:v>64.467455972820389</c:v>
                </c:pt>
                <c:pt idx="237">
                  <c:v>75.139346011533448</c:v>
                </c:pt>
                <c:pt idx="238">
                  <c:v>5.0914063972913191</c:v>
                </c:pt>
                <c:pt idx="239">
                  <c:v>23.00301735965143</c:v>
                </c:pt>
                <c:pt idx="240">
                  <c:v>98.362524345949595</c:v>
                </c:pt>
                <c:pt idx="241">
                  <c:v>30.372785317737119</c:v>
                </c:pt>
                <c:pt idx="242">
                  <c:v>-9.4729330249608275</c:v>
                </c:pt>
                <c:pt idx="243">
                  <c:v>44.482265844792536</c:v>
                </c:pt>
                <c:pt idx="244">
                  <c:v>23.949991728294265</c:v>
                </c:pt>
                <c:pt idx="245">
                  <c:v>-12.694219761226009</c:v>
                </c:pt>
                <c:pt idx="246">
                  <c:v>-21.144466106993789</c:v>
                </c:pt>
                <c:pt idx="247">
                  <c:v>54.125949889973839</c:v>
                </c:pt>
                <c:pt idx="248">
                  <c:v>63.841520649228414</c:v>
                </c:pt>
                <c:pt idx="249">
                  <c:v>156.76142917489918</c:v>
                </c:pt>
                <c:pt idx="250">
                  <c:v>58.487728661687314</c:v>
                </c:pt>
                <c:pt idx="251">
                  <c:v>47.099927863966585</c:v>
                </c:pt>
                <c:pt idx="252">
                  <c:v>17.465623559306213</c:v>
                </c:pt>
                <c:pt idx="253">
                  <c:v>99.432673463398572</c:v>
                </c:pt>
                <c:pt idx="254">
                  <c:v>4.5583054415360458</c:v>
                </c:pt>
                <c:pt idx="255">
                  <c:v>0.67806129051610142</c:v>
                </c:pt>
                <c:pt idx="256">
                  <c:v>53.825037147488374</c:v>
                </c:pt>
                <c:pt idx="257">
                  <c:v>3.8056975812956821</c:v>
                </c:pt>
                <c:pt idx="258">
                  <c:v>20.84200906371882</c:v>
                </c:pt>
                <c:pt idx="259">
                  <c:v>3.4060614123488655</c:v>
                </c:pt>
                <c:pt idx="260">
                  <c:v>80.874453744200281</c:v>
                </c:pt>
                <c:pt idx="261">
                  <c:v>-33.131627567029682</c:v>
                </c:pt>
                <c:pt idx="262">
                  <c:v>46.171390925238207</c:v>
                </c:pt>
                <c:pt idx="263">
                  <c:v>88.44190970000146</c:v>
                </c:pt>
                <c:pt idx="264">
                  <c:v>14.735974136289165</c:v>
                </c:pt>
                <c:pt idx="265">
                  <c:v>-0.1561553044960533</c:v>
                </c:pt>
                <c:pt idx="266">
                  <c:v>156.63092397804203</c:v>
                </c:pt>
                <c:pt idx="267">
                  <c:v>37.392315524323209</c:v>
                </c:pt>
                <c:pt idx="268">
                  <c:v>19.806565851484351</c:v>
                </c:pt>
                <c:pt idx="269">
                  <c:v>44.280744533887628</c:v>
                </c:pt>
                <c:pt idx="270">
                  <c:v>125.97589750490816</c:v>
                </c:pt>
                <c:pt idx="271">
                  <c:v>50.200764368479511</c:v>
                </c:pt>
                <c:pt idx="272">
                  <c:v>40.961766062641587</c:v>
                </c:pt>
                <c:pt idx="273">
                  <c:v>33.285112130827258</c:v>
                </c:pt>
                <c:pt idx="274">
                  <c:v>63.88766778161424</c:v>
                </c:pt>
                <c:pt idx="275">
                  <c:v>-34.026033730273184</c:v>
                </c:pt>
                <c:pt idx="276">
                  <c:v>14.23018737850353</c:v>
                </c:pt>
                <c:pt idx="277">
                  <c:v>-24.09353321392317</c:v>
                </c:pt>
                <c:pt idx="278">
                  <c:v>-2.6974626702577744</c:v>
                </c:pt>
                <c:pt idx="279">
                  <c:v>30.292540366339189</c:v>
                </c:pt>
                <c:pt idx="280">
                  <c:v>34.66005521604643</c:v>
                </c:pt>
                <c:pt idx="281">
                  <c:v>45.975634666578856</c:v>
                </c:pt>
                <c:pt idx="282">
                  <c:v>110.19352452519739</c:v>
                </c:pt>
                <c:pt idx="283">
                  <c:v>73.013328045795788</c:v>
                </c:pt>
                <c:pt idx="284">
                  <c:v>35.361065859524444</c:v>
                </c:pt>
                <c:pt idx="285">
                  <c:v>30.236860172100283</c:v>
                </c:pt>
                <c:pt idx="286">
                  <c:v>31.747798502335712</c:v>
                </c:pt>
                <c:pt idx="287">
                  <c:v>25.025145585131462</c:v>
                </c:pt>
                <c:pt idx="288">
                  <c:v>41.951595381008012</c:v>
                </c:pt>
                <c:pt idx="289">
                  <c:v>44.241356139142056</c:v>
                </c:pt>
                <c:pt idx="290">
                  <c:v>20.086698902842443</c:v>
                </c:pt>
                <c:pt idx="291">
                  <c:v>48.935781038705493</c:v>
                </c:pt>
                <c:pt idx="292">
                  <c:v>21.152206307230259</c:v>
                </c:pt>
                <c:pt idx="293">
                  <c:v>-10.475203371774217</c:v>
                </c:pt>
                <c:pt idx="294">
                  <c:v>47.925289774825956</c:v>
                </c:pt>
                <c:pt idx="295">
                  <c:v>51.354247458387746</c:v>
                </c:pt>
                <c:pt idx="296">
                  <c:v>14.154731980611601</c:v>
                </c:pt>
                <c:pt idx="297">
                  <c:v>-6.8607500718895373</c:v>
                </c:pt>
                <c:pt idx="298">
                  <c:v>22.455302990738204</c:v>
                </c:pt>
                <c:pt idx="299">
                  <c:v>106.50319886531935</c:v>
                </c:pt>
                <c:pt idx="300">
                  <c:v>41.175187554396615</c:v>
                </c:pt>
                <c:pt idx="301">
                  <c:v>19.053884815143221</c:v>
                </c:pt>
                <c:pt idx="302">
                  <c:v>5.134295603644226</c:v>
                </c:pt>
                <c:pt idx="303">
                  <c:v>-25.75217640499595</c:v>
                </c:pt>
                <c:pt idx="304">
                  <c:v>-28.992620060397545</c:v>
                </c:pt>
                <c:pt idx="305">
                  <c:v>32.423877460300147</c:v>
                </c:pt>
                <c:pt idx="306">
                  <c:v>40.374114245082666</c:v>
                </c:pt>
                <c:pt idx="307">
                  <c:v>27.830031757342152</c:v>
                </c:pt>
                <c:pt idx="308">
                  <c:v>52.256491817678594</c:v>
                </c:pt>
                <c:pt idx="309">
                  <c:v>31.597931628280893</c:v>
                </c:pt>
                <c:pt idx="310">
                  <c:v>5.3961861575005372</c:v>
                </c:pt>
                <c:pt idx="311">
                  <c:v>-1.7392221606527976</c:v>
                </c:pt>
                <c:pt idx="312">
                  <c:v>54.389910746624651</c:v>
                </c:pt>
                <c:pt idx="313">
                  <c:v>39.469778499671762</c:v>
                </c:pt>
                <c:pt idx="314">
                  <c:v>22.020017017585687</c:v>
                </c:pt>
                <c:pt idx="315">
                  <c:v>4.5564292893406204</c:v>
                </c:pt>
                <c:pt idx="316">
                  <c:v>48.455351704366016</c:v>
                </c:pt>
                <c:pt idx="317">
                  <c:v>4.5079571792383071</c:v>
                </c:pt>
                <c:pt idx="318">
                  <c:v>43.460759081567019</c:v>
                </c:pt>
                <c:pt idx="319">
                  <c:v>16.903781736604714</c:v>
                </c:pt>
                <c:pt idx="320">
                  <c:v>-4.1541601628728628</c:v>
                </c:pt>
                <c:pt idx="321">
                  <c:v>-42.36293266558971</c:v>
                </c:pt>
                <c:pt idx="322">
                  <c:v>73.892645334050002</c:v>
                </c:pt>
                <c:pt idx="323">
                  <c:v>8.501226748990419</c:v>
                </c:pt>
                <c:pt idx="324">
                  <c:v>-3.9047195723247867</c:v>
                </c:pt>
                <c:pt idx="325">
                  <c:v>64.791758989224562</c:v>
                </c:pt>
                <c:pt idx="326">
                  <c:v>54.477906607720129</c:v>
                </c:pt>
                <c:pt idx="327">
                  <c:v>41.841874622436741</c:v>
                </c:pt>
                <c:pt idx="328">
                  <c:v>15.36856061188973</c:v>
                </c:pt>
                <c:pt idx="329">
                  <c:v>31.514314685482564</c:v>
                </c:pt>
                <c:pt idx="330">
                  <c:v>-5.5095442954388858</c:v>
                </c:pt>
                <c:pt idx="331">
                  <c:v>6.2832093899621828</c:v>
                </c:pt>
                <c:pt idx="332">
                  <c:v>8.3403658476439517</c:v>
                </c:pt>
                <c:pt idx="333">
                  <c:v>44.245635161799996</c:v>
                </c:pt>
                <c:pt idx="334">
                  <c:v>51.803721573482228</c:v>
                </c:pt>
                <c:pt idx="335">
                  <c:v>-21.719040803594595</c:v>
                </c:pt>
                <c:pt idx="336">
                  <c:v>-11.930163180601628</c:v>
                </c:pt>
                <c:pt idx="337">
                  <c:v>39.47404918526685</c:v>
                </c:pt>
                <c:pt idx="338">
                  <c:v>13.419213050074845</c:v>
                </c:pt>
                <c:pt idx="339">
                  <c:v>6.7928652693886278</c:v>
                </c:pt>
                <c:pt idx="340">
                  <c:v>12.854536999852556</c:v>
                </c:pt>
                <c:pt idx="341">
                  <c:v>3.3573345453915238</c:v>
                </c:pt>
                <c:pt idx="342">
                  <c:v>46.092692692576719</c:v>
                </c:pt>
                <c:pt idx="343">
                  <c:v>-1.0930587784684178</c:v>
                </c:pt>
                <c:pt idx="344">
                  <c:v>67.909859632696879</c:v>
                </c:pt>
                <c:pt idx="345">
                  <c:v>23.60468247872344</c:v>
                </c:pt>
                <c:pt idx="346">
                  <c:v>72.810741311401458</c:v>
                </c:pt>
                <c:pt idx="347">
                  <c:v>39.752102249634262</c:v>
                </c:pt>
                <c:pt idx="348">
                  <c:v>-4.0816028001582154</c:v>
                </c:pt>
                <c:pt idx="349">
                  <c:v>13.227435278490036</c:v>
                </c:pt>
                <c:pt idx="350">
                  <c:v>14.935345429226281</c:v>
                </c:pt>
                <c:pt idx="351">
                  <c:v>-3.0808668547388365</c:v>
                </c:pt>
                <c:pt idx="352">
                  <c:v>39.331157402396272</c:v>
                </c:pt>
                <c:pt idx="353">
                  <c:v>14.243219653896205</c:v>
                </c:pt>
                <c:pt idx="354">
                  <c:v>39.704803447002341</c:v>
                </c:pt>
                <c:pt idx="355">
                  <c:v>17.126293172848335</c:v>
                </c:pt>
                <c:pt idx="356">
                  <c:v>-16.690965415086986</c:v>
                </c:pt>
                <c:pt idx="357">
                  <c:v>44.575509396777093</c:v>
                </c:pt>
                <c:pt idx="358">
                  <c:v>30.415259431739415</c:v>
                </c:pt>
                <c:pt idx="359">
                  <c:v>92.268944305196101</c:v>
                </c:pt>
                <c:pt idx="360">
                  <c:v>29.470861934456231</c:v>
                </c:pt>
                <c:pt idx="361">
                  <c:v>4.2487212173819842</c:v>
                </c:pt>
                <c:pt idx="362">
                  <c:v>84.116238475176488</c:v>
                </c:pt>
                <c:pt idx="363">
                  <c:v>2.6728183512367174</c:v>
                </c:pt>
                <c:pt idx="364">
                  <c:v>50.148377750999437</c:v>
                </c:pt>
                <c:pt idx="365">
                  <c:v>38.499015242056906</c:v>
                </c:pt>
                <c:pt idx="366">
                  <c:v>32.476703619397476</c:v>
                </c:pt>
                <c:pt idx="367">
                  <c:v>8.2979173843300522</c:v>
                </c:pt>
                <c:pt idx="368">
                  <c:v>17.909241178226988</c:v>
                </c:pt>
                <c:pt idx="369">
                  <c:v>10.744038440756448</c:v>
                </c:pt>
                <c:pt idx="370">
                  <c:v>40.283659661251164</c:v>
                </c:pt>
                <c:pt idx="371">
                  <c:v>49.932296265635891</c:v>
                </c:pt>
                <c:pt idx="372">
                  <c:v>45.123569009360153</c:v>
                </c:pt>
                <c:pt idx="373">
                  <c:v>48.537573128971005</c:v>
                </c:pt>
                <c:pt idx="374">
                  <c:v>-26.836316596096836</c:v>
                </c:pt>
                <c:pt idx="375">
                  <c:v>-2.9258130709280579</c:v>
                </c:pt>
                <c:pt idx="376">
                  <c:v>2.7704650722383093</c:v>
                </c:pt>
                <c:pt idx="377">
                  <c:v>13.439946859432698</c:v>
                </c:pt>
                <c:pt idx="378">
                  <c:v>58.978420783533352</c:v>
                </c:pt>
                <c:pt idx="379">
                  <c:v>1.09077637612058</c:v>
                </c:pt>
                <c:pt idx="380">
                  <c:v>-49.338067513267198</c:v>
                </c:pt>
                <c:pt idx="381">
                  <c:v>45.844972266371975</c:v>
                </c:pt>
                <c:pt idx="382">
                  <c:v>22.540564405261524</c:v>
                </c:pt>
                <c:pt idx="383">
                  <c:v>-49.960381786811979</c:v>
                </c:pt>
                <c:pt idx="384">
                  <c:v>73.254701101359515</c:v>
                </c:pt>
                <c:pt idx="385">
                  <c:v>-27.916653150579357</c:v>
                </c:pt>
                <c:pt idx="386">
                  <c:v>15.045378013140901</c:v>
                </c:pt>
                <c:pt idx="387">
                  <c:v>-1.8322609013107716</c:v>
                </c:pt>
                <c:pt idx="388">
                  <c:v>-13.97628211925381</c:v>
                </c:pt>
                <c:pt idx="389">
                  <c:v>-35.210848095815365</c:v>
                </c:pt>
                <c:pt idx="390">
                  <c:v>27.376088490478864</c:v>
                </c:pt>
                <c:pt idx="391">
                  <c:v>-7.0625236436854593</c:v>
                </c:pt>
                <c:pt idx="392">
                  <c:v>52.939782575089211</c:v>
                </c:pt>
                <c:pt idx="393">
                  <c:v>17.336314335317489</c:v>
                </c:pt>
                <c:pt idx="394">
                  <c:v>6.9040538083311844</c:v>
                </c:pt>
                <c:pt idx="395">
                  <c:v>27.524387932352738</c:v>
                </c:pt>
                <c:pt idx="396">
                  <c:v>58.376693723652878</c:v>
                </c:pt>
                <c:pt idx="397">
                  <c:v>21.291689421113006</c:v>
                </c:pt>
                <c:pt idx="398">
                  <c:v>38.13604846132116</c:v>
                </c:pt>
                <c:pt idx="399">
                  <c:v>77.717616377939834</c:v>
                </c:pt>
                <c:pt idx="400">
                  <c:v>9.9946619810895996</c:v>
                </c:pt>
                <c:pt idx="401">
                  <c:v>96.722476448573346</c:v>
                </c:pt>
                <c:pt idx="402">
                  <c:v>23.538557356505947</c:v>
                </c:pt>
                <c:pt idx="403">
                  <c:v>11.692769715349542</c:v>
                </c:pt>
                <c:pt idx="404">
                  <c:v>92.766806363927302</c:v>
                </c:pt>
                <c:pt idx="405">
                  <c:v>11.954575343728983</c:v>
                </c:pt>
                <c:pt idx="406">
                  <c:v>23.285031199425234</c:v>
                </c:pt>
                <c:pt idx="407">
                  <c:v>19.626720519894249</c:v>
                </c:pt>
                <c:pt idx="408">
                  <c:v>8.2505912092823195</c:v>
                </c:pt>
                <c:pt idx="409">
                  <c:v>7.1983090673728167</c:v>
                </c:pt>
                <c:pt idx="410">
                  <c:v>31.990071391288165</c:v>
                </c:pt>
                <c:pt idx="411">
                  <c:v>39.510506547933907</c:v>
                </c:pt>
                <c:pt idx="412">
                  <c:v>39.412531271588492</c:v>
                </c:pt>
                <c:pt idx="413">
                  <c:v>41.517947867444995</c:v>
                </c:pt>
                <c:pt idx="414">
                  <c:v>51.161608558694979</c:v>
                </c:pt>
                <c:pt idx="415">
                  <c:v>46.483357036393485</c:v>
                </c:pt>
                <c:pt idx="416">
                  <c:v>21.057261520744326</c:v>
                </c:pt>
                <c:pt idx="417">
                  <c:v>7.4580037860928039</c:v>
                </c:pt>
                <c:pt idx="418">
                  <c:v>43.216968414497273</c:v>
                </c:pt>
                <c:pt idx="419">
                  <c:v>-0.60864716665143437</c:v>
                </c:pt>
                <c:pt idx="420">
                  <c:v>11.966954062653326</c:v>
                </c:pt>
                <c:pt idx="421">
                  <c:v>49.06135987924425</c:v>
                </c:pt>
                <c:pt idx="422">
                  <c:v>57.078878661140195</c:v>
                </c:pt>
                <c:pt idx="423">
                  <c:v>-36.460358790569721</c:v>
                </c:pt>
                <c:pt idx="424">
                  <c:v>8.1005800558105676</c:v>
                </c:pt>
                <c:pt idx="425">
                  <c:v>50.17118931645561</c:v>
                </c:pt>
                <c:pt idx="426">
                  <c:v>13.075020997492636</c:v>
                </c:pt>
                <c:pt idx="427">
                  <c:v>31.947254039221882</c:v>
                </c:pt>
                <c:pt idx="428">
                  <c:v>9.1852423021331688</c:v>
                </c:pt>
                <c:pt idx="429">
                  <c:v>23.135892073923685</c:v>
                </c:pt>
                <c:pt idx="430">
                  <c:v>-52.577433043161747</c:v>
                </c:pt>
                <c:pt idx="431">
                  <c:v>96.537982633689325</c:v>
                </c:pt>
                <c:pt idx="432">
                  <c:v>13.271449673517981</c:v>
                </c:pt>
                <c:pt idx="433">
                  <c:v>70.184237030816178</c:v>
                </c:pt>
                <c:pt idx="434">
                  <c:v>-4.1841794969089321</c:v>
                </c:pt>
                <c:pt idx="435">
                  <c:v>154.68547192573124</c:v>
                </c:pt>
                <c:pt idx="436">
                  <c:v>-7.1339718939047465</c:v>
                </c:pt>
                <c:pt idx="437">
                  <c:v>67.379238374168438</c:v>
                </c:pt>
                <c:pt idx="438">
                  <c:v>34.353909053173965</c:v>
                </c:pt>
                <c:pt idx="439">
                  <c:v>51.212292936280825</c:v>
                </c:pt>
                <c:pt idx="440">
                  <c:v>10.995022934904089</c:v>
                </c:pt>
                <c:pt idx="441">
                  <c:v>92.746085023325477</c:v>
                </c:pt>
                <c:pt idx="442">
                  <c:v>7.8352677114856562</c:v>
                </c:pt>
                <c:pt idx="443">
                  <c:v>53.986442544317896</c:v>
                </c:pt>
                <c:pt idx="444">
                  <c:v>20.449089777996285</c:v>
                </c:pt>
                <c:pt idx="445">
                  <c:v>65.533847731750953</c:v>
                </c:pt>
                <c:pt idx="446">
                  <c:v>30.738628780173361</c:v>
                </c:pt>
                <c:pt idx="447">
                  <c:v>58.037018864136712</c:v>
                </c:pt>
                <c:pt idx="448">
                  <c:v>-11.106277907239615</c:v>
                </c:pt>
                <c:pt idx="449">
                  <c:v>73.631203548744438</c:v>
                </c:pt>
                <c:pt idx="450">
                  <c:v>-34.372284317892422</c:v>
                </c:pt>
                <c:pt idx="451">
                  <c:v>75.868225701293028</c:v>
                </c:pt>
                <c:pt idx="452">
                  <c:v>42.075933174770626</c:v>
                </c:pt>
                <c:pt idx="453">
                  <c:v>23.473366505974809</c:v>
                </c:pt>
                <c:pt idx="454">
                  <c:v>24.428410465924873</c:v>
                </c:pt>
                <c:pt idx="455">
                  <c:v>65.414877318266051</c:v>
                </c:pt>
                <c:pt idx="456">
                  <c:v>47.260983254871562</c:v>
                </c:pt>
                <c:pt idx="457">
                  <c:v>14.725452506633296</c:v>
                </c:pt>
                <c:pt idx="458">
                  <c:v>5.3595303078976215</c:v>
                </c:pt>
                <c:pt idx="459">
                  <c:v>16.052558185806298</c:v>
                </c:pt>
                <c:pt idx="460">
                  <c:v>122.63518733669994</c:v>
                </c:pt>
                <c:pt idx="461">
                  <c:v>172.3487480385196</c:v>
                </c:pt>
                <c:pt idx="462">
                  <c:v>94.641486363664015</c:v>
                </c:pt>
                <c:pt idx="463">
                  <c:v>21.927719548695507</c:v>
                </c:pt>
                <c:pt idx="464">
                  <c:v>88.803001394287605</c:v>
                </c:pt>
                <c:pt idx="465">
                  <c:v>86.854619330817471</c:v>
                </c:pt>
                <c:pt idx="466">
                  <c:v>15.985783828454188</c:v>
                </c:pt>
                <c:pt idx="467">
                  <c:v>37.007431372573038</c:v>
                </c:pt>
                <c:pt idx="468">
                  <c:v>22.18954675603381</c:v>
                </c:pt>
                <c:pt idx="469">
                  <c:v>-14.726036059808052</c:v>
                </c:pt>
                <c:pt idx="470">
                  <c:v>-16.580155774348796</c:v>
                </c:pt>
                <c:pt idx="471">
                  <c:v>27.390532820465751</c:v>
                </c:pt>
                <c:pt idx="472">
                  <c:v>45.912397073428572</c:v>
                </c:pt>
                <c:pt idx="473">
                  <c:v>-38.698210158497261</c:v>
                </c:pt>
                <c:pt idx="474">
                  <c:v>79.630666014089002</c:v>
                </c:pt>
                <c:pt idx="475">
                  <c:v>172.59785610901008</c:v>
                </c:pt>
                <c:pt idx="476">
                  <c:v>44.034919726990054</c:v>
                </c:pt>
                <c:pt idx="477">
                  <c:v>102.57756095850989</c:v>
                </c:pt>
                <c:pt idx="478">
                  <c:v>75.497731728059648</c:v>
                </c:pt>
                <c:pt idx="479">
                  <c:v>60.836897721011098</c:v>
                </c:pt>
                <c:pt idx="480">
                  <c:v>15.606029661706478</c:v>
                </c:pt>
                <c:pt idx="481">
                  <c:v>23.820291522168752</c:v>
                </c:pt>
                <c:pt idx="482">
                  <c:v>-2.0958869145209711</c:v>
                </c:pt>
                <c:pt idx="483">
                  <c:v>110.74390270716931</c:v>
                </c:pt>
                <c:pt idx="484">
                  <c:v>77.946018716408574</c:v>
                </c:pt>
                <c:pt idx="485">
                  <c:v>26.999843391464921</c:v>
                </c:pt>
                <c:pt idx="486">
                  <c:v>84.198024889236649</c:v>
                </c:pt>
                <c:pt idx="487">
                  <c:v>-28.510196878192758</c:v>
                </c:pt>
                <c:pt idx="488">
                  <c:v>102.12664225745567</c:v>
                </c:pt>
                <c:pt idx="489">
                  <c:v>38.876762297276372</c:v>
                </c:pt>
                <c:pt idx="490">
                  <c:v>45.53667737252664</c:v>
                </c:pt>
                <c:pt idx="491">
                  <c:v>-37.718592186695005</c:v>
                </c:pt>
                <c:pt idx="492">
                  <c:v>32.519441056206389</c:v>
                </c:pt>
                <c:pt idx="493">
                  <c:v>30.474342484272135</c:v>
                </c:pt>
                <c:pt idx="494">
                  <c:v>9.5403984919882419</c:v>
                </c:pt>
                <c:pt idx="495">
                  <c:v>33.972310588915647</c:v>
                </c:pt>
                <c:pt idx="496">
                  <c:v>-0.41035888989503988</c:v>
                </c:pt>
                <c:pt idx="497">
                  <c:v>-45.28090129250851</c:v>
                </c:pt>
                <c:pt idx="498">
                  <c:v>47.176787198029295</c:v>
                </c:pt>
                <c:pt idx="499">
                  <c:v>-1.2929848478875385</c:v>
                </c:pt>
                <c:pt idx="500">
                  <c:v>29.817306965720586</c:v>
                </c:pt>
                <c:pt idx="501">
                  <c:v>17.143578005045303</c:v>
                </c:pt>
                <c:pt idx="502">
                  <c:v>-18.066309702929399</c:v>
                </c:pt>
                <c:pt idx="503">
                  <c:v>26.357268041002961</c:v>
                </c:pt>
                <c:pt idx="504">
                  <c:v>-20.949521751151234</c:v>
                </c:pt>
                <c:pt idx="505">
                  <c:v>22.32343670954468</c:v>
                </c:pt>
                <c:pt idx="506">
                  <c:v>15.63848184531809</c:v>
                </c:pt>
                <c:pt idx="507">
                  <c:v>12.971886874621461</c:v>
                </c:pt>
                <c:pt idx="508">
                  <c:v>115.0626278063028</c:v>
                </c:pt>
                <c:pt idx="509">
                  <c:v>64.230156978128974</c:v>
                </c:pt>
                <c:pt idx="510">
                  <c:v>-7.785505926153796</c:v>
                </c:pt>
                <c:pt idx="511">
                  <c:v>158.28422838291758</c:v>
                </c:pt>
                <c:pt idx="512">
                  <c:v>18.020249991468901</c:v>
                </c:pt>
                <c:pt idx="513">
                  <c:v>-28.997205562811232</c:v>
                </c:pt>
                <c:pt idx="514">
                  <c:v>69.90058881790101</c:v>
                </c:pt>
                <c:pt idx="515">
                  <c:v>45.670031759795719</c:v>
                </c:pt>
                <c:pt idx="516">
                  <c:v>161.95238357534876</c:v>
                </c:pt>
                <c:pt idx="517">
                  <c:v>-20.29148415157535</c:v>
                </c:pt>
                <c:pt idx="518">
                  <c:v>-4.4892224701076699</c:v>
                </c:pt>
                <c:pt idx="519">
                  <c:v>15.404455353392066</c:v>
                </c:pt>
                <c:pt idx="520">
                  <c:v>10.143085654208058</c:v>
                </c:pt>
                <c:pt idx="521">
                  <c:v>12.116825184179111</c:v>
                </c:pt>
                <c:pt idx="522">
                  <c:v>35.133457121954578</c:v>
                </c:pt>
                <c:pt idx="523">
                  <c:v>105.62703485171662</c:v>
                </c:pt>
                <c:pt idx="524">
                  <c:v>-20.155492829245873</c:v>
                </c:pt>
                <c:pt idx="525">
                  <c:v>0.48704131797574846</c:v>
                </c:pt>
                <c:pt idx="526">
                  <c:v>12.145955919117569</c:v>
                </c:pt>
                <c:pt idx="527">
                  <c:v>-26.322219455869568</c:v>
                </c:pt>
                <c:pt idx="528">
                  <c:v>1.6557929817489061</c:v>
                </c:pt>
                <c:pt idx="529">
                  <c:v>62.831819525405528</c:v>
                </c:pt>
                <c:pt idx="530">
                  <c:v>42.535261463232537</c:v>
                </c:pt>
                <c:pt idx="531">
                  <c:v>55.566275770466518</c:v>
                </c:pt>
                <c:pt idx="532">
                  <c:v>157.53071630215382</c:v>
                </c:pt>
                <c:pt idx="533">
                  <c:v>-7.5740427600259785E-2</c:v>
                </c:pt>
                <c:pt idx="534">
                  <c:v>80.113305628096896</c:v>
                </c:pt>
                <c:pt idx="535">
                  <c:v>-11.358762954522689</c:v>
                </c:pt>
                <c:pt idx="536">
                  <c:v>29.261999450934844</c:v>
                </c:pt>
                <c:pt idx="537">
                  <c:v>-32.713330958163219</c:v>
                </c:pt>
                <c:pt idx="538">
                  <c:v>-56.566879986636962</c:v>
                </c:pt>
                <c:pt idx="539">
                  <c:v>62.544018845761762</c:v>
                </c:pt>
                <c:pt idx="540">
                  <c:v>34.847745220087631</c:v>
                </c:pt>
                <c:pt idx="541">
                  <c:v>31.526439945443528</c:v>
                </c:pt>
                <c:pt idx="542">
                  <c:v>55.380523422051773</c:v>
                </c:pt>
                <c:pt idx="543">
                  <c:v>107.62472785791039</c:v>
                </c:pt>
                <c:pt idx="544">
                  <c:v>-0.40039410742581349</c:v>
                </c:pt>
                <c:pt idx="545">
                  <c:v>15.068398275330992</c:v>
                </c:pt>
                <c:pt idx="546">
                  <c:v>46.910767720113817</c:v>
                </c:pt>
                <c:pt idx="547">
                  <c:v>99.00405828211079</c:v>
                </c:pt>
                <c:pt idx="548">
                  <c:v>15.120270141274062</c:v>
                </c:pt>
                <c:pt idx="549">
                  <c:v>-1.5083094591264867</c:v>
                </c:pt>
                <c:pt idx="550">
                  <c:v>27.631403444282295</c:v>
                </c:pt>
                <c:pt idx="551">
                  <c:v>88.476135627191539</c:v>
                </c:pt>
                <c:pt idx="552">
                  <c:v>-32.919304956649576</c:v>
                </c:pt>
                <c:pt idx="553">
                  <c:v>-6.8872846852528475</c:v>
                </c:pt>
                <c:pt idx="554">
                  <c:v>0.52730141743551151</c:v>
                </c:pt>
                <c:pt idx="555">
                  <c:v>65.689249394270206</c:v>
                </c:pt>
                <c:pt idx="556">
                  <c:v>211.86572081081707</c:v>
                </c:pt>
                <c:pt idx="557">
                  <c:v>1.1484415188035939</c:v>
                </c:pt>
                <c:pt idx="558">
                  <c:v>-1.198408666545653</c:v>
                </c:pt>
                <c:pt idx="559">
                  <c:v>17.909870989617389</c:v>
                </c:pt>
                <c:pt idx="560">
                  <c:v>37.215677081013304</c:v>
                </c:pt>
                <c:pt idx="561">
                  <c:v>22.584321963581345</c:v>
                </c:pt>
                <c:pt idx="562">
                  <c:v>35.485278378683063</c:v>
                </c:pt>
                <c:pt idx="563">
                  <c:v>-14.555983695089676</c:v>
                </c:pt>
                <c:pt idx="564">
                  <c:v>71.479487224824254</c:v>
                </c:pt>
                <c:pt idx="565">
                  <c:v>89.944132722818949</c:v>
                </c:pt>
                <c:pt idx="566">
                  <c:v>117.76848336462285</c:v>
                </c:pt>
                <c:pt idx="567">
                  <c:v>12.543254896423058</c:v>
                </c:pt>
                <c:pt idx="568">
                  <c:v>50.032564656782682</c:v>
                </c:pt>
                <c:pt idx="569">
                  <c:v>54.455563611925953</c:v>
                </c:pt>
                <c:pt idx="570">
                  <c:v>-1.591443140510723</c:v>
                </c:pt>
                <c:pt idx="571">
                  <c:v>-48.142497683908474</c:v>
                </c:pt>
                <c:pt idx="572">
                  <c:v>-27.153582491147748</c:v>
                </c:pt>
                <c:pt idx="573">
                  <c:v>49.853200619522681</c:v>
                </c:pt>
                <c:pt idx="574">
                  <c:v>12.39314531315013</c:v>
                </c:pt>
                <c:pt idx="575">
                  <c:v>60.833826191424237</c:v>
                </c:pt>
                <c:pt idx="576">
                  <c:v>93.537032698682779</c:v>
                </c:pt>
                <c:pt idx="577">
                  <c:v>-1.0629508296833734E-2</c:v>
                </c:pt>
                <c:pt idx="578">
                  <c:v>9.137696232204064</c:v>
                </c:pt>
                <c:pt idx="579">
                  <c:v>51.787052093390585</c:v>
                </c:pt>
                <c:pt idx="580">
                  <c:v>5.5417231351538963</c:v>
                </c:pt>
                <c:pt idx="581">
                  <c:v>29.192042703044727</c:v>
                </c:pt>
                <c:pt idx="582">
                  <c:v>57.681274583583402</c:v>
                </c:pt>
                <c:pt idx="583">
                  <c:v>63.690833736897559</c:v>
                </c:pt>
                <c:pt idx="584">
                  <c:v>30.717996964246019</c:v>
                </c:pt>
                <c:pt idx="585">
                  <c:v>20.736782648146352</c:v>
                </c:pt>
                <c:pt idx="586">
                  <c:v>69.776339904729255</c:v>
                </c:pt>
                <c:pt idx="587">
                  <c:v>84.501889860907454</c:v>
                </c:pt>
                <c:pt idx="588">
                  <c:v>61.090200133655259</c:v>
                </c:pt>
                <c:pt idx="589">
                  <c:v>108.11721061122338</c:v>
                </c:pt>
                <c:pt idx="590">
                  <c:v>49.848680491033946</c:v>
                </c:pt>
                <c:pt idx="591">
                  <c:v>74.9587359281646</c:v>
                </c:pt>
                <c:pt idx="592">
                  <c:v>0.765645880403099</c:v>
                </c:pt>
                <c:pt idx="593">
                  <c:v>67.60546722641385</c:v>
                </c:pt>
                <c:pt idx="594">
                  <c:v>39.481662732301785</c:v>
                </c:pt>
                <c:pt idx="595">
                  <c:v>18.519607007564851</c:v>
                </c:pt>
                <c:pt idx="596">
                  <c:v>35.222537913178172</c:v>
                </c:pt>
                <c:pt idx="597">
                  <c:v>38.781043355089331</c:v>
                </c:pt>
                <c:pt idx="598">
                  <c:v>43.991764107673973</c:v>
                </c:pt>
                <c:pt idx="599">
                  <c:v>39.000641881958089</c:v>
                </c:pt>
                <c:pt idx="600">
                  <c:v>47.503373398430497</c:v>
                </c:pt>
                <c:pt idx="601">
                  <c:v>-7.6948711553517093</c:v>
                </c:pt>
                <c:pt idx="602">
                  <c:v>-33.640863875312021</c:v>
                </c:pt>
                <c:pt idx="603">
                  <c:v>25.300373534644567</c:v>
                </c:pt>
                <c:pt idx="604">
                  <c:v>-15.47991218291773</c:v>
                </c:pt>
                <c:pt idx="605">
                  <c:v>19.684041694013931</c:v>
                </c:pt>
                <c:pt idx="606">
                  <c:v>34.146299315740272</c:v>
                </c:pt>
                <c:pt idx="607">
                  <c:v>-44.286546801160398</c:v>
                </c:pt>
                <c:pt idx="608">
                  <c:v>61.488182991632293</c:v>
                </c:pt>
                <c:pt idx="609">
                  <c:v>52.540074550038341</c:v>
                </c:pt>
                <c:pt idx="610">
                  <c:v>39.171103972919369</c:v>
                </c:pt>
                <c:pt idx="611">
                  <c:v>11.085933026938687</c:v>
                </c:pt>
                <c:pt idx="612">
                  <c:v>122.64625697294184</c:v>
                </c:pt>
                <c:pt idx="613">
                  <c:v>-3.8165274519318384</c:v>
                </c:pt>
                <c:pt idx="614">
                  <c:v>13.114102788788159</c:v>
                </c:pt>
                <c:pt idx="615">
                  <c:v>70.797222095193419</c:v>
                </c:pt>
                <c:pt idx="616">
                  <c:v>37.454277511538031</c:v>
                </c:pt>
                <c:pt idx="617">
                  <c:v>79.916302918496342</c:v>
                </c:pt>
                <c:pt idx="618">
                  <c:v>28.129945075520119</c:v>
                </c:pt>
                <c:pt idx="619">
                  <c:v>-18.623196203649698</c:v>
                </c:pt>
                <c:pt idx="620">
                  <c:v>38.847037727174694</c:v>
                </c:pt>
                <c:pt idx="621">
                  <c:v>92.511531945400691</c:v>
                </c:pt>
                <c:pt idx="622">
                  <c:v>103.44464290780057</c:v>
                </c:pt>
                <c:pt idx="623">
                  <c:v>-25.280801031594752</c:v>
                </c:pt>
                <c:pt idx="624">
                  <c:v>30.519164469269707</c:v>
                </c:pt>
                <c:pt idx="625">
                  <c:v>28.668319514651269</c:v>
                </c:pt>
                <c:pt idx="626">
                  <c:v>-6.3138800035219127</c:v>
                </c:pt>
                <c:pt idx="627">
                  <c:v>54.047563581915703</c:v>
                </c:pt>
                <c:pt idx="628">
                  <c:v>28.464993895834393</c:v>
                </c:pt>
                <c:pt idx="629">
                  <c:v>1.618072120912629</c:v>
                </c:pt>
                <c:pt idx="630">
                  <c:v>14.052880313548329</c:v>
                </c:pt>
                <c:pt idx="631">
                  <c:v>35.62699821945521</c:v>
                </c:pt>
                <c:pt idx="632">
                  <c:v>37.974108069173248</c:v>
                </c:pt>
                <c:pt idx="633">
                  <c:v>-13.279547245955992</c:v>
                </c:pt>
                <c:pt idx="634">
                  <c:v>37.845341148739024</c:v>
                </c:pt>
                <c:pt idx="635">
                  <c:v>32.65273482548335</c:v>
                </c:pt>
                <c:pt idx="636">
                  <c:v>52.648796986034405</c:v>
                </c:pt>
                <c:pt idx="637">
                  <c:v>69.23679151722601</c:v>
                </c:pt>
                <c:pt idx="638">
                  <c:v>-2.5217429369793418</c:v>
                </c:pt>
                <c:pt idx="639">
                  <c:v>20.675393832904014</c:v>
                </c:pt>
                <c:pt idx="640">
                  <c:v>22.687041405756389</c:v>
                </c:pt>
                <c:pt idx="641">
                  <c:v>-12.035106399545002</c:v>
                </c:pt>
                <c:pt idx="642">
                  <c:v>42.533179435566609</c:v>
                </c:pt>
                <c:pt idx="643">
                  <c:v>25.277570881587224</c:v>
                </c:pt>
                <c:pt idx="644">
                  <c:v>93.85782885417018</c:v>
                </c:pt>
                <c:pt idx="645">
                  <c:v>72.818189888522312</c:v>
                </c:pt>
                <c:pt idx="646">
                  <c:v>75.430255920032494</c:v>
                </c:pt>
                <c:pt idx="647">
                  <c:v>37.050548046443495</c:v>
                </c:pt>
                <c:pt idx="648">
                  <c:v>-8.4052158978148483</c:v>
                </c:pt>
                <c:pt idx="649">
                  <c:v>16.712759420816823</c:v>
                </c:pt>
                <c:pt idx="650">
                  <c:v>62.116427179899816</c:v>
                </c:pt>
                <c:pt idx="651">
                  <c:v>75.516564635261489</c:v>
                </c:pt>
                <c:pt idx="652">
                  <c:v>55.623679515538385</c:v>
                </c:pt>
                <c:pt idx="653">
                  <c:v>6.4110387327795806</c:v>
                </c:pt>
                <c:pt idx="654">
                  <c:v>4.9779006781506752</c:v>
                </c:pt>
                <c:pt idx="655">
                  <c:v>49.266515763833979</c:v>
                </c:pt>
                <c:pt idx="656">
                  <c:v>35.81732824344202</c:v>
                </c:pt>
                <c:pt idx="657">
                  <c:v>56.790143846986339</c:v>
                </c:pt>
                <c:pt idx="658">
                  <c:v>32.73374471202974</c:v>
                </c:pt>
                <c:pt idx="659">
                  <c:v>-3.9398508242000467</c:v>
                </c:pt>
                <c:pt idx="660">
                  <c:v>8.0448017852600771</c:v>
                </c:pt>
                <c:pt idx="661">
                  <c:v>68.596500902493418</c:v>
                </c:pt>
                <c:pt idx="662">
                  <c:v>24.661359809631413</c:v>
                </c:pt>
                <c:pt idx="663">
                  <c:v>-14.585029681535914</c:v>
                </c:pt>
                <c:pt idx="664">
                  <c:v>38.395694330809732</c:v>
                </c:pt>
                <c:pt idx="665">
                  <c:v>51.702589866794789</c:v>
                </c:pt>
                <c:pt idx="666">
                  <c:v>60.52065873092009</c:v>
                </c:pt>
                <c:pt idx="667">
                  <c:v>48.250576249517906</c:v>
                </c:pt>
                <c:pt idx="668">
                  <c:v>16.80089228916853</c:v>
                </c:pt>
                <c:pt idx="669">
                  <c:v>5.0954311694359724</c:v>
                </c:pt>
                <c:pt idx="670">
                  <c:v>65.772787263830594</c:v>
                </c:pt>
                <c:pt idx="671">
                  <c:v>76.166152121439509</c:v>
                </c:pt>
                <c:pt idx="672">
                  <c:v>121.13592312605834</c:v>
                </c:pt>
                <c:pt idx="673">
                  <c:v>8.5367821489643632</c:v>
                </c:pt>
                <c:pt idx="674">
                  <c:v>55.849354199359524</c:v>
                </c:pt>
                <c:pt idx="675">
                  <c:v>-6.4270780010920987</c:v>
                </c:pt>
                <c:pt idx="676">
                  <c:v>8.2907923405077391</c:v>
                </c:pt>
                <c:pt idx="677">
                  <c:v>-19.128161981046567</c:v>
                </c:pt>
                <c:pt idx="678">
                  <c:v>-62.18156643166725</c:v>
                </c:pt>
                <c:pt idx="679">
                  <c:v>20.871961904069494</c:v>
                </c:pt>
                <c:pt idx="680">
                  <c:v>29.144745153563836</c:v>
                </c:pt>
                <c:pt idx="681">
                  <c:v>88.201701972809332</c:v>
                </c:pt>
                <c:pt idx="682">
                  <c:v>20.114752951347896</c:v>
                </c:pt>
                <c:pt idx="683">
                  <c:v>63.045786336673764</c:v>
                </c:pt>
                <c:pt idx="684">
                  <c:v>22.453340624139489</c:v>
                </c:pt>
                <c:pt idx="685">
                  <c:v>29.840221017703357</c:v>
                </c:pt>
                <c:pt idx="686">
                  <c:v>168.01970264575272</c:v>
                </c:pt>
                <c:pt idx="687">
                  <c:v>54.655265557394785</c:v>
                </c:pt>
                <c:pt idx="688">
                  <c:v>51.075239351725145</c:v>
                </c:pt>
                <c:pt idx="689">
                  <c:v>60.149276009980895</c:v>
                </c:pt>
                <c:pt idx="690">
                  <c:v>52.756750090082747</c:v>
                </c:pt>
                <c:pt idx="691">
                  <c:v>-8.2690553802684192</c:v>
                </c:pt>
                <c:pt idx="692">
                  <c:v>49.48035788015882</c:v>
                </c:pt>
                <c:pt idx="693">
                  <c:v>5.4148523276633398</c:v>
                </c:pt>
                <c:pt idx="694">
                  <c:v>37.452049415259118</c:v>
                </c:pt>
                <c:pt idx="695">
                  <c:v>8.8358539037172967</c:v>
                </c:pt>
                <c:pt idx="696">
                  <c:v>90.771882284645216</c:v>
                </c:pt>
                <c:pt idx="697">
                  <c:v>13.586787023719666</c:v>
                </c:pt>
                <c:pt idx="698">
                  <c:v>91.714509776598632</c:v>
                </c:pt>
                <c:pt idx="699">
                  <c:v>10.464609146359516</c:v>
                </c:pt>
                <c:pt idx="700">
                  <c:v>28.479557157302082</c:v>
                </c:pt>
                <c:pt idx="701">
                  <c:v>-8.7169630178404844</c:v>
                </c:pt>
                <c:pt idx="702">
                  <c:v>19.729071707465529</c:v>
                </c:pt>
                <c:pt idx="703">
                  <c:v>35.477982885538474</c:v>
                </c:pt>
                <c:pt idx="704">
                  <c:v>-20.17896321713657</c:v>
                </c:pt>
                <c:pt idx="705">
                  <c:v>51.108155619418795</c:v>
                </c:pt>
                <c:pt idx="706">
                  <c:v>37.441277379416846</c:v>
                </c:pt>
                <c:pt idx="707">
                  <c:v>39.837827488357028</c:v>
                </c:pt>
                <c:pt idx="708">
                  <c:v>33.351949520436762</c:v>
                </c:pt>
                <c:pt idx="709">
                  <c:v>41.134501868056759</c:v>
                </c:pt>
                <c:pt idx="710">
                  <c:v>-12.669055370053869</c:v>
                </c:pt>
                <c:pt idx="711">
                  <c:v>-11.998863210601737</c:v>
                </c:pt>
                <c:pt idx="712">
                  <c:v>22.359307016974061</c:v>
                </c:pt>
                <c:pt idx="713">
                  <c:v>-0.16650290872390627</c:v>
                </c:pt>
                <c:pt idx="714">
                  <c:v>-15.329254445931475</c:v>
                </c:pt>
                <c:pt idx="715">
                  <c:v>16.961041773469859</c:v>
                </c:pt>
                <c:pt idx="716">
                  <c:v>30.724853295709096</c:v>
                </c:pt>
                <c:pt idx="717">
                  <c:v>-21.200564614182635</c:v>
                </c:pt>
                <c:pt idx="718">
                  <c:v>1.6800893412491824</c:v>
                </c:pt>
                <c:pt idx="719">
                  <c:v>6.2985206486515857</c:v>
                </c:pt>
                <c:pt idx="720">
                  <c:v>26.908063228875719</c:v>
                </c:pt>
                <c:pt idx="721">
                  <c:v>69.079506922594291</c:v>
                </c:pt>
                <c:pt idx="722">
                  <c:v>-46.510525096188623</c:v>
                </c:pt>
                <c:pt idx="723">
                  <c:v>9.9307107745713967</c:v>
                </c:pt>
                <c:pt idx="724">
                  <c:v>-23.094761822702523</c:v>
                </c:pt>
                <c:pt idx="725">
                  <c:v>48.201539553521847</c:v>
                </c:pt>
                <c:pt idx="726">
                  <c:v>10.677869415872022</c:v>
                </c:pt>
                <c:pt idx="727">
                  <c:v>54.977945771846933</c:v>
                </c:pt>
                <c:pt idx="728">
                  <c:v>31.369528125441349</c:v>
                </c:pt>
                <c:pt idx="729">
                  <c:v>12.860166889567768</c:v>
                </c:pt>
                <c:pt idx="730">
                  <c:v>31.803209918677339</c:v>
                </c:pt>
                <c:pt idx="731">
                  <c:v>14.529391406574497</c:v>
                </c:pt>
                <c:pt idx="732">
                  <c:v>66.447081102028676</c:v>
                </c:pt>
                <c:pt idx="733">
                  <c:v>33.248300670609765</c:v>
                </c:pt>
                <c:pt idx="734">
                  <c:v>-6.782205868466054</c:v>
                </c:pt>
                <c:pt idx="735">
                  <c:v>33.354036638455312</c:v>
                </c:pt>
                <c:pt idx="736">
                  <c:v>68.022294229541956</c:v>
                </c:pt>
                <c:pt idx="737">
                  <c:v>1.5835552269063413E-2</c:v>
                </c:pt>
                <c:pt idx="738">
                  <c:v>66.588282984935688</c:v>
                </c:pt>
                <c:pt idx="739">
                  <c:v>35.758670896580085</c:v>
                </c:pt>
                <c:pt idx="740">
                  <c:v>21.018675171654507</c:v>
                </c:pt>
                <c:pt idx="741">
                  <c:v>82.65120958170354</c:v>
                </c:pt>
                <c:pt idx="742">
                  <c:v>-10.748809586124608</c:v>
                </c:pt>
                <c:pt idx="743">
                  <c:v>41.388069007557732</c:v>
                </c:pt>
                <c:pt idx="744">
                  <c:v>21.907306070525991</c:v>
                </c:pt>
                <c:pt idx="745">
                  <c:v>83.937529764714526</c:v>
                </c:pt>
                <c:pt idx="746">
                  <c:v>59.240350722712009</c:v>
                </c:pt>
                <c:pt idx="747">
                  <c:v>45.385728067890938</c:v>
                </c:pt>
                <c:pt idx="748">
                  <c:v>21.635006372753178</c:v>
                </c:pt>
                <c:pt idx="749">
                  <c:v>9.2814498281875615</c:v>
                </c:pt>
                <c:pt idx="750">
                  <c:v>47.227878830797508</c:v>
                </c:pt>
                <c:pt idx="751">
                  <c:v>3.7516320197121047</c:v>
                </c:pt>
                <c:pt idx="752">
                  <c:v>57.816275298442932</c:v>
                </c:pt>
                <c:pt idx="753">
                  <c:v>14.932294301362568</c:v>
                </c:pt>
                <c:pt idx="754">
                  <c:v>57.475185408974994</c:v>
                </c:pt>
                <c:pt idx="755">
                  <c:v>-22.048225691902626</c:v>
                </c:pt>
                <c:pt idx="756">
                  <c:v>58.147108145397922</c:v>
                </c:pt>
                <c:pt idx="757">
                  <c:v>214.68431860232221</c:v>
                </c:pt>
                <c:pt idx="758">
                  <c:v>11.209334649859404</c:v>
                </c:pt>
                <c:pt idx="759">
                  <c:v>207.84162877972594</c:v>
                </c:pt>
                <c:pt idx="760">
                  <c:v>-10.774205506142653</c:v>
                </c:pt>
                <c:pt idx="761">
                  <c:v>64.853886049484458</c:v>
                </c:pt>
                <c:pt idx="762">
                  <c:v>5.5197620870668658</c:v>
                </c:pt>
                <c:pt idx="763">
                  <c:v>21.449088532509826</c:v>
                </c:pt>
                <c:pt idx="764">
                  <c:v>-2.8674357690241266</c:v>
                </c:pt>
                <c:pt idx="765">
                  <c:v>9.7192651648081032</c:v>
                </c:pt>
                <c:pt idx="766">
                  <c:v>50.777559338307164</c:v>
                </c:pt>
                <c:pt idx="767">
                  <c:v>113.70984309898826</c:v>
                </c:pt>
                <c:pt idx="768">
                  <c:v>25.260284840934183</c:v>
                </c:pt>
                <c:pt idx="769">
                  <c:v>-34.016209844506847</c:v>
                </c:pt>
                <c:pt idx="770">
                  <c:v>19.446889102186386</c:v>
                </c:pt>
                <c:pt idx="771">
                  <c:v>-68.939249951305129</c:v>
                </c:pt>
                <c:pt idx="772">
                  <c:v>33.42641223969224</c:v>
                </c:pt>
                <c:pt idx="773">
                  <c:v>-31.682634506211507</c:v>
                </c:pt>
                <c:pt idx="774">
                  <c:v>-9.9693974873073579</c:v>
                </c:pt>
                <c:pt idx="775">
                  <c:v>32.03704839397372</c:v>
                </c:pt>
                <c:pt idx="776">
                  <c:v>65.196900190221754</c:v>
                </c:pt>
                <c:pt idx="777">
                  <c:v>71.190420965363032</c:v>
                </c:pt>
                <c:pt idx="778">
                  <c:v>-46.25871983679933</c:v>
                </c:pt>
                <c:pt idx="779">
                  <c:v>-15.042401604451772</c:v>
                </c:pt>
                <c:pt idx="780">
                  <c:v>149.57834381922285</c:v>
                </c:pt>
                <c:pt idx="781">
                  <c:v>66.136767407179036</c:v>
                </c:pt>
                <c:pt idx="782">
                  <c:v>169.93002147888319</c:v>
                </c:pt>
                <c:pt idx="783">
                  <c:v>7.7001127329799814</c:v>
                </c:pt>
                <c:pt idx="784">
                  <c:v>-21.004270825953149</c:v>
                </c:pt>
                <c:pt idx="785">
                  <c:v>44.594178325119358</c:v>
                </c:pt>
                <c:pt idx="786">
                  <c:v>43.920299165640373</c:v>
                </c:pt>
                <c:pt idx="787">
                  <c:v>8.6606493203399531</c:v>
                </c:pt>
                <c:pt idx="788">
                  <c:v>55.504488023996188</c:v>
                </c:pt>
                <c:pt idx="789">
                  <c:v>22.333035344382722</c:v>
                </c:pt>
                <c:pt idx="790">
                  <c:v>39.871986496865972</c:v>
                </c:pt>
                <c:pt idx="791">
                  <c:v>-4.9604883609604009</c:v>
                </c:pt>
                <c:pt idx="792">
                  <c:v>21.417543117694358</c:v>
                </c:pt>
                <c:pt idx="793">
                  <c:v>28.253106161399437</c:v>
                </c:pt>
                <c:pt idx="794">
                  <c:v>8.1590534799073975</c:v>
                </c:pt>
                <c:pt idx="795">
                  <c:v>39.70692448646416</c:v>
                </c:pt>
                <c:pt idx="796">
                  <c:v>36.16223346911103</c:v>
                </c:pt>
                <c:pt idx="797">
                  <c:v>-16.888321804357446</c:v>
                </c:pt>
                <c:pt idx="798">
                  <c:v>69.189660720841744</c:v>
                </c:pt>
                <c:pt idx="799">
                  <c:v>5.4819213566010632</c:v>
                </c:pt>
                <c:pt idx="800">
                  <c:v>121.96083466347484</c:v>
                </c:pt>
                <c:pt idx="801">
                  <c:v>12.497080440769629</c:v>
                </c:pt>
                <c:pt idx="802">
                  <c:v>32.873352916737439</c:v>
                </c:pt>
                <c:pt idx="803">
                  <c:v>88.72686574140485</c:v>
                </c:pt>
                <c:pt idx="804">
                  <c:v>20.578676010603573</c:v>
                </c:pt>
                <c:pt idx="805">
                  <c:v>-15.515377465067338</c:v>
                </c:pt>
                <c:pt idx="806">
                  <c:v>16.287888117224384</c:v>
                </c:pt>
                <c:pt idx="807">
                  <c:v>18.743149632027816</c:v>
                </c:pt>
                <c:pt idx="808">
                  <c:v>6.7975795200506184</c:v>
                </c:pt>
                <c:pt idx="809">
                  <c:v>-6.9875731536932175</c:v>
                </c:pt>
                <c:pt idx="810">
                  <c:v>51.270383642166252</c:v>
                </c:pt>
                <c:pt idx="811">
                  <c:v>44.287091522739253</c:v>
                </c:pt>
                <c:pt idx="812">
                  <c:v>51.773400270311491</c:v>
                </c:pt>
                <c:pt idx="813">
                  <c:v>-24.259127689664538</c:v>
                </c:pt>
                <c:pt idx="814">
                  <c:v>1.7109632547080968</c:v>
                </c:pt>
                <c:pt idx="815">
                  <c:v>2.8718375883339924</c:v>
                </c:pt>
                <c:pt idx="816">
                  <c:v>39.932278717530167</c:v>
                </c:pt>
                <c:pt idx="817">
                  <c:v>11.936327833437344</c:v>
                </c:pt>
                <c:pt idx="818">
                  <c:v>19.747236345164762</c:v>
                </c:pt>
                <c:pt idx="819">
                  <c:v>59.668163655674626</c:v>
                </c:pt>
                <c:pt idx="820">
                  <c:v>-3.2497233690232292</c:v>
                </c:pt>
                <c:pt idx="821">
                  <c:v>43.199717459472872</c:v>
                </c:pt>
                <c:pt idx="822">
                  <c:v>-47.343480944529261</c:v>
                </c:pt>
                <c:pt idx="823">
                  <c:v>-47.66618350130252</c:v>
                </c:pt>
                <c:pt idx="824">
                  <c:v>0.95223289948732415</c:v>
                </c:pt>
                <c:pt idx="825">
                  <c:v>6.0964236845445496</c:v>
                </c:pt>
                <c:pt idx="826">
                  <c:v>37.612297918418307</c:v>
                </c:pt>
                <c:pt idx="827">
                  <c:v>13.546355929539393</c:v>
                </c:pt>
                <c:pt idx="828">
                  <c:v>112.28329178605748</c:v>
                </c:pt>
                <c:pt idx="829">
                  <c:v>13.989104404337855</c:v>
                </c:pt>
                <c:pt idx="830">
                  <c:v>97.901014684155669</c:v>
                </c:pt>
                <c:pt idx="831">
                  <c:v>-10.226399101663024</c:v>
                </c:pt>
                <c:pt idx="832">
                  <c:v>-11.417527048912296</c:v>
                </c:pt>
                <c:pt idx="833">
                  <c:v>-5.7876015770056455</c:v>
                </c:pt>
                <c:pt idx="834">
                  <c:v>7.552292410532468</c:v>
                </c:pt>
                <c:pt idx="835">
                  <c:v>54.254885069483365</c:v>
                </c:pt>
                <c:pt idx="836">
                  <c:v>87.404635233086438</c:v>
                </c:pt>
                <c:pt idx="837">
                  <c:v>21.825509596523741</c:v>
                </c:pt>
                <c:pt idx="838">
                  <c:v>-0.30416342170987321</c:v>
                </c:pt>
                <c:pt idx="839">
                  <c:v>2.6115300178782661</c:v>
                </c:pt>
                <c:pt idx="840">
                  <c:v>-9.5730503404442686</c:v>
                </c:pt>
                <c:pt idx="841">
                  <c:v>22.811018818187385</c:v>
                </c:pt>
                <c:pt idx="842">
                  <c:v>-10.532515010876587</c:v>
                </c:pt>
                <c:pt idx="843">
                  <c:v>48.197750866158273</c:v>
                </c:pt>
                <c:pt idx="844">
                  <c:v>-4.0869263387994614</c:v>
                </c:pt>
                <c:pt idx="845">
                  <c:v>-11.220200141245623</c:v>
                </c:pt>
                <c:pt idx="846">
                  <c:v>4.6048385863579711</c:v>
                </c:pt>
                <c:pt idx="847">
                  <c:v>122.64275435031294</c:v>
                </c:pt>
                <c:pt idx="848">
                  <c:v>7.8335984868960651</c:v>
                </c:pt>
                <c:pt idx="849">
                  <c:v>17.574933491661394</c:v>
                </c:pt>
                <c:pt idx="850">
                  <c:v>19.705154776084925</c:v>
                </c:pt>
                <c:pt idx="851">
                  <c:v>69.0049919105291</c:v>
                </c:pt>
                <c:pt idx="852">
                  <c:v>46.465755765661726</c:v>
                </c:pt>
                <c:pt idx="853">
                  <c:v>28.79694027197052</c:v>
                </c:pt>
                <c:pt idx="854">
                  <c:v>12.013860265936287</c:v>
                </c:pt>
                <c:pt idx="855">
                  <c:v>12.426323103085725</c:v>
                </c:pt>
                <c:pt idx="856">
                  <c:v>30.099803326877044</c:v>
                </c:pt>
                <c:pt idx="857">
                  <c:v>97.584522274166261</c:v>
                </c:pt>
                <c:pt idx="858">
                  <c:v>2.3437204612957743</c:v>
                </c:pt>
                <c:pt idx="859">
                  <c:v>87.79964887425318</c:v>
                </c:pt>
                <c:pt idx="860">
                  <c:v>-26.763555696172311</c:v>
                </c:pt>
                <c:pt idx="861">
                  <c:v>43.027534887422533</c:v>
                </c:pt>
                <c:pt idx="862">
                  <c:v>0.61695458558741834</c:v>
                </c:pt>
                <c:pt idx="863">
                  <c:v>26.790112682994753</c:v>
                </c:pt>
                <c:pt idx="864">
                  <c:v>108.21094125754973</c:v>
                </c:pt>
                <c:pt idx="865">
                  <c:v>53.736260152180222</c:v>
                </c:pt>
                <c:pt idx="866">
                  <c:v>54.145598757552484</c:v>
                </c:pt>
                <c:pt idx="867">
                  <c:v>-16.693507629445968</c:v>
                </c:pt>
                <c:pt idx="868">
                  <c:v>29.627071305668661</c:v>
                </c:pt>
                <c:pt idx="869">
                  <c:v>62.413628700779988</c:v>
                </c:pt>
                <c:pt idx="870">
                  <c:v>53.66740647314937</c:v>
                </c:pt>
                <c:pt idx="871">
                  <c:v>26.150407058312815</c:v>
                </c:pt>
                <c:pt idx="872">
                  <c:v>103.62793840835629</c:v>
                </c:pt>
                <c:pt idx="873">
                  <c:v>4.4058415135945665</c:v>
                </c:pt>
                <c:pt idx="874">
                  <c:v>43.366838208257789</c:v>
                </c:pt>
                <c:pt idx="875">
                  <c:v>52.854310900045562</c:v>
                </c:pt>
                <c:pt idx="876">
                  <c:v>12.318851324815906</c:v>
                </c:pt>
                <c:pt idx="877">
                  <c:v>48.494941028639509</c:v>
                </c:pt>
                <c:pt idx="878">
                  <c:v>-11.08562581214683</c:v>
                </c:pt>
                <c:pt idx="879">
                  <c:v>52.509109295952996</c:v>
                </c:pt>
                <c:pt idx="880">
                  <c:v>4.4340790156574279</c:v>
                </c:pt>
                <c:pt idx="881">
                  <c:v>2.0399403276675914</c:v>
                </c:pt>
                <c:pt idx="882">
                  <c:v>21.337531402065874</c:v>
                </c:pt>
                <c:pt idx="883">
                  <c:v>26.717006536813141</c:v>
                </c:pt>
                <c:pt idx="884">
                  <c:v>19.790010345803164</c:v>
                </c:pt>
                <c:pt idx="885">
                  <c:v>106.21314059002688</c:v>
                </c:pt>
                <c:pt idx="886">
                  <c:v>67.902001825293681</c:v>
                </c:pt>
                <c:pt idx="887">
                  <c:v>76.33530559707863</c:v>
                </c:pt>
                <c:pt idx="888">
                  <c:v>2.0994583985114943</c:v>
                </c:pt>
                <c:pt idx="889">
                  <c:v>-18.75882604729474</c:v>
                </c:pt>
                <c:pt idx="890">
                  <c:v>33.140609885016225</c:v>
                </c:pt>
                <c:pt idx="891">
                  <c:v>32.831564540436929</c:v>
                </c:pt>
                <c:pt idx="892">
                  <c:v>8.7239543918116862</c:v>
                </c:pt>
                <c:pt idx="893">
                  <c:v>115.92877033236277</c:v>
                </c:pt>
                <c:pt idx="894">
                  <c:v>59.374591687974004</c:v>
                </c:pt>
                <c:pt idx="895">
                  <c:v>-2.7087774681252057</c:v>
                </c:pt>
                <c:pt idx="896">
                  <c:v>-10.762806701334526</c:v>
                </c:pt>
                <c:pt idx="897">
                  <c:v>88.995674221415229</c:v>
                </c:pt>
                <c:pt idx="898">
                  <c:v>121.69938400270946</c:v>
                </c:pt>
                <c:pt idx="899">
                  <c:v>53.686566371181307</c:v>
                </c:pt>
                <c:pt idx="900">
                  <c:v>34.412962245227192</c:v>
                </c:pt>
                <c:pt idx="901">
                  <c:v>21.008188198273565</c:v>
                </c:pt>
                <c:pt idx="902">
                  <c:v>38.737556159881095</c:v>
                </c:pt>
                <c:pt idx="903">
                  <c:v>12.446774752553495</c:v>
                </c:pt>
                <c:pt idx="904">
                  <c:v>50.937265101313841</c:v>
                </c:pt>
                <c:pt idx="905">
                  <c:v>-20.041075473290491</c:v>
                </c:pt>
                <c:pt idx="906">
                  <c:v>35.261898051095478</c:v>
                </c:pt>
                <c:pt idx="907">
                  <c:v>-65.702648277638247</c:v>
                </c:pt>
                <c:pt idx="908">
                  <c:v>24.127699579185823</c:v>
                </c:pt>
                <c:pt idx="909">
                  <c:v>-0.91406165975787523</c:v>
                </c:pt>
                <c:pt idx="910">
                  <c:v>-8.8056378937167743</c:v>
                </c:pt>
                <c:pt idx="911">
                  <c:v>38.201012116202612</c:v>
                </c:pt>
                <c:pt idx="912">
                  <c:v>41.261320217915326</c:v>
                </c:pt>
                <c:pt idx="913">
                  <c:v>23.082024451633487</c:v>
                </c:pt>
                <c:pt idx="914">
                  <c:v>136.10382488746927</c:v>
                </c:pt>
                <c:pt idx="915">
                  <c:v>-31.61283282907738</c:v>
                </c:pt>
                <c:pt idx="916">
                  <c:v>37.137514381149927</c:v>
                </c:pt>
                <c:pt idx="917">
                  <c:v>74.220345938042797</c:v>
                </c:pt>
                <c:pt idx="918">
                  <c:v>139.37622693624976</c:v>
                </c:pt>
                <c:pt idx="919">
                  <c:v>19.241503437698764</c:v>
                </c:pt>
                <c:pt idx="920">
                  <c:v>26.7647891379928</c:v>
                </c:pt>
                <c:pt idx="921">
                  <c:v>100.22554766397917</c:v>
                </c:pt>
                <c:pt idx="922">
                  <c:v>35.054916112454364</c:v>
                </c:pt>
                <c:pt idx="923">
                  <c:v>42.288791569293949</c:v>
                </c:pt>
                <c:pt idx="924">
                  <c:v>63.031851812750361</c:v>
                </c:pt>
                <c:pt idx="925">
                  <c:v>-15.414351470449169</c:v>
                </c:pt>
                <c:pt idx="926">
                  <c:v>30.941271354419037</c:v>
                </c:pt>
                <c:pt idx="927">
                  <c:v>-19.632641314511638</c:v>
                </c:pt>
                <c:pt idx="928">
                  <c:v>4.3503720386731359</c:v>
                </c:pt>
                <c:pt idx="929">
                  <c:v>21.973706096615132</c:v>
                </c:pt>
                <c:pt idx="930">
                  <c:v>72.471957990463324</c:v>
                </c:pt>
                <c:pt idx="931">
                  <c:v>-5.6151953083905326</c:v>
                </c:pt>
                <c:pt idx="932">
                  <c:v>52.662483452430273</c:v>
                </c:pt>
                <c:pt idx="933">
                  <c:v>-13.783494629682405</c:v>
                </c:pt>
                <c:pt idx="934">
                  <c:v>-10.519150056702756</c:v>
                </c:pt>
                <c:pt idx="935">
                  <c:v>29.493362781403285</c:v>
                </c:pt>
                <c:pt idx="936">
                  <c:v>11.991964839545229</c:v>
                </c:pt>
                <c:pt idx="937">
                  <c:v>16.607788269960682</c:v>
                </c:pt>
                <c:pt idx="938">
                  <c:v>-21.575899820436199</c:v>
                </c:pt>
                <c:pt idx="939">
                  <c:v>39.373339443254579</c:v>
                </c:pt>
                <c:pt idx="940">
                  <c:v>43.119696787009232</c:v>
                </c:pt>
                <c:pt idx="941">
                  <c:v>19.832090675811333</c:v>
                </c:pt>
                <c:pt idx="942">
                  <c:v>61.075568400828367</c:v>
                </c:pt>
                <c:pt idx="943">
                  <c:v>-39.612442771187432</c:v>
                </c:pt>
                <c:pt idx="944">
                  <c:v>-0.75459497418395927</c:v>
                </c:pt>
                <c:pt idx="945">
                  <c:v>16.141693402009842</c:v>
                </c:pt>
                <c:pt idx="946">
                  <c:v>21.936176387154021</c:v>
                </c:pt>
                <c:pt idx="947">
                  <c:v>56.45081040792013</c:v>
                </c:pt>
                <c:pt idx="948">
                  <c:v>50.288070244060791</c:v>
                </c:pt>
                <c:pt idx="949">
                  <c:v>38.621517797611489</c:v>
                </c:pt>
                <c:pt idx="950">
                  <c:v>131.5000946549282</c:v>
                </c:pt>
                <c:pt idx="951">
                  <c:v>6.0660067675544198</c:v>
                </c:pt>
                <c:pt idx="952">
                  <c:v>76.939220904380718</c:v>
                </c:pt>
                <c:pt idx="953">
                  <c:v>-16.215238479321417</c:v>
                </c:pt>
                <c:pt idx="954">
                  <c:v>22.10329765927057</c:v>
                </c:pt>
                <c:pt idx="955">
                  <c:v>43.132968464770649</c:v>
                </c:pt>
                <c:pt idx="956">
                  <c:v>66.917866011379289</c:v>
                </c:pt>
                <c:pt idx="957">
                  <c:v>96.162289112163165</c:v>
                </c:pt>
                <c:pt idx="958">
                  <c:v>69.811719258535504</c:v>
                </c:pt>
                <c:pt idx="959">
                  <c:v>-1.7823290659903392</c:v>
                </c:pt>
                <c:pt idx="960">
                  <c:v>122.38579894770115</c:v>
                </c:pt>
                <c:pt idx="961">
                  <c:v>19.842298775260716</c:v>
                </c:pt>
                <c:pt idx="962">
                  <c:v>36.250699199687375</c:v>
                </c:pt>
                <c:pt idx="963">
                  <c:v>36.866299621574967</c:v>
                </c:pt>
                <c:pt idx="964">
                  <c:v>4.9329610838115592</c:v>
                </c:pt>
                <c:pt idx="965">
                  <c:v>34.677005599383392</c:v>
                </c:pt>
                <c:pt idx="966">
                  <c:v>25.308000590701774</c:v>
                </c:pt>
                <c:pt idx="967">
                  <c:v>23.278338995563104</c:v>
                </c:pt>
                <c:pt idx="968">
                  <c:v>35.505482774302109</c:v>
                </c:pt>
                <c:pt idx="969">
                  <c:v>-12.180077634658094</c:v>
                </c:pt>
                <c:pt idx="970">
                  <c:v>29.351030662101241</c:v>
                </c:pt>
                <c:pt idx="971">
                  <c:v>63.863241833322924</c:v>
                </c:pt>
                <c:pt idx="972">
                  <c:v>89.777716982790764</c:v>
                </c:pt>
                <c:pt idx="973">
                  <c:v>114.75369732914091</c:v>
                </c:pt>
                <c:pt idx="974">
                  <c:v>1.8570863763561078</c:v>
                </c:pt>
                <c:pt idx="975">
                  <c:v>13.521075984721113</c:v>
                </c:pt>
                <c:pt idx="976">
                  <c:v>57.754165929490668</c:v>
                </c:pt>
                <c:pt idx="977">
                  <c:v>85.854686730405632</c:v>
                </c:pt>
                <c:pt idx="978">
                  <c:v>3.8333469447622273</c:v>
                </c:pt>
                <c:pt idx="979">
                  <c:v>2.9697469497808466</c:v>
                </c:pt>
                <c:pt idx="980">
                  <c:v>36.622764602013511</c:v>
                </c:pt>
                <c:pt idx="981">
                  <c:v>35.97368931255015</c:v>
                </c:pt>
                <c:pt idx="982">
                  <c:v>107.32955896395887</c:v>
                </c:pt>
                <c:pt idx="983">
                  <c:v>92.6851061151674</c:v>
                </c:pt>
                <c:pt idx="984">
                  <c:v>6.6474759780217916</c:v>
                </c:pt>
                <c:pt idx="985">
                  <c:v>3.6081080487906441</c:v>
                </c:pt>
                <c:pt idx="986">
                  <c:v>80.54330123089926</c:v>
                </c:pt>
                <c:pt idx="987">
                  <c:v>13.317279891618156</c:v>
                </c:pt>
                <c:pt idx="988">
                  <c:v>48.606222553900089</c:v>
                </c:pt>
                <c:pt idx="989">
                  <c:v>102.05868721715512</c:v>
                </c:pt>
                <c:pt idx="990">
                  <c:v>2.5456355343212138</c:v>
                </c:pt>
                <c:pt idx="991">
                  <c:v>-0.53932637010969664</c:v>
                </c:pt>
                <c:pt idx="992">
                  <c:v>26.688700429342887</c:v>
                </c:pt>
                <c:pt idx="993">
                  <c:v>16.217463143489375</c:v>
                </c:pt>
                <c:pt idx="994">
                  <c:v>41.325446117829401</c:v>
                </c:pt>
                <c:pt idx="995">
                  <c:v>20.915804963242653</c:v>
                </c:pt>
                <c:pt idx="996">
                  <c:v>48.07116518250276</c:v>
                </c:pt>
                <c:pt idx="997">
                  <c:v>-13.645218281804674</c:v>
                </c:pt>
                <c:pt idx="998">
                  <c:v>-5.1302109924435291</c:v>
                </c:pt>
                <c:pt idx="999">
                  <c:v>27.496787860895754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X1001"/>
  <sheetViews>
    <sheetView topLeftCell="AA1" workbookViewId="0">
      <selection activeCell="AN7" sqref="AN7"/>
    </sheetView>
  </sheetViews>
  <sheetFormatPr defaultRowHeight="14.5"/>
  <cols>
    <col min="1" max="3" width="8.7265625" style="12"/>
    <col min="4" max="7" width="8.7265625" style="6"/>
    <col min="8" max="8" width="11.81640625" style="6" customWidth="1"/>
    <col min="9" max="9" width="10.453125" style="40" customWidth="1"/>
    <col min="10" max="11" width="9.90625" style="9" customWidth="1"/>
    <col min="12" max="15" width="8.7265625" style="9"/>
    <col min="16" max="16" width="10.26953125" style="9" customWidth="1"/>
    <col min="17" max="17" width="11" style="27" customWidth="1"/>
    <col min="18" max="33" width="10.26953125" style="9" customWidth="1"/>
    <col min="34" max="34" width="12.08984375" style="9" customWidth="1"/>
    <col min="35" max="35" width="10.26953125" style="9" customWidth="1"/>
    <col min="42" max="42" width="8.7265625" style="2"/>
    <col min="43" max="43" width="12.81640625" style="2" customWidth="1"/>
    <col min="45" max="45" width="10.7265625" customWidth="1"/>
    <col min="46" max="46" width="8.7265625" style="2"/>
    <col min="47" max="47" width="11.81640625" customWidth="1"/>
    <col min="48" max="48" width="10.81640625" customWidth="1"/>
    <col min="49" max="49" width="10.26953125" customWidth="1"/>
    <col min="50" max="50" width="11.54296875" customWidth="1"/>
    <col min="51" max="51" width="10.54296875" customWidth="1"/>
    <col min="52" max="52" width="9.81640625" customWidth="1"/>
    <col min="55" max="55" width="9.81640625" customWidth="1"/>
  </cols>
  <sheetData>
    <row r="1" spans="1:154" s="4" customFormat="1" ht="17.5">
      <c r="A1" s="24" t="s">
        <v>115</v>
      </c>
      <c r="B1" s="24" t="s">
        <v>116</v>
      </c>
      <c r="C1" s="24" t="s">
        <v>117</v>
      </c>
      <c r="D1" s="13" t="s">
        <v>104</v>
      </c>
      <c r="E1" s="13" t="s">
        <v>105</v>
      </c>
      <c r="F1" s="13" t="s">
        <v>106</v>
      </c>
      <c r="G1" s="13" t="s">
        <v>93</v>
      </c>
      <c r="H1" s="13" t="s">
        <v>242</v>
      </c>
      <c r="I1" s="34" t="s">
        <v>245</v>
      </c>
      <c r="J1" s="13" t="s">
        <v>95</v>
      </c>
      <c r="K1" s="13" t="s">
        <v>96</v>
      </c>
      <c r="L1" s="13" t="s">
        <v>97</v>
      </c>
      <c r="M1" s="13" t="s">
        <v>98</v>
      </c>
      <c r="N1" s="13" t="s">
        <v>99</v>
      </c>
      <c r="O1" s="13" t="s">
        <v>100</v>
      </c>
      <c r="P1" s="34" t="s">
        <v>272</v>
      </c>
      <c r="Q1" s="34" t="s">
        <v>275</v>
      </c>
      <c r="R1" s="34" t="s">
        <v>244</v>
      </c>
      <c r="S1" s="47" t="s">
        <v>254</v>
      </c>
      <c r="T1" s="45" t="s">
        <v>277</v>
      </c>
      <c r="U1" s="47" t="s">
        <v>267</v>
      </c>
      <c r="V1" s="45" t="s">
        <v>258</v>
      </c>
      <c r="W1" s="45" t="s">
        <v>259</v>
      </c>
      <c r="X1" s="45" t="s">
        <v>260</v>
      </c>
      <c r="Y1" s="45" t="s">
        <v>261</v>
      </c>
      <c r="Z1" s="45" t="s">
        <v>263</v>
      </c>
      <c r="AA1" s="45" t="s">
        <v>268</v>
      </c>
      <c r="AB1" s="45"/>
      <c r="AC1" s="45" t="s">
        <v>259</v>
      </c>
      <c r="AD1" s="45" t="s">
        <v>282</v>
      </c>
      <c r="AE1" s="45" t="s">
        <v>283</v>
      </c>
      <c r="AF1" s="45" t="s">
        <v>284</v>
      </c>
      <c r="AG1" s="31"/>
      <c r="AH1" s="13" t="s">
        <v>114</v>
      </c>
      <c r="AI1" s="13" t="s">
        <v>0</v>
      </c>
      <c r="AJ1" s="14" t="s">
        <v>108</v>
      </c>
      <c r="AK1" s="14" t="s">
        <v>109</v>
      </c>
      <c r="AL1" s="14" t="s">
        <v>110</v>
      </c>
      <c r="AM1" s="14" t="s">
        <v>111</v>
      </c>
      <c r="AN1" s="14" t="s">
        <v>112</v>
      </c>
      <c r="AO1" s="14" t="s">
        <v>113</v>
      </c>
      <c r="AP1" s="2"/>
      <c r="AQ1" s="33" t="s">
        <v>120</v>
      </c>
      <c r="AS1" s="17" t="s">
        <v>118</v>
      </c>
      <c r="AT1" s="10"/>
      <c r="AU1" s="122" t="s">
        <v>119</v>
      </c>
      <c r="AV1" s="123"/>
      <c r="AW1" s="123"/>
      <c r="AX1" s="123"/>
      <c r="AY1" s="123"/>
      <c r="AZ1" s="123"/>
      <c r="BA1"/>
      <c r="BB1" s="16" t="s">
        <v>123</v>
      </c>
      <c r="BC1" s="16" t="s">
        <v>124</v>
      </c>
      <c r="BD1" s="16" t="s">
        <v>125</v>
      </c>
      <c r="BE1" s="16" t="s">
        <v>126</v>
      </c>
      <c r="BF1" s="16" t="s">
        <v>127</v>
      </c>
      <c r="BG1" s="16" t="s">
        <v>128</v>
      </c>
      <c r="BH1" s="16" t="s">
        <v>129</v>
      </c>
      <c r="BI1" s="16" t="s">
        <v>130</v>
      </c>
      <c r="BJ1" s="16" t="s">
        <v>131</v>
      </c>
      <c r="BK1" s="16" t="s">
        <v>132</v>
      </c>
      <c r="BL1" s="16" t="s">
        <v>133</v>
      </c>
      <c r="BM1" s="16" t="s">
        <v>134</v>
      </c>
      <c r="BN1" s="16" t="s">
        <v>135</v>
      </c>
      <c r="BO1" s="16" t="s">
        <v>136</v>
      </c>
      <c r="BP1" s="16" t="s">
        <v>137</v>
      </c>
      <c r="BQ1" s="16" t="s">
        <v>138</v>
      </c>
      <c r="BR1" s="16" t="s">
        <v>139</v>
      </c>
      <c r="BS1" s="16" t="s">
        <v>140</v>
      </c>
      <c r="BT1" s="16" t="s">
        <v>141</v>
      </c>
      <c r="BU1" s="16" t="s">
        <v>142</v>
      </c>
      <c r="BV1" s="16" t="s">
        <v>143</v>
      </c>
      <c r="BW1" s="16" t="s">
        <v>144</v>
      </c>
      <c r="BX1" s="16" t="s">
        <v>145</v>
      </c>
      <c r="BY1" s="16" t="s">
        <v>146</v>
      </c>
      <c r="BZ1" s="16" t="s">
        <v>147</v>
      </c>
      <c r="CA1" s="16" t="s">
        <v>148</v>
      </c>
      <c r="CB1" s="16" t="s">
        <v>149</v>
      </c>
      <c r="CC1" s="16" t="s">
        <v>150</v>
      </c>
      <c r="CD1" s="16" t="s">
        <v>151</v>
      </c>
      <c r="CE1" s="16" t="s">
        <v>152</v>
      </c>
      <c r="CF1" s="16" t="s">
        <v>153</v>
      </c>
      <c r="CG1" s="16" t="s">
        <v>154</v>
      </c>
      <c r="CH1" s="16" t="s">
        <v>155</v>
      </c>
      <c r="CI1" s="16" t="s">
        <v>156</v>
      </c>
      <c r="CJ1" s="16" t="s">
        <v>157</v>
      </c>
      <c r="CK1" s="16" t="s">
        <v>158</v>
      </c>
      <c r="CL1" s="16" t="s">
        <v>159</v>
      </c>
      <c r="CM1" s="16" t="s">
        <v>160</v>
      </c>
      <c r="CN1" s="16" t="s">
        <v>161</v>
      </c>
      <c r="CO1" s="16" t="s">
        <v>162</v>
      </c>
      <c r="CP1" s="16" t="s">
        <v>163</v>
      </c>
      <c r="CQ1" s="16" t="s">
        <v>164</v>
      </c>
      <c r="CR1" s="16" t="s">
        <v>165</v>
      </c>
      <c r="CS1" s="16" t="s">
        <v>166</v>
      </c>
      <c r="CT1" s="16" t="s">
        <v>167</v>
      </c>
      <c r="CU1" s="16" t="s">
        <v>168</v>
      </c>
      <c r="CV1" s="16" t="s">
        <v>169</v>
      </c>
      <c r="CW1" s="16" t="s">
        <v>170</v>
      </c>
      <c r="CX1" s="16" t="s">
        <v>171</v>
      </c>
      <c r="CY1" s="16" t="s">
        <v>172</v>
      </c>
      <c r="CZ1" s="16" t="s">
        <v>173</v>
      </c>
      <c r="DA1" s="16" t="s">
        <v>174</v>
      </c>
      <c r="DB1" s="16" t="s">
        <v>175</v>
      </c>
      <c r="DC1" s="16" t="s">
        <v>176</v>
      </c>
      <c r="DD1" s="16" t="s">
        <v>177</v>
      </c>
      <c r="DE1" s="16" t="s">
        <v>178</v>
      </c>
      <c r="DF1" s="16" t="s">
        <v>179</v>
      </c>
      <c r="DG1" s="16" t="s">
        <v>180</v>
      </c>
      <c r="DH1" s="16" t="s">
        <v>181</v>
      </c>
      <c r="DI1" s="16" t="s">
        <v>182</v>
      </c>
      <c r="DJ1" s="16" t="s">
        <v>183</v>
      </c>
      <c r="DK1" s="16" t="s">
        <v>184</v>
      </c>
      <c r="DL1" s="16" t="s">
        <v>185</v>
      </c>
      <c r="DM1" s="16" t="s">
        <v>186</v>
      </c>
      <c r="DN1" s="16" t="s">
        <v>187</v>
      </c>
      <c r="DO1" s="16" t="s">
        <v>188</v>
      </c>
      <c r="DP1" s="16" t="s">
        <v>189</v>
      </c>
      <c r="DQ1" s="16" t="s">
        <v>190</v>
      </c>
      <c r="DR1" s="16" t="s">
        <v>191</v>
      </c>
      <c r="DS1" s="16" t="s">
        <v>192</v>
      </c>
      <c r="DT1" s="16" t="s">
        <v>193</v>
      </c>
      <c r="DU1" s="16" t="s">
        <v>194</v>
      </c>
      <c r="DV1" s="16" t="s">
        <v>195</v>
      </c>
      <c r="DW1" s="16" t="s">
        <v>196</v>
      </c>
      <c r="DX1" s="16" t="s">
        <v>197</v>
      </c>
      <c r="DY1" s="16" t="s">
        <v>198</v>
      </c>
      <c r="DZ1" s="16" t="s">
        <v>199</v>
      </c>
      <c r="EA1" s="16" t="s">
        <v>200</v>
      </c>
      <c r="EB1" s="16" t="s">
        <v>201</v>
      </c>
      <c r="EC1" s="16" t="s">
        <v>202</v>
      </c>
      <c r="ED1" s="16" t="s">
        <v>203</v>
      </c>
      <c r="EE1" s="16" t="s">
        <v>204</v>
      </c>
      <c r="EF1" s="16" t="s">
        <v>205</v>
      </c>
      <c r="EG1" s="16" t="s">
        <v>206</v>
      </c>
      <c r="EH1" s="16" t="s">
        <v>207</v>
      </c>
      <c r="EI1" s="16" t="s">
        <v>208</v>
      </c>
      <c r="EJ1" s="16" t="s">
        <v>209</v>
      </c>
      <c r="EK1" s="16" t="s">
        <v>210</v>
      </c>
      <c r="EL1" s="16" t="s">
        <v>211</v>
      </c>
      <c r="EM1" s="16" t="s">
        <v>212</v>
      </c>
      <c r="EN1" s="16" t="s">
        <v>213</v>
      </c>
      <c r="EO1" s="16" t="s">
        <v>214</v>
      </c>
      <c r="EP1" s="16" t="s">
        <v>225</v>
      </c>
      <c r="EQ1" s="16" t="s">
        <v>226</v>
      </c>
      <c r="ER1" s="16" t="s">
        <v>227</v>
      </c>
      <c r="ES1" s="16" t="s">
        <v>228</v>
      </c>
      <c r="ET1" s="16" t="s">
        <v>229</v>
      </c>
      <c r="EU1" s="16" t="s">
        <v>230</v>
      </c>
      <c r="EV1" s="16" t="s">
        <v>231</v>
      </c>
      <c r="EW1" s="16" t="s">
        <v>232</v>
      </c>
      <c r="EX1" s="16" t="s">
        <v>233</v>
      </c>
    </row>
    <row r="2" spans="1:154">
      <c r="A2" s="6">
        <v>3.3405673797733888</v>
      </c>
      <c r="B2" s="6">
        <v>4.5984439393428909E-2</v>
      </c>
      <c r="C2" s="6">
        <v>0.26821336254099093</v>
      </c>
      <c r="D2" s="6">
        <v>0.46745521486127689</v>
      </c>
      <c r="E2" s="6">
        <v>-0.76100469185033592</v>
      </c>
      <c r="F2" s="6">
        <v>4.4404813903468989</v>
      </c>
      <c r="G2" s="6">
        <v>-0.11366836959289331</v>
      </c>
      <c r="H2" s="6">
        <v>-2.5147101887201018</v>
      </c>
      <c r="I2" s="40">
        <f>SUMPRODUCT(J2:O2,Results!B$12:G$12)+Results!$E$5*H2-AD2+AE2</f>
        <v>-24.725322625472511</v>
      </c>
      <c r="J2" s="9">
        <f>SUMPRODUCT($A2:$F2,Results!$B$15:$G$15)</f>
        <v>9.5154994367397912</v>
      </c>
      <c r="K2" s="9">
        <f>SUMPRODUCT($A2:$F2,Results!$B$16:$G$16)</f>
        <v>-10.348498324793663</v>
      </c>
      <c r="L2" s="9">
        <f>SUMPRODUCT($A2:$F2,Results!$B$17:$G$17)</f>
        <v>-2.605214475705937</v>
      </c>
      <c r="M2" s="9">
        <f>SUMPRODUCT($A2:$F2,Results!$B$18:$G$18)</f>
        <v>3.3297382522372323</v>
      </c>
      <c r="N2" s="9">
        <f>SUMPRODUCT($A2:$F2,Results!$B$19:$G$19)</f>
        <v>2.8600403799122471</v>
      </c>
      <c r="O2" s="9">
        <f>SUMPRODUCT($A2:$F2,Results!$B$20:$G$20)</f>
        <v>4.1692345607238153</v>
      </c>
      <c r="P2" s="9" cm="1">
        <f t="array" ref="P2">SUMPRODUCT(J2:O2,TRANSPOSE(BQ$20:BQ$25))+$AI$20-$BQ$27</f>
        <v>-1.3765519465201663</v>
      </c>
      <c r="Q2" s="27" cm="1">
        <f t="array" ref="Q2">SUMPRODUCT(J2:O2,TRANSPOSE(EX$20:EX$25))+$AI$20-$EX$27</f>
        <v>-8.518578898223879</v>
      </c>
      <c r="R2" s="9">
        <f>I2-Results!$E$5*H2</f>
        <v>-9.6370614931519007</v>
      </c>
      <c r="S2" s="9" cm="1">
        <f t="array" ref="S2">SUMPRODUCT(J2:O2,TRANSPOSE(AW$28:AW$33))+$AI$20-$AH$26</f>
        <v>-2.1276631733416167</v>
      </c>
      <c r="T2" s="9">
        <f>SUMPRODUCT(J2:O2,Results!K$9:P$9)</f>
        <v>-8.7415152232449334</v>
      </c>
      <c r="U2" s="9">
        <f>SUMPRODUCT(J2:O2,Results!K$9:P$9)+$AI$20-$AH$31</f>
        <v>-10.323743944318089</v>
      </c>
      <c r="V2" s="9">
        <f>I2-P2</f>
        <v>-23.348770678952345</v>
      </c>
      <c r="W2" s="9">
        <f>I2-Q2</f>
        <v>-16.206743727248632</v>
      </c>
      <c r="X2" s="9">
        <f>I2-R2</f>
        <v>-15.088261132320611</v>
      </c>
      <c r="Y2" s="9">
        <f>I2-S2</f>
        <v>-22.597659452130895</v>
      </c>
      <c r="Z2" s="9">
        <f>I2-$AI$20</f>
        <v>-57.467546052562639</v>
      </c>
      <c r="AA2" s="9">
        <f>I2-U2</f>
        <v>-14.401578681154422</v>
      </c>
      <c r="AC2" s="9">
        <v>-16.138144308973605</v>
      </c>
      <c r="AD2" s="9">
        <v>-16.138144308973605</v>
      </c>
      <c r="AE2" s="9">
        <f>AD2</f>
        <v>-16.138144308973605</v>
      </c>
      <c r="AF2" s="9">
        <f t="shared" ref="AF2:AF65" ca="1" si="0">RAND()</f>
        <v>0.88569713416824924</v>
      </c>
      <c r="AH2" s="13" t="s">
        <v>0</v>
      </c>
      <c r="AI2" s="7">
        <f t="shared" ref="AI2:AO2" si="1">CORREL($I:$I,I:I)</f>
        <v>1.0000000000000002</v>
      </c>
      <c r="AJ2" s="7">
        <f t="shared" si="1"/>
        <v>0.66256195093720249</v>
      </c>
      <c r="AK2" s="7">
        <f t="shared" si="1"/>
        <v>6.4959160425620433E-3</v>
      </c>
      <c r="AL2" s="7">
        <f t="shared" si="1"/>
        <v>0.45475553080293096</v>
      </c>
      <c r="AM2" s="7">
        <f t="shared" si="1"/>
        <v>-0.34211858642355053</v>
      </c>
      <c r="AN2" s="7">
        <f t="shared" si="1"/>
        <v>-0.50126610329379606</v>
      </c>
      <c r="AO2" s="7">
        <f t="shared" si="1"/>
        <v>0.27517352797586125</v>
      </c>
      <c r="AQ2" s="11">
        <f>IF(Results!B4=1,SUMPRODUCT(AU2:AZ2,AU2:AZ2)/AU2,1)</f>
        <v>1179086.1934858798</v>
      </c>
      <c r="AS2" s="3">
        <f>SUMPRODUCT(J:J,I:I)*Results!B4</f>
        <v>1146595.0489283495</v>
      </c>
      <c r="AT2" s="11"/>
      <c r="AU2" s="3">
        <f>SUMPRODUCT(J:J,$J:$J)*AU10</f>
        <v>656671.94548015553</v>
      </c>
      <c r="AV2" s="3">
        <f t="shared" ref="AV2:AZ2" si="2">SUMPRODUCT(K:K,$J:$J)*AV10</f>
        <v>-280423.17610605684</v>
      </c>
      <c r="AW2" s="3">
        <f t="shared" si="2"/>
        <v>155027.34657560065</v>
      </c>
      <c r="AX2" s="3">
        <f t="shared" si="2"/>
        <v>-200754.12881408399</v>
      </c>
      <c r="AY2" s="3">
        <f t="shared" si="2"/>
        <v>-384612.61168947112</v>
      </c>
      <c r="AZ2" s="3">
        <f t="shared" si="2"/>
        <v>228374.83091245766</v>
      </c>
      <c r="BB2" s="9"/>
      <c r="BC2" s="9">
        <f t="shared" ref="BC2:CH2" si="3">BC20*BC$10</f>
        <v>1.2418878372484181</v>
      </c>
      <c r="BD2" s="9">
        <f t="shared" si="3"/>
        <v>1.3393300884588069</v>
      </c>
      <c r="BE2" s="9">
        <f t="shared" si="3"/>
        <v>1.3877146055022969</v>
      </c>
      <c r="BF2" s="9">
        <f t="shared" si="3"/>
        <v>1.4598072901647163</v>
      </c>
      <c r="BG2" s="9">
        <f t="shared" si="3"/>
        <v>1.5147497425632992</v>
      </c>
      <c r="BH2" s="9">
        <f t="shared" si="3"/>
        <v>1.5692695311553724</v>
      </c>
      <c r="BI2" s="9">
        <f t="shared" si="3"/>
        <v>1.6148915721267383</v>
      </c>
      <c r="BJ2" s="9">
        <f t="shared" si="3"/>
        <v>1.6552198210571294</v>
      </c>
      <c r="BK2" s="9">
        <f t="shared" si="3"/>
        <v>1.6893095375006832</v>
      </c>
      <c r="BL2" s="9">
        <f t="shared" si="3"/>
        <v>1.7183144183757779</v>
      </c>
      <c r="BM2" s="9">
        <f t="shared" si="3"/>
        <v>1.7426263804329301</v>
      </c>
      <c r="BN2" s="9">
        <f t="shared" si="3"/>
        <v>1.7629127398379518</v>
      </c>
      <c r="BO2" s="9">
        <f t="shared" si="3"/>
        <v>1.7796718509386027</v>
      </c>
      <c r="BP2" s="9">
        <f t="shared" si="3"/>
        <v>1.7933866794465032</v>
      </c>
      <c r="BQ2" s="9">
        <f t="shared" si="3"/>
        <v>1.8044649117541842</v>
      </c>
      <c r="BR2" s="9">
        <f t="shared" si="3"/>
        <v>1.8132661658202465</v>
      </c>
      <c r="BS2" s="9">
        <f t="shared" si="3"/>
        <v>1.8200994679610265</v>
      </c>
      <c r="BT2" s="9">
        <f t="shared" si="3"/>
        <v>1.8252324871988757</v>
      </c>
      <c r="BU2" s="9">
        <f t="shared" si="3"/>
        <v>1.8288961398962047</v>
      </c>
      <c r="BV2" s="9">
        <f t="shared" si="3"/>
        <v>1.8312901642056993</v>
      </c>
      <c r="BW2" s="9">
        <f t="shared" si="3"/>
        <v>1.8325874607139219</v>
      </c>
      <c r="BX2" s="9">
        <f t="shared" si="3"/>
        <v>1.8329380087946496</v>
      </c>
      <c r="BY2" s="9">
        <f t="shared" si="3"/>
        <v>1.8324721328578295</v>
      </c>
      <c r="BZ2" s="9">
        <f t="shared" si="3"/>
        <v>1.8313032960104756</v>
      </c>
      <c r="CA2" s="9">
        <f t="shared" si="3"/>
        <v>1.8295304553239755</v>
      </c>
      <c r="CB2" s="9">
        <f t="shared" si="3"/>
        <v>1.8272400586865469</v>
      </c>
      <c r="CC2" s="9">
        <f t="shared" si="3"/>
        <v>1.8245077361372282</v>
      </c>
      <c r="CD2" s="9">
        <f t="shared" si="3"/>
        <v>1.8213997370049084</v>
      </c>
      <c r="CE2" s="9">
        <f t="shared" si="3"/>
        <v>1.8179741538551184</v>
      </c>
      <c r="CF2" s="9">
        <f t="shared" si="3"/>
        <v>1.8142819682448401</v>
      </c>
      <c r="CG2" s="9">
        <f t="shared" si="3"/>
        <v>1.8103679470518221</v>
      </c>
      <c r="CH2" s="9">
        <f t="shared" si="3"/>
        <v>1.806271413301431</v>
      </c>
      <c r="CI2" s="9">
        <f t="shared" ref="CI2:DN2" si="4">CI20*CI$10</f>
        <v>1.8020269112496992</v>
      </c>
      <c r="CJ2" s="9">
        <f t="shared" si="4"/>
        <v>1.7976647820964837</v>
      </c>
      <c r="CK2" s="9">
        <f t="shared" si="4"/>
        <v>1.7932116639028237</v>
      </c>
      <c r="CL2" s="9">
        <f t="shared" si="4"/>
        <v>1.7886909269965847</v>
      </c>
      <c r="CM2" s="9">
        <f t="shared" si="4"/>
        <v>1.7841230542704896</v>
      </c>
      <c r="CN2" s="9">
        <f t="shared" si="4"/>
        <v>1.7795259742350518</v>
      </c>
      <c r="CO2" s="9">
        <f t="shared" si="4"/>
        <v>1.7749153534220312</v>
      </c>
      <c r="CP2" s="9">
        <f t="shared" si="4"/>
        <v>1.7703048536911028</v>
      </c>
      <c r="CQ2" s="9">
        <f t="shared" si="4"/>
        <v>1.7657063591315851</v>
      </c>
      <c r="CR2" s="9">
        <f t="shared" si="4"/>
        <v>1.7611301765386385</v>
      </c>
      <c r="CS2" s="9">
        <f t="shared" si="4"/>
        <v>1.7565852128517205</v>
      </c>
      <c r="CT2" s="9">
        <f t="shared" si="4"/>
        <v>1.7520791324503029</v>
      </c>
      <c r="CU2" s="9">
        <f t="shared" si="4"/>
        <v>1.7476184967898403</v>
      </c>
      <c r="CV2" s="9">
        <f t="shared" si="4"/>
        <v>1.7432088885153447</v>
      </c>
      <c r="CW2" s="9">
        <f t="shared" si="4"/>
        <v>1.7388550218988112</v>
      </c>
      <c r="CX2" s="9">
        <f t="shared" si="4"/>
        <v>1.7345608412006885</v>
      </c>
      <c r="CY2" s="9">
        <f t="shared" si="4"/>
        <v>1.7303296083468269</v>
      </c>
      <c r="CZ2" s="9">
        <f t="shared" si="4"/>
        <v>1.7261639811345419</v>
      </c>
      <c r="DA2" s="9">
        <f t="shared" si="4"/>
        <v>1.7220660830294254</v>
      </c>
      <c r="DB2" s="9">
        <f t="shared" si="4"/>
        <v>1.7180375654841706</v>
      </c>
      <c r="DC2" s="9">
        <f t="shared" si="4"/>
        <v>1.7140796635983735</v>
      </c>
      <c r="DD2" s="9">
        <f t="shared" si="4"/>
        <v>1.7101932458412989</v>
      </c>
      <c r="DE2" s="9">
        <f t="shared" si="4"/>
        <v>1.7063788584754871</v>
      </c>
      <c r="DF2" s="9">
        <f t="shared" si="4"/>
        <v>1.7026367652459571</v>
      </c>
      <c r="DG2" s="9">
        <f t="shared" si="4"/>
        <v>1.6989669828359553</v>
      </c>
      <c r="DH2" s="9">
        <f t="shared" si="4"/>
        <v>1.6953693125343963</v>
      </c>
      <c r="DI2" s="9">
        <f t="shared" si="4"/>
        <v>1.6918433685111642</v>
      </c>
      <c r="DJ2" s="9">
        <f t="shared" si="4"/>
        <v>1.6883886030533759</v>
      </c>
      <c r="DK2" s="9">
        <f t="shared" si="4"/>
        <v>1.6850043290777397</v>
      </c>
      <c r="DL2" s="9">
        <f t="shared" si="4"/>
        <v>1.6816897402005757</v>
      </c>
      <c r="DM2" s="9">
        <f t="shared" si="4"/>
        <v>1.6784439286173543</v>
      </c>
      <c r="DN2" s="9">
        <f t="shared" si="4"/>
        <v>1.6752659010172339</v>
      </c>
      <c r="DO2" s="9">
        <f t="shared" ref="DO2:EX2" si="5">DO20*DO$10</f>
        <v>1.6721545927346613</v>
      </c>
      <c r="DP2" s="9">
        <f t="shared" si="5"/>
        <v>1.6691088803192011</v>
      </c>
      <c r="DQ2" s="9">
        <f t="shared" si="5"/>
        <v>1.6661275926861989</v>
      </c>
      <c r="DR2" s="9">
        <f t="shared" si="5"/>
        <v>1.6632095209942308</v>
      </c>
      <c r="DS2" s="9">
        <f t="shared" si="5"/>
        <v>1.6603534273804776</v>
      </c>
      <c r="DT2" s="9">
        <f t="shared" si="5"/>
        <v>1.657558052671849</v>
      </c>
      <c r="DU2" s="9">
        <f t="shared" si="5"/>
        <v>1.6548221231777878</v>
      </c>
      <c r="DV2" s="9">
        <f t="shared" si="5"/>
        <v>1.6521443566600198</v>
      </c>
      <c r="DW2" s="9">
        <f t="shared" si="5"/>
        <v>1.6495234675649109</v>
      </c>
      <c r="DX2" s="9">
        <f t="shared" si="5"/>
        <v>1.6469581715955106</v>
      </c>
      <c r="DY2" s="9">
        <f t="shared" si="5"/>
        <v>1.6444471896926283</v>
      </c>
      <c r="DZ2" s="9">
        <f t="shared" si="5"/>
        <v>1.6419892514873271</v>
      </c>
      <c r="EA2" s="9">
        <f t="shared" si="5"/>
        <v>1.6395830982809754</v>
      </c>
      <c r="EB2" s="9">
        <f t="shared" si="5"/>
        <v>1.6372274856033662</v>
      </c>
      <c r="EC2" s="9">
        <f t="shared" si="5"/>
        <v>1.6349211853943544</v>
      </c>
      <c r="ED2" s="9">
        <f t="shared" si="5"/>
        <v>1.6326629878498806</v>
      </c>
      <c r="EE2" s="9">
        <f t="shared" si="5"/>
        <v>1.6304517029691639</v>
      </c>
      <c r="EF2" s="9">
        <f t="shared" si="5"/>
        <v>1.6282861618361268</v>
      </c>
      <c r="EG2" s="9">
        <f t="shared" si="5"/>
        <v>1.6261652176647765</v>
      </c>
      <c r="EH2" s="9">
        <f t="shared" si="5"/>
        <v>1.6240877466352663</v>
      </c>
      <c r="EI2" s="9">
        <f t="shared" si="5"/>
        <v>1.622052648544648</v>
      </c>
      <c r="EJ2" s="9">
        <f t="shared" si="5"/>
        <v>1.6200588472938708</v>
      </c>
      <c r="EK2" s="9">
        <f t="shared" si="5"/>
        <v>1.6181052912303919</v>
      </c>
      <c r="EL2" s="9">
        <f t="shared" si="5"/>
        <v>1.6161909533637686</v>
      </c>
      <c r="EM2" s="9">
        <f t="shared" si="5"/>
        <v>1.614314831469809</v>
      </c>
      <c r="EN2" s="9">
        <f t="shared" si="5"/>
        <v>1.6124759480972535</v>
      </c>
      <c r="EO2" s="9">
        <f t="shared" si="5"/>
        <v>1.6106733504894886</v>
      </c>
      <c r="EP2" s="9">
        <f t="shared" si="5"/>
        <v>1.6089061104325011</v>
      </c>
      <c r="EQ2" s="9">
        <f t="shared" si="5"/>
        <v>1.6071733240390791</v>
      </c>
      <c r="ER2" s="9">
        <f t="shared" si="5"/>
        <v>1.6054741114782178</v>
      </c>
      <c r="ES2" s="9">
        <f t="shared" si="5"/>
        <v>1.6038076166577206</v>
      </c>
      <c r="ET2" s="9">
        <f t="shared" si="5"/>
        <v>1.6021730068671189</v>
      </c>
      <c r="EU2" s="9">
        <f t="shared" si="5"/>
        <v>1.6005694723872721</v>
      </c>
      <c r="EV2" s="9">
        <f t="shared" si="5"/>
        <v>1.5989962260722836</v>
      </c>
      <c r="EW2" s="9">
        <f t="shared" si="5"/>
        <v>1.5974525029087669</v>
      </c>
      <c r="EX2" s="9">
        <f t="shared" si="5"/>
        <v>1.5959375595569041</v>
      </c>
    </row>
    <row r="3" spans="1:154" ht="16.5">
      <c r="A3" s="6">
        <v>5.0356813514475016</v>
      </c>
      <c r="B3" s="6">
        <v>-0.28189978590903958</v>
      </c>
      <c r="C3" s="6">
        <v>-0.26175714623380442</v>
      </c>
      <c r="D3" s="6">
        <v>3.6136120269056988</v>
      </c>
      <c r="E3" s="6">
        <v>2.1329023087190833</v>
      </c>
      <c r="F3" s="6">
        <v>4.6839178929784069</v>
      </c>
      <c r="G3" s="6">
        <v>4.3863515053912518</v>
      </c>
      <c r="H3" s="6">
        <v>1.9853096862640434</v>
      </c>
      <c r="I3" s="40">
        <f>SUMPRODUCT(J3:O3,Results!B$12:G$12)+Results!$E$5*H3-AD3+AE3</f>
        <v>49.695835694601939</v>
      </c>
      <c r="J3" s="9">
        <f>SUMPRODUCT($A3:$F3,Results!$B$15:$G$15)</f>
        <v>24.597770521771583</v>
      </c>
      <c r="K3" s="9">
        <f>SUMPRODUCT($A3:$F3,Results!$B$16:$G$16)</f>
        <v>-13.412809315534341</v>
      </c>
      <c r="L3" s="9">
        <f>SUMPRODUCT($A3:$F3,Results!$B$17:$G$17)</f>
        <v>5.5133088862153432</v>
      </c>
      <c r="M3" s="9">
        <f>SUMPRODUCT($A3:$F3,Results!$B$18:$G$18)</f>
        <v>3.7081782565186185</v>
      </c>
      <c r="N3" s="9">
        <f>SUMPRODUCT($A3:$F3,Results!$B$19:$G$19)</f>
        <v>-4.6005658018362583</v>
      </c>
      <c r="O3" s="9">
        <f>SUMPRODUCT($A3:$F3,Results!$B$20:$G$20)</f>
        <v>16.129406809006984</v>
      </c>
      <c r="P3" s="9" cm="1">
        <f t="array" ref="P3">SUMPRODUCT(J3:O3,TRANSPOSE(BQ$20:BQ$25))+$AI$20-$BQ$27</f>
        <v>39.235124545924755</v>
      </c>
      <c r="Q3" s="27" cm="1">
        <f t="array" ref="Q3">SUMPRODUCT(J3:O3,TRANSPOSE(EX$20:EX$25))+$AI$20-$EX$27</f>
        <v>39.707049324525514</v>
      </c>
      <c r="R3" s="9">
        <f>I3-Results!$E$5*H3</f>
        <v>37.78397757701768</v>
      </c>
      <c r="S3" s="9" cm="1">
        <f t="array" ref="S3">SUMPRODUCT(J3:O3,TRANSPOSE(AW$28:AW$33))+$AI$20-$AH$26</f>
        <v>24.960846237746665</v>
      </c>
      <c r="T3" s="9">
        <f>SUMPRODUCT(J3:O3,Results!K$9:P$9)</f>
        <v>39.88619431840285</v>
      </c>
      <c r="U3" s="9">
        <f>SUMPRODUCT(J3:O3,Results!K$9:P$9)+$AI$20-$AH$31</f>
        <v>38.303965597329693</v>
      </c>
      <c r="V3" s="9">
        <f t="shared" ref="V3:V66" si="6">I3-P3</f>
        <v>10.460711148677184</v>
      </c>
      <c r="W3" s="9">
        <f t="shared" ref="W3:W66" si="7">I3-Q3</f>
        <v>9.9887863700764257</v>
      </c>
      <c r="X3" s="9">
        <f t="shared" ref="X3:X66" si="8">I3-R3</f>
        <v>11.911858117584259</v>
      </c>
      <c r="Y3" s="9">
        <f t="shared" ref="Y3:Y66" si="9">I3-S3</f>
        <v>24.734989456855274</v>
      </c>
      <c r="Z3" s="9">
        <f t="shared" ref="Z3:Z66" si="10">I3-$AI$20</f>
        <v>16.953612267511808</v>
      </c>
      <c r="AA3" s="9">
        <f t="shared" ref="AA3:AA66" si="11">I3-U3</f>
        <v>11.391870097272246</v>
      </c>
      <c r="AC3" s="9">
        <v>10.031683279904954</v>
      </c>
      <c r="AD3" s="9">
        <v>10.031683279904954</v>
      </c>
      <c r="AE3" s="9">
        <f t="shared" ref="AE3:AE66" si="12">AD3</f>
        <v>10.031683279904954</v>
      </c>
      <c r="AF3" s="9">
        <f t="shared" ca="1" si="0"/>
        <v>0.43338492600037248</v>
      </c>
      <c r="AH3" s="14" t="s">
        <v>108</v>
      </c>
      <c r="AI3" s="7">
        <f t="shared" ref="AI3:AO3" si="13">CORREL($J:$J,I:I)</f>
        <v>0.66256195093720249</v>
      </c>
      <c r="AJ3" s="7">
        <f t="shared" si="13"/>
        <v>0.99999999999999989</v>
      </c>
      <c r="AK3" s="7">
        <f t="shared" si="13"/>
        <v>-0.36172647237447098</v>
      </c>
      <c r="AL3" s="7">
        <f t="shared" si="13"/>
        <v>-1.7114455595938018E-2</v>
      </c>
      <c r="AM3" s="7">
        <f t="shared" si="13"/>
        <v>-0.67836053381107297</v>
      </c>
      <c r="AN3" s="7">
        <f t="shared" si="13"/>
        <v>-0.51544011629348552</v>
      </c>
      <c r="AO3" s="7">
        <f t="shared" si="13"/>
        <v>0.14080899270521902</v>
      </c>
      <c r="AQ3" s="11">
        <f>IF(Results!B5=1,SUMPRODUCT(AU3:AZ3,AU3:AZ3)/AV3,1)</f>
        <v>916924.4205432653</v>
      </c>
      <c r="AR3" s="2"/>
      <c r="AS3" s="3">
        <f>SUMPRODUCT(K:K,I:I)*Results!B5</f>
        <v>-390092.08185094438</v>
      </c>
      <c r="AT3" s="11"/>
      <c r="AU3" s="3">
        <f>SUMPRODUCT(J:J,$K:$K)*AU11</f>
        <v>-280423.17610605684</v>
      </c>
      <c r="AV3" s="3">
        <f t="shared" ref="AV3:AZ3" si="14">SUMPRODUCT(K:K,$K:$K)*AV11</f>
        <v>272192.84604072402</v>
      </c>
      <c r="AW3" s="3">
        <f t="shared" si="14"/>
        <v>-39242.667427163717</v>
      </c>
      <c r="AX3" s="3">
        <f t="shared" si="14"/>
        <v>56968.555217822322</v>
      </c>
      <c r="AY3" s="3">
        <f t="shared" si="14"/>
        <v>179300.44964172965</v>
      </c>
      <c r="AZ3" s="3">
        <f t="shared" si="14"/>
        <v>-244785.84523338708</v>
      </c>
      <c r="BB3" s="9"/>
      <c r="BC3" s="9">
        <f t="shared" ref="BC3:CH3" si="15">BC21*BC$10</f>
        <v>-0.54331470703858697</v>
      </c>
      <c r="BD3" s="9">
        <f t="shared" si="15"/>
        <v>-1.8596387137575287E-2</v>
      </c>
      <c r="BE3" s="9">
        <f t="shared" si="15"/>
        <v>7.0519506909453522E-2</v>
      </c>
      <c r="BF3" s="9">
        <f t="shared" si="15"/>
        <v>0.3253431113157888</v>
      </c>
      <c r="BG3" s="9">
        <f t="shared" si="15"/>
        <v>0.46408565508212896</v>
      </c>
      <c r="BH3" s="9">
        <f t="shared" si="15"/>
        <v>0.61942940420394932</v>
      </c>
      <c r="BI3" s="9">
        <f t="shared" si="15"/>
        <v>0.74424877705779513</v>
      </c>
      <c r="BJ3" s="9">
        <f t="shared" si="15"/>
        <v>0.86222479742976765</v>
      </c>
      <c r="BK3" s="9">
        <f t="shared" si="15"/>
        <v>0.96731868255509246</v>
      </c>
      <c r="BL3" s="9">
        <f t="shared" si="15"/>
        <v>1.0642022723351132</v>
      </c>
      <c r="BM3" s="9">
        <f t="shared" si="15"/>
        <v>1.1528597381054637</v>
      </c>
      <c r="BN3" s="9">
        <f t="shared" si="15"/>
        <v>1.2347112155560267</v>
      </c>
      <c r="BO3" s="9">
        <f t="shared" si="15"/>
        <v>1.3103781607146476</v>
      </c>
      <c r="BP3" s="9">
        <f t="shared" si="15"/>
        <v>1.3805964068074419</v>
      </c>
      <c r="BQ3" s="9">
        <f t="shared" si="15"/>
        <v>1.4459122698927838</v>
      </c>
      <c r="BR3" s="9">
        <f t="shared" si="15"/>
        <v>1.506825796838507</v>
      </c>
      <c r="BS3" s="9">
        <f t="shared" si="15"/>
        <v>1.5637581006591497</v>
      </c>
      <c r="BT3" s="9">
        <f t="shared" si="15"/>
        <v>1.6170798411360308</v>
      </c>
      <c r="BU3" s="9">
        <f t="shared" si="15"/>
        <v>1.66711342896444</v>
      </c>
      <c r="BV3" s="9">
        <f t="shared" si="15"/>
        <v>1.7141425910118877</v>
      </c>
      <c r="BW3" s="9">
        <f t="shared" si="15"/>
        <v>1.7584173148941082</v>
      </c>
      <c r="BX3" s="9">
        <f t="shared" si="15"/>
        <v>1.800159047463034</v>
      </c>
      <c r="BY3" s="9">
        <f t="shared" si="15"/>
        <v>1.839564623626647</v>
      </c>
      <c r="BZ3" s="9">
        <f t="shared" si="15"/>
        <v>1.8768097140744857</v>
      </c>
      <c r="CA3" s="9">
        <f t="shared" si="15"/>
        <v>1.9120516709456816</v>
      </c>
      <c r="CB3" s="9">
        <f t="shared" si="15"/>
        <v>1.9454319532840068</v>
      </c>
      <c r="CC3" s="9">
        <f t="shared" si="15"/>
        <v>1.9770781749862376</v>
      </c>
      <c r="CD3" s="9">
        <f t="shared" si="15"/>
        <v>2.0071058490112805</v>
      </c>
      <c r="CE3" s="9">
        <f t="shared" si="15"/>
        <v>2.0356198738169802</v>
      </c>
      <c r="CF3" s="9">
        <f t="shared" si="15"/>
        <v>2.0627158052767323</v>
      </c>
      <c r="CG3" s="9">
        <f t="shared" si="15"/>
        <v>2.0884809478081312</v>
      </c>
      <c r="CH3" s="9">
        <f t="shared" si="15"/>
        <v>2.1129952934132823</v>
      </c>
      <c r="CI3" s="9">
        <f t="shared" ref="CI3:DN3" si="16">CI21*CI$10</f>
        <v>2.1363323321995922</v>
      </c>
      <c r="CJ3" s="9">
        <f t="shared" si="16"/>
        <v>2.1585597541133126</v>
      </c>
      <c r="CK3" s="9">
        <f t="shared" si="16"/>
        <v>2.1797400583200743</v>
      </c>
      <c r="CL3" s="9">
        <f t="shared" si="16"/>
        <v>2.199931083996451</v>
      </c>
      <c r="CM3" s="9">
        <f t="shared" si="16"/>
        <v>2.2191864740688083</v>
      </c>
      <c r="CN3" s="9">
        <f t="shared" si="16"/>
        <v>2.2375560815961615</v>
      </c>
      <c r="CO3" s="9">
        <f t="shared" si="16"/>
        <v>2.2550863269632133</v>
      </c>
      <c r="CP3" s="9">
        <f t="shared" si="16"/>
        <v>2.2718205127768818</v>
      </c>
      <c r="CQ3" s="9">
        <f t="shared" si="16"/>
        <v>2.2877991022977286</v>
      </c>
      <c r="CR3" s="9">
        <f t="shared" si="16"/>
        <v>2.3030599663506224</v>
      </c>
      <c r="CS3" s="9">
        <f t="shared" si="16"/>
        <v>2.3176386029160945</v>
      </c>
      <c r="CT3" s="9">
        <f t="shared" si="16"/>
        <v>2.331568332980801</v>
      </c>
      <c r="CU3" s="9">
        <f t="shared" si="16"/>
        <v>2.3448804757016992</v>
      </c>
      <c r="CV3" s="9">
        <f t="shared" si="16"/>
        <v>2.3576045054974704</v>
      </c>
      <c r="CW3" s="9">
        <f t="shared" si="16"/>
        <v>2.3697681933084529</v>
      </c>
      <c r="CX3" s="9">
        <f t="shared" si="16"/>
        <v>2.3813977339516246</v>
      </c>
      <c r="CY3" s="9">
        <f t="shared" si="16"/>
        <v>2.3925178612304636</v>
      </c>
      <c r="CZ3" s="9">
        <f t="shared" si="16"/>
        <v>2.4031519522331779</v>
      </c>
      <c r="DA3" s="9">
        <f t="shared" si="16"/>
        <v>2.4133221220601535</v>
      </c>
      <c r="DB3" s="9">
        <f t="shared" si="16"/>
        <v>2.4230493100573667</v>
      </c>
      <c r="DC3" s="9">
        <f t="shared" si="16"/>
        <v>2.4323533584922372</v>
      </c>
      <c r="DD3" s="9">
        <f t="shared" si="16"/>
        <v>2.4412530844884426</v>
      </c>
      <c r="DE3" s="9">
        <f t="shared" si="16"/>
        <v>2.4497663459332237</v>
      </c>
      <c r="DF3" s="9">
        <f t="shared" si="16"/>
        <v>2.4579101019822875</v>
      </c>
      <c r="DG3" s="9">
        <f t="shared" si="16"/>
        <v>2.465700468711169</v>
      </c>
      <c r="DH3" s="9">
        <f t="shared" si="16"/>
        <v>2.4731527703961707</v>
      </c>
      <c r="DI3" s="9">
        <f t="shared" si="16"/>
        <v>2.4802815868510839</v>
      </c>
      <c r="DJ3" s="9">
        <f t="shared" si="16"/>
        <v>2.4871007971965944</v>
      </c>
      <c r="DK3" s="9">
        <f t="shared" si="16"/>
        <v>2.4936236203963977</v>
      </c>
      <c r="DL3" s="9">
        <f t="shared" si="16"/>
        <v>2.4998626528567973</v>
      </c>
      <c r="DM3" s="9">
        <f t="shared" si="16"/>
        <v>2.5058299033539591</v>
      </c>
      <c r="DN3" s="9">
        <f t="shared" si="16"/>
        <v>2.5115368255245731</v>
      </c>
      <c r="DO3" s="9">
        <f t="shared" ref="DO3:EX3" si="17">DO21*DO$10</f>
        <v>2.5169943481307446</v>
      </c>
      <c r="DP3" s="9">
        <f t="shared" si="17"/>
        <v>2.522212903287989</v>
      </c>
      <c r="DQ3" s="9">
        <f t="shared" si="17"/>
        <v>2.5272024528259895</v>
      </c>
      <c r="DR3" s="9">
        <f t="shared" si="17"/>
        <v>2.5319725129347583</v>
      </c>
      <c r="DS3" s="9">
        <f t="shared" si="17"/>
        <v>2.5365321772338025</v>
      </c>
      <c r="DT3" s="9">
        <f t="shared" si="17"/>
        <v>2.5408901383886233</v>
      </c>
      <c r="DU3" s="9">
        <f t="shared" si="17"/>
        <v>2.5450547083870574</v>
      </c>
      <c r="DV3" s="9">
        <f t="shared" si="17"/>
        <v>2.5490338375774675</v>
      </c>
      <c r="DW3" s="9">
        <f t="shared" si="17"/>
        <v>2.5528351325614382</v>
      </c>
      <c r="DX3" s="9">
        <f t="shared" si="17"/>
        <v>2.5564658730252883</v>
      </c>
      <c r="DY3" s="9">
        <f t="shared" si="17"/>
        <v>2.559933027587217</v>
      </c>
      <c r="DZ3" s="9">
        <f t="shared" si="17"/>
        <v>2.5632432687302531</v>
      </c>
      <c r="EA3" s="9">
        <f t="shared" si="17"/>
        <v>2.5664029868850848</v>
      </c>
      <c r="EB3" s="9">
        <f t="shared" si="17"/>
        <v>2.5694183037215428</v>
      </c>
      <c r="EC3" s="9">
        <f t="shared" si="17"/>
        <v>2.5722950847025325</v>
      </c>
      <c r="ED3" s="9">
        <f t="shared" si="17"/>
        <v>2.5750389509498937</v>
      </c>
      <c r="EE3" s="9">
        <f t="shared" si="17"/>
        <v>2.5776552904676451</v>
      </c>
      <c r="EF3" s="9">
        <f t="shared" si="17"/>
        <v>2.5801492687644751</v>
      </c>
      <c r="EG3" s="9">
        <f t="shared" si="17"/>
        <v>2.5825258389140928</v>
      </c>
      <c r="EH3" s="9">
        <f t="shared" si="17"/>
        <v>2.5847897510890538</v>
      </c>
      <c r="EI3" s="9">
        <f t="shared" si="17"/>
        <v>2.5869455616010089</v>
      </c>
      <c r="EJ3" s="9">
        <f t="shared" si="17"/>
        <v>2.5889976414778335</v>
      </c>
      <c r="EK3" s="9">
        <f t="shared" si="17"/>
        <v>2.5909501846058682</v>
      </c>
      <c r="EL3" s="9">
        <f t="shared" si="17"/>
        <v>2.5928072154634472</v>
      </c>
      <c r="EM3" s="9">
        <f t="shared" si="17"/>
        <v>2.5945725964700079</v>
      </c>
      <c r="EN3" s="9">
        <f t="shared" si="17"/>
        <v>2.5962500349733562</v>
      </c>
      <c r="EO3" s="9">
        <f t="shared" si="17"/>
        <v>2.5978430898961005</v>
      </c>
      <c r="EP3" s="9">
        <f t="shared" si="17"/>
        <v>2.5993551780607973</v>
      </c>
      <c r="EQ3" s="9">
        <f t="shared" si="17"/>
        <v>2.6007895802120378</v>
      </c>
      <c r="ER3" s="9">
        <f t="shared" si="17"/>
        <v>2.6021494467524589</v>
      </c>
      <c r="ES3" s="9">
        <f t="shared" si="17"/>
        <v>2.6034378032085752</v>
      </c>
      <c r="ET3" s="9">
        <f t="shared" si="17"/>
        <v>2.6046575554412152</v>
      </c>
      <c r="EU3" s="9">
        <f t="shared" si="17"/>
        <v>2.6058114946144735</v>
      </c>
      <c r="EV3" s="9">
        <f t="shared" si="17"/>
        <v>2.6069023019361208</v>
      </c>
      <c r="EW3" s="9">
        <f t="shared" si="17"/>
        <v>2.6079325531816417</v>
      </c>
      <c r="EX3" s="9">
        <f t="shared" si="17"/>
        <v>2.6089047230132887</v>
      </c>
    </row>
    <row r="4" spans="1:154" ht="16.5">
      <c r="A4" s="6">
        <v>-1.1935911559483645</v>
      </c>
      <c r="B4" s="6">
        <v>3.4129177407585116</v>
      </c>
      <c r="C4" s="6">
        <v>-2.8796604532951893</v>
      </c>
      <c r="D4" s="6">
        <v>2.5564427572503541</v>
      </c>
      <c r="E4" s="6">
        <v>7.6980157094005417</v>
      </c>
      <c r="F4" s="6">
        <v>9.9482797024633527</v>
      </c>
      <c r="G4" s="6">
        <v>-1.0614669374960612</v>
      </c>
      <c r="H4" s="6">
        <v>-3.4625087566232695</v>
      </c>
      <c r="I4" s="40">
        <f>SUMPRODUCT(J4:O4,Results!B$12:G$12)+Results!$E$5*H4-AD4+AE4</f>
        <v>46.50882742694229</v>
      </c>
      <c r="J4" s="9">
        <f>SUMPRODUCT($A4:$F4,Results!$B$15:$G$15)</f>
        <v>12.448968986606889</v>
      </c>
      <c r="K4" s="9">
        <f>SUMPRODUCT($A4:$F4,Results!$B$16:$G$16)</f>
        <v>8.8558576773864282</v>
      </c>
      <c r="L4" s="9">
        <f>SUMPRODUCT($A4:$F4,Results!$B$17:$G$17)</f>
        <v>46.289385264714383</v>
      </c>
      <c r="M4" s="9">
        <f>SUMPRODUCT($A4:$F4,Results!$B$18:$G$18)</f>
        <v>11.993529346240056</v>
      </c>
      <c r="N4" s="9">
        <f>SUMPRODUCT($A4:$F4,Results!$B$19:$G$19)</f>
        <v>-9.638009438898882</v>
      </c>
      <c r="O4" s="9">
        <f>SUMPRODUCT($A4:$F4,Results!$B$20:$G$20)</f>
        <v>-1.0824350525467246</v>
      </c>
      <c r="P4" s="9" cm="1">
        <f t="array" ref="P4">SUMPRODUCT(J4:O4,TRANSPOSE(BQ$20:BQ$25))+$AI$20-$BQ$27</f>
        <v>73.456136217612737</v>
      </c>
      <c r="Q4" s="27" cm="1">
        <f t="array" ref="Q4">SUMPRODUCT(J4:O4,TRANSPOSE(EX$20:EX$25))+$AI$20-$EX$27</f>
        <v>71.373574204812968</v>
      </c>
      <c r="R4" s="9">
        <f>I4-Results!$E$5*H4</f>
        <v>67.283879966681909</v>
      </c>
      <c r="S4" s="9" cm="1">
        <f t="array" ref="S4">SUMPRODUCT(J4:O4,TRANSPOSE(AW$28:AW$33))+$AI$20-$AH$26</f>
        <v>38.024695147019898</v>
      </c>
      <c r="T4" s="9">
        <f>SUMPRODUCT(J4:O4,Results!K$9:P$9)</f>
        <v>72.86049638505321</v>
      </c>
      <c r="U4" s="9">
        <f>SUMPRODUCT(J4:O4,Results!K$9:P$9)+$AI$20-$AH$31</f>
        <v>71.278267663980046</v>
      </c>
      <c r="V4" s="9">
        <f t="shared" si="6"/>
        <v>-26.947308790670448</v>
      </c>
      <c r="W4" s="9">
        <f t="shared" si="7"/>
        <v>-24.864746777870678</v>
      </c>
      <c r="X4" s="9">
        <f t="shared" si="8"/>
        <v>-20.775052539739619</v>
      </c>
      <c r="Y4" s="9">
        <f t="shared" si="9"/>
        <v>8.4841322799223917</v>
      </c>
      <c r="Z4" s="9">
        <f t="shared" si="10"/>
        <v>13.766603999852158</v>
      </c>
      <c r="AA4" s="9">
        <f t="shared" si="11"/>
        <v>-24.769440237037756</v>
      </c>
      <c r="AC4" s="9">
        <v>-24.803948819966919</v>
      </c>
      <c r="AD4" s="9">
        <v>-24.803948819966919</v>
      </c>
      <c r="AE4" s="9">
        <f t="shared" si="12"/>
        <v>-24.803948819966919</v>
      </c>
      <c r="AF4" s="9">
        <f t="shared" ca="1" si="0"/>
        <v>0.30539153554928533</v>
      </c>
      <c r="AH4" s="14" t="s">
        <v>109</v>
      </c>
      <c r="AI4" s="7">
        <f t="shared" ref="AI4:AO4" si="18">CORREL($K:$K,I:I)</f>
        <v>6.4959160425620433E-3</v>
      </c>
      <c r="AJ4" s="7">
        <f t="shared" si="18"/>
        <v>-0.36172647237447098</v>
      </c>
      <c r="AK4" s="7">
        <f t="shared" si="18"/>
        <v>1.0000000000000002</v>
      </c>
      <c r="AL4" s="7">
        <f t="shared" si="18"/>
        <v>0.51112150663439693</v>
      </c>
      <c r="AM4" s="7">
        <f t="shared" si="18"/>
        <v>0.12902079994824808</v>
      </c>
      <c r="AN4" s="7">
        <f t="shared" si="18"/>
        <v>1.7990141059340162E-2</v>
      </c>
      <c r="AO4" s="7">
        <f t="shared" si="18"/>
        <v>-0.66561756000613026</v>
      </c>
      <c r="AQ4" s="11">
        <f>IF(Results!B6=1,SUMPRODUCT(AU4:AZ4,AU4:AZ4)/AW4,1)</f>
        <v>559125.35927908623</v>
      </c>
      <c r="AR4" s="2"/>
      <c r="AS4" s="3">
        <f>SUMPRODUCT(L:L,I:I)*Results!B6</f>
        <v>587649.80458438536</v>
      </c>
      <c r="AT4" s="11"/>
      <c r="AU4" s="3">
        <f>SUMPRODUCT(J:J,$L:$L)*AU12</f>
        <v>155027.34657560065</v>
      </c>
      <c r="AV4" s="3">
        <f t="shared" ref="AV4:AZ4" si="19">SUMPRODUCT(K:K,$L:$L)*AV12</f>
        <v>-39242.667427163717</v>
      </c>
      <c r="AW4" s="3">
        <f t="shared" si="19"/>
        <v>260350.9324349919</v>
      </c>
      <c r="AX4" s="3">
        <f t="shared" si="19"/>
        <v>-18979.298235064864</v>
      </c>
      <c r="AY4" s="3">
        <f t="shared" si="19"/>
        <v>-213382.88541740578</v>
      </c>
      <c r="AZ4" s="3">
        <f t="shared" si="19"/>
        <v>79500.100207274125</v>
      </c>
      <c r="BB4" s="9"/>
      <c r="BC4" s="9">
        <f t="shared" ref="BC4:CH4" si="20">BC22*BC$10</f>
        <v>1.342231019890413</v>
      </c>
      <c r="BD4" s="9">
        <f t="shared" si="20"/>
        <v>1.7292118985705773</v>
      </c>
      <c r="BE4" s="9">
        <f t="shared" si="20"/>
        <v>1.71836345292833</v>
      </c>
      <c r="BF4" s="9">
        <f t="shared" si="20"/>
        <v>1.7955657647513774</v>
      </c>
      <c r="BG4" s="9">
        <f t="shared" si="20"/>
        <v>1.7925798879280337</v>
      </c>
      <c r="BH4" s="9">
        <f t="shared" si="20"/>
        <v>1.792314352193453</v>
      </c>
      <c r="BI4" s="9">
        <f t="shared" si="20"/>
        <v>1.7766948425142581</v>
      </c>
      <c r="BJ4" s="9">
        <f t="shared" si="20"/>
        <v>1.7586647064811378</v>
      </c>
      <c r="BK4" s="9">
        <f t="shared" si="20"/>
        <v>1.7375269605640336</v>
      </c>
      <c r="BL4" s="9">
        <f t="shared" si="20"/>
        <v>1.7157320650659429</v>
      </c>
      <c r="BM4" s="9">
        <f t="shared" si="20"/>
        <v>1.6937281674766957</v>
      </c>
      <c r="BN4" s="9">
        <f t="shared" si="20"/>
        <v>1.6721109693232186</v>
      </c>
      <c r="BO4" s="9">
        <f t="shared" si="20"/>
        <v>1.6511035393404463</v>
      </c>
      <c r="BP4" s="9">
        <f t="shared" si="20"/>
        <v>1.6308636484693562</v>
      </c>
      <c r="BQ4" s="9">
        <f t="shared" si="20"/>
        <v>1.6114553364129547</v>
      </c>
      <c r="BR4" s="9">
        <f t="shared" si="20"/>
        <v>1.592905008296478</v>
      </c>
      <c r="BS4" s="9">
        <f t="shared" si="20"/>
        <v>1.575210316588898</v>
      </c>
      <c r="BT4" s="9">
        <f t="shared" si="20"/>
        <v>1.5583542730854945</v>
      </c>
      <c r="BU4" s="9">
        <f t="shared" si="20"/>
        <v>1.5423109177408934</v>
      </c>
      <c r="BV4" s="9">
        <f t="shared" si="20"/>
        <v>1.5270498246495248</v>
      </c>
      <c r="BW4" s="9">
        <f t="shared" si="20"/>
        <v>1.5125385087405694</v>
      </c>
      <c r="BX4" s="9">
        <f t="shared" si="20"/>
        <v>1.4987440074149834</v>
      </c>
      <c r="BY4" s="9">
        <f t="shared" si="20"/>
        <v>1.4856337837412492</v>
      </c>
      <c r="BZ4" s="9">
        <f t="shared" si="20"/>
        <v>1.4731762624317752</v>
      </c>
      <c r="CA4" s="9">
        <f t="shared" si="20"/>
        <v>1.46134111681322</v>
      </c>
      <c r="CB4" s="9">
        <f t="shared" si="20"/>
        <v>1.4500994074117945</v>
      </c>
      <c r="CC4" s="9">
        <f t="shared" si="20"/>
        <v>1.4394236266553218</v>
      </c>
      <c r="CD4" s="9">
        <f t="shared" si="20"/>
        <v>1.4292876874242952</v>
      </c>
      <c r="CE4" s="9">
        <f t="shared" si="20"/>
        <v>1.4196668783690183</v>
      </c>
      <c r="CF4" s="9">
        <f t="shared" si="20"/>
        <v>1.4105378009356331</v>
      </c>
      <c r="CG4" s="9">
        <f t="shared" si="20"/>
        <v>1.4018782974302351</v>
      </c>
      <c r="CH4" s="9">
        <f t="shared" si="20"/>
        <v>1.3936673760095482</v>
      </c>
      <c r="CI4" s="9">
        <f t="shared" ref="CI4:DN4" si="21">CI22*CI$10</f>
        <v>1.3858851362023694</v>
      </c>
      <c r="CJ4" s="9">
        <f t="shared" si="21"/>
        <v>1.3785126971079738</v>
      </c>
      <c r="CK4" s="9">
        <f t="shared" si="21"/>
        <v>1.3715321294679008</v>
      </c>
      <c r="CL4" s="9">
        <f t="shared" si="21"/>
        <v>1.3649263921992731</v>
      </c>
      <c r="CM4" s="9">
        <f t="shared" si="21"/>
        <v>1.3586792735902162</v>
      </c>
      <c r="CN4" s="9">
        <f t="shared" si="21"/>
        <v>1.3527753371167708</v>
      </c>
      <c r="CO4" s="9">
        <f t="shared" si="21"/>
        <v>1.3471998716955567</v>
      </c>
      <c r="CP4" s="9">
        <f t="shared" si="21"/>
        <v>1.3419388461046029</v>
      </c>
      <c r="CQ4" s="9">
        <f t="shared" si="21"/>
        <v>1.3369788672641931</v>
      </c>
      <c r="CR4" s="9">
        <f t="shared" si="21"/>
        <v>1.3323071420557495</v>
      </c>
      <c r="CS4" s="9">
        <f t="shared" si="21"/>
        <v>1.3279114423597704</v>
      </c>
      <c r="CT4" s="9">
        <f t="shared" si="21"/>
        <v>1.3237800730071676</v>
      </c>
      <c r="CU4" s="9">
        <f t="shared" si="21"/>
        <v>1.3199018423575837</v>
      </c>
      <c r="CV4" s="9">
        <f t="shared" si="21"/>
        <v>1.3162660352404802</v>
      </c>
      <c r="CW4" s="9">
        <f t="shared" si="21"/>
        <v>1.3128623880180956</v>
      </c>
      <c r="CX4" s="9">
        <f t="shared" si="21"/>
        <v>1.3096810655524895</v>
      </c>
      <c r="CY4" s="9">
        <f t="shared" si="21"/>
        <v>1.3067126398811209</v>
      </c>
      <c r="CZ4" s="9">
        <f t="shared" si="21"/>
        <v>1.3039480704262298</v>
      </c>
      <c r="DA4" s="9">
        <f t="shared" si="21"/>
        <v>1.30137868558252</v>
      </c>
      <c r="DB4" s="9">
        <f t="shared" si="21"/>
        <v>1.2989961655451678</v>
      </c>
      <c r="DC4" s="9">
        <f t="shared" si="21"/>
        <v>1.2967925262559878</v>
      </c>
      <c r="DD4" s="9">
        <f t="shared" si="21"/>
        <v>1.294760104359767</v>
      </c>
      <c r="DE4" s="9">
        <f t="shared" si="21"/>
        <v>1.2928915430753964</v>
      </c>
      <c r="DF4" s="9">
        <f t="shared" si="21"/>
        <v>1.2911797788976211</v>
      </c>
      <c r="DG4" s="9">
        <f t="shared" si="21"/>
        <v>1.2896180290550974</v>
      </c>
      <c r="DH4" s="9">
        <f t="shared" si="21"/>
        <v>1.2881997796591593</v>
      </c>
      <c r="DI4" s="9">
        <f t="shared" si="21"/>
        <v>1.2869187744853019</v>
      </c>
      <c r="DJ4" s="9">
        <f t="shared" si="21"/>
        <v>1.2857690043360881</v>
      </c>
      <c r="DK4" s="9">
        <f t="shared" si="21"/>
        <v>1.2847446969400229</v>
      </c>
      <c r="DL4" s="9">
        <f t="shared" si="21"/>
        <v>1.2838403073460409</v>
      </c>
      <c r="DM4" s="9">
        <f t="shared" si="21"/>
        <v>1.2830505087776978</v>
      </c>
      <c r="DN4" s="9">
        <f t="shared" si="21"/>
        <v>1.2823701839150441</v>
      </c>
      <c r="DO4" s="9">
        <f t="shared" ref="DO4:EX4" si="22">DO22*DO$10</f>
        <v>1.2817944165755366</v>
      </c>
      <c r="DP4" s="9">
        <f t="shared" si="22"/>
        <v>1.2813184837682845</v>
      </c>
      <c r="DQ4" s="9">
        <f t="shared" si="22"/>
        <v>1.2809378480985043</v>
      </c>
      <c r="DR4" s="9">
        <f t="shared" si="22"/>
        <v>1.2806481505012861</v>
      </c>
      <c r="DS4" s="9">
        <f t="shared" si="22"/>
        <v>1.2804452032857481</v>
      </c>
      <c r="DT4" s="9">
        <f t="shared" si="22"/>
        <v>1.2803249834723394</v>
      </c>
      <c r="DU4" s="9">
        <f t="shared" si="22"/>
        <v>1.2802836264075781</v>
      </c>
      <c r="DV4" s="9">
        <f t="shared" si="22"/>
        <v>1.2803174196418003</v>
      </c>
      <c r="DW4" s="9">
        <f t="shared" si="22"/>
        <v>1.2804227970566637</v>
      </c>
      <c r="DX4" s="9">
        <f t="shared" si="22"/>
        <v>1.2805963332301671</v>
      </c>
      <c r="DY4" s="9">
        <f t="shared" si="22"/>
        <v>1.2808347380278378</v>
      </c>
      <c r="DZ4" s="9">
        <f t="shared" si="22"/>
        <v>1.2811348514095491</v>
      </c>
      <c r="EA4" s="9">
        <f t="shared" si="22"/>
        <v>1.281493638442126</v>
      </c>
      <c r="EB4" s="9">
        <f t="shared" si="22"/>
        <v>1.2819081845085489</v>
      </c>
      <c r="EC4" s="9">
        <f t="shared" si="22"/>
        <v>1.2823756907051154</v>
      </c>
      <c r="ED4" s="9">
        <f t="shared" si="22"/>
        <v>1.2828934694184444</v>
      </c>
      <c r="EE4" s="9">
        <f t="shared" si="22"/>
        <v>1.2834589400746672</v>
      </c>
      <c r="EF4" s="9">
        <f t="shared" si="22"/>
        <v>1.2840696250535657</v>
      </c>
      <c r="EG4" s="9">
        <f t="shared" si="22"/>
        <v>1.2847231457608079</v>
      </c>
      <c r="EH4" s="9">
        <f t="shared" si="22"/>
        <v>1.2854172188517756</v>
      </c>
      <c r="EI4" s="9">
        <f t="shared" si="22"/>
        <v>1.2861496526008094</v>
      </c>
      <c r="EJ4" s="9">
        <f t="shared" si="22"/>
        <v>1.2869183434099856</v>
      </c>
      <c r="EK4" s="9">
        <f t="shared" si="22"/>
        <v>1.2877212724518214</v>
      </c>
      <c r="EL4" s="9">
        <f t="shared" si="22"/>
        <v>1.2885565024405656</v>
      </c>
      <c r="EM4" s="9">
        <f t="shared" si="22"/>
        <v>1.2894221745269594</v>
      </c>
      <c r="EN4" s="9">
        <f t="shared" si="22"/>
        <v>1.2903165053115926</v>
      </c>
      <c r="EO4" s="9">
        <f t="shared" si="22"/>
        <v>1.2912377839721845</v>
      </c>
      <c r="EP4" s="9">
        <f t="shared" si="22"/>
        <v>1.2921843695003121</v>
      </c>
      <c r="EQ4" s="9">
        <f t="shared" si="22"/>
        <v>1.2931546880433138</v>
      </c>
      <c r="ER4" s="9">
        <f t="shared" si="22"/>
        <v>1.2941472303472514</v>
      </c>
      <c r="ES4" s="9">
        <f t="shared" si="22"/>
        <v>1.2951605492970133</v>
      </c>
      <c r="ET4" s="9">
        <f t="shared" si="22"/>
        <v>1.2961932575497643</v>
      </c>
      <c r="EU4" s="9">
        <f t="shared" si="22"/>
        <v>1.2972440252581428</v>
      </c>
      <c r="EV4" s="9">
        <f t="shared" si="22"/>
        <v>1.2983115778797145</v>
      </c>
      <c r="EW4" s="9">
        <f t="shared" si="22"/>
        <v>1.2993946940693595</v>
      </c>
      <c r="EX4" s="9">
        <f t="shared" si="22"/>
        <v>1.3004922036513831</v>
      </c>
    </row>
    <row r="5" spans="1:154" ht="16.5">
      <c r="A5" s="6">
        <v>-6.3299223018949913E-2</v>
      </c>
      <c r="B5" s="6">
        <v>4.3629309726045937</v>
      </c>
      <c r="C5" s="6">
        <v>1.2691171273706709</v>
      </c>
      <c r="D5" s="6">
        <v>5.3233914889205636</v>
      </c>
      <c r="E5" s="6">
        <v>-1.4015184727488701</v>
      </c>
      <c r="F5" s="6">
        <v>2.5672466295170406</v>
      </c>
      <c r="G5" s="6">
        <v>2.2011644132323465</v>
      </c>
      <c r="H5" s="6">
        <v>-0.19987740589486203</v>
      </c>
      <c r="I5" s="40">
        <f>SUMPRODUCT(J5:O5,Results!B$12:G$12)+Results!$E$5*H5-AD5+AE5</f>
        <v>-19.148148423497076</v>
      </c>
      <c r="J5" s="9">
        <f>SUMPRODUCT($A5:$F5,Results!$B$15:$G$15)</f>
        <v>-15.697961355918503</v>
      </c>
      <c r="K5" s="9">
        <f>SUMPRODUCT($A5:$F5,Results!$B$16:$G$16)</f>
        <v>-8.0086317039399564</v>
      </c>
      <c r="L5" s="9">
        <f>SUMPRODUCT($A5:$F5,Results!$B$17:$G$17)</f>
        <v>8.3323838658028357</v>
      </c>
      <c r="M5" s="9">
        <f>SUMPRODUCT($A5:$F5,Results!$B$18:$G$18)</f>
        <v>11.070916303676084</v>
      </c>
      <c r="N5" s="9">
        <f>SUMPRODUCT($A5:$F5,Results!$B$19:$G$19)</f>
        <v>-4.1864108736445313</v>
      </c>
      <c r="O5" s="9">
        <f>SUMPRODUCT($A5:$F5,Results!$B$20:$G$20)</f>
        <v>12.995474342288931</v>
      </c>
      <c r="P5" s="9" cm="1">
        <f t="array" ref="P5">SUMPRODUCT(J5:O5,TRANSPOSE(BQ$20:BQ$25))+$AI$20-$BQ$27</f>
        <v>-11.927969139033145</v>
      </c>
      <c r="Q5" s="27" cm="1">
        <f t="array" ref="Q5">SUMPRODUCT(J5:O5,TRANSPOSE(EX$20:EX$25))+$AI$20-$EX$27</f>
        <v>-18.157601112036023</v>
      </c>
      <c r="R5" s="9">
        <f>I5-Results!$E$5*H5</f>
        <v>-17.948883988127903</v>
      </c>
      <c r="S5" s="9" cm="1">
        <f t="array" ref="S5">SUMPRODUCT(J5:O5,TRANSPOSE(AW$28:AW$33))+$AI$20-$AH$26</f>
        <v>-8.4443692379378028</v>
      </c>
      <c r="T5" s="9">
        <f>SUMPRODUCT(J5:O5,Results!K$9:P$9)</f>
        <v>-17.84671518196242</v>
      </c>
      <c r="U5" s="9">
        <f>SUMPRODUCT(J5:O5,Results!K$9:P$9)+$AI$20-$AH$31</f>
        <v>-19.428943903035577</v>
      </c>
      <c r="V5" s="9">
        <f t="shared" si="6"/>
        <v>-7.2201792844639314</v>
      </c>
      <c r="W5" s="9">
        <f t="shared" si="7"/>
        <v>-0.99054731146105368</v>
      </c>
      <c r="X5" s="9">
        <f t="shared" si="8"/>
        <v>-1.199264435369173</v>
      </c>
      <c r="Y5" s="9">
        <f t="shared" si="9"/>
        <v>-10.703779185559274</v>
      </c>
      <c r="Z5" s="9">
        <f t="shared" si="10"/>
        <v>-51.890371850587208</v>
      </c>
      <c r="AA5" s="9">
        <f t="shared" si="11"/>
        <v>0.28079547953850081</v>
      </c>
      <c r="AC5" s="9">
        <v>-0.9617720106342027</v>
      </c>
      <c r="AD5" s="9">
        <v>-0.9617720106342027</v>
      </c>
      <c r="AE5" s="9">
        <f t="shared" si="12"/>
        <v>-0.9617720106342027</v>
      </c>
      <c r="AF5" s="9">
        <f t="shared" ca="1" si="0"/>
        <v>0.25577523268201086</v>
      </c>
      <c r="AH5" s="14" t="s">
        <v>110</v>
      </c>
      <c r="AI5" s="7">
        <f t="shared" ref="AI5:AO5" si="23">CORREL($L:$L,I:I)</f>
        <v>0.45475553080293096</v>
      </c>
      <c r="AJ5" s="7">
        <f t="shared" si="23"/>
        <v>-1.7114455595938018E-2</v>
      </c>
      <c r="AK5" s="7">
        <f t="shared" si="23"/>
        <v>0.51112150663439693</v>
      </c>
      <c r="AL5" s="7">
        <f t="shared" si="23"/>
        <v>1</v>
      </c>
      <c r="AM5" s="7">
        <f t="shared" si="23"/>
        <v>9.5543039552722989E-2</v>
      </c>
      <c r="AN5" s="7">
        <f t="shared" si="23"/>
        <v>-0.40641311433645844</v>
      </c>
      <c r="AO5" s="7">
        <f t="shared" si="23"/>
        <v>-0.14774623911846138</v>
      </c>
      <c r="AQ5" s="11">
        <f>IF(Results!B7=1,SUMPRODUCT(AU5:AZ5,AU5:AZ5)/AX5,1)</f>
        <v>667600.49882224796</v>
      </c>
      <c r="AR5" s="2"/>
      <c r="AS5" s="3">
        <f>SUMPRODUCT(M:M,I:I)*Results!B7</f>
        <v>-285584.54458696512</v>
      </c>
      <c r="AT5" s="11"/>
      <c r="AU5" s="3">
        <f>SUMPRODUCT(J:J,$M:$M)*AU13</f>
        <v>-200754.12881408399</v>
      </c>
      <c r="AV5" s="3">
        <f t="shared" ref="AV5:AZ5" si="24">SUMPRODUCT(K:K,$M:$M)*AV13</f>
        <v>56968.555217822322</v>
      </c>
      <c r="AW5" s="3">
        <f t="shared" si="24"/>
        <v>-18979.298235064864</v>
      </c>
      <c r="AX5" s="3">
        <f t="shared" si="24"/>
        <v>130585.43620092368</v>
      </c>
      <c r="AY5" s="3">
        <f t="shared" si="24"/>
        <v>161433.63052772911</v>
      </c>
      <c r="AZ5" s="3">
        <f t="shared" si="24"/>
        <v>12557.0240306048</v>
      </c>
      <c r="BB5" s="9"/>
      <c r="BC5" s="9">
        <f t="shared" ref="BC5:CH5" si="25">BC23*BC$10</f>
        <v>-0.54630592848159454</v>
      </c>
      <c r="BD5" s="9">
        <f t="shared" si="25"/>
        <v>-0.46879503885599244</v>
      </c>
      <c r="BE5" s="9">
        <f t="shared" si="25"/>
        <v>-0.45776716836565912</v>
      </c>
      <c r="BF5" s="9">
        <f t="shared" si="25"/>
        <v>-0.42438616060816453</v>
      </c>
      <c r="BG5" s="9">
        <f t="shared" si="25"/>
        <v>-0.41468238543221159</v>
      </c>
      <c r="BH5" s="9">
        <f t="shared" si="25"/>
        <v>-0.40632064491378084</v>
      </c>
      <c r="BI5" s="9">
        <f t="shared" si="25"/>
        <v>-0.40584006040069298</v>
      </c>
      <c r="BJ5" s="9">
        <f t="shared" si="25"/>
        <v>-0.40879777234443515</v>
      </c>
      <c r="BK5" s="9">
        <f t="shared" si="25"/>
        <v>-0.41538350294308046</v>
      </c>
      <c r="BL5" s="9">
        <f t="shared" si="25"/>
        <v>-0.42443893885812689</v>
      </c>
      <c r="BM5" s="9">
        <f t="shared" si="25"/>
        <v>-0.43556304763647735</v>
      </c>
      <c r="BN5" s="9">
        <f t="shared" si="25"/>
        <v>-0.44827885943296863</v>
      </c>
      <c r="BO5" s="9">
        <f t="shared" si="25"/>
        <v>-0.46227702470128601</v>
      </c>
      <c r="BP5" s="9">
        <f t="shared" si="25"/>
        <v>-0.47729173392394869</v>
      </c>
      <c r="BQ5" s="9">
        <f t="shared" si="25"/>
        <v>-0.49311715427865038</v>
      </c>
      <c r="BR5" s="9">
        <f t="shared" si="25"/>
        <v>-0.50958280675343703</v>
      </c>
      <c r="BS5" s="9">
        <f t="shared" si="25"/>
        <v>-0.52654868802064736</v>
      </c>
      <c r="BT5" s="9">
        <f t="shared" si="25"/>
        <v>-0.543897442570905</v>
      </c>
      <c r="BU5" s="9">
        <f t="shared" si="25"/>
        <v>-0.56153016776726561</v>
      </c>
      <c r="BV5" s="9">
        <f t="shared" si="25"/>
        <v>-0.57936280390241668</v>
      </c>
      <c r="BW5" s="9">
        <f t="shared" si="25"/>
        <v>-0.59732358323078416</v>
      </c>
      <c r="BX5" s="9">
        <f t="shared" si="25"/>
        <v>-0.61535100770211082</v>
      </c>
      <c r="BY5" s="9">
        <f t="shared" si="25"/>
        <v>-0.63339227804726339</v>
      </c>
      <c r="BZ5" s="9">
        <f t="shared" si="25"/>
        <v>-0.65140202834711802</v>
      </c>
      <c r="CA5" s="9">
        <f t="shared" si="25"/>
        <v>-0.66934129554095556</v>
      </c>
      <c r="CB5" s="9">
        <f t="shared" si="25"/>
        <v>-0.68717666492401597</v>
      </c>
      <c r="CC5" s="9">
        <f t="shared" si="25"/>
        <v>-0.70487955274926195</v>
      </c>
      <c r="CD5" s="9">
        <f t="shared" si="25"/>
        <v>-0.72242559693316977</v>
      </c>
      <c r="CE5" s="9">
        <f t="shared" si="25"/>
        <v>-0.73979413476334011</v>
      </c>
      <c r="CF5" s="9">
        <f t="shared" si="25"/>
        <v>-0.75696775170194508</v>
      </c>
      <c r="CG5" s="9">
        <f t="shared" si="25"/>
        <v>-0.77393188912805233</v>
      </c>
      <c r="CH5" s="9">
        <f t="shared" si="25"/>
        <v>-0.79067450154418517</v>
      </c>
      <c r="CI5" s="9">
        <f t="shared" ref="CI5:DN5" si="26">CI23*CI$10</f>
        <v>-0.80718575573489737</v>
      </c>
      <c r="CJ5" s="9">
        <f t="shared" si="26"/>
        <v>-0.82345776582870756</v>
      </c>
      <c r="CK5" s="9">
        <f t="shared" si="26"/>
        <v>-0.83948435932251975</v>
      </c>
      <c r="CL5" s="9">
        <f t="shared" si="26"/>
        <v>-0.85526086998214468</v>
      </c>
      <c r="CM5" s="9">
        <f t="shared" si="26"/>
        <v>-0.87078395420110621</v>
      </c>
      <c r="CN5" s="9">
        <f t="shared" si="26"/>
        <v>-0.88605142793112512</v>
      </c>
      <c r="CO5" s="9">
        <f t="shared" si="26"/>
        <v>-0.90106212172519262</v>
      </c>
      <c r="CP5" s="9">
        <f t="shared" si="26"/>
        <v>-0.91581575178245056</v>
      </c>
      <c r="CQ5" s="9">
        <f t="shared" si="26"/>
        <v>-0.93031280517095138</v>
      </c>
      <c r="CR5" s="9">
        <f t="shared" si="26"/>
        <v>-0.94455443764300639</v>
      </c>
      <c r="CS5" s="9">
        <f t="shared" si="26"/>
        <v>-0.95854238265807934</v>
      </c>
      <c r="CT5" s="9">
        <f t="shared" si="26"/>
        <v>-0.97227887039764604</v>
      </c>
      <c r="CU5" s="9">
        <f t="shared" si="26"/>
        <v>-0.98576655570089955</v>
      </c>
      <c r="CV5" s="9">
        <f t="shared" si="26"/>
        <v>-0.99900845397415194</v>
      </c>
      <c r="CW5" s="9">
        <f t="shared" si="26"/>
        <v>-1.0120078842338527</v>
      </c>
      <c r="CX5" s="9">
        <f t="shared" si="26"/>
        <v>-1.0247684185361152</v>
      </c>
      <c r="CY5" s="9">
        <f t="shared" si="26"/>
        <v>-1.0372938371268028</v>
      </c>
      <c r="CZ5" s="9">
        <f t="shared" si="26"/>
        <v>-1.0495880887173916</v>
      </c>
      <c r="DA5" s="9">
        <f t="shared" si="26"/>
        <v>-1.0616552553544916</v>
      </c>
      <c r="DB5" s="9">
        <f t="shared" si="26"/>
        <v>-1.0734995214063003</v>
      </c>
      <c r="DC5" s="9">
        <f t="shared" si="26"/>
        <v>-1.085125146238374</v>
      </c>
      <c r="DD5" s="9">
        <f t="shared" si="26"/>
        <v>-1.096536440194787</v>
      </c>
      <c r="DE5" s="9">
        <f t="shared" si="26"/>
        <v>-1.1077377435397073</v>
      </c>
      <c r="DF5" s="9">
        <f t="shared" si="26"/>
        <v>-1.1187334080492199</v>
      </c>
      <c r="DG5" s="9">
        <f t="shared" si="26"/>
        <v>-1.1295277809743982</v>
      </c>
      <c r="DH5" s="9">
        <f t="shared" si="26"/>
        <v>-1.1401251911245927</v>
      </c>
      <c r="DI5" s="9">
        <f t="shared" si="26"/>
        <v>-1.1505299368450046</v>
      </c>
      <c r="DJ5" s="9">
        <f t="shared" si="26"/>
        <v>-1.1607462756851985</v>
      </c>
      <c r="DK5" s="9">
        <f t="shared" si="26"/>
        <v>-1.1707784155755341</v>
      </c>
      <c r="DL5" s="9">
        <f t="shared" si="26"/>
        <v>-1.1806305073468109</v>
      </c>
      <c r="DM5" s="9">
        <f t="shared" si="26"/>
        <v>-1.190306638444919</v>
      </c>
      <c r="DN5" s="9">
        <f t="shared" si="26"/>
        <v>-1.1998108277071884</v>
      </c>
      <c r="DO5" s="9">
        <f t="shared" ref="DO5:EX5" si="27">DO23*DO$10</f>
        <v>-1.2091470210805506</v>
      </c>
      <c r="DP5" s="9">
        <f t="shared" si="27"/>
        <v>-1.2183190881737564</v>
      </c>
      <c r="DQ5" s="9">
        <f t="shared" si="27"/>
        <v>-1.2273308195468295</v>
      </c>
      <c r="DR5" s="9">
        <f t="shared" si="27"/>
        <v>-1.236185924650822</v>
      </c>
      <c r="DS5" s="9">
        <f t="shared" si="27"/>
        <v>-1.2448880303398451</v>
      </c>
      <c r="DT5" s="9">
        <f t="shared" si="27"/>
        <v>-1.2534406798853996</v>
      </c>
      <c r="DU5" s="9">
        <f t="shared" si="27"/>
        <v>-1.2618473324302986</v>
      </c>
      <c r="DV5" s="9">
        <f t="shared" si="27"/>
        <v>-1.2701113628260228</v>
      </c>
      <c r="DW5" s="9">
        <f t="shared" si="27"/>
        <v>-1.2782360618032647</v>
      </c>
      <c r="DX5" s="9">
        <f t="shared" si="27"/>
        <v>-1.2862246364307517</v>
      </c>
      <c r="DY5" s="9">
        <f t="shared" si="27"/>
        <v>-1.2940802108222389</v>
      </c>
      <c r="DZ5" s="9">
        <f t="shared" si="27"/>
        <v>-1.3018058270559132</v>
      </c>
      <c r="EA5" s="9">
        <f t="shared" si="27"/>
        <v>-1.3094044462743184</v>
      </c>
      <c r="EB5" s="9">
        <f t="shared" si="27"/>
        <v>-1.3168789499364741</v>
      </c>
      <c r="EC5" s="9">
        <f t="shared" si="27"/>
        <v>-1.324232141196976</v>
      </c>
      <c r="ED5" s="9">
        <f t="shared" si="27"/>
        <v>-1.3314667463897445</v>
      </c>
      <c r="EE5" s="9">
        <f t="shared" si="27"/>
        <v>-1.3385854165966333</v>
      </c>
      <c r="EF5" s="9">
        <f t="shared" si="27"/>
        <v>-1.3455907292834084</v>
      </c>
      <c r="EG5" s="9">
        <f t="shared" si="27"/>
        <v>-1.3524851899876693</v>
      </c>
      <c r="EH5" s="9">
        <f t="shared" si="27"/>
        <v>-1.359271234045148</v>
      </c>
      <c r="EI5" s="9">
        <f t="shared" si="27"/>
        <v>-1.3659512283424655</v>
      </c>
      <c r="EJ5" s="9">
        <f t="shared" si="27"/>
        <v>-1.3725274730859245</v>
      </c>
      <c r="EK5" s="9">
        <f t="shared" si="27"/>
        <v>-1.379002203577246</v>
      </c>
      <c r="EL5" s="9">
        <f t="shared" si="27"/>
        <v>-1.3853775919883435</v>
      </c>
      <c r="EM5" s="9">
        <f t="shared" si="27"/>
        <v>-1.3916557491282993</v>
      </c>
      <c r="EN5" s="9">
        <f t="shared" si="27"/>
        <v>-1.3978387261966523</v>
      </c>
      <c r="EO5" s="9">
        <f t="shared" si="27"/>
        <v>-1.4039285165179571</v>
      </c>
      <c r="EP5" s="9">
        <f t="shared" si="27"/>
        <v>-1.4099270572533216</v>
      </c>
      <c r="EQ5" s="9">
        <f t="shared" si="27"/>
        <v>-1.4158362310853094</v>
      </c>
      <c r="ER5" s="9">
        <f t="shared" si="27"/>
        <v>-1.4216578678731817</v>
      </c>
      <c r="ES5" s="9">
        <f t="shared" si="27"/>
        <v>-1.4273937462759845</v>
      </c>
      <c r="ET5" s="9">
        <f t="shared" si="27"/>
        <v>-1.4330455953414476</v>
      </c>
      <c r="EU5" s="9">
        <f t="shared" si="27"/>
        <v>-1.4386150960590931</v>
      </c>
      <c r="EV5" s="9">
        <f t="shared" si="27"/>
        <v>-1.4441038828762813</v>
      </c>
      <c r="EW5" s="9">
        <f t="shared" si="27"/>
        <v>-1.4495135451762822</v>
      </c>
      <c r="EX5" s="9">
        <f t="shared" si="27"/>
        <v>-1.4548456287177056</v>
      </c>
    </row>
    <row r="6" spans="1:154" ht="16.5">
      <c r="A6" s="6">
        <v>7.0305072512037423</v>
      </c>
      <c r="B6" s="6">
        <v>2.2687043023955926</v>
      </c>
      <c r="C6" s="6">
        <v>4.5343500864263575</v>
      </c>
      <c r="D6" s="6">
        <v>2.1145603121000311</v>
      </c>
      <c r="E6" s="6">
        <v>0.18152359684828831</v>
      </c>
      <c r="F6" s="6">
        <v>1.9726017881062763</v>
      </c>
      <c r="G6" s="6">
        <v>2.210885247473513</v>
      </c>
      <c r="H6" s="6">
        <v>-0.19015657165369548</v>
      </c>
      <c r="I6" s="40">
        <f>SUMPRODUCT(J6:O6,Results!B$12:G$12)+Results!$E$5*H6-AD6+AE6</f>
        <v>15.995607398116736</v>
      </c>
      <c r="J6" s="9">
        <f>SUMPRODUCT($A6:$F6,Results!$B$15:$G$15)</f>
        <v>26.975203981988745</v>
      </c>
      <c r="K6" s="9">
        <f>SUMPRODUCT($A6:$F6,Results!$B$16:$G$16)</f>
        <v>-28.896584691973889</v>
      </c>
      <c r="L6" s="9">
        <f>SUMPRODUCT($A6:$F6,Results!$B$17:$G$17)</f>
        <v>-7.8461504247667246</v>
      </c>
      <c r="M6" s="9">
        <f>SUMPRODUCT($A6:$F6,Results!$B$18:$G$18)</f>
        <v>-6.8422430682929329</v>
      </c>
      <c r="N6" s="9">
        <f>SUMPRODUCT($A6:$F6,Results!$B$19:$G$19)</f>
        <v>-12.086110342867485</v>
      </c>
      <c r="O6" s="9">
        <f>SUMPRODUCT($A6:$F6,Results!$B$20:$G$20)</f>
        <v>21.795943874150851</v>
      </c>
      <c r="P6" s="9" cm="1">
        <f t="array" ref="P6">SUMPRODUCT(J6:O6,TRANSPOSE(BQ$20:BQ$25))+$AI$20-$BQ$27</f>
        <v>20.57166439909853</v>
      </c>
      <c r="Q6" s="27" cm="1">
        <f t="array" ref="Q6">SUMPRODUCT(J6:O6,TRANSPOSE(EX$20:EX$25))+$AI$20-$EX$27</f>
        <v>16.318593744231158</v>
      </c>
      <c r="R6" s="9">
        <f>I6-Results!$E$5*H6</f>
        <v>17.136546828038909</v>
      </c>
      <c r="S6" s="9" cm="1">
        <f t="array" ref="S6">SUMPRODUCT(J6:O6,TRANSPOSE(AW$28:AW$33))+$AI$20-$AH$26</f>
        <v>31.610113522095645</v>
      </c>
      <c r="T6" s="9">
        <f>SUMPRODUCT(J6:O6,Results!K$9:P$9)</f>
        <v>17.816326678161957</v>
      </c>
      <c r="U6" s="9">
        <f>SUMPRODUCT(J6:O6,Results!K$9:P$9)+$AI$20-$AH$31</f>
        <v>16.2340979570888</v>
      </c>
      <c r="V6" s="9">
        <f t="shared" si="6"/>
        <v>-4.5760570009817947</v>
      </c>
      <c r="W6" s="9">
        <f t="shared" si="7"/>
        <v>-0.32298634611442267</v>
      </c>
      <c r="X6" s="9">
        <f t="shared" si="8"/>
        <v>-1.1409394299221738</v>
      </c>
      <c r="Y6" s="9">
        <f t="shared" si="9"/>
        <v>-15.614506123978909</v>
      </c>
      <c r="Z6" s="9">
        <f t="shared" si="10"/>
        <v>-16.746616028973396</v>
      </c>
      <c r="AA6" s="9">
        <f t="shared" si="11"/>
        <v>-0.23849055897206384</v>
      </c>
      <c r="AC6" s="9">
        <v>-0.30045418501169152</v>
      </c>
      <c r="AD6" s="9">
        <v>-0.30045418501169152</v>
      </c>
      <c r="AE6" s="9">
        <f t="shared" si="12"/>
        <v>-0.30045418501169152</v>
      </c>
      <c r="AF6" s="9">
        <f t="shared" ca="1" si="0"/>
        <v>0.30366373312361838</v>
      </c>
      <c r="AH6" s="14" t="s">
        <v>111</v>
      </c>
      <c r="AI6" s="7">
        <f t="shared" ref="AI6:AO6" si="28">CORREL($M:$M,I:I)</f>
        <v>-0.34211858642355053</v>
      </c>
      <c r="AJ6" s="7">
        <f t="shared" si="28"/>
        <v>-0.67836053381107297</v>
      </c>
      <c r="AK6" s="7">
        <f t="shared" si="28"/>
        <v>0.12902079994824808</v>
      </c>
      <c r="AL6" s="7">
        <f t="shared" si="28"/>
        <v>9.5543039552722989E-2</v>
      </c>
      <c r="AM6" s="7">
        <f t="shared" si="28"/>
        <v>1.0000000000000002</v>
      </c>
      <c r="AN6" s="7">
        <f t="shared" si="28"/>
        <v>0.73462321517141549</v>
      </c>
      <c r="AO6" s="7">
        <f t="shared" si="28"/>
        <v>0.32273928657066114</v>
      </c>
      <c r="AQ6" s="11">
        <f>IF(Results!B8=1,SUMPRODUCT(AU6:AZ6,AU6:AZ6)/AY6,1)</f>
        <v>1071277.265239866</v>
      </c>
      <c r="AR6" s="2"/>
      <c r="AS6" s="3">
        <f>SUMPRODUCT(N:N,I:I)*Results!B8</f>
        <v>-804940.43655913963</v>
      </c>
      <c r="AT6" s="11"/>
      <c r="AU6" s="3">
        <f>SUMPRODUCT(J:J,$N:$N)*AU14</f>
        <v>-384612.61168947112</v>
      </c>
      <c r="AV6" s="3">
        <f t="shared" ref="AV6:AZ6" si="29">SUMPRODUCT(K:K,$N:$N)*AV14</f>
        <v>179300.44964172965</v>
      </c>
      <c r="AW6" s="3">
        <f t="shared" si="29"/>
        <v>-213382.88541740578</v>
      </c>
      <c r="AX6" s="3">
        <f t="shared" si="29"/>
        <v>161433.63052772911</v>
      </c>
      <c r="AY6" s="3">
        <f t="shared" si="29"/>
        <v>408511.7804337822</v>
      </c>
      <c r="AZ6" s="3">
        <f t="shared" si="29"/>
        <v>-138126.47480280054</v>
      </c>
      <c r="BB6" s="9"/>
      <c r="BC6" s="9">
        <f t="shared" ref="BC6:CH6" si="30">BC24*BC$10</f>
        <v>-0.95957676207680243</v>
      </c>
      <c r="BD6" s="9">
        <f t="shared" si="30"/>
        <v>-0.81317202454827398</v>
      </c>
      <c r="BE6" s="9">
        <f t="shared" si="30"/>
        <v>-0.7535594235888261</v>
      </c>
      <c r="BF6" s="9">
        <f t="shared" si="30"/>
        <v>-0.63730308423588122</v>
      </c>
      <c r="BG6" s="9">
        <f t="shared" si="30"/>
        <v>-0.56008047318086285</v>
      </c>
      <c r="BH6" s="9">
        <f t="shared" si="30"/>
        <v>-0.47827700240732879</v>
      </c>
      <c r="BI6" s="9">
        <f t="shared" si="30"/>
        <v>-0.41123262828622092</v>
      </c>
      <c r="BJ6" s="9">
        <f t="shared" si="30"/>
        <v>-0.34991223261996579</v>
      </c>
      <c r="BK6" s="9">
        <f t="shared" si="30"/>
        <v>-0.2968466033437242</v>
      </c>
      <c r="BL6" s="9">
        <f t="shared" si="30"/>
        <v>-0.24986607011640691</v>
      </c>
      <c r="BM6" s="9">
        <f t="shared" si="30"/>
        <v>-0.20871581550262225</v>
      </c>
      <c r="BN6" s="9">
        <f t="shared" si="30"/>
        <v>-0.17249194939628087</v>
      </c>
      <c r="BO6" s="9">
        <f t="shared" si="30"/>
        <v>-0.14064702712096869</v>
      </c>
      <c r="BP6" s="9">
        <f t="shared" si="30"/>
        <v>-0.11260298971089296</v>
      </c>
      <c r="BQ6" s="9">
        <f t="shared" si="30"/>
        <v>-8.7890833638211305E-2</v>
      </c>
      <c r="BR6" s="9">
        <f t="shared" si="30"/>
        <v>-6.6087894257335494E-2</v>
      </c>
      <c r="BS6" s="9">
        <f t="shared" si="30"/>
        <v>-4.6831089509113008E-2</v>
      </c>
      <c r="BT6" s="9">
        <f t="shared" si="30"/>
        <v>-2.9802151481457557E-2</v>
      </c>
      <c r="BU6" s="9">
        <f t="shared" si="30"/>
        <v>-1.4724271936833363E-2</v>
      </c>
      <c r="BV6" s="9">
        <f t="shared" si="30"/>
        <v>-1.3555370098546917E-3</v>
      </c>
      <c r="BW6" s="9">
        <f t="shared" si="30"/>
        <v>1.0515418629083695E-2</v>
      </c>
      <c r="BX6" s="9">
        <f t="shared" si="30"/>
        <v>2.1073645399890168E-2</v>
      </c>
      <c r="BY6" s="9">
        <f t="shared" si="30"/>
        <v>3.0481326840490042E-2</v>
      </c>
      <c r="BZ6" s="9">
        <f t="shared" si="30"/>
        <v>3.8880802388015126E-2</v>
      </c>
      <c r="CA6" s="9">
        <f t="shared" si="30"/>
        <v>4.6397134152936691E-2</v>
      </c>
      <c r="CB6" s="9">
        <f t="shared" si="30"/>
        <v>5.3140320130817785E-2</v>
      </c>
      <c r="CC6" s="9">
        <f t="shared" si="30"/>
        <v>5.9207194736868592E-2</v>
      </c>
      <c r="CD6" s="9">
        <f t="shared" si="30"/>
        <v>6.4683068691250373E-2</v>
      </c>
      <c r="CE6" s="9">
        <f t="shared" si="30"/>
        <v>6.9643145807504511E-2</v>
      </c>
      <c r="CF6" s="9">
        <f t="shared" si="30"/>
        <v>7.415375061401884E-2</v>
      </c>
      <c r="CG6" s="9">
        <f t="shared" si="30"/>
        <v>7.8273394453397038E-2</v>
      </c>
      <c r="CH6" s="9">
        <f t="shared" si="30"/>
        <v>8.2053703610915157E-2</v>
      </c>
      <c r="CI6" s="9">
        <f t="shared" ref="CI6:DN6" si="31">CI24*CI$10</f>
        <v>8.5540229170428417E-2</v>
      </c>
      <c r="CJ6" s="9">
        <f t="shared" si="31"/>
        <v>8.8773155245462379E-2</v>
      </c>
      <c r="CK6" s="9">
        <f t="shared" si="31"/>
        <v>9.178791963410407E-2</v>
      </c>
      <c r="CL6" s="9">
        <f t="shared" si="31"/>
        <v>9.4615758802708463E-2</v>
      </c>
      <c r="CM6" s="9">
        <f t="shared" si="31"/>
        <v>9.7284187307407399E-2</v>
      </c>
      <c r="CN6" s="9">
        <f t="shared" si="31"/>
        <v>9.9817420264569828E-2</v>
      </c>
      <c r="CO6" s="9">
        <f t="shared" si="31"/>
        <v>0.10223674622589871</v>
      </c>
      <c r="CP6" s="9">
        <f t="shared" si="31"/>
        <v>0.10456085676027797</v>
      </c>
      <c r="CQ6" s="9">
        <f t="shared" si="31"/>
        <v>0.10680613815744867</v>
      </c>
      <c r="CR6" s="9">
        <f t="shared" si="31"/>
        <v>0.10898692991987814</v>
      </c>
      <c r="CS6" s="9">
        <f t="shared" si="31"/>
        <v>0.11111575407526605</v>
      </c>
      <c r="CT6" s="9">
        <f t="shared" si="31"/>
        <v>0.11320351880386743</v>
      </c>
      <c r="CU6" s="9">
        <f t="shared" si="31"/>
        <v>0.11525969941636199</v>
      </c>
      <c r="CV6" s="9">
        <f t="shared" si="31"/>
        <v>0.11729249932635846</v>
      </c>
      <c r="CW6" s="9">
        <f t="shared" si="31"/>
        <v>0.11930899332606294</v>
      </c>
      <c r="CX6" s="9">
        <f t="shared" si="31"/>
        <v>0.12131525518528283</v>
      </c>
      <c r="CY6" s="9">
        <f t="shared" si="31"/>
        <v>0.12331647134540927</v>
      </c>
      <c r="CZ6" s="9">
        <f t="shared" si="31"/>
        <v>0.12531704226526208</v>
      </c>
      <c r="DA6" s="9">
        <f t="shared" si="31"/>
        <v>0.1273206727895411</v>
      </c>
      <c r="DB6" s="9">
        <f t="shared" si="31"/>
        <v>0.12933045274893426</v>
      </c>
      <c r="DC6" s="9">
        <f t="shared" si="31"/>
        <v>0.13134892886005545</v>
      </c>
      <c r="DD6" s="9">
        <f t="shared" si="31"/>
        <v>0.13337816887042195</v>
      </c>
      <c r="DE6" s="9">
        <f t="shared" si="31"/>
        <v>0.13541981878603948</v>
      </c>
      <c r="DF6" s="9">
        <f t="shared" si="31"/>
        <v>0.13747515392478868</v>
      </c>
      <c r="DG6" s="9">
        <f t="shared" si="31"/>
        <v>0.13954512445585823</v>
      </c>
      <c r="DH6" s="9">
        <f t="shared" si="31"/>
        <v>0.1416303960124467</v>
      </c>
      <c r="DI6" s="9">
        <f t="shared" si="31"/>
        <v>0.14373138590053819</v>
      </c>
      <c r="DJ6" s="9">
        <f t="shared" si="31"/>
        <v>0.14584829536965638</v>
      </c>
      <c r="DK6" s="9">
        <f t="shared" si="31"/>
        <v>0.14798113836113283</v>
      </c>
      <c r="DL6" s="9">
        <f t="shared" si="31"/>
        <v>0.15012976710482029</v>
      </c>
      <c r="DM6" s="9">
        <f t="shared" si="31"/>
        <v>0.15229389489556175</v>
      </c>
      <c r="DN6" s="9">
        <f t="shared" si="31"/>
        <v>0.15447311634556407</v>
      </c>
      <c r="DO6" s="9">
        <f t="shared" ref="DO6:EX6" si="32">DO24*DO$10</f>
        <v>0.15666692537752788</v>
      </c>
      <c r="DP6" s="9">
        <f t="shared" si="32"/>
        <v>0.15887473119551365</v>
      </c>
      <c r="DQ6" s="9">
        <f t="shared" si="32"/>
        <v>0.16109587244570575</v>
      </c>
      <c r="DR6" s="9">
        <f t="shared" si="32"/>
        <v>0.16332962975707169</v>
      </c>
      <c r="DS6" s="9">
        <f t="shared" si="32"/>
        <v>0.1655752368321349</v>
      </c>
      <c r="DT6" s="9">
        <f t="shared" si="32"/>
        <v>0.1678318902404185</v>
      </c>
      <c r="DU6" s="9">
        <f t="shared" si="32"/>
        <v>0.17009875805129943</v>
      </c>
      <c r="DV6" s="9">
        <f t="shared" si="32"/>
        <v>0.17237498742889265</v>
      </c>
      <c r="DW6" s="9">
        <f t="shared" si="32"/>
        <v>0.17465971129892341</v>
      </c>
      <c r="DX6" s="9">
        <f t="shared" si="32"/>
        <v>0.17695205418620993</v>
      </c>
      <c r="DY6" s="9">
        <f t="shared" si="32"/>
        <v>0.17925113731123085</v>
      </c>
      <c r="DZ6" s="9">
        <f t="shared" si="32"/>
        <v>0.18155608302514722</v>
      </c>
      <c r="EA6" s="9">
        <f t="shared" si="32"/>
        <v>0.18386601865447405</v>
      </c>
      <c r="EB6" s="9">
        <f t="shared" si="32"/>
        <v>0.18618007981929593</v>
      </c>
      <c r="EC6" s="9">
        <f t="shared" si="32"/>
        <v>0.18849741328232447</v>
      </c>
      <c r="ED6" s="9">
        <f t="shared" si="32"/>
        <v>0.19081717938021617</v>
      </c>
      <c r="EE6" s="9">
        <f t="shared" si="32"/>
        <v>0.19313855408326655</v>
      </c>
      <c r="EF6" s="9">
        <f t="shared" si="32"/>
        <v>0.195460730724836</v>
      </c>
      <c r="EG6" s="9">
        <f t="shared" si="32"/>
        <v>0.19778292143760565</v>
      </c>
      <c r="EH6" s="9">
        <f t="shared" si="32"/>
        <v>0.20010435832991011</v>
      </c>
      <c r="EI6" s="9">
        <f t="shared" si="32"/>
        <v>0.20242429443195781</v>
      </c>
      <c r="EJ6" s="9">
        <f t="shared" si="32"/>
        <v>0.20474200443864851</v>
      </c>
      <c r="EK6" s="9">
        <f t="shared" si="32"/>
        <v>0.20705678527291732</v>
      </c>
      <c r="EL6" s="9">
        <f t="shared" si="32"/>
        <v>0.20936795649103229</v>
      </c>
      <c r="EM6" s="9">
        <f t="shared" si="32"/>
        <v>0.21167486054902956</v>
      </c>
      <c r="EN6" s="9">
        <f t="shared" si="32"/>
        <v>0.21397686294744403</v>
      </c>
      <c r="EO6" s="9">
        <f t="shared" si="32"/>
        <v>0.21627335226969094</v>
      </c>
      <c r="EP6" s="9">
        <f t="shared" si="32"/>
        <v>0.21856374012781329</v>
      </c>
      <c r="EQ6" s="9">
        <f t="shared" si="32"/>
        <v>0.22084746102785066</v>
      </c>
      <c r="ER6" s="9">
        <f t="shared" si="32"/>
        <v>0.22312397216576632</v>
      </c>
      <c r="ES6" s="9">
        <f t="shared" si="32"/>
        <v>0.22539275316369614</v>
      </c>
      <c r="ET6" s="9">
        <f t="shared" si="32"/>
        <v>0.22765330575520565</v>
      </c>
      <c r="EU6" s="9">
        <f t="shared" si="32"/>
        <v>0.22990515342730697</v>
      </c>
      <c r="EV6" s="9">
        <f t="shared" si="32"/>
        <v>0.23214784102611558</v>
      </c>
      <c r="EW6" s="9">
        <f t="shared" si="32"/>
        <v>0.23438093433226975</v>
      </c>
      <c r="EX6" s="9">
        <f t="shared" si="32"/>
        <v>0.23660401961154062</v>
      </c>
    </row>
    <row r="7" spans="1:154" ht="16.5">
      <c r="A7" s="6">
        <v>3.7700156019757096</v>
      </c>
      <c r="B7" s="6">
        <v>-3.7032400694631065</v>
      </c>
      <c r="C7" s="6">
        <v>1.940702491832506</v>
      </c>
      <c r="D7" s="6">
        <v>-0.42579328809362466</v>
      </c>
      <c r="E7" s="6">
        <v>0.29799298027160276</v>
      </c>
      <c r="F7" s="6">
        <v>0.37244034602780035</v>
      </c>
      <c r="G7" s="6">
        <v>2.8625872536803874</v>
      </c>
      <c r="H7" s="6">
        <v>0.46154543455317887</v>
      </c>
      <c r="I7" s="40">
        <f>SUMPRODUCT(J7:O7,Results!B$12:G$12)+Results!$E$5*H7-AD7+AE7</f>
        <v>21.294675798373884</v>
      </c>
      <c r="J7" s="9">
        <f>SUMPRODUCT($A7:$F7,Results!$B$15:$G$15)</f>
        <v>26.357736198283071</v>
      </c>
      <c r="K7" s="9">
        <f>SUMPRODUCT($A7:$F7,Results!$B$16:$G$16)</f>
        <v>-8.8111430377385496</v>
      </c>
      <c r="L7" s="9">
        <f>SUMPRODUCT($A7:$F7,Results!$B$17:$G$17)</f>
        <v>-11.197256885069097</v>
      </c>
      <c r="M7" s="9">
        <f>SUMPRODUCT($A7:$F7,Results!$B$18:$G$18)</f>
        <v>-10.171549960909463</v>
      </c>
      <c r="N7" s="9">
        <f>SUMPRODUCT($A7:$F7,Results!$B$19:$G$19)</f>
        <v>-5.5528265063283504</v>
      </c>
      <c r="O7" s="9">
        <f>SUMPRODUCT($A7:$F7,Results!$B$20:$G$20)</f>
        <v>1.4880460000098483</v>
      </c>
      <c r="P7" s="9" cm="1">
        <f t="array" ref="P7">SUMPRODUCT(J7:O7,TRANSPOSE(BQ$20:BQ$25))+$AI$20-$BQ$27</f>
        <v>15.02966001138153</v>
      </c>
      <c r="Q7" s="27" cm="1">
        <f t="array" ref="Q7">SUMPRODUCT(J7:O7,TRANSPOSE(EX$20:EX$25))+$AI$20-$EX$27</f>
        <v>18.803806381077479</v>
      </c>
      <c r="R7" s="9">
        <f>I7-Results!$E$5*H7</f>
        <v>18.52540319105481</v>
      </c>
      <c r="S7" s="9" cm="1">
        <f t="array" ref="S7">SUMPRODUCT(J7:O7,TRANSPOSE(AW$28:AW$33))+$AI$20-$AH$26</f>
        <v>18.013300748881605</v>
      </c>
      <c r="T7" s="9">
        <f>SUMPRODUCT(J7:O7,Results!K$9:P$9)</f>
        <v>18.734629270325005</v>
      </c>
      <c r="U7" s="9">
        <f>SUMPRODUCT(J7:O7,Results!K$9:P$9)+$AI$20-$AH$31</f>
        <v>17.152400549251851</v>
      </c>
      <c r="V7" s="9">
        <f t="shared" si="6"/>
        <v>6.265015786992354</v>
      </c>
      <c r="W7" s="9">
        <f t="shared" si="7"/>
        <v>2.4908694172964054</v>
      </c>
      <c r="X7" s="9">
        <f t="shared" si="8"/>
        <v>2.7692726073190741</v>
      </c>
      <c r="Y7" s="9">
        <f t="shared" si="9"/>
        <v>3.2813750494922793</v>
      </c>
      <c r="Z7" s="9">
        <f t="shared" si="10"/>
        <v>-11.447547628716247</v>
      </c>
      <c r="AA7" s="9">
        <f t="shared" si="11"/>
        <v>4.1422752491220329</v>
      </c>
      <c r="AC7" s="9">
        <v>2.4928721171218449</v>
      </c>
      <c r="AD7" s="9">
        <v>2.4928721171218449</v>
      </c>
      <c r="AE7" s="9">
        <f t="shared" si="12"/>
        <v>2.4928721171218449</v>
      </c>
      <c r="AF7" s="9">
        <f t="shared" ca="1" si="0"/>
        <v>0.55516362970702193</v>
      </c>
      <c r="AH7" s="14" t="s">
        <v>112</v>
      </c>
      <c r="AI7" s="7">
        <f t="shared" ref="AI7:AO7" si="33">CORREL($N:$N,I:I)</f>
        <v>-0.50126610329379606</v>
      </c>
      <c r="AJ7" s="7">
        <f t="shared" si="33"/>
        <v>-0.51544011629348552</v>
      </c>
      <c r="AK7" s="7">
        <f t="shared" si="33"/>
        <v>1.7990141059340162E-2</v>
      </c>
      <c r="AL7" s="7">
        <f t="shared" si="33"/>
        <v>-0.40641311433645844</v>
      </c>
      <c r="AM7" s="7">
        <f t="shared" si="33"/>
        <v>0.73462321517141549</v>
      </c>
      <c r="AN7" s="7">
        <f t="shared" si="33"/>
        <v>0.99999999999999989</v>
      </c>
      <c r="AO7" s="7">
        <f t="shared" si="33"/>
        <v>0.13633592438062878</v>
      </c>
      <c r="AQ7" s="11">
        <f>IF(Results!B9=1,SUMPRODUCT(AU7:AZ7,AU7:AZ7)/AZ7,1)</f>
        <v>745192.03757288179</v>
      </c>
      <c r="AR7" s="2"/>
      <c r="AS7" s="3">
        <f>SUMPRODUCT(O:O,I:I)*Results!B9</f>
        <v>555324.44129086542</v>
      </c>
      <c r="AT7" s="11"/>
      <c r="AU7" s="3">
        <f>SUMPRODUCT(J:J,$O:$O)*AU15</f>
        <v>228374.83091245766</v>
      </c>
      <c r="AV7" s="3">
        <f t="shared" ref="AV7:AZ7" si="34">SUMPRODUCT(K:K,$O:$O)*AV15</f>
        <v>-244785.84523338708</v>
      </c>
      <c r="AW7" s="3">
        <f t="shared" si="34"/>
        <v>79500.100207274125</v>
      </c>
      <c r="AX7" s="3">
        <f t="shared" si="34"/>
        <v>12557.0240306048</v>
      </c>
      <c r="AY7" s="3">
        <f t="shared" si="34"/>
        <v>-138126.47480280054</v>
      </c>
      <c r="AZ7" s="3">
        <f t="shared" si="34"/>
        <v>338016.37206083158</v>
      </c>
      <c r="BB7" s="9"/>
      <c r="BC7" s="9">
        <f t="shared" ref="BC7:CH7" si="35">BC25*BC$10</f>
        <v>0.95169206478152335</v>
      </c>
      <c r="BD7" s="9">
        <f t="shared" si="35"/>
        <v>0.89796348462926068</v>
      </c>
      <c r="BE7" s="9">
        <f t="shared" si="35"/>
        <v>0.95510305264406326</v>
      </c>
      <c r="BF7" s="9">
        <f t="shared" si="35"/>
        <v>0.99828179368983627</v>
      </c>
      <c r="BG7" s="9">
        <f t="shared" si="35"/>
        <v>1.0565820711103611</v>
      </c>
      <c r="BH7" s="9">
        <f t="shared" si="35"/>
        <v>1.1138135303237129</v>
      </c>
      <c r="BI7" s="9">
        <f t="shared" si="35"/>
        <v>1.1698345681006712</v>
      </c>
      <c r="BJ7" s="9">
        <f t="shared" si="35"/>
        <v>1.2234356808437554</v>
      </c>
      <c r="BK7" s="9">
        <f t="shared" si="35"/>
        <v>1.2741975566470101</v>
      </c>
      <c r="BL7" s="9">
        <f t="shared" si="35"/>
        <v>1.3223050627852238</v>
      </c>
      <c r="BM7" s="9">
        <f t="shared" si="35"/>
        <v>1.3678591363543064</v>
      </c>
      <c r="BN7" s="9">
        <f t="shared" si="35"/>
        <v>1.4111084904589652</v>
      </c>
      <c r="BO7" s="9">
        <f t="shared" si="35"/>
        <v>1.4522430046151422</v>
      </c>
      <c r="BP7" s="9">
        <f t="shared" si="35"/>
        <v>1.4914563542341319</v>
      </c>
      <c r="BQ7" s="9">
        <f t="shared" si="35"/>
        <v>1.5289082770836526</v>
      </c>
      <c r="BR7" s="9">
        <f t="shared" si="35"/>
        <v>1.5647400896182704</v>
      </c>
      <c r="BS7" s="9">
        <f t="shared" si="35"/>
        <v>1.5990715506911368</v>
      </c>
      <c r="BT7" s="9">
        <f t="shared" si="35"/>
        <v>1.6320063969217029</v>
      </c>
      <c r="BU7" s="9">
        <f t="shared" si="35"/>
        <v>1.6636342727837388</v>
      </c>
      <c r="BV7" s="9">
        <f t="shared" si="35"/>
        <v>1.6940335874375241</v>
      </c>
      <c r="BW7" s="9">
        <f t="shared" si="35"/>
        <v>1.7232734087495847</v>
      </c>
      <c r="BX7" s="9">
        <f t="shared" si="35"/>
        <v>1.7514151773092412</v>
      </c>
      <c r="BY7" s="9">
        <f t="shared" si="35"/>
        <v>1.7785140149663097</v>
      </c>
      <c r="BZ7" s="9">
        <f t="shared" si="35"/>
        <v>1.8046198009099554</v>
      </c>
      <c r="CA7" s="9">
        <f t="shared" si="35"/>
        <v>1.8297780248596422</v>
      </c>
      <c r="CB7" s="9">
        <f t="shared" si="35"/>
        <v>1.8540304773528691</v>
      </c>
      <c r="CC7" s="9">
        <f t="shared" si="35"/>
        <v>1.8774158053514336</v>
      </c>
      <c r="CD7" s="9">
        <f t="shared" si="35"/>
        <v>1.8999699629219315</v>
      </c>
      <c r="CE7" s="9">
        <f t="shared" si="35"/>
        <v>1.9217265775276271</v>
      </c>
      <c r="CF7" s="9">
        <f t="shared" si="35"/>
        <v>1.9427172491665374</v>
      </c>
      <c r="CG7" s="9">
        <f t="shared" si="35"/>
        <v>1.9629717955336521</v>
      </c>
      <c r="CH7" s="9">
        <f t="shared" si="35"/>
        <v>1.9825184537997032</v>
      </c>
      <c r="CI7" s="9">
        <f t="shared" ref="CI7:DN7" si="36">CI25*CI$10</f>
        <v>2.0013840473723485</v>
      </c>
      <c r="CJ7" s="9">
        <f t="shared" si="36"/>
        <v>2.019594124346145</v>
      </c>
      <c r="CK7" s="9">
        <f t="shared" si="36"/>
        <v>2.0371730730120703</v>
      </c>
      <c r="CL7" s="9">
        <f t="shared" si="36"/>
        <v>2.0541442187525085</v>
      </c>
      <c r="CM7" s="9">
        <f t="shared" si="36"/>
        <v>2.0705299058120166</v>
      </c>
      <c r="CN7" s="9">
        <f t="shared" si="36"/>
        <v>2.0863515667675117</v>
      </c>
      <c r="CO7" s="9">
        <f t="shared" si="36"/>
        <v>2.1016297819853103</v>
      </c>
      <c r="CP7" s="9">
        <f t="shared" si="36"/>
        <v>2.1163843309201487</v>
      </c>
      <c r="CQ7" s="9">
        <f t="shared" si="36"/>
        <v>2.1306342367614408</v>
      </c>
      <c r="CR7" s="9">
        <f t="shared" si="36"/>
        <v>2.1443978056483268</v>
      </c>
      <c r="CS7" s="9">
        <f t="shared" si="36"/>
        <v>2.1576926614444427</v>
      </c>
      <c r="CT7" s="9">
        <f t="shared" si="36"/>
        <v>2.1705357768757616</v>
      </c>
      <c r="CU7" s="9">
        <f t="shared" si="36"/>
        <v>2.1829435016821179</v>
      </c>
      <c r="CV7" s="9">
        <f t="shared" si="36"/>
        <v>2.1949315883086076</v>
      </c>
      <c r="CW7" s="9">
        <f t="shared" si="36"/>
        <v>2.2065152155617929</v>
      </c>
      <c r="CX7" s="9">
        <f t="shared" si="36"/>
        <v>2.217709010573214</v>
      </c>
      <c r="CY7" s="9">
        <f t="shared" si="36"/>
        <v>2.2285270693456964</v>
      </c>
      <c r="CZ7" s="9">
        <f t="shared" si="36"/>
        <v>2.2389829761035829</v>
      </c>
      <c r="DA7" s="9">
        <f t="shared" si="36"/>
        <v>2.2490898216238997</v>
      </c>
      <c r="DB7" s="9">
        <f t="shared" si="36"/>
        <v>2.2588602206898853</v>
      </c>
      <c r="DC7" s="9">
        <f t="shared" si="36"/>
        <v>2.2683063287795076</v>
      </c>
      <c r="DD7" s="9">
        <f t="shared" si="36"/>
        <v>2.277439858078544</v>
      </c>
      <c r="DE7" s="9">
        <f t="shared" si="36"/>
        <v>2.2862720928892442</v>
      </c>
      <c r="DF7" s="9">
        <f t="shared" si="36"/>
        <v>2.2948139044908489</v>
      </c>
      <c r="DG7" s="9">
        <f t="shared" si="36"/>
        <v>2.3030757654964855</v>
      </c>
      <c r="DH7" s="9">
        <f t="shared" si="36"/>
        <v>2.3110677637417321</v>
      </c>
      <c r="DI7" s="9">
        <f t="shared" si="36"/>
        <v>2.3187996157328414</v>
      </c>
      <c r="DJ7" s="9">
        <f t="shared" si="36"/>
        <v>2.3262806796769753</v>
      </c>
      <c r="DK7" s="9">
        <f t="shared" si="36"/>
        <v>2.3335199681124315</v>
      </c>
      <c r="DL7" s="9">
        <f t="shared" si="36"/>
        <v>2.340526160153519</v>
      </c>
      <c r="DM7" s="9">
        <f t="shared" si="36"/>
        <v>2.3473076133622004</v>
      </c>
      <c r="DN7" s="9">
        <f t="shared" si="36"/>
        <v>2.353872375256794</v>
      </c>
      <c r="DO7" s="9">
        <f t="shared" ref="DO7:EX7" si="37">DO25*DO$10</f>
        <v>2.3602281944666537</v>
      </c>
      <c r="DP7" s="9">
        <f t="shared" si="37"/>
        <v>2.3663825315407876</v>
      </c>
      <c r="DQ7" s="9">
        <f t="shared" si="37"/>
        <v>2.3723425694177411</v>
      </c>
      <c r="DR7" s="9">
        <f t="shared" si="37"/>
        <v>2.3781152235636451</v>
      </c>
      <c r="DS7" s="9">
        <f t="shared" si="37"/>
        <v>2.3837071517850776</v>
      </c>
      <c r="DT7" s="9">
        <f t="shared" si="37"/>
        <v>2.3891247637232813</v>
      </c>
      <c r="DU7" s="9">
        <f t="shared" si="37"/>
        <v>2.3943742300362429</v>
      </c>
      <c r="DV7" s="9">
        <f t="shared" si="37"/>
        <v>2.3994614912751682</v>
      </c>
      <c r="DW7" s="9">
        <f t="shared" si="37"/>
        <v>2.4043922664619655</v>
      </c>
      <c r="DX7" s="9">
        <f t="shared" si="37"/>
        <v>2.4091720613744312</v>
      </c>
      <c r="DY7" s="9">
        <f t="shared" si="37"/>
        <v>2.4138061765459264</v>
      </c>
      <c r="DZ7" s="9">
        <f t="shared" si="37"/>
        <v>2.4182997149864431</v>
      </c>
      <c r="EA7" s="9">
        <f t="shared" si="37"/>
        <v>2.4226575896320122</v>
      </c>
      <c r="EB7" s="9">
        <f t="shared" si="37"/>
        <v>2.4268845305295215</v>
      </c>
      <c r="EC7" s="9">
        <f t="shared" si="37"/>
        <v>2.4309850917640223</v>
      </c>
      <c r="ED7" s="9">
        <f t="shared" si="37"/>
        <v>2.4349636581356675</v>
      </c>
      <c r="EE7" s="9">
        <f t="shared" si="37"/>
        <v>2.4388244515934203</v>
      </c>
      <c r="EF7" s="9">
        <f t="shared" si="37"/>
        <v>2.4425715374326828</v>
      </c>
      <c r="EG7" s="9">
        <f t="shared" si="37"/>
        <v>2.4462088302639575</v>
      </c>
      <c r="EH7" s="9">
        <f t="shared" si="37"/>
        <v>2.4497400997596142</v>
      </c>
      <c r="EI7" s="9">
        <f t="shared" si="37"/>
        <v>2.4531689761857733</v>
      </c>
      <c r="EJ7" s="9">
        <f t="shared" si="37"/>
        <v>2.4564989557262438</v>
      </c>
      <c r="EK7" s="9">
        <f t="shared" si="37"/>
        <v>2.459733405605359</v>
      </c>
      <c r="EL7" s="9">
        <f t="shared" si="37"/>
        <v>2.462875569016437</v>
      </c>
      <c r="EM7" s="9">
        <f t="shared" si="37"/>
        <v>2.4659285698625029</v>
      </c>
      <c r="EN7" s="9">
        <f t="shared" si="37"/>
        <v>2.4688954173157471</v>
      </c>
      <c r="EO7" s="9">
        <f t="shared" si="37"/>
        <v>2.4717790102020936</v>
      </c>
      <c r="EP7" s="9">
        <f t="shared" si="37"/>
        <v>2.4745821412170832</v>
      </c>
      <c r="EQ7" s="9">
        <f t="shared" si="37"/>
        <v>2.4773075009791379</v>
      </c>
      <c r="ER7" s="9">
        <f t="shared" si="37"/>
        <v>2.4799576819261224</v>
      </c>
      <c r="ES7" s="9">
        <f t="shared" si="37"/>
        <v>2.4825351820609538</v>
      </c>
      <c r="ET7" s="9">
        <f t="shared" si="37"/>
        <v>2.4850424085518457</v>
      </c>
      <c r="EU7" s="9">
        <f t="shared" si="37"/>
        <v>2.4874816811926421</v>
      </c>
      <c r="EV7" s="9">
        <f t="shared" si="37"/>
        <v>2.4898552357284802</v>
      </c>
      <c r="EW7" s="9">
        <f t="shared" si="37"/>
        <v>2.4921652270519101</v>
      </c>
      <c r="EX7" s="9">
        <f t="shared" si="37"/>
        <v>2.4944137322744115</v>
      </c>
    </row>
    <row r="8" spans="1:154" ht="16.5">
      <c r="A8" s="6">
        <v>-1.4699524849718979</v>
      </c>
      <c r="B8" s="6">
        <v>10.686285306526985</v>
      </c>
      <c r="C8" s="6">
        <v>3.2755915107012021</v>
      </c>
      <c r="D8" s="6">
        <v>-2.6679557137569407</v>
      </c>
      <c r="E8" s="6">
        <v>-9.075466127523385E-2</v>
      </c>
      <c r="F8" s="6">
        <v>4.3840395659027873</v>
      </c>
      <c r="G8" s="6">
        <v>2.5166105025456651</v>
      </c>
      <c r="H8" s="6">
        <v>0.11556868341845661</v>
      </c>
      <c r="I8" s="40">
        <f>SUMPRODUCT(J8:O8,Results!B$12:G$12)+Results!$E$5*H8-AD8+AE8</f>
        <v>-40.96400027237803</v>
      </c>
      <c r="J8" s="9">
        <f>SUMPRODUCT($A8:$F8,Results!$B$15:$G$15)</f>
        <v>-22.160484552970157</v>
      </c>
      <c r="K8" s="9">
        <f>SUMPRODUCT($A8:$F8,Results!$B$16:$G$16)</f>
        <v>-10.098427603443026</v>
      </c>
      <c r="L8" s="9">
        <f>SUMPRODUCT($A8:$F8,Results!$B$17:$G$17)</f>
        <v>17.611432992372993</v>
      </c>
      <c r="M8" s="9">
        <f>SUMPRODUCT($A8:$F8,Results!$B$18:$G$18)</f>
        <v>4.8445070725265929</v>
      </c>
      <c r="N8" s="9">
        <f>SUMPRODUCT($A8:$F8,Results!$B$19:$G$19)</f>
        <v>-4.046047838864208</v>
      </c>
      <c r="O8" s="9">
        <f>SUMPRODUCT($A8:$F8,Results!$B$20:$G$20)</f>
        <v>-0.73643390597342595</v>
      </c>
      <c r="P8" s="9" cm="1">
        <f t="array" ref="P8">SUMPRODUCT(J8:O8,TRANSPOSE(BQ$20:BQ$25))+$AI$20-$BQ$27</f>
        <v>-25.063420503621252</v>
      </c>
      <c r="Q8" s="27" cm="1">
        <f t="array" ref="Q8">SUMPRODUCT(J8:O8,TRANSPOSE(EX$20:EX$25))+$AI$20-$EX$27</f>
        <v>-43.8592049527985</v>
      </c>
      <c r="R8" s="9">
        <f>I8-Results!$E$5*H8</f>
        <v>-41.657412372888771</v>
      </c>
      <c r="S8" s="9" cm="1">
        <f t="array" ref="S8">SUMPRODUCT(J8:O8,TRANSPOSE(AW$28:AW$33))+$AI$20-$AH$26</f>
        <v>-7.7623656644295167</v>
      </c>
      <c r="T8" s="9">
        <f>SUMPRODUCT(J8:O8,Results!K$9:P$9)</f>
        <v>-40.467584863247623</v>
      </c>
      <c r="U8" s="9">
        <f>SUMPRODUCT(J8:O8,Results!K$9:P$9)+$AI$20-$AH$31</f>
        <v>-42.049813584320781</v>
      </c>
      <c r="V8" s="9">
        <f t="shared" si="6"/>
        <v>-15.900579768756778</v>
      </c>
      <c r="W8" s="9">
        <f t="shared" si="7"/>
        <v>2.8952046804204699</v>
      </c>
      <c r="X8" s="9">
        <f t="shared" si="8"/>
        <v>0.69341210051074142</v>
      </c>
      <c r="Y8" s="9">
        <f t="shared" si="9"/>
        <v>-33.201634607948513</v>
      </c>
      <c r="Z8" s="9">
        <f t="shared" si="10"/>
        <v>-73.706223699468154</v>
      </c>
      <c r="AA8" s="9">
        <f t="shared" si="11"/>
        <v>1.0858133119427507</v>
      </c>
      <c r="AC8" s="9">
        <v>2.9394240869809281</v>
      </c>
      <c r="AD8" s="9">
        <v>2.9394240869809281</v>
      </c>
      <c r="AE8" s="9">
        <f t="shared" si="12"/>
        <v>2.9394240869809281</v>
      </c>
      <c r="AF8" s="9">
        <f t="shared" ca="1" si="0"/>
        <v>0.43838840435052806</v>
      </c>
      <c r="AH8" s="14" t="s">
        <v>113</v>
      </c>
      <c r="AI8" s="7">
        <f t="shared" ref="AI8:AO8" si="38">CORREL($O:$O,I:I)</f>
        <v>0.27517352797586125</v>
      </c>
      <c r="AJ8" s="7">
        <f t="shared" si="38"/>
        <v>0.14080899270521902</v>
      </c>
      <c r="AK8" s="7">
        <f t="shared" si="38"/>
        <v>-0.66561756000613026</v>
      </c>
      <c r="AL8" s="7">
        <f t="shared" si="38"/>
        <v>-0.14774623911846138</v>
      </c>
      <c r="AM8" s="7">
        <f t="shared" si="38"/>
        <v>0.32273928657066114</v>
      </c>
      <c r="AN8" s="7">
        <f t="shared" si="38"/>
        <v>0.13633592438062878</v>
      </c>
      <c r="AO8" s="7">
        <f t="shared" si="38"/>
        <v>1</v>
      </c>
      <c r="AQ8" s="11"/>
      <c r="AR8" s="2"/>
      <c r="AS8" s="3"/>
      <c r="AT8" s="11"/>
      <c r="AU8" s="3"/>
      <c r="AV8" s="3"/>
      <c r="AW8" s="3"/>
      <c r="AX8" s="3"/>
      <c r="AY8" s="3"/>
      <c r="AZ8" s="3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</row>
    <row r="9" spans="1:154">
      <c r="A9" s="6">
        <v>-1.2784193757137579</v>
      </c>
      <c r="B9" s="6">
        <v>-3.6287707853445967</v>
      </c>
      <c r="C9" s="6">
        <v>1.0970292844125997</v>
      </c>
      <c r="D9" s="6">
        <v>2.0555971436590674</v>
      </c>
      <c r="E9" s="6">
        <v>0.86801187676819569</v>
      </c>
      <c r="F9" s="6">
        <v>1.1092874728222901</v>
      </c>
      <c r="G9" s="6">
        <v>7.0692926287950607E-3</v>
      </c>
      <c r="H9" s="6">
        <v>-2.3939725264984135</v>
      </c>
      <c r="I9" s="40">
        <f>SUMPRODUCT(J9:O9,Results!B$12:G$12)+Results!$E$5*H9-AD9+AE9</f>
        <v>2.2274112742107501</v>
      </c>
      <c r="J9" s="9">
        <f>SUMPRODUCT($A9:$F9,Results!$B$15:$G$15)</f>
        <v>8.1956297903643591</v>
      </c>
      <c r="K9" s="9">
        <f>SUMPRODUCT($A9:$F9,Results!$B$16:$G$16)</f>
        <v>7.304755101384508</v>
      </c>
      <c r="L9" s="9">
        <f>SUMPRODUCT($A9:$F9,Results!$B$17:$G$17)</f>
        <v>4.1296417266857794</v>
      </c>
      <c r="M9" s="9">
        <f>SUMPRODUCT($A9:$F9,Results!$B$18:$G$18)</f>
        <v>-4.0005215358160013</v>
      </c>
      <c r="N9" s="9">
        <f>SUMPRODUCT($A9:$F9,Results!$B$19:$G$19)</f>
        <v>-9.134406176078727</v>
      </c>
      <c r="O9" s="9">
        <f>SUMPRODUCT($A9:$F9,Results!$B$20:$G$20)</f>
        <v>-8.1984876640479403</v>
      </c>
      <c r="P9" s="9" cm="1">
        <f t="array" ref="P9">SUMPRODUCT(J9:O9,TRANSPOSE(BQ$20:BQ$25))+$AI$20-$BQ$27</f>
        <v>13.312053716310594</v>
      </c>
      <c r="Q9" s="27" cm="1">
        <f t="array" ref="Q9">SUMPRODUCT(J9:O9,TRANSPOSE(EX$20:EX$25))+$AI$20-$EX$27</f>
        <v>17.917013598190145</v>
      </c>
      <c r="R9" s="9">
        <f>I9-Results!$E$5*H9</f>
        <v>16.591246433201231</v>
      </c>
      <c r="S9" s="9" cm="1">
        <f t="array" ref="S9">SUMPRODUCT(J9:O9,TRANSPOSE(AW$28:AW$33))+$AI$20-$AH$26</f>
        <v>11.172090243527784</v>
      </c>
      <c r="T9" s="9">
        <f>SUMPRODUCT(J9:O9,Results!K$9:P$9)</f>
        <v>17.081879878895684</v>
      </c>
      <c r="U9" s="9">
        <f>SUMPRODUCT(J9:O9,Results!K$9:P$9)+$AI$20-$AH$31</f>
        <v>15.499651157822527</v>
      </c>
      <c r="V9" s="9">
        <f t="shared" si="6"/>
        <v>-11.084642442099844</v>
      </c>
      <c r="W9" s="9">
        <f t="shared" si="7"/>
        <v>-15.689602323979395</v>
      </c>
      <c r="X9" s="9">
        <f t="shared" si="8"/>
        <v>-14.363835158990481</v>
      </c>
      <c r="Y9" s="9">
        <f t="shared" si="9"/>
        <v>-8.9446789693170334</v>
      </c>
      <c r="Z9" s="9">
        <f t="shared" si="10"/>
        <v>-30.514812152879379</v>
      </c>
      <c r="AA9" s="9">
        <f t="shared" si="11"/>
        <v>-13.272239883611777</v>
      </c>
      <c r="AC9" s="9">
        <v>-15.689609662122338</v>
      </c>
      <c r="AD9" s="9">
        <v>-15.689609662122338</v>
      </c>
      <c r="AE9" s="9">
        <f t="shared" si="12"/>
        <v>-15.689609662122338</v>
      </c>
      <c r="AF9" s="9">
        <f t="shared" ca="1" si="0"/>
        <v>0.73229263420832524</v>
      </c>
      <c r="AQ9" s="35" t="s">
        <v>243</v>
      </c>
      <c r="AR9" s="2"/>
      <c r="AS9" s="3"/>
      <c r="AT9" s="29"/>
      <c r="AU9" s="30">
        <f>Results!B4</f>
        <v>1</v>
      </c>
      <c r="AV9" s="30">
        <f>Results!B5</f>
        <v>1</v>
      </c>
      <c r="AW9" s="30">
        <f>Results!B6</f>
        <v>1</v>
      </c>
      <c r="AX9" s="30">
        <f>Results!B7</f>
        <v>1</v>
      </c>
      <c r="AY9" s="30">
        <f>Results!B8</f>
        <v>1</v>
      </c>
      <c r="AZ9" s="30">
        <f>Results!B9</f>
        <v>1</v>
      </c>
      <c r="BB9" s="19" t="s">
        <v>247</v>
      </c>
      <c r="BC9" s="9" cm="1">
        <f t="array" ref="BC9">SUMPRODUCT(BC2:BC7,TRANSPOSE($AJ20:$AO20))</f>
        <v>66.782151597285406</v>
      </c>
      <c r="BD9" s="9" cm="1">
        <f t="array" ref="BD9">SUMPRODUCT(BD2:BD7,TRANSPOSE($AJ20:$AO20))</f>
        <v>62.771521729979078</v>
      </c>
      <c r="BE9" s="9" cm="1">
        <f t="array" ref="BE9">SUMPRODUCT(BE2:BE7,TRANSPOSE($AJ20:$AO20))</f>
        <v>62.138047884898839</v>
      </c>
      <c r="BF9" s="9" cm="1">
        <f t="array" ref="BF9">SUMPRODUCT(BF2:BF7,TRANSPOSE($AJ20:$AO20))</f>
        <v>59.682778813522702</v>
      </c>
      <c r="BG9" s="9" cm="1">
        <f t="array" ref="BG9">SUMPRODUCT(BG2:BG7,TRANSPOSE($AJ20:$AO20))</f>
        <v>58.396508219189812</v>
      </c>
      <c r="BH9" s="9" cm="1">
        <f t="array" ref="BH9">SUMPRODUCT(BH2:BH7,TRANSPOSE($AJ20:$AO20))</f>
        <v>56.854824567823911</v>
      </c>
      <c r="BI9" s="9" cm="1">
        <f t="array" ref="BI9">SUMPRODUCT(BI2:BI7,TRANSPOSE($AJ20:$AO20))</f>
        <v>55.614886791763681</v>
      </c>
      <c r="BJ9" s="9" cm="1">
        <f t="array" ref="BJ9">SUMPRODUCT(BJ2:BJ7,TRANSPOSE($AJ20:$AO20))</f>
        <v>54.414175591181198</v>
      </c>
      <c r="BK9" s="9" cm="1">
        <f t="array" ref="BK9">SUMPRODUCT(BK2:BK7,TRANSPOSE($AJ20:$AO20))</f>
        <v>53.335904234709375</v>
      </c>
      <c r="BL9" s="9" cm="1">
        <f t="array" ref="BL9">SUMPRODUCT(BL2:BL7,TRANSPOSE($AJ20:$AO20))</f>
        <v>52.332834938233582</v>
      </c>
      <c r="BM9" s="9" cm="1">
        <f t="array" ref="BM9">SUMPRODUCT(BM2:BM7,TRANSPOSE($AJ20:$AO20))</f>
        <v>51.412009706076724</v>
      </c>
      <c r="BN9" s="9" cm="1">
        <f t="array" ref="BN9">SUMPRODUCT(BN2:BN7,TRANSPOSE($AJ20:$AO20))</f>
        <v>50.561101685837514</v>
      </c>
      <c r="BO9" s="9" cm="1">
        <f t="array" ref="BO9">SUMPRODUCT(BO2:BO7,TRANSPOSE($AJ20:$AO20))</f>
        <v>49.776149947626593</v>
      </c>
      <c r="BP9" s="9" cm="1">
        <f t="array" ref="BP9">SUMPRODUCT(BP2:BP7,TRANSPOSE($AJ20:$AO20))</f>
        <v>49.05068154904032</v>
      </c>
      <c r="BQ9" s="9" cm="1">
        <f t="array" ref="BQ9">SUMPRODUCT(BQ2:BQ7,TRANSPOSE($AJ20:$AO20))</f>
        <v>48.37977254995721</v>
      </c>
      <c r="BR9" s="9" cm="1">
        <f t="array" ref="BR9">SUMPRODUCT(BR2:BR7,TRANSPOSE($AJ20:$AO20))</f>
        <v>47.758485915428345</v>
      </c>
      <c r="BS9" s="9" cm="1">
        <f t="array" ref="BS9">SUMPRODUCT(BS2:BS7,TRANSPOSE($AJ20:$AO20))</f>
        <v>47.182448911958602</v>
      </c>
      <c r="BT9" s="9" cm="1">
        <f t="array" ref="BT9">SUMPRODUCT(BT2:BT7,TRANSPOSE($AJ20:$AO20))</f>
        <v>46.647618551032849</v>
      </c>
      <c r="BU9" s="9" cm="1">
        <f t="array" ref="BU9">SUMPRODUCT(BU2:BU7,TRANSPOSE($AJ20:$AO20))</f>
        <v>46.150344308285625</v>
      </c>
      <c r="BV9" s="9" cm="1">
        <f t="array" ref="BV9">SUMPRODUCT(BV2:BV7,TRANSPOSE($AJ20:$AO20))</f>
        <v>45.687312825773787</v>
      </c>
      <c r="BW9" s="9" cm="1">
        <f t="array" ref="BW9">SUMPRODUCT(BW2:BW7,TRANSPOSE($AJ20:$AO20))</f>
        <v>45.25553285940844</v>
      </c>
      <c r="BX9" s="9" cm="1">
        <f t="array" ref="BX9">SUMPRODUCT(BX2:BX7,TRANSPOSE($AJ20:$AO20))</f>
        <v>44.852303641607811</v>
      </c>
      <c r="BY9" s="9" cm="1">
        <f t="array" ref="BY9">SUMPRODUCT(BY2:BY7,TRANSPOSE($AJ20:$AO20))</f>
        <v>44.475189669556393</v>
      </c>
      <c r="BZ9" s="9" cm="1">
        <f t="array" ref="BZ9">SUMPRODUCT(BZ2:BZ7,TRANSPOSE($AJ20:$AO20))</f>
        <v>44.121994537622669</v>
      </c>
      <c r="CA9" s="9" cm="1">
        <f t="array" ref="CA9">SUMPRODUCT(CA2:CA7,TRANSPOSE($AJ20:$AO20))</f>
        <v>43.790737284394268</v>
      </c>
      <c r="CB9" s="9" cm="1">
        <f t="array" ref="CB9">SUMPRODUCT(CB2:CB7,TRANSPOSE($AJ20:$AO20))</f>
        <v>43.479630336151736</v>
      </c>
      <c r="CC9" s="9" cm="1">
        <f t="array" ref="CC9">SUMPRODUCT(CC2:CC7,TRANSPOSE($AJ20:$AO20))</f>
        <v>43.18705952268607</v>
      </c>
      <c r="CD9" s="9" cm="1">
        <f t="array" ref="CD9">SUMPRODUCT(CD2:CD7,TRANSPOSE($AJ20:$AO20))</f>
        <v>42.911565969468001</v>
      </c>
      <c r="CE9" s="9" cm="1">
        <f t="array" ref="CE9">SUMPRODUCT(CE2:CE7,TRANSPOSE($AJ20:$AO20))</f>
        <v>42.651829826082448</v>
      </c>
      <c r="CF9" s="9" cm="1">
        <f t="array" ref="CF9">SUMPRODUCT(CF2:CF7,TRANSPOSE($AJ20:$AO20))</f>
        <v>42.406655680793847</v>
      </c>
      <c r="CG9" s="9" cm="1">
        <f t="array" ref="CG9">SUMPRODUCT(CG2:CG7,TRANSPOSE($AJ20:$AO20))</f>
        <v>42.174959527104335</v>
      </c>
      <c r="CH9" s="9" cm="1">
        <f t="array" ref="CH9">SUMPRODUCT(CH2:CH7,TRANSPOSE($AJ20:$AO20))</f>
        <v>41.955757134962681</v>
      </c>
      <c r="CI9" s="9" cm="1">
        <f t="array" ref="CI9">SUMPRODUCT(CI2:CI7,TRANSPOSE($AJ20:$AO20))</f>
        <v>41.748153687687065</v>
      </c>
      <c r="CJ9" s="9" cm="1">
        <f t="array" ref="CJ9">SUMPRODUCT(CJ2:CJ7,TRANSPOSE($AJ20:$AO20))</f>
        <v>41.551334552339455</v>
      </c>
      <c r="CK9" s="9" cm="1">
        <f t="array" ref="CK9">SUMPRODUCT(CK2:CK7,TRANSPOSE($AJ20:$AO20))</f>
        <v>41.364557061926348</v>
      </c>
      <c r="CL9" s="9" cm="1">
        <f t="array" ref="CL9">SUMPRODUCT(CL2:CL7,TRANSPOSE($AJ20:$AO20))</f>
        <v>41.187143198399269</v>
      </c>
      <c r="CM9" s="9" cm="1">
        <f t="array" ref="CM9">SUMPRODUCT(CM2:CM7,TRANSPOSE($AJ20:$AO20))</f>
        <v>41.018473076292267</v>
      </c>
      <c r="CN9" s="9" cm="1">
        <f t="array" ref="CN9">SUMPRODUCT(CN2:CN7,TRANSPOSE($AJ20:$AO20))</f>
        <v>40.857979137144596</v>
      </c>
      <c r="CO9" s="9" cm="1">
        <f t="array" ref="CO9">SUMPRODUCT(CO2:CO7,TRANSPOSE($AJ20:$AO20))</f>
        <v>40.705140974522934</v>
      </c>
      <c r="CP9" s="9" cm="1">
        <f t="array" ref="CP9">SUMPRODUCT(CP2:CP7,TRANSPOSE($AJ20:$AO20))</f>
        <v>40.559480718312642</v>
      </c>
      <c r="CQ9" s="9" cm="1">
        <f t="array" ref="CQ9">SUMPRODUCT(CQ2:CQ7,TRANSPOSE($AJ20:$AO20))</f>
        <v>40.420558914981392</v>
      </c>
      <c r="CR9" s="9" cm="1">
        <f t="array" ref="CR9">SUMPRODUCT(CR2:CR7,TRANSPOSE($AJ20:$AO20))</f>
        <v>40.287970847738663</v>
      </c>
      <c r="CS9" s="9" cm="1">
        <f t="array" ref="CS9">SUMPRODUCT(CS2:CS7,TRANSPOSE($AJ20:$AO20))</f>
        <v>40.161343246965863</v>
      </c>
      <c r="CT9" s="9" cm="1">
        <f t="array" ref="CT9">SUMPRODUCT(CT2:CT7,TRANSPOSE($AJ20:$AO20))</f>
        <v>40.04033134702928</v>
      </c>
      <c r="CU9" s="9" cm="1">
        <f t="array" ref="CU9">SUMPRODUCT(CU2:CU7,TRANSPOSE($AJ20:$AO20))</f>
        <v>39.924616250677204</v>
      </c>
      <c r="CV9" s="9" cm="1">
        <f t="array" ref="CV9">SUMPRODUCT(CV2:CV7,TRANSPOSE($AJ20:$AO20))</f>
        <v>39.813902566723563</v>
      </c>
      <c r="CW9" s="9" cm="1">
        <f t="array" ref="CW9">SUMPRODUCT(CW2:CW7,TRANSPOSE($AJ20:$AO20))</f>
        <v>39.70791629069754</v>
      </c>
      <c r="CX9" s="9" cm="1">
        <f t="array" ref="CX9">SUMPRODUCT(CX2:CX7,TRANSPOSE($AJ20:$AO20))</f>
        <v>39.606402901647449</v>
      </c>
      <c r="CY9" s="9" cm="1">
        <f t="array" ref="CY9">SUMPRODUCT(CY2:CY7,TRANSPOSE($AJ20:$AO20))</f>
        <v>39.50912565138244</v>
      </c>
      <c r="CZ9" s="9" cm="1">
        <f t="array" ref="CZ9">SUMPRODUCT(CZ2:CZ7,TRANSPOSE($AJ20:$AO20))</f>
        <v>39.415864025163522</v>
      </c>
      <c r="DA9" s="9" cm="1">
        <f t="array" ref="DA9">SUMPRODUCT(DA2:DA7,TRANSPOSE($AJ20:$AO20))</f>
        <v>39.326412355260452</v>
      </c>
      <c r="DB9" s="9" cm="1">
        <f t="array" ref="DB9">SUMPRODUCT(DB2:DB7,TRANSPOSE($AJ20:$AO20))</f>
        <v>39.240578570911723</v>
      </c>
      <c r="DC9" s="9" cm="1">
        <f t="array" ref="DC9">SUMPRODUCT(DC2:DC7,TRANSPOSE($AJ20:$AO20))</f>
        <v>39.158183070093827</v>
      </c>
      <c r="DD9" s="9" cm="1">
        <f t="array" ref="DD9">SUMPRODUCT(DD2:DD7,TRANSPOSE($AJ20:$AO20))</f>
        <v>39.079057700155573</v>
      </c>
      <c r="DE9" s="9" cm="1">
        <f t="array" ref="DE9">SUMPRODUCT(DE2:DE7,TRANSPOSE($AJ20:$AO20))</f>
        <v>39.003044835828021</v>
      </c>
      <c r="DF9" s="9" cm="1">
        <f t="array" ref="DF9">SUMPRODUCT(DF2:DF7,TRANSPOSE($AJ20:$AO20))</f>
        <v>38.929996544405732</v>
      </c>
      <c r="DG9" s="9" cm="1">
        <f t="array" ref="DG9">SUMPRODUCT(DG2:DG7,TRANSPOSE($AJ20:$AO20))</f>
        <v>38.859773829029095</v>
      </c>
      <c r="DH9" s="9" cm="1">
        <f t="array" ref="DH9">SUMPRODUCT(DH2:DH7,TRANSPOSE($AJ20:$AO20))</f>
        <v>38.792245942001408</v>
      </c>
      <c r="DI9" s="9" cm="1">
        <f t="array" ref="DI9">SUMPRODUCT(DI2:DI7,TRANSPOSE($AJ20:$AO20))</f>
        <v>38.727289760960517</v>
      </c>
      <c r="DJ9" s="9" cm="1">
        <f t="array" ref="DJ9">SUMPRODUCT(DJ2:DJ7,TRANSPOSE($AJ20:$AO20))</f>
        <v>38.664789221509778</v>
      </c>
      <c r="DK9" s="9" cm="1">
        <f t="array" ref="DK9">SUMPRODUCT(DK2:DK7,TRANSPOSE($AJ20:$AO20))</f>
        <v>38.604634800608721</v>
      </c>
      <c r="DL9" s="9" cm="1">
        <f t="array" ref="DL9">SUMPRODUCT(DL2:DL7,TRANSPOSE($AJ20:$AO20))</f>
        <v>38.546723045638423</v>
      </c>
      <c r="DM9" s="9" cm="1">
        <f t="array" ref="DM9">SUMPRODUCT(DM2:DM7,TRANSPOSE($AJ20:$AO20))</f>
        <v>38.490956144603459</v>
      </c>
      <c r="DN9" s="9" cm="1">
        <f t="array" ref="DN9">SUMPRODUCT(DN2:DN7,TRANSPOSE($AJ20:$AO20))</f>
        <v>38.437241533416092</v>
      </c>
      <c r="DO9" s="9" cm="1">
        <f t="array" ref="DO9">SUMPRODUCT(DO2:DO7,TRANSPOSE($AJ20:$AO20))</f>
        <v>38.385491536638412</v>
      </c>
      <c r="DP9" s="9" cm="1">
        <f t="array" ref="DP9">SUMPRODUCT(DP2:DP7,TRANSPOSE($AJ20:$AO20))</f>
        <v>38.335623038440374</v>
      </c>
      <c r="DQ9" s="9" cm="1">
        <f t="array" ref="DQ9">SUMPRODUCT(DQ2:DQ7,TRANSPOSE($AJ20:$AO20))</f>
        <v>38.28755718087077</v>
      </c>
      <c r="DR9" s="9" cm="1">
        <f t="array" ref="DR9">SUMPRODUCT(DR2:DR7,TRANSPOSE($AJ20:$AO20))</f>
        <v>38.24121908684068</v>
      </c>
      <c r="DS9" s="9" cm="1">
        <f t="array" ref="DS9">SUMPRODUCT(DS2:DS7,TRANSPOSE($AJ20:$AO20))</f>
        <v>38.19653760548767</v>
      </c>
      <c r="DT9" s="9" cm="1">
        <f t="array" ref="DT9">SUMPRODUCT(DT2:DT7,TRANSPOSE($AJ20:$AO20))</f>
        <v>38.153445077828351</v>
      </c>
      <c r="DU9" s="9" cm="1">
        <f t="array" ref="DU9">SUMPRODUCT(DU2:DU7,TRANSPOSE($AJ20:$AO20))</f>
        <v>38.111877120820623</v>
      </c>
      <c r="DV9" s="9" cm="1">
        <f t="array" ref="DV9">SUMPRODUCT(DV2:DV7,TRANSPOSE($AJ20:$AO20))</f>
        <v>38.071772428147391</v>
      </c>
      <c r="DW9" s="9" cm="1">
        <f t="array" ref="DW9">SUMPRODUCT(DW2:DW7,TRANSPOSE($AJ20:$AO20))</f>
        <v>38.033072586203104</v>
      </c>
      <c r="DX9" s="9" cm="1">
        <f t="array" ref="DX9">SUMPRODUCT(DX2:DX7,TRANSPOSE($AJ20:$AO20))</f>
        <v>37.995721903916817</v>
      </c>
      <c r="DY9" s="9" cm="1">
        <f t="array" ref="DY9">SUMPRODUCT(DY2:DY7,TRANSPOSE($AJ20:$AO20))</f>
        <v>37.959667255180719</v>
      </c>
      <c r="DZ9" s="9" cm="1">
        <f t="array" ref="DZ9">SUMPRODUCT(DZ2:DZ7,TRANSPOSE($AJ20:$AO20))</f>
        <v>37.92485793277455</v>
      </c>
      <c r="EA9" s="9" cm="1">
        <f t="array" ref="EA9">SUMPRODUCT(EA2:EA7,TRANSPOSE($AJ20:$AO20))</f>
        <v>37.891245512784955</v>
      </c>
      <c r="EB9" s="9" cm="1">
        <f t="array" ref="EB9">SUMPRODUCT(EB2:EB7,TRANSPOSE($AJ20:$AO20))</f>
        <v>37.858783728615798</v>
      </c>
      <c r="EC9" s="9" cm="1">
        <f t="array" ref="EC9">SUMPRODUCT(EC2:EC7,TRANSPOSE($AJ20:$AO20))</f>
        <v>37.827428353773243</v>
      </c>
      <c r="ED9" s="9" cm="1">
        <f t="array" ref="ED9">SUMPRODUCT(ED2:ED7,TRANSPOSE($AJ20:$AO20))</f>
        <v>37.797137092686512</v>
      </c>
      <c r="EE9" s="9" cm="1">
        <f t="array" ref="EE9">SUMPRODUCT(EE2:EE7,TRANSPOSE($AJ20:$AO20))</f>
        <v>37.767869478896273</v>
      </c>
      <c r="EF9" s="9" cm="1">
        <f t="array" ref="EF9">SUMPRODUCT(EF2:EF7,TRANSPOSE($AJ20:$AO20))</f>
        <v>37.739586780005212</v>
      </c>
      <c r="EG9" s="9" cm="1">
        <f t="array" ref="EG9">SUMPRODUCT(EG2:EG7,TRANSPOSE($AJ20:$AO20))</f>
        <v>37.712251908841637</v>
      </c>
      <c r="EH9" s="9" cm="1">
        <f t="array" ref="EH9">SUMPRODUCT(EH2:EH7,TRANSPOSE($AJ20:$AO20))</f>
        <v>37.685829340338287</v>
      </c>
      <c r="EI9" s="9" cm="1">
        <f t="array" ref="EI9">SUMPRODUCT(EI2:EI7,TRANSPOSE($AJ20:$AO20))</f>
        <v>37.660285033673894</v>
      </c>
      <c r="EJ9" s="9" cm="1">
        <f t="array" ref="EJ9">SUMPRODUCT(EJ2:EJ7,TRANSPOSE($AJ20:$AO20))</f>
        <v>37.635586359266426</v>
      </c>
      <c r="EK9" s="9" cm="1">
        <f t="array" ref="EK9">SUMPRODUCT(EK2:EK7,TRANSPOSE($AJ20:$AO20))</f>
        <v>37.611702030244182</v>
      </c>
      <c r="EL9" s="9" cm="1">
        <f t="array" ref="EL9">SUMPRODUCT(EL2:EL7,TRANSPOSE($AJ20:$AO20))</f>
        <v>37.588602038053757</v>
      </c>
      <c r="EM9" s="9" cm="1">
        <f t="array" ref="EM9">SUMPRODUCT(EM2:EM7,TRANSPOSE($AJ20:$AO20))</f>
        <v>37.566257591894917</v>
      </c>
      <c r="EN9" s="9" cm="1">
        <f t="array" ref="EN9">SUMPRODUCT(EN2:EN7,TRANSPOSE($AJ20:$AO20))</f>
        <v>37.544641061699167</v>
      </c>
      <c r="EO9" s="9" cm="1">
        <f t="array" ref="EO9">SUMPRODUCT(EO2:EO7,TRANSPOSE($AJ20:$AO20))</f>
        <v>37.523725924393275</v>
      </c>
      <c r="EP9" s="9" cm="1">
        <f t="array" ref="EP9">SUMPRODUCT(EP2:EP7,TRANSPOSE($AJ20:$AO20))</f>
        <v>37.503486713211792</v>
      </c>
      <c r="EQ9" s="9" cm="1">
        <f t="array" ref="EQ9">SUMPRODUCT(EQ2:EQ7,TRANSPOSE($AJ20:$AO20))</f>
        <v>37.483898969842208</v>
      </c>
      <c r="ER9" s="9" cm="1">
        <f t="array" ref="ER9">SUMPRODUCT(ER2:ER7,TRANSPOSE($AJ20:$AO20))</f>
        <v>37.464939199205112</v>
      </c>
      <c r="ES9" s="9" cm="1">
        <f t="array" ref="ES9">SUMPRODUCT(ES2:ES7,TRANSPOSE($AJ20:$AO20))</f>
        <v>37.446584826687562</v>
      </c>
      <c r="ET9" s="9" cm="1">
        <f t="array" ref="ET9">SUMPRODUCT(ET2:ET7,TRANSPOSE($AJ20:$AO20))</f>
        <v>37.428814157663737</v>
      </c>
      <c r="EU9" s="9" cm="1">
        <f t="array" ref="EU9">SUMPRODUCT(EU2:EU7,TRANSPOSE($AJ20:$AO20))</f>
        <v>37.411606339149742</v>
      </c>
      <c r="EV9" s="9" cm="1">
        <f t="array" ref="EV9">SUMPRODUCT(EV2:EV7,TRANSPOSE($AJ20:$AO20))</f>
        <v>37.394941323452031</v>
      </c>
      <c r="EW9" s="9" cm="1">
        <f t="array" ref="EW9">SUMPRODUCT(EW2:EW7,TRANSPOSE($AJ20:$AO20))</f>
        <v>37.378799833680461</v>
      </c>
      <c r="EX9" s="9" cm="1">
        <f t="array" ref="EX9">SUMPRODUCT(EX2:EX7,TRANSPOSE($AJ20:$AO20))</f>
        <v>37.363163331006568</v>
      </c>
    </row>
    <row r="10" spans="1:154" ht="16.5">
      <c r="A10" s="6">
        <v>1.1228005269974823</v>
      </c>
      <c r="B10" s="6">
        <v>1.4761359339308648</v>
      </c>
      <c r="C10" s="6">
        <v>3.4985099869746272</v>
      </c>
      <c r="D10" s="6">
        <v>4.8269711326834068</v>
      </c>
      <c r="E10" s="6">
        <v>3.0706441120125132</v>
      </c>
      <c r="F10" s="6">
        <v>2.0512277864335906</v>
      </c>
      <c r="G10" s="6">
        <v>0.25783183415634875</v>
      </c>
      <c r="H10" s="6">
        <v>-2.1432099849708597</v>
      </c>
      <c r="I10" s="40">
        <f>SUMPRODUCT(J10:O10,Results!B$12:G$12)+Results!$E$5*H10-AD10+AE10</f>
        <v>31.940760287571518</v>
      </c>
      <c r="J10" s="9">
        <f>SUMPRODUCT($A10:$F10,Results!$B$15:$G$15)</f>
        <v>16.058733012077198</v>
      </c>
      <c r="K10" s="9">
        <f>SUMPRODUCT($A10:$F10,Results!$B$16:$G$16)</f>
        <v>-7.5886339876619369</v>
      </c>
      <c r="L10" s="9">
        <f>SUMPRODUCT($A10:$F10,Results!$B$17:$G$17)</f>
        <v>14.669482733190463</v>
      </c>
      <c r="M10" s="9">
        <f>SUMPRODUCT($A10:$F10,Results!$B$18:$G$18)</f>
        <v>-3.9722279025865475</v>
      </c>
      <c r="N10" s="9">
        <f>SUMPRODUCT($A10:$F10,Results!$B$19:$G$19)</f>
        <v>-21.552343481618145</v>
      </c>
      <c r="O10" s="9">
        <f>SUMPRODUCT($A10:$F10,Results!$B$20:$G$20)</f>
        <v>10.377302606215018</v>
      </c>
      <c r="P10" s="9" cm="1">
        <f t="array" ref="P10">SUMPRODUCT(J10:O10,TRANSPOSE(BQ$20:BQ$25))+$AI$20-$BQ$27</f>
        <v>42.395306011082518</v>
      </c>
      <c r="Q10" s="27" cm="1">
        <f t="array" ref="Q10">SUMPRODUCT(J10:O10,TRANSPOSE(EX$20:EX$25))+$AI$20-$EX$27</f>
        <v>45.308073195469404</v>
      </c>
      <c r="R10" s="9">
        <f>I10-Results!$E$5*H10</f>
        <v>44.800020197396677</v>
      </c>
      <c r="S10" s="9" cm="1">
        <f t="array" ref="S10">SUMPRODUCT(J10:O10,TRANSPOSE(AW$28:AW$33))+$AI$20-$AH$26</f>
        <v>41.362199599336364</v>
      </c>
      <c r="T10" s="9">
        <f>SUMPRODUCT(J10:O10,Results!K$9:P$9)</f>
        <v>46.467612091821834</v>
      </c>
      <c r="U10" s="9">
        <f>SUMPRODUCT(J10:O10,Results!K$9:P$9)+$AI$20-$AH$31</f>
        <v>44.885383370748684</v>
      </c>
      <c r="V10" s="9">
        <f t="shared" si="6"/>
        <v>-10.454545723511</v>
      </c>
      <c r="W10" s="9">
        <f t="shared" si="7"/>
        <v>-13.367312907897887</v>
      </c>
      <c r="X10" s="9">
        <f t="shared" si="8"/>
        <v>-12.859259909825159</v>
      </c>
      <c r="Y10" s="9">
        <f t="shared" si="9"/>
        <v>-9.4214393117648463</v>
      </c>
      <c r="Z10" s="9">
        <f t="shared" si="10"/>
        <v>-0.80146313951861359</v>
      </c>
      <c r="AA10" s="9">
        <f t="shared" si="11"/>
        <v>-12.944623083177166</v>
      </c>
      <c r="AC10" s="9">
        <v>-13.379708817881482</v>
      </c>
      <c r="AD10" s="9">
        <v>-13.379708817881482</v>
      </c>
      <c r="AE10" s="9">
        <f t="shared" si="12"/>
        <v>-13.379708817881482</v>
      </c>
      <c r="AF10" s="9">
        <f t="shared" ca="1" si="0"/>
        <v>0.77613226849524719</v>
      </c>
      <c r="AH10" s="13" t="s">
        <v>122</v>
      </c>
      <c r="AI10" s="13" t="s">
        <v>0</v>
      </c>
      <c r="AJ10" s="14" t="s">
        <v>108</v>
      </c>
      <c r="AK10" s="14" t="s">
        <v>109</v>
      </c>
      <c r="AL10" s="14" t="s">
        <v>110</v>
      </c>
      <c r="AM10" s="14" t="s">
        <v>111</v>
      </c>
      <c r="AN10" s="14" t="s">
        <v>112</v>
      </c>
      <c r="AO10" s="14" t="s">
        <v>113</v>
      </c>
      <c r="AP10" s="18"/>
      <c r="AQ10" s="11">
        <f>AVERAGE(G:G)</f>
        <v>2.4010418191272085</v>
      </c>
      <c r="AR10" s="2"/>
      <c r="AS10" s="3"/>
      <c r="AT10" s="30">
        <f>Results!B4</f>
        <v>1</v>
      </c>
      <c r="AU10" s="88">
        <f>$AT10*AU$9</f>
        <v>1</v>
      </c>
      <c r="AV10" s="88">
        <f t="shared" ref="AV10:AZ10" si="39">$AT10*AV$9</f>
        <v>1</v>
      </c>
      <c r="AW10" s="88">
        <f t="shared" si="39"/>
        <v>1</v>
      </c>
      <c r="AX10" s="88">
        <f t="shared" si="39"/>
        <v>1</v>
      </c>
      <c r="AY10" s="88">
        <f t="shared" si="39"/>
        <v>1</v>
      </c>
      <c r="AZ10" s="88">
        <f t="shared" si="39"/>
        <v>1</v>
      </c>
      <c r="BC10">
        <f t="shared" ref="BC10:CH10" si="40">SQRT($AI$11/SUMPRODUCT(BC12:BC17,BC20:BC25))</f>
        <v>1.2770793002518472</v>
      </c>
      <c r="BD10">
        <f t="shared" si="40"/>
        <v>1.9088004134285614</v>
      </c>
      <c r="BE10">
        <f t="shared" si="40"/>
        <v>1.5592256674976146</v>
      </c>
      <c r="BF10">
        <f t="shared" si="40"/>
        <v>1.6106381730396229</v>
      </c>
      <c r="BG10">
        <f t="shared" si="40"/>
        <v>1.5432982475362238</v>
      </c>
      <c r="BH10">
        <f t="shared" si="40"/>
        <v>1.5244782021393406</v>
      </c>
      <c r="BI10">
        <f t="shared" si="40"/>
        <v>1.4933981929346141</v>
      </c>
      <c r="BJ10">
        <f t="shared" si="40"/>
        <v>1.4702060707581306</v>
      </c>
      <c r="BK10">
        <f t="shared" si="40"/>
        <v>1.4471771615589897</v>
      </c>
      <c r="BL10">
        <f t="shared" si="40"/>
        <v>1.4266554502693183</v>
      </c>
      <c r="BM10">
        <f t="shared" si="40"/>
        <v>1.4075347755357113</v>
      </c>
      <c r="BN10">
        <f t="shared" si="40"/>
        <v>1.3899924596884252</v>
      </c>
      <c r="BO10">
        <f t="shared" si="40"/>
        <v>1.3737802964210601</v>
      </c>
      <c r="BP10">
        <f t="shared" si="40"/>
        <v>1.3588218021529461</v>
      </c>
      <c r="BQ10">
        <f t="shared" si="40"/>
        <v>1.3449937702591102</v>
      </c>
      <c r="BR10">
        <f t="shared" si="40"/>
        <v>1.3322022771237241</v>
      </c>
      <c r="BS10">
        <f t="shared" si="40"/>
        <v>1.3203543598226706</v>
      </c>
      <c r="BT10">
        <f t="shared" si="40"/>
        <v>1.3093675130818396</v>
      </c>
      <c r="BU10">
        <f t="shared" si="40"/>
        <v>1.299165662875027</v>
      </c>
      <c r="BV10">
        <f t="shared" si="40"/>
        <v>1.2896799883546466</v>
      </c>
      <c r="BW10">
        <f t="shared" si="40"/>
        <v>1.280847958748782</v>
      </c>
      <c r="BX10">
        <f t="shared" si="40"/>
        <v>1.2726129942248194</v>
      </c>
      <c r="BY10">
        <f t="shared" si="40"/>
        <v>1.2649239011686075</v>
      </c>
      <c r="BZ10">
        <f t="shared" si="40"/>
        <v>1.2577344076489803</v>
      </c>
      <c r="CA10">
        <f t="shared" si="40"/>
        <v>1.2510026943128616</v>
      </c>
      <c r="CB10">
        <f t="shared" si="40"/>
        <v>1.2446909670622985</v>
      </c>
      <c r="CC10">
        <f t="shared" si="40"/>
        <v>1.2387650590563672</v>
      </c>
      <c r="CD10">
        <f t="shared" si="40"/>
        <v>1.2331940680164106</v>
      </c>
      <c r="CE10">
        <f t="shared" si="40"/>
        <v>1.2279500261053862</v>
      </c>
      <c r="CF10">
        <f t="shared" si="40"/>
        <v>1.2230076015304399</v>
      </c>
      <c r="CG10">
        <f t="shared" si="40"/>
        <v>1.218343829568038</v>
      </c>
      <c r="CH10">
        <f t="shared" si="40"/>
        <v>1.2139378708418764</v>
      </c>
      <c r="CI10">
        <f t="shared" ref="CI10:DN10" si="41">SQRT($AI$11/SUMPRODUCT(CI12:CI17,CI20:CI25))</f>
        <v>1.2097707944882894</v>
      </c>
      <c r="CJ10">
        <f t="shared" si="41"/>
        <v>1.2058253839306199</v>
      </c>
      <c r="CK10">
        <f t="shared" si="41"/>
        <v>1.2020859630697767</v>
      </c>
      <c r="CL10">
        <f t="shared" si="41"/>
        <v>1.1985382408439433</v>
      </c>
      <c r="CM10">
        <f t="shared" si="41"/>
        <v>1.1951691722651996</v>
      </c>
      <c r="CN10">
        <f t="shared" si="41"/>
        <v>1.1919668342042604</v>
      </c>
      <c r="CO10">
        <f t="shared" si="41"/>
        <v>1.1889203143545564</v>
      </c>
      <c r="CP10">
        <f t="shared" si="41"/>
        <v>1.1860196119603086</v>
      </c>
      <c r="CQ10">
        <f t="shared" si="41"/>
        <v>1.1832555490368022</v>
      </c>
      <c r="CR10">
        <f t="shared" si="41"/>
        <v>1.1806196909437063</v>
      </c>
      <c r="CS10">
        <f t="shared" si="41"/>
        <v>1.1781042752934092</v>
      </c>
      <c r="CT10">
        <f t="shared" si="41"/>
        <v>1.1757021482862093</v>
      </c>
      <c r="CU10">
        <f t="shared" si="41"/>
        <v>1.173406707663232</v>
      </c>
      <c r="CV10">
        <f t="shared" si="41"/>
        <v>1.1712118515568417</v>
      </c>
      <c r="CW10">
        <f t="shared" si="41"/>
        <v>1.1691119325978627</v>
      </c>
      <c r="CX10">
        <f t="shared" si="41"/>
        <v>1.1671017167099089</v>
      </c>
      <c r="CY10">
        <f t="shared" si="41"/>
        <v>1.1651763460843669</v>
      </c>
      <c r="CZ10">
        <f t="shared" si="41"/>
        <v>1.1633313058858512</v>
      </c>
      <c r="DA10">
        <f t="shared" si="41"/>
        <v>1.1615623942879316</v>
      </c>
      <c r="DB10">
        <f t="shared" si="41"/>
        <v>1.1598656954833686</v>
      </c>
      <c r="DC10">
        <f t="shared" si="41"/>
        <v>1.1582375553524789</v>
      </c>
      <c r="DD10">
        <f t="shared" si="41"/>
        <v>1.1566745595082586</v>
      </c>
      <c r="DE10">
        <f t="shared" si="41"/>
        <v>1.1551735134679042</v>
      </c>
      <c r="DF10">
        <f t="shared" si="41"/>
        <v>1.1537314247279138</v>
      </c>
      <c r="DG10">
        <f t="shared" si="41"/>
        <v>1.152345486544369</v>
      </c>
      <c r="DH10">
        <f t="shared" si="41"/>
        <v>1.1510130632416824</v>
      </c>
      <c r="DI10">
        <f t="shared" si="41"/>
        <v>1.1497316768923207</v>
      </c>
      <c r="DJ10">
        <f t="shared" si="41"/>
        <v>1.1484989952270956</v>
      </c>
      <c r="DK10">
        <f t="shared" si="41"/>
        <v>1.1473128206507763</v>
      </c>
      <c r="DL10">
        <f t="shared" si="41"/>
        <v>1.1461710802512493</v>
      </c>
      <c r="DM10">
        <f t="shared" si="41"/>
        <v>1.1450718167024105</v>
      </c>
      <c r="DN10">
        <f t="shared" si="41"/>
        <v>1.1440131799716249</v>
      </c>
      <c r="DO10">
        <f t="shared" ref="DO10:EX10" si="42">SQRT($AI$11/SUMPRODUCT(DO12:DO17,DO20:DO25))</f>
        <v>1.1429934197520448</v>
      </c>
      <c r="DP10">
        <f t="shared" si="42"/>
        <v>1.1420108785484895</v>
      </c>
      <c r="DQ10">
        <f t="shared" si="42"/>
        <v>1.1410639853530902</v>
      </c>
      <c r="DR10">
        <f t="shared" si="42"/>
        <v>1.1401512498535704</v>
      </c>
      <c r="DS10">
        <f t="shared" si="42"/>
        <v>1.1392712571229715</v>
      </c>
      <c r="DT10">
        <f t="shared" si="42"/>
        <v>1.1384226627449348</v>
      </c>
      <c r="DU10">
        <f t="shared" si="42"/>
        <v>1.137604188333373</v>
      </c>
      <c r="DV10">
        <f t="shared" si="42"/>
        <v>1.1368146174095759</v>
      </c>
      <c r="DW10">
        <f t="shared" si="42"/>
        <v>1.1360527916035579</v>
      </c>
      <c r="DX10">
        <f t="shared" si="42"/>
        <v>1.1353176071498139</v>
      </c>
      <c r="DY10">
        <f t="shared" si="42"/>
        <v>1.1346080116506478</v>
      </c>
      <c r="DZ10">
        <f t="shared" si="42"/>
        <v>1.1339230010829322</v>
      </c>
      <c r="EA10">
        <f t="shared" si="42"/>
        <v>1.1332616170265326</v>
      </c>
      <c r="EB10">
        <f t="shared" si="42"/>
        <v>1.1326229440948137</v>
      </c>
      <c r="EC10">
        <f t="shared" si="42"/>
        <v>1.1320061075495309</v>
      </c>
      <c r="ED10">
        <f t="shared" si="42"/>
        <v>1.1314102710841589</v>
      </c>
      <c r="EE10">
        <f t="shared" si="42"/>
        <v>1.1308346347612421</v>
      </c>
      <c r="EF10">
        <f t="shared" si="42"/>
        <v>1.1302784330907372</v>
      </c>
      <c r="EG10">
        <f t="shared" si="42"/>
        <v>1.1297409332375659</v>
      </c>
      <c r="EH10">
        <f t="shared" si="42"/>
        <v>1.129221433347704</v>
      </c>
      <c r="EI10">
        <f t="shared" si="42"/>
        <v>1.1287192609831442</v>
      </c>
      <c r="EJ10">
        <f t="shared" si="42"/>
        <v>1.1282337716569639</v>
      </c>
      <c r="EK10">
        <f t="shared" si="42"/>
        <v>1.1277643474605443</v>
      </c>
      <c r="EL10">
        <f t="shared" si="42"/>
        <v>1.1273103957757149</v>
      </c>
      <c r="EM10">
        <f t="shared" si="42"/>
        <v>1.1268713480652552</v>
      </c>
      <c r="EN10">
        <f t="shared" si="42"/>
        <v>1.1264466587357753</v>
      </c>
      <c r="EO10">
        <f t="shared" si="42"/>
        <v>1.1260358040675349</v>
      </c>
      <c r="EP10">
        <f t="shared" si="42"/>
        <v>1.1256382812062375</v>
      </c>
      <c r="EQ10">
        <f t="shared" si="42"/>
        <v>1.1252536072122763</v>
      </c>
      <c r="ER10">
        <f t="shared" si="42"/>
        <v>1.1248813181632908</v>
      </c>
      <c r="ES10">
        <f t="shared" si="42"/>
        <v>1.1245209683062687</v>
      </c>
      <c r="ET10">
        <f t="shared" si="42"/>
        <v>1.1241721292557172</v>
      </c>
      <c r="EU10">
        <f t="shared" si="42"/>
        <v>1.1238343892347582</v>
      </c>
      <c r="EV10">
        <f t="shared" si="42"/>
        <v>1.1235073523562247</v>
      </c>
      <c r="EW10">
        <f t="shared" si="42"/>
        <v>1.1231906379411072</v>
      </c>
      <c r="EX10">
        <f t="shared" si="42"/>
        <v>1.1228838798718954</v>
      </c>
    </row>
    <row r="11" spans="1:154">
      <c r="A11" s="6">
        <v>-1.4926202661005421</v>
      </c>
      <c r="B11" s="6">
        <v>1.4348768073456137</v>
      </c>
      <c r="C11" s="6">
        <v>8.5251520354681514</v>
      </c>
      <c r="D11" s="6">
        <v>1.7126379475593068</v>
      </c>
      <c r="E11" s="6">
        <v>0.67773815701442552</v>
      </c>
      <c r="F11" s="6">
        <v>0.84604209037641853</v>
      </c>
      <c r="G11" s="6">
        <v>-0.24367263755933588</v>
      </c>
      <c r="H11" s="6">
        <v>-2.6447144566865441</v>
      </c>
      <c r="I11" s="40">
        <f>SUMPRODUCT(J11:O11,Results!B$12:G$12)+Results!$E$5*H11-AD11+AE11</f>
        <v>-11.742644880497293</v>
      </c>
      <c r="J11" s="9">
        <f>SUMPRODUCT($A11:$F11,Results!$B$15:$G$15)</f>
        <v>8.1981663934354483</v>
      </c>
      <c r="K11" s="9">
        <f>SUMPRODUCT($A11:$F11,Results!$B$16:$G$16)</f>
        <v>-5.8024212237173085</v>
      </c>
      <c r="L11" s="9">
        <f>SUMPRODUCT($A11:$F11,Results!$B$17:$G$17)</f>
        <v>7.0719979413535992</v>
      </c>
      <c r="M11" s="9">
        <f>SUMPRODUCT($A11:$F11,Results!$B$18:$G$18)</f>
        <v>-16.34203535430283</v>
      </c>
      <c r="N11" s="9">
        <f>SUMPRODUCT($A11:$F11,Results!$B$19:$G$19)</f>
        <v>-30.061374103119153</v>
      </c>
      <c r="O11" s="9">
        <f>SUMPRODUCT($A11:$F11,Results!$B$20:$G$20)</f>
        <v>-7.8172836460459161</v>
      </c>
      <c r="P11" s="9" cm="1">
        <f t="array" ref="P11">SUMPRODUCT(J11:O11,TRANSPOSE(BQ$20:BQ$25))+$AI$20-$BQ$27</f>
        <v>9.0757163038683473</v>
      </c>
      <c r="Q11" s="27" cm="1">
        <f t="array" ref="Q11">SUMPRODUCT(J11:O11,TRANSPOSE(EX$20:EX$25))+$AI$20-$EX$27</f>
        <v>3.3025537253891173</v>
      </c>
      <c r="R11" s="9">
        <f>I11-Results!$E$5*H11</f>
        <v>4.1256418596219717</v>
      </c>
      <c r="S11" s="9" cm="1">
        <f t="array" ref="S11">SUMPRODUCT(J11:O11,TRANSPOSE(AW$28:AW$33))+$AI$20-$AH$26</f>
        <v>37.507965417214464</v>
      </c>
      <c r="T11" s="9">
        <f>SUMPRODUCT(J11:O11,Results!K$9:P$9)</f>
        <v>4.4372116885309154</v>
      </c>
      <c r="U11" s="9">
        <f>SUMPRODUCT(J11:O11,Results!K$9:P$9)+$AI$20-$AH$31</f>
        <v>2.854982967457758</v>
      </c>
      <c r="V11" s="9">
        <f t="shared" si="6"/>
        <v>-20.818361184365642</v>
      </c>
      <c r="W11" s="9">
        <f t="shared" si="7"/>
        <v>-15.04519860588641</v>
      </c>
      <c r="X11" s="9">
        <f t="shared" si="8"/>
        <v>-15.868286740119265</v>
      </c>
      <c r="Y11" s="9">
        <f t="shared" si="9"/>
        <v>-49.250610297711759</v>
      </c>
      <c r="Z11" s="9">
        <f t="shared" si="10"/>
        <v>-44.484868307587426</v>
      </c>
      <c r="AA11" s="9">
        <f t="shared" si="11"/>
        <v>-14.597627847955051</v>
      </c>
      <c r="AC11" s="9">
        <v>-15.046129752558725</v>
      </c>
      <c r="AD11" s="9">
        <v>-15.046129752558725</v>
      </c>
      <c r="AE11" s="9">
        <f t="shared" si="12"/>
        <v>-15.046129752558725</v>
      </c>
      <c r="AF11" s="9">
        <f t="shared" ca="1" si="0"/>
        <v>0.85235034869275506</v>
      </c>
      <c r="AH11" s="13" t="s">
        <v>0</v>
      </c>
      <c r="AI11" s="7">
        <f t="shared" ref="AI11:AO11" si="43">COVAR($I:$I,I:I)</f>
        <v>2167.9815443038078</v>
      </c>
      <c r="AJ11" s="7">
        <f t="shared" si="43"/>
        <v>598.84009855069803</v>
      </c>
      <c r="AK11" s="7">
        <f t="shared" si="43"/>
        <v>3.4185998109387929</v>
      </c>
      <c r="AL11" s="7">
        <f t="shared" si="43"/>
        <v>275.7658339626222</v>
      </c>
      <c r="AM11" s="7">
        <f t="shared" si="43"/>
        <v>-173.70535095206574</v>
      </c>
      <c r="AN11" s="7">
        <f t="shared" si="43"/>
        <v>-324.16048927189684</v>
      </c>
      <c r="AO11" s="7">
        <f t="shared" si="43"/>
        <v>186.02441417594224</v>
      </c>
      <c r="AP11" s="11"/>
      <c r="AQ11" s="11"/>
      <c r="AR11" s="2"/>
      <c r="AS11" s="3"/>
      <c r="AT11" s="30">
        <f>Results!B5</f>
        <v>1</v>
      </c>
      <c r="AU11" s="88">
        <f t="shared" ref="AU11:AZ15" si="44">$AT11*AU$9</f>
        <v>1</v>
      </c>
      <c r="AV11" s="88">
        <f t="shared" si="44"/>
        <v>1</v>
      </c>
      <c r="AW11" s="88">
        <f t="shared" si="44"/>
        <v>1</v>
      </c>
      <c r="AX11" s="88">
        <f t="shared" si="44"/>
        <v>1</v>
      </c>
      <c r="AY11" s="88">
        <f t="shared" si="44"/>
        <v>1</v>
      </c>
      <c r="AZ11" s="88">
        <f t="shared" si="44"/>
        <v>1</v>
      </c>
    </row>
    <row r="12" spans="1:154" ht="16.5">
      <c r="A12" s="6">
        <v>2.357017124175067</v>
      </c>
      <c r="B12" s="6">
        <v>2.2119077571101897</v>
      </c>
      <c r="C12" s="6">
        <v>-3.379550985439276</v>
      </c>
      <c r="D12" s="6">
        <v>2.5285934594814359</v>
      </c>
      <c r="E12" s="6">
        <v>3.2866541835301626</v>
      </c>
      <c r="F12" s="6">
        <v>2.1671394857058903</v>
      </c>
      <c r="G12" s="6">
        <v>2.5276559255980433</v>
      </c>
      <c r="H12" s="6">
        <v>0.12661410647083482</v>
      </c>
      <c r="I12" s="40">
        <f>SUMPRODUCT(J12:O12,Results!B$12:G$12)+Results!$E$5*H12-AD12+AE12</f>
        <v>43.887280662168294</v>
      </c>
      <c r="J12" s="9">
        <f>SUMPRODUCT($A12:$F12,Results!$B$15:$G$15)</f>
        <v>8.7028077781686228</v>
      </c>
      <c r="K12" s="9">
        <f>SUMPRODUCT($A12:$F12,Results!$B$16:$G$16)</f>
        <v>-4.3574945163898846</v>
      </c>
      <c r="L12" s="9">
        <f>SUMPRODUCT($A12:$F12,Results!$B$17:$G$17)</f>
        <v>13.687843518067455</v>
      </c>
      <c r="M12" s="9">
        <f>SUMPRODUCT($A12:$F12,Results!$B$18:$G$18)</f>
        <v>9.937222636378884</v>
      </c>
      <c r="N12" s="9">
        <f>SUMPRODUCT($A12:$F12,Results!$B$19:$G$19)</f>
        <v>2.5559152482510061</v>
      </c>
      <c r="O12" s="9">
        <f>SUMPRODUCT($A12:$F12,Results!$B$20:$G$20)</f>
        <v>17.283288077255094</v>
      </c>
      <c r="P12" s="9" cm="1">
        <f t="array" ref="P12">SUMPRODUCT(J12:O12,TRANSPOSE(BQ$20:BQ$25))+$AI$20-$BQ$27</f>
        <v>35.999218542656159</v>
      </c>
      <c r="Q12" s="27" cm="1">
        <f t="array" ref="Q12">SUMPRODUCT(J12:O12,TRANSPOSE(EX$20:EX$25))+$AI$20-$EX$27</f>
        <v>43.623051335186233</v>
      </c>
      <c r="R12" s="9">
        <f>I12-Results!$E$5*H12</f>
        <v>43.127596023343287</v>
      </c>
      <c r="S12" s="9" cm="1">
        <f t="array" ref="S12">SUMPRODUCT(J12:O12,TRANSPOSE(AW$28:AW$33))+$AI$20-$AH$26</f>
        <v>10.497394192682201</v>
      </c>
      <c r="T12" s="9">
        <f>SUMPRODUCT(J12:O12,Results!K$9:P$9)</f>
        <v>45.085248573181552</v>
      </c>
      <c r="U12" s="9">
        <f>SUMPRODUCT(J12:O12,Results!K$9:P$9)+$AI$20-$AH$31</f>
        <v>43.503019852108395</v>
      </c>
      <c r="V12" s="9">
        <f t="shared" si="6"/>
        <v>7.888062119512135</v>
      </c>
      <c r="W12" s="9">
        <f t="shared" si="7"/>
        <v>0.26422932698206125</v>
      </c>
      <c r="X12" s="9">
        <f t="shared" si="8"/>
        <v>0.75968463882500714</v>
      </c>
      <c r="Y12" s="9">
        <f t="shared" si="9"/>
        <v>33.389886469486093</v>
      </c>
      <c r="Z12" s="9">
        <f t="shared" si="10"/>
        <v>11.145057235078163</v>
      </c>
      <c r="AA12" s="9">
        <f t="shared" si="11"/>
        <v>0.38426081005989943</v>
      </c>
      <c r="AC12" s="9">
        <v>0.2435716134408068</v>
      </c>
      <c r="AD12" s="9">
        <v>0.2435716134408068</v>
      </c>
      <c r="AE12" s="9">
        <f t="shared" si="12"/>
        <v>0.2435716134408068</v>
      </c>
      <c r="AF12" s="9">
        <f t="shared" ca="1" si="0"/>
        <v>0.92968479202993493</v>
      </c>
      <c r="AH12" s="14" t="s">
        <v>108</v>
      </c>
      <c r="AI12" s="7">
        <f t="shared" ref="AI12:AO12" si="45">COVAR($J:$J,I:I)</f>
        <v>598.84009855069803</v>
      </c>
      <c r="AJ12" s="7">
        <f t="shared" si="45"/>
        <v>376.80198466411747</v>
      </c>
      <c r="AK12" s="7">
        <f t="shared" si="45"/>
        <v>-79.362795033328524</v>
      </c>
      <c r="AL12" s="7">
        <f t="shared" si="45"/>
        <v>-4.3266758332944653</v>
      </c>
      <c r="AM12" s="7">
        <f t="shared" si="45"/>
        <v>-143.59056412673391</v>
      </c>
      <c r="AN12" s="7">
        <f t="shared" si="45"/>
        <v>-138.96286463442894</v>
      </c>
      <c r="AO12" s="7">
        <f t="shared" si="45"/>
        <v>39.684643727921973</v>
      </c>
      <c r="AP12" s="11"/>
      <c r="AS12" s="3"/>
      <c r="AT12" s="30">
        <f>Results!B6</f>
        <v>1</v>
      </c>
      <c r="AU12" s="88">
        <f t="shared" si="44"/>
        <v>1</v>
      </c>
      <c r="AV12" s="88">
        <f t="shared" si="44"/>
        <v>1</v>
      </c>
      <c r="AW12" s="88">
        <f t="shared" si="44"/>
        <v>1</v>
      </c>
      <c r="AX12" s="88">
        <f t="shared" si="44"/>
        <v>1</v>
      </c>
      <c r="AY12" s="88">
        <f t="shared" si="44"/>
        <v>1</v>
      </c>
      <c r="AZ12" s="88">
        <f t="shared" si="44"/>
        <v>1</v>
      </c>
      <c r="BB12" s="9" cm="1">
        <f t="array" ref="BB12">SUMPRODUCT($AJ12:$AO12,TRANSPOSE(BB$20:BB$25))</f>
        <v>0</v>
      </c>
      <c r="BC12" s="9" cm="1">
        <f t="array" ref="BC12">SUMPRODUCT($AJ12:$AO12,TRANSPOSE(BC$20:BC$25))</f>
        <v>591.04775212802826</v>
      </c>
      <c r="BD12" s="9" cm="1">
        <f t="array" ref="BD12">SUMPRODUCT($AJ12:$AO12,TRANSPOSE(BD$20:BD$25))</f>
        <v>374.37490655494787</v>
      </c>
      <c r="BE12" s="9" cm="1">
        <f t="array" ref="BE12">SUMPRODUCT($AJ12:$AO12,TRANSPOSE(BE$20:BE$25))</f>
        <v>460.62154578440101</v>
      </c>
      <c r="BF12" s="9" cm="1">
        <f t="array" ref="BF12">SUMPRODUCT($AJ12:$AO12,TRANSPOSE(BF$20:BF$25))</f>
        <v>438.07795820898218</v>
      </c>
      <c r="BG12" s="9" cm="1">
        <f t="array" ref="BG12">SUMPRODUCT($AJ12:$AO12,TRANSPOSE(BG$20:BG$25))</f>
        <v>457.1239624544375</v>
      </c>
      <c r="BH12" s="9" cm="1">
        <f t="array" ref="BH12">SUMPRODUCT($AJ12:$AO12,TRANSPOSE(BH$20:BH$25))</f>
        <v>461.40201078733304</v>
      </c>
      <c r="BI12" s="9" cm="1">
        <f t="array" ref="BI12">SUMPRODUCT($AJ12:$AO12,TRANSPOSE(BI$20:BI$25))</f>
        <v>471.1314385335358</v>
      </c>
      <c r="BJ12" s="9" cm="1">
        <f t="array" ref="BJ12">SUMPRODUCT($AJ12:$AO12,TRANSPOSE(BJ$20:BJ$25))</f>
        <v>478.52359185944425</v>
      </c>
      <c r="BK12" s="9" cm="1">
        <f t="array" ref="BK12">SUMPRODUCT($AJ12:$AO12,TRANSPOSE(BK$20:BK$25))</f>
        <v>486.26405725433443</v>
      </c>
      <c r="BL12" s="9" cm="1">
        <f t="array" ref="BL12">SUMPRODUCT($AJ12:$AO12,TRANSPOSE(BL$20:BL$25))</f>
        <v>493.26944117798377</v>
      </c>
      <c r="BM12" s="9" cm="1">
        <f t="array" ref="BM12">SUMPRODUCT($AJ12:$AO12,TRANSPOSE(BM$20:BM$25))</f>
        <v>499.90394618518695</v>
      </c>
      <c r="BN12" s="9" cm="1">
        <f t="array" ref="BN12">SUMPRODUCT($AJ12:$AO12,TRANSPOSE(BN$20:BN$25))</f>
        <v>506.03305539013138</v>
      </c>
      <c r="BO12" s="9" cm="1">
        <f t="array" ref="BO12">SUMPRODUCT($AJ12:$AO12,TRANSPOSE(BO$20:BO$25))</f>
        <v>511.72658608100613</v>
      </c>
      <c r="BP12" s="9" cm="1">
        <f t="array" ref="BP12">SUMPRODUCT($AJ12:$AO12,TRANSPOSE(BP$20:BP$25))</f>
        <v>516.99022519175264</v>
      </c>
      <c r="BQ12" s="9" cm="1">
        <f t="array" ref="BQ12">SUMPRODUCT($AJ12:$AO12,TRANSPOSE(BQ$20:BQ$25))</f>
        <v>521.85876559710971</v>
      </c>
      <c r="BR12" s="9" cm="1">
        <f t="array" ref="BR12">SUMPRODUCT($AJ12:$AO12,TRANSPOSE(BR$20:BR$25))</f>
        <v>526.35820427189435</v>
      </c>
      <c r="BS12" s="9" cm="1">
        <f t="array" ref="BS12">SUMPRODUCT($AJ12:$AO12,TRANSPOSE(BS$20:BS$25))</f>
        <v>530.517613592977</v>
      </c>
      <c r="BT12" s="9" cm="1">
        <f t="array" ref="BT12">SUMPRODUCT($AJ12:$AO12,TRANSPOSE(BT$20:BT$25))</f>
        <v>534.3635551312592</v>
      </c>
      <c r="BU12" s="9" cm="1">
        <f t="array" ref="BU12">SUMPRODUCT($AJ12:$AO12,TRANSPOSE(BU$20:BU$25))</f>
        <v>537.92148951683942</v>
      </c>
      <c r="BV12" s="9" cm="1">
        <f t="array" ref="BV12">SUMPRODUCT($AJ12:$AO12,TRANSPOSE(BV$20:BV$25))</f>
        <v>541.21495140135153</v>
      </c>
      <c r="BW12" s="9" cm="1">
        <f t="array" ref="BW12">SUMPRODUCT($AJ12:$AO12,TRANSPOSE(BW$20:BW$25))</f>
        <v>544.26575738910947</v>
      </c>
      <c r="BX12" s="9" cm="1">
        <f t="array" ref="BX12">SUMPRODUCT($AJ12:$AO12,TRANSPOSE(BX$20:BX$25))</f>
        <v>547.0939564355715</v>
      </c>
      <c r="BY12" s="9" cm="1">
        <f t="array" ref="BY12">SUMPRODUCT($AJ12:$AO12,TRANSPOSE(BY$20:BY$25))</f>
        <v>549.717945061514</v>
      </c>
      <c r="BZ12" s="9" cm="1">
        <f t="array" ref="BZ12">SUMPRODUCT($AJ12:$AO12,TRANSPOSE(BZ$20:BZ$25))</f>
        <v>552.15455851074012</v>
      </c>
      <c r="CA12" s="9" cm="1">
        <f t="array" ref="CA12">SUMPRODUCT($AJ12:$AO12,TRANSPOSE(CA$20:CA$25))</f>
        <v>554.41918721592583</v>
      </c>
      <c r="CB12" s="9" cm="1">
        <f t="array" ref="CB12">SUMPRODUCT($AJ12:$AO12,TRANSPOSE(CB$20:CB$25))</f>
        <v>556.52588818631989</v>
      </c>
      <c r="CC12" s="9" cm="1">
        <f t="array" ref="CC12">SUMPRODUCT($AJ12:$AO12,TRANSPOSE(CC$20:CC$25))</f>
        <v>558.48749540169626</v>
      </c>
      <c r="CD12" s="9" cm="1">
        <f t="array" ref="CD12">SUMPRODUCT($AJ12:$AO12,TRANSPOSE(CD$20:CD$25))</f>
        <v>560.31572373451399</v>
      </c>
      <c r="CE12" s="9" cm="1">
        <f t="array" ref="CE12">SUMPRODUCT($AJ12:$AO12,TRANSPOSE(CE$20:CE$25))</f>
        <v>562.02126638693494</v>
      </c>
      <c r="CF12" s="9" cm="1">
        <f t="array" ref="CF12">SUMPRODUCT($AJ12:$AO12,TRANSPOSE(CF$20:CF$25))</f>
        <v>563.61388499314171</v>
      </c>
      <c r="CG12" s="9" cm="1">
        <f t="array" ref="CG12">SUMPRODUCT($AJ12:$AO12,TRANSPOSE(CG$20:CG$25))</f>
        <v>565.10249254866505</v>
      </c>
      <c r="CH12" s="9" cm="1">
        <f t="array" ref="CH12">SUMPRODUCT($AJ12:$AO12,TRANSPOSE(CH$20:CH$25))</f>
        <v>566.49522936205256</v>
      </c>
      <c r="CI12" s="9" cm="1">
        <f t="array" ref="CI12">SUMPRODUCT($AJ12:$AO12,TRANSPOSE(CI$20:CI$25))</f>
        <v>567.79953243488183</v>
      </c>
      <c r="CJ12" s="9" cm="1">
        <f t="array" ref="CJ12">SUMPRODUCT($AJ12:$AO12,TRANSPOSE(CJ$20:CJ$25))</f>
        <v>569.02219870906924</v>
      </c>
      <c r="CK12" s="9" cm="1">
        <f t="array" ref="CK12">SUMPRODUCT($AJ12:$AO12,TRANSPOSE(CK$20:CK$25))</f>
        <v>570.16944265091388</v>
      </c>
      <c r="CL12" s="9" cm="1">
        <f t="array" ref="CL12">SUMPRODUCT($AJ12:$AO12,TRANSPOSE(CL$20:CL$25))</f>
        <v>571.24694863247498</v>
      </c>
      <c r="CM12" s="9" cm="1">
        <f t="array" ref="CM12">SUMPRODUCT($AJ12:$AO12,TRANSPOSE(CM$20:CM$25))</f>
        <v>572.25991855352049</v>
      </c>
      <c r="CN12" s="9" cm="1">
        <f t="array" ref="CN12">SUMPRODUCT($AJ12:$AO12,TRANSPOSE(CN$20:CN$25))</f>
        <v>573.21311512066916</v>
      </c>
      <c r="CO12" s="9" cm="1">
        <f t="array" ref="CO12">SUMPRODUCT($AJ12:$AO12,TRANSPOSE(CO$20:CO$25))</f>
        <v>574.11090117123695</v>
      </c>
      <c r="CP12" s="9" cm="1">
        <f t="array" ref="CP12">SUMPRODUCT($AJ12:$AO12,TRANSPOSE(CP$20:CP$25))</f>
        <v>574.95727539908569</v>
      </c>
      <c r="CQ12" s="9" cm="1">
        <f t="array" ref="CQ12">SUMPRODUCT($AJ12:$AO12,TRANSPOSE(CQ$20:CQ$25))</f>
        <v>575.75590481025699</v>
      </c>
      <c r="CR12" s="9" cm="1">
        <f t="array" ref="CR12">SUMPRODUCT($AJ12:$AO12,TRANSPOSE(CR$20:CR$25))</f>
        <v>576.51015420795295</v>
      </c>
      <c r="CS12" s="9" cm="1">
        <f t="array" ref="CS12">SUMPRODUCT($AJ12:$AO12,TRANSPOSE(CS$20:CS$25))</f>
        <v>577.223112980005</v>
      </c>
      <c r="CT12" s="9" cm="1">
        <f t="array" ref="CT12">SUMPRODUCT($AJ12:$AO12,TRANSPOSE(CT$20:CT$25))</f>
        <v>577.89761943742712</v>
      </c>
      <c r="CU12" s="9" cm="1">
        <f t="array" ref="CU12">SUMPRODUCT($AJ12:$AO12,TRANSPOSE(CU$20:CU$25))</f>
        <v>578.53628293008251</v>
      </c>
      <c r="CV12" s="9" cm="1">
        <f t="array" ref="CV12">SUMPRODUCT($AJ12:$AO12,TRANSPOSE(CV$20:CV$25))</f>
        <v>579.14150394479248</v>
      </c>
      <c r="CW12" s="9" cm="1">
        <f t="array" ref="CW12">SUMPRODUCT($AJ12:$AO12,TRANSPOSE(CW$20:CW$25))</f>
        <v>579.71549237232534</v>
      </c>
      <c r="CX12" s="9" cm="1">
        <f t="array" ref="CX12">SUMPRODUCT($AJ12:$AO12,TRANSPOSE(CX$20:CX$25))</f>
        <v>580.2602841124791</v>
      </c>
      <c r="CY12" s="9" cm="1">
        <f t="array" ref="CY12">SUMPRODUCT($AJ12:$AO12,TRANSPOSE(CY$20:CY$25))</f>
        <v>580.77775617081977</v>
      </c>
      <c r="CZ12" s="9" cm="1">
        <f t="array" ref="CZ12">SUMPRODUCT($AJ12:$AO12,TRANSPOSE(CZ$20:CZ$25))</f>
        <v>581.26964038638266</v>
      </c>
      <c r="DA12" s="9" cm="1">
        <f t="array" ref="DA12">SUMPRODUCT($AJ12:$AO12,TRANSPOSE(DA$20:DA$25))</f>
        <v>581.73753591673517</v>
      </c>
      <c r="DB12" s="9" cm="1">
        <f t="array" ref="DB12">SUMPRODUCT($AJ12:$AO12,TRANSPOSE(DB$20:DB$25))</f>
        <v>582.18292059504461</v>
      </c>
      <c r="DC12" s="9" cm="1">
        <f t="array" ref="DC12">SUMPRODUCT($AJ12:$AO12,TRANSPOSE(DC$20:DC$25))</f>
        <v>582.60716126316402</v>
      </c>
      <c r="DD12" s="9" cm="1">
        <f t="array" ref="DD12">SUMPRODUCT($AJ12:$AO12,TRANSPOSE(DD$20:DD$25))</f>
        <v>583.01152317507058</v>
      </c>
      <c r="DE12" s="9" cm="1">
        <f t="array" ref="DE12">SUMPRODUCT($AJ12:$AO12,TRANSPOSE(DE$20:DE$25))</f>
        <v>583.39717855623974</v>
      </c>
      <c r="DF12" s="9" cm="1">
        <f t="array" ref="DF12">SUMPRODUCT($AJ12:$AO12,TRANSPOSE(DF$20:DF$25))</f>
        <v>583.76521439658791</v>
      </c>
      <c r="DG12" s="9" cm="1">
        <f t="array" ref="DG12">SUMPRODUCT($AJ12:$AO12,TRANSPOSE(DG$20:DG$25))</f>
        <v>584.11663954740163</v>
      </c>
      <c r="DH12" s="9" cm="1">
        <f t="array" ref="DH12">SUMPRODUCT($AJ12:$AO12,TRANSPOSE(DH$20:DH$25))</f>
        <v>584.45239118614677</v>
      </c>
      <c r="DI12" s="9" cm="1">
        <f t="array" ref="DI12">SUMPRODUCT($AJ12:$AO12,TRANSPOSE(DI$20:DI$25))</f>
        <v>584.77334070710776</v>
      </c>
      <c r="DJ12" s="9" cm="1">
        <f t="array" ref="DJ12">SUMPRODUCT($AJ12:$AO12,TRANSPOSE(DJ$20:DJ$25))</f>
        <v>585.08029909044421</v>
      </c>
      <c r="DK12" s="9" cm="1">
        <f t="array" ref="DK12">SUMPRODUCT($AJ12:$AO12,TRANSPOSE(DK$20:DK$25))</f>
        <v>585.37402179737387</v>
      </c>
      <c r="DL12" s="9" cm="1">
        <f t="array" ref="DL12">SUMPRODUCT($AJ12:$AO12,TRANSPOSE(DL$20:DL$25))</f>
        <v>585.65521323475912</v>
      </c>
      <c r="DM12" s="9" cm="1">
        <f t="array" ref="DM12">SUMPRODUCT($AJ12:$AO12,TRANSPOSE(DM$20:DM$25))</f>
        <v>585.92453082838392</v>
      </c>
      <c r="DN12" s="9" cm="1">
        <f t="array" ref="DN12">SUMPRODUCT($AJ12:$AO12,TRANSPOSE(DN$20:DN$25))</f>
        <v>586.18258874055698</v>
      </c>
      <c r="DO12" s="9" cm="1">
        <f t="array" ref="DO12">SUMPRODUCT($AJ12:$AO12,TRANSPOSE(DO$20:DO$25))</f>
        <v>586.42996126438254</v>
      </c>
      <c r="DP12" s="9" cm="1">
        <f t="array" ref="DP12">SUMPRODUCT($AJ12:$AO12,TRANSPOSE(DP$20:DP$25))</f>
        <v>586.66718592405641</v>
      </c>
      <c r="DQ12" s="9" cm="1">
        <f t="array" ref="DQ12">SUMPRODUCT($AJ12:$AO12,TRANSPOSE(DQ$20:DQ$25))</f>
        <v>586.89476630782565</v>
      </c>
      <c r="DR12" s="9" cm="1">
        <f t="array" ref="DR12">SUMPRODUCT($AJ12:$AO12,TRANSPOSE(DR$20:DR$25))</f>
        <v>587.11317465779211</v>
      </c>
      <c r="DS12" s="9" cm="1">
        <f t="array" ref="DS12">SUMPRODUCT($AJ12:$AO12,TRANSPOSE(DS$20:DS$25))</f>
        <v>587.32285423851124</v>
      </c>
      <c r="DT12" s="9" cm="1">
        <f t="array" ref="DT12">SUMPRODUCT($AJ12:$AO12,TRANSPOSE(DT$20:DT$25))</f>
        <v>587.52422150431175</v>
      </c>
      <c r="DU12" s="9" cm="1">
        <f t="array" ref="DU12">SUMPRODUCT($AJ12:$AO12,TRANSPOSE(DU$20:DU$25))</f>
        <v>587.71766808342613</v>
      </c>
      <c r="DV12" s="9" cm="1">
        <f t="array" ref="DV12">SUMPRODUCT($AJ12:$AO12,TRANSPOSE(DV$20:DV$25))</f>
        <v>587.90356259536065</v>
      </c>
      <c r="DW12" s="9" cm="1">
        <f t="array" ref="DW12">SUMPRODUCT($AJ12:$AO12,TRANSPOSE(DW$20:DW$25))</f>
        <v>588.08225231641939</v>
      </c>
      <c r="DX12" s="9" cm="1">
        <f t="array" ref="DX12">SUMPRODUCT($AJ12:$AO12,TRANSPOSE(DX$20:DX$25))</f>
        <v>588.25406470692417</v>
      </c>
      <c r="DY12" s="9" cm="1">
        <f t="array" ref="DY12">SUMPRODUCT($AJ12:$AO12,TRANSPOSE(DY$20:DY$25))</f>
        <v>588.41930881244241</v>
      </c>
      <c r="DZ12" s="9" cm="1">
        <f t="array" ref="DZ12">SUMPRODUCT($AJ12:$AO12,TRANSPOSE(DZ$20:DZ$25))</f>
        <v>588.57827655018866</v>
      </c>
      <c r="EA12" s="9" cm="1">
        <f t="array" ref="EA12">SUMPRODUCT($AJ12:$AO12,TRANSPOSE(EA$20:EA$25))</f>
        <v>588.73124389076077</v>
      </c>
      <c r="EB12" s="9" cm="1">
        <f t="array" ref="EB12">SUMPRODUCT($AJ12:$AO12,TRANSPOSE(EB$20:EB$25))</f>
        <v>588.8784719444277</v>
      </c>
      <c r="EC12" s="9" cm="1">
        <f t="array" ref="EC12">SUMPRODUCT($AJ12:$AO12,TRANSPOSE(EC$20:EC$25))</f>
        <v>589.02020796035833</v>
      </c>
      <c r="ED12" s="9" cm="1">
        <f t="array" ref="ED12">SUMPRODUCT($AJ12:$AO12,TRANSPOSE(ED$20:ED$25))</f>
        <v>589.15668624640557</v>
      </c>
      <c r="EE12" s="9" cm="1">
        <f t="array" ref="EE12">SUMPRODUCT($AJ12:$AO12,TRANSPOSE(EE$20:EE$25))</f>
        <v>589.28812901637014</v>
      </c>
      <c r="EF12" s="9" cm="1">
        <f t="array" ref="EF12">SUMPRODUCT($AJ12:$AO12,TRANSPOSE(EF$20:EF$25))</f>
        <v>589.41474717104461</v>
      </c>
      <c r="EG12" s="9" cm="1">
        <f t="array" ref="EG12">SUMPRODUCT($AJ12:$AO12,TRANSPOSE(EG$20:EG$25))</f>
        <v>589.53674101875504</v>
      </c>
      <c r="EH12" s="9" cm="1">
        <f t="array" ref="EH12">SUMPRODUCT($AJ12:$AO12,TRANSPOSE(EH$20:EH$25))</f>
        <v>589.65430094061321</v>
      </c>
      <c r="EI12" s="9" cm="1">
        <f t="array" ref="EI12">SUMPRODUCT($AJ12:$AO12,TRANSPOSE(EI$20:EI$25))</f>
        <v>589.7676080052114</v>
      </c>
      <c r="EJ12" s="9" cm="1">
        <f t="array" ref="EJ12">SUMPRODUCT($AJ12:$AO12,TRANSPOSE(EJ$20:EJ$25))</f>
        <v>589.87683453706939</v>
      </c>
      <c r="EK12" s="9" cm="1">
        <f t="array" ref="EK12">SUMPRODUCT($AJ12:$AO12,TRANSPOSE(EK$20:EK$25))</f>
        <v>589.98214464275327</v>
      </c>
      <c r="EL12" s="9" cm="1">
        <f t="array" ref="EL12">SUMPRODUCT($AJ12:$AO12,TRANSPOSE(EL$20:EL$25))</f>
        <v>590.08369469823879</v>
      </c>
      <c r="EM12" s="9" cm="1">
        <f t="array" ref="EM12">SUMPRODUCT($AJ12:$AO12,TRANSPOSE(EM$20:EM$25))</f>
        <v>590.18163380076294</v>
      </c>
      <c r="EN12" s="9" cm="1">
        <f t="array" ref="EN12">SUMPRODUCT($AJ12:$AO12,TRANSPOSE(EN$20:EN$25))</f>
        <v>590.27610418812708</v>
      </c>
      <c r="EO12" s="9" cm="1">
        <f t="array" ref="EO12">SUMPRODUCT($AJ12:$AO12,TRANSPOSE(EO$20:EO$25))</f>
        <v>590.36724162814539</v>
      </c>
      <c r="EP12" s="9" cm="1">
        <f t="array" ref="EP12">SUMPRODUCT($AJ12:$AO12,TRANSPOSE(EP$20:EP$25))</f>
        <v>590.45517578069359</v>
      </c>
      <c r="EQ12" s="9" cm="1">
        <f t="array" ref="EQ12">SUMPRODUCT($AJ12:$AO12,TRANSPOSE(EQ$20:EQ$25))</f>
        <v>590.54003053459644</v>
      </c>
      <c r="ER12" s="9" cm="1">
        <f t="array" ref="ER12">SUMPRODUCT($AJ12:$AO12,TRANSPOSE(ER$20:ER$25))</f>
        <v>590.6219243213983</v>
      </c>
      <c r="ES12" s="9" cm="1">
        <f t="array" ref="ES12">SUMPRODUCT($AJ12:$AO12,TRANSPOSE(ES$20:ES$25))</f>
        <v>590.70097040786925</v>
      </c>
      <c r="ET12" s="9" cm="1">
        <f t="array" ref="ET12">SUMPRODUCT($AJ12:$AO12,TRANSPOSE(ET$20:ET$25))</f>
        <v>590.7772771689572</v>
      </c>
      <c r="EU12" s="9" cm="1">
        <f t="array" ref="EU12">SUMPRODUCT($AJ12:$AO12,TRANSPOSE(EU$20:EU$25))</f>
        <v>590.85094834272149</v>
      </c>
      <c r="EV12" s="9" cm="1">
        <f t="array" ref="EV12">SUMPRODUCT($AJ12:$AO12,TRANSPOSE(EV$20:EV$25))</f>
        <v>590.92208326867558</v>
      </c>
      <c r="EW12" s="9" cm="1">
        <f t="array" ref="EW12">SUMPRODUCT($AJ12:$AO12,TRANSPOSE(EW$20:EW$25))</f>
        <v>590.99077711082077</v>
      </c>
      <c r="EX12" s="9" cm="1">
        <f t="array" ref="EX12">SUMPRODUCT($AJ12:$AO12,TRANSPOSE(EX$20:EX$25))</f>
        <v>591.0571210665596</v>
      </c>
    </row>
    <row r="13" spans="1:154" ht="16.5">
      <c r="A13" s="6">
        <v>8.5655227984113882</v>
      </c>
      <c r="B13" s="6">
        <v>-0.82236981862022118</v>
      </c>
      <c r="C13" s="6">
        <v>4.6904963117279177</v>
      </c>
      <c r="D13" s="6">
        <v>2.063820280775075</v>
      </c>
      <c r="E13" s="6">
        <v>3.2937016925567182</v>
      </c>
      <c r="F13" s="6">
        <v>-0.23347119896006807</v>
      </c>
      <c r="G13" s="6">
        <v>-3.2427674070854318</v>
      </c>
      <c r="H13" s="6">
        <v>-5.6438092262126407</v>
      </c>
      <c r="I13" s="40">
        <f>SUMPRODUCT(J13:O13,Results!B$12:G$12)+Results!$E$5*H13-AD13+AE13</f>
        <v>35.780673729932502</v>
      </c>
      <c r="J13" s="9">
        <f>SUMPRODUCT($A13:$F13,Results!$B$15:$G$15)</f>
        <v>51.141742940635254</v>
      </c>
      <c r="K13" s="9">
        <f>SUMPRODUCT($A13:$F13,Results!$B$16:$G$16)</f>
        <v>-28.455902024151026</v>
      </c>
      <c r="L13" s="9">
        <f>SUMPRODUCT($A13:$F13,Results!$B$17:$G$17)</f>
        <v>-8.0179154280105394</v>
      </c>
      <c r="M13" s="9">
        <f>SUMPRODUCT($A13:$F13,Results!$B$18:$G$18)</f>
        <v>-16.5613256373558</v>
      </c>
      <c r="N13" s="9">
        <f>SUMPRODUCT($A13:$F13,Results!$B$19:$G$19)</f>
        <v>-20.370937235499373</v>
      </c>
      <c r="O13" s="9">
        <f>SUMPRODUCT($A13:$F13,Results!$B$20:$G$20)</f>
        <v>24.766421859080445</v>
      </c>
      <c r="P13" s="9" cm="1">
        <f t="array" ref="P13">SUMPRODUCT(J13:O13,TRANSPOSE(BQ$20:BQ$25))+$AI$20-$BQ$27</f>
        <v>60.743198787178279</v>
      </c>
      <c r="Q13" s="27" cm="1">
        <f t="array" ref="Q13">SUMPRODUCT(J13:O13,TRANSPOSE(EX$20:EX$25))+$AI$20-$EX$27</f>
        <v>68.936456407275585</v>
      </c>
      <c r="R13" s="9">
        <f>I13-Results!$E$5*H13</f>
        <v>69.64352908720835</v>
      </c>
      <c r="S13" s="9" cm="1">
        <f t="array" ref="S13">SUMPRODUCT(J13:O13,TRANSPOSE(AW$28:AW$33))+$AI$20-$AH$26</f>
        <v>62.903355290426489</v>
      </c>
      <c r="T13" s="9">
        <f>SUMPRODUCT(J13:O13,Results!K$9:P$9)</f>
        <v>70.964577003784342</v>
      </c>
      <c r="U13" s="9">
        <f>SUMPRODUCT(J13:O13,Results!K$9:P$9)+$AI$20-$AH$31</f>
        <v>69.382348282711177</v>
      </c>
      <c r="V13" s="9">
        <f t="shared" si="6"/>
        <v>-24.962525057245777</v>
      </c>
      <c r="W13" s="9">
        <f t="shared" si="7"/>
        <v>-33.155782677343083</v>
      </c>
      <c r="X13" s="9">
        <f t="shared" si="8"/>
        <v>-33.862855357275848</v>
      </c>
      <c r="Y13" s="9">
        <f t="shared" si="9"/>
        <v>-27.122681560493987</v>
      </c>
      <c r="Z13" s="9">
        <f t="shared" si="10"/>
        <v>3.0384503028423708</v>
      </c>
      <c r="AA13" s="9">
        <f t="shared" si="11"/>
        <v>-33.601674552778675</v>
      </c>
      <c r="AC13" s="9">
        <v>-33.192148076751309</v>
      </c>
      <c r="AD13" s="9">
        <v>-33.192148076751309</v>
      </c>
      <c r="AE13" s="9">
        <f t="shared" si="12"/>
        <v>-33.192148076751309</v>
      </c>
      <c r="AF13" s="9">
        <f t="shared" ca="1" si="0"/>
        <v>0.58283901627927659</v>
      </c>
      <c r="AH13" s="14" t="s">
        <v>109</v>
      </c>
      <c r="AI13" s="7">
        <f t="shared" ref="AI13:AO13" si="46">COVAR($K:$K,I:I)</f>
        <v>3.4185998109387929</v>
      </c>
      <c r="AJ13" s="7">
        <f t="shared" si="46"/>
        <v>-79.362795033328524</v>
      </c>
      <c r="AK13" s="7">
        <f t="shared" si="46"/>
        <v>127.7497742682493</v>
      </c>
      <c r="AL13" s="7">
        <f t="shared" si="46"/>
        <v>75.238287862156142</v>
      </c>
      <c r="AM13" s="7">
        <f t="shared" si="46"/>
        <v>15.901882445931443</v>
      </c>
      <c r="AN13" s="7">
        <f t="shared" si="46"/>
        <v>2.8240903736797414</v>
      </c>
      <c r="AO13" s="7">
        <f t="shared" si="46"/>
        <v>-109.22960036384775</v>
      </c>
      <c r="AP13" s="11"/>
      <c r="AS13" s="3"/>
      <c r="AT13" s="30">
        <f>Results!B7</f>
        <v>1</v>
      </c>
      <c r="AU13" s="88">
        <f t="shared" si="44"/>
        <v>1</v>
      </c>
      <c r="AV13" s="88">
        <f t="shared" si="44"/>
        <v>1</v>
      </c>
      <c r="AW13" s="88">
        <f t="shared" si="44"/>
        <v>1</v>
      </c>
      <c r="AX13" s="88">
        <f t="shared" si="44"/>
        <v>1</v>
      </c>
      <c r="AY13" s="88">
        <f t="shared" si="44"/>
        <v>1</v>
      </c>
      <c r="AZ13" s="88">
        <f t="shared" si="44"/>
        <v>1</v>
      </c>
      <c r="BB13" s="9" cm="1">
        <f t="array" ref="BB13">SUMPRODUCT($AJ13:$AO13,TRANSPOSE(BB$20:BB$25))</f>
        <v>0</v>
      </c>
      <c r="BC13" s="9" cm="1">
        <f t="array" ref="BC13">SUMPRODUCT($AJ13:$AO13,TRANSPOSE(BC$20:BC$25))</f>
        <v>-142.77188991403341</v>
      </c>
      <c r="BD13" s="9" cm="1">
        <f t="array" ref="BD13">SUMPRODUCT($AJ13:$AO13,TRANSPOSE(BD$20:BD$25))</f>
        <v>-45.264611112496411</v>
      </c>
      <c r="BE13" s="9" cm="1">
        <f t="array" ref="BE13">SUMPRODUCT($AJ13:$AO13,TRANSPOSE(BE$20:BE$25))</f>
        <v>-54.880022008525167</v>
      </c>
      <c r="BF13" s="9" cm="1">
        <f t="array" ref="BF13">SUMPRODUCT($AJ13:$AO13,TRANSPOSE(BF$20:BF$25))</f>
        <v>-35.257357308524227</v>
      </c>
      <c r="BG13" s="9" cm="1">
        <f t="array" ref="BG13">SUMPRODUCT($AJ13:$AO13,TRANSPOSE(BG$20:BG$25))</f>
        <v>-32.167003313004379</v>
      </c>
      <c r="BH13" s="9" cm="1">
        <f t="array" ref="BH13">SUMPRODUCT($AJ13:$AO13,TRANSPOSE(BH$20:BH$25))</f>
        <v>-26.259708909781601</v>
      </c>
      <c r="BI13" s="9" cm="1">
        <f t="array" ref="BI13">SUMPRODUCT($AJ13:$AO13,TRANSPOSE(BI$20:BI$25))</f>
        <v>-23.305746006816307</v>
      </c>
      <c r="BJ13" s="9" cm="1">
        <f t="array" ref="BJ13">SUMPRODUCT($AJ13:$AO13,TRANSPOSE(BJ$20:BJ$25))</f>
        <v>-20.418331612511977</v>
      </c>
      <c r="BK13" s="9" cm="1">
        <f t="array" ref="BK13">SUMPRODUCT($AJ13:$AO13,TRANSPOSE(BK$20:BK$25))</f>
        <v>-18.234685752589911</v>
      </c>
      <c r="BL13" s="9" cm="1">
        <f t="array" ref="BL13">SUMPRODUCT($AJ13:$AO13,TRANSPOSE(BL$20:BL$25))</f>
        <v>-16.275666246745359</v>
      </c>
      <c r="BM13" s="9" cm="1">
        <f t="array" ref="BM13">SUMPRODUCT($AJ13:$AO13,TRANSPOSE(BM$20:BM$25))</f>
        <v>-14.575364957575005</v>
      </c>
      <c r="BN13" s="9" cm="1">
        <f t="array" ref="BN13">SUMPRODUCT($AJ13:$AO13,TRANSPOSE(BN$20:BN$25))</f>
        <v>-13.035512421908393</v>
      </c>
      <c r="BO13" s="9" cm="1">
        <f t="array" ref="BO13">SUMPRODUCT($AJ13:$AO13,TRANSPOSE(BO$20:BO$25))</f>
        <v>-11.638842541822342</v>
      </c>
      <c r="BP13" s="9" cm="1">
        <f t="array" ref="BP13">SUMPRODUCT($AJ13:$AO13,TRANSPOSE(BP$20:BP$25))</f>
        <v>-10.356715692319412</v>
      </c>
      <c r="BQ13" s="9" cm="1">
        <f t="array" ref="BQ13">SUMPRODUCT($AJ13:$AO13,TRANSPOSE(BQ$20:BQ$25))</f>
        <v>-9.1755184419274514</v>
      </c>
      <c r="BR13" s="9" cm="1">
        <f t="array" ref="BR13">SUMPRODUCT($AJ13:$AO13,TRANSPOSE(BR$20:BR$25))</f>
        <v>-8.0826080412350194</v>
      </c>
      <c r="BS13" s="9" cm="1">
        <f t="array" ref="BS13">SUMPRODUCT($AJ13:$AO13,TRANSPOSE(BS$20:BS$25))</f>
        <v>-7.0690313835409455</v>
      </c>
      <c r="BT13" s="9" cm="1">
        <f t="array" ref="BT13">SUMPRODUCT($AJ13:$AO13,TRANSPOSE(BT$20:BT$25))</f>
        <v>-6.1270982452297744</v>
      </c>
      <c r="BU13" s="9" cm="1">
        <f t="array" ref="BU13">SUMPRODUCT($AJ13:$AO13,TRANSPOSE(BU$20:BU$25))</f>
        <v>-5.2504378857327652</v>
      </c>
      <c r="BV13" s="9" cm="1">
        <f t="array" ref="BV13">SUMPRODUCT($AJ13:$AO13,TRANSPOSE(BV$20:BV$25))</f>
        <v>-4.4334732389417297</v>
      </c>
      <c r="BW13" s="9" cm="1">
        <f t="array" ref="BW13">SUMPRODUCT($AJ13:$AO13,TRANSPOSE(BW$20:BW$25))</f>
        <v>-3.6713014127871304</v>
      </c>
      <c r="BX13" s="9" cm="1">
        <f t="array" ref="BX13">SUMPRODUCT($AJ13:$AO13,TRANSPOSE(BX$20:BX$25))</f>
        <v>-2.9595359256568372</v>
      </c>
      <c r="BY13" s="9" cm="1">
        <f t="array" ref="BY13">SUMPRODUCT($AJ13:$AO13,TRANSPOSE(BY$20:BY$25))</f>
        <v>-2.2942290874615026</v>
      </c>
      <c r="BZ13" s="9" cm="1">
        <f t="array" ref="BZ13">SUMPRODUCT($AJ13:$AO13,TRANSPOSE(BZ$20:BZ$25))</f>
        <v>-1.6718047407255483</v>
      </c>
      <c r="CA13" s="9" cm="1">
        <f t="array" ref="CA13">SUMPRODUCT($AJ13:$AO13,TRANSPOSE(CA$20:CA$25))</f>
        <v>-1.0890119446634401</v>
      </c>
      <c r="CB13" s="9" cm="1">
        <f t="array" ref="CB13">SUMPRODUCT($AJ13:$AO13,TRANSPOSE(CB$20:CB$25))</f>
        <v>-0.54288680850766013</v>
      </c>
      <c r="CC13" s="9" cm="1">
        <f t="array" ref="CC13">SUMPRODUCT($AJ13:$AO13,TRANSPOSE(CC$20:CC$25))</f>
        <v>-3.072189468522879E-2</v>
      </c>
      <c r="CD13" s="9" cm="1">
        <f t="array" ref="CD13">SUMPRODUCT($AJ13:$AO13,TRANSPOSE(CD$20:CD$25))</f>
        <v>0.44995980814496761</v>
      </c>
      <c r="CE13" s="9" cm="1">
        <f t="array" ref="CE13">SUMPRODUCT($AJ13:$AO13,TRANSPOSE(CE$20:CE$25))</f>
        <v>0.90142723066688291</v>
      </c>
      <c r="CF13" s="9" cm="1">
        <f t="array" ref="CF13">SUMPRODUCT($AJ13:$AO13,TRANSPOSE(CF$20:CF$25))</f>
        <v>1.3257608328302979</v>
      </c>
      <c r="CG13" s="9" cm="1">
        <f t="array" ref="CG13">SUMPRODUCT($AJ13:$AO13,TRANSPOSE(CG$20:CG$25))</f>
        <v>1.7248699702699923</v>
      </c>
      <c r="CH13" s="9" cm="1">
        <f t="array" ref="CH13">SUMPRODUCT($AJ13:$AO13,TRANSPOSE(CH$20:CH$25))</f>
        <v>2.1005084131678871</v>
      </c>
      <c r="CI13" s="9" cm="1">
        <f t="array" ref="CI13">SUMPRODUCT($AJ13:$AO13,TRANSPOSE(CI$20:CI$25))</f>
        <v>2.4542882853407377</v>
      </c>
      <c r="CJ13" s="9" cm="1">
        <f t="array" ref="CJ13">SUMPRODUCT($AJ13:$AO13,TRANSPOSE(CJ$20:CJ$25))</f>
        <v>2.7876926344879109</v>
      </c>
      <c r="CK13" s="9" cm="1">
        <f t="array" ref="CK13">SUMPRODUCT($AJ13:$AO13,TRANSPOSE(CK$20:CK$25))</f>
        <v>3.102086797311415</v>
      </c>
      <c r="CL13" s="9" cm="1">
        <f t="array" ref="CL13">SUMPRODUCT($AJ13:$AO13,TRANSPOSE(CL$20:CL$25))</f>
        <v>3.3987286944214077</v>
      </c>
      <c r="CM13" s="9" cm="1">
        <f t="array" ref="CM13">SUMPRODUCT($AJ13:$AO13,TRANSPOSE(CM$20:CM$25))</f>
        <v>3.6787781680019123</v>
      </c>
      <c r="CN13" s="9" cm="1">
        <f t="array" ref="CN13">SUMPRODUCT($AJ13:$AO13,TRANSPOSE(CN$20:CN$25))</f>
        <v>3.9433054594119596</v>
      </c>
      <c r="CO13" s="9" cm="1">
        <f t="array" ref="CO13">SUMPRODUCT($AJ13:$AO13,TRANSPOSE(CO$20:CO$25))</f>
        <v>4.1932989114610848</v>
      </c>
      <c r="CP13" s="9" cm="1">
        <f t="array" ref="CP13">SUMPRODUCT($AJ13:$AO13,TRANSPOSE(CP$20:CP$25))</f>
        <v>4.4296719701978873</v>
      </c>
      <c r="CQ13" s="9" cm="1">
        <f t="array" ref="CQ13">SUMPRODUCT($AJ13:$AO13,TRANSPOSE(CQ$20:CQ$25))</f>
        <v>4.6532695528210013</v>
      </c>
      <c r="CR13" s="9" cm="1">
        <f t="array" ref="CR13">SUMPRODUCT($AJ13:$AO13,TRANSPOSE(CR$20:CR$25))</f>
        <v>4.8648738413612591</v>
      </c>
      <c r="CS13" s="9" cm="1">
        <f t="array" ref="CS13">SUMPRODUCT($AJ13:$AO13,TRANSPOSE(CS$20:CS$25))</f>
        <v>5.0652095557559278</v>
      </c>
      <c r="CT13" s="9" cm="1">
        <f t="array" ref="CT13">SUMPRODUCT($AJ13:$AO13,TRANSPOSE(CT$20:CT$25))</f>
        <v>5.2549487546624505</v>
      </c>
      <c r="CU13" s="9" cm="1">
        <f t="array" ref="CU13">SUMPRODUCT($AJ13:$AO13,TRANSPOSE(CU$20:CU$25))</f>
        <v>5.4347152076823022</v>
      </c>
      <c r="CV13" s="9" cm="1">
        <f t="array" ref="CV13">SUMPRODUCT($AJ13:$AO13,TRANSPOSE(CV$20:CV$25))</f>
        <v>5.6050883784982943</v>
      </c>
      <c r="CW13" s="9" cm="1">
        <f t="array" ref="CW13">SUMPRODUCT($AJ13:$AO13,TRANSPOSE(CW$20:CW$25))</f>
        <v>5.7666070546930825</v>
      </c>
      <c r="CX13" s="9" cm="1">
        <f t="array" ref="CX13">SUMPRODUCT($AJ13:$AO13,TRANSPOSE(CX$20:CX$25))</f>
        <v>5.919772656654942</v>
      </c>
      <c r="CY13" s="9" cm="1">
        <f t="array" ref="CY13">SUMPRODUCT($AJ13:$AO13,TRANSPOSE(CY$20:CY$25))</f>
        <v>6.065052254944618</v>
      </c>
      <c r="CZ13" s="9" cm="1">
        <f t="array" ref="CZ13">SUMPRODUCT($AJ13:$AO13,TRANSPOSE(CZ$20:CZ$25))</f>
        <v>6.2028813227592821</v>
      </c>
      <c r="DA13" s="9" cm="1">
        <f t="array" ref="DA13">SUMPRODUCT($AJ13:$AO13,TRANSPOSE(DA$20:DA$25))</f>
        <v>6.3336662476530705</v>
      </c>
      <c r="DB13" s="9" cm="1">
        <f t="array" ref="DB13">SUMPRODUCT($AJ13:$AO13,TRANSPOSE(DB$20:DB$25))</f>
        <v>6.4577866244297013</v>
      </c>
      <c r="DC13" s="9" cm="1">
        <f t="array" ref="DC13">SUMPRODUCT($AJ13:$AO13,TRANSPOSE(DC$20:DC$25))</f>
        <v>6.5755973490927033</v>
      </c>
      <c r="DD13" s="9" cm="1">
        <f t="array" ref="DD13">SUMPRODUCT($AJ13:$AO13,TRANSPOSE(DD$20:DD$25))</f>
        <v>6.6874305318989968</v>
      </c>
      <c r="DE13" s="9" cm="1">
        <f t="array" ref="DE13">SUMPRODUCT($AJ13:$AO13,TRANSPOSE(DE$20:DE$25))</f>
        <v>6.7935972458906235</v>
      </c>
      <c r="DF13" s="9" cm="1">
        <f t="array" ref="DF13">SUMPRODUCT($AJ13:$AO13,TRANSPOSE(DF$20:DF$25))</f>
        <v>6.8943891257710561</v>
      </c>
      <c r="DG13" s="9" cm="1">
        <f t="array" ref="DG13">SUMPRODUCT($AJ13:$AO13,TRANSPOSE(DG$20:DG$25))</f>
        <v>6.9900798306175602</v>
      </c>
      <c r="DH13" s="9" cm="1">
        <f t="array" ref="DH13">SUMPRODUCT($AJ13:$AO13,TRANSPOSE(DH$20:DH$25))</f>
        <v>7.0809263826786548</v>
      </c>
      <c r="DI13" s="9" cm="1">
        <f t="array" ref="DI13">SUMPRODUCT($AJ13:$AO13,TRANSPOSE(DI$20:DI$25))</f>
        <v>7.1671703933793935</v>
      </c>
      <c r="DJ13" s="9" cm="1">
        <f t="array" ref="DJ13">SUMPRODUCT($AJ13:$AO13,TRANSPOSE(DJ$20:DJ$25))</f>
        <v>7.2490391866309949</v>
      </c>
      <c r="DK13" s="9" cm="1">
        <f t="array" ref="DK13">SUMPRODUCT($AJ13:$AO13,TRANSPOSE(DK$20:DK$25))</f>
        <v>7.3267468286169901</v>
      </c>
      <c r="DL13" s="9" cm="1">
        <f t="array" ref="DL13">SUMPRODUCT($AJ13:$AO13,TRANSPOSE(DL$20:DL$25))</f>
        <v>7.4004950723831655</v>
      </c>
      <c r="DM13" s="9" cm="1">
        <f t="array" ref="DM13">SUMPRODUCT($AJ13:$AO13,TRANSPOSE(DM$20:DM$25))</f>
        <v>7.470474224797357</v>
      </c>
      <c r="DN13" s="9" cm="1">
        <f t="array" ref="DN13">SUMPRODUCT($AJ13:$AO13,TRANSPOSE(DN$20:DN$25))</f>
        <v>7.5368639427495339</v>
      </c>
      <c r="DO13" s="9" cm="1">
        <f t="array" ref="DO13">SUMPRODUCT($AJ13:$AO13,TRANSPOSE(DO$20:DO$25))</f>
        <v>7.5998339648396893</v>
      </c>
      <c r="DP13" s="9" cm="1">
        <f t="array" ref="DP13">SUMPRODUCT($AJ13:$AO13,TRANSPOSE(DP$20:DP$25))</f>
        <v>7.659544784222021</v>
      </c>
      <c r="DQ13" s="9" cm="1">
        <f t="array" ref="DQ13">SUMPRODUCT($AJ13:$AO13,TRANSPOSE(DQ$20:DQ$25))</f>
        <v>7.7161482677655044</v>
      </c>
      <c r="DR13" s="9" cm="1">
        <f t="array" ref="DR13">SUMPRODUCT($AJ13:$AO13,TRANSPOSE(DR$20:DR$25))</f>
        <v>7.769788226215411</v>
      </c>
      <c r="DS13" s="9" cm="1">
        <f t="array" ref="DS13">SUMPRODUCT($AJ13:$AO13,TRANSPOSE(DS$20:DS$25))</f>
        <v>7.8206009396167246</v>
      </c>
      <c r="DT13" s="9" cm="1">
        <f t="array" ref="DT13">SUMPRODUCT($AJ13:$AO13,TRANSPOSE(DT$20:DT$25))</f>
        <v>7.8687156418719439</v>
      </c>
      <c r="DU13" s="9" cm="1">
        <f t="array" ref="DU13">SUMPRODUCT($AJ13:$AO13,TRANSPOSE(DU$20:DU$25))</f>
        <v>7.914254967958783</v>
      </c>
      <c r="DV13" s="9" cm="1">
        <f t="array" ref="DV13">SUMPRODUCT($AJ13:$AO13,TRANSPOSE(DV$20:DV$25))</f>
        <v>7.9573353670081701</v>
      </c>
      <c r="DW13" s="9" cm="1">
        <f t="array" ref="DW13">SUMPRODUCT($AJ13:$AO13,TRANSPOSE(DW$20:DW$25))</f>
        <v>7.998067484159975</v>
      </c>
      <c r="DX13" s="9" cm="1">
        <f t="array" ref="DX13">SUMPRODUCT($AJ13:$AO13,TRANSPOSE(DX$20:DX$25))</f>
        <v>8.0365565138490922</v>
      </c>
      <c r="DY13" s="9" cm="1">
        <f t="array" ref="DY13">SUMPRODUCT($AJ13:$AO13,TRANSPOSE(DY$20:DY$25))</f>
        <v>8.0729025269331771</v>
      </c>
      <c r="DZ13" s="9" cm="1">
        <f t="array" ref="DZ13">SUMPRODUCT($AJ13:$AO13,TRANSPOSE(DZ$20:DZ$25))</f>
        <v>8.1072007738632124</v>
      </c>
      <c r="EA13" s="9" cm="1">
        <f t="array" ref="EA13">SUMPRODUCT($AJ13:$AO13,TRANSPOSE(EA$20:EA$25))</f>
        <v>8.139541965895063</v>
      </c>
      <c r="EB13" s="9" cm="1">
        <f t="array" ref="EB13">SUMPRODUCT($AJ13:$AO13,TRANSPOSE(EB$20:EB$25))</f>
        <v>8.1700125361667801</v>
      </c>
      <c r="EC13" s="9" cm="1">
        <f t="array" ref="EC13">SUMPRODUCT($AJ13:$AO13,TRANSPOSE(EC$20:EC$25))</f>
        <v>8.1986948823009129</v>
      </c>
      <c r="ED13" s="9" cm="1">
        <f t="array" ref="ED13">SUMPRODUCT($AJ13:$AO13,TRANSPOSE(ED$20:ED$25))</f>
        <v>8.2256675920449709</v>
      </c>
      <c r="EE13" s="9" cm="1">
        <f t="array" ref="EE13">SUMPRODUCT($AJ13:$AO13,TRANSPOSE(EE$20:EE$25))</f>
        <v>8.2510056533317595</v>
      </c>
      <c r="EF13" s="9" cm="1">
        <f t="array" ref="EF13">SUMPRODUCT($AJ13:$AO13,TRANSPOSE(EF$20:EF$25))</f>
        <v>8.2747806500135823</v>
      </c>
      <c r="EG13" s="9" cm="1">
        <f t="array" ref="EG13">SUMPRODUCT($AJ13:$AO13,TRANSPOSE(EG$20:EG$25))</f>
        <v>8.2970609444223271</v>
      </c>
      <c r="EH13" s="9" cm="1">
        <f t="array" ref="EH13">SUMPRODUCT($AJ13:$AO13,TRANSPOSE(EH$20:EH$25))</f>
        <v>8.3179118477990528</v>
      </c>
      <c r="EI13" s="9" cm="1">
        <f t="array" ref="EI13">SUMPRODUCT($AJ13:$AO13,TRANSPOSE(EI$20:EI$25))</f>
        <v>8.3373957795508886</v>
      </c>
      <c r="EJ13" s="9" cm="1">
        <f t="array" ref="EJ13">SUMPRODUCT($AJ13:$AO13,TRANSPOSE(EJ$20:EJ$25))</f>
        <v>8.3555724162078207</v>
      </c>
      <c r="EK13" s="9" cm="1">
        <f t="array" ref="EK13">SUMPRODUCT($AJ13:$AO13,TRANSPOSE(EK$20:EK$25))</f>
        <v>8.3724988308765376</v>
      </c>
      <c r="EL13" s="9" cm="1">
        <f t="array" ref="EL13">SUMPRODUCT($AJ13:$AO13,TRANSPOSE(EL$20:EL$25))</f>
        <v>8.3882296239199547</v>
      </c>
      <c r="EM13" s="9" cm="1">
        <f t="array" ref="EM13">SUMPRODUCT($AJ13:$AO13,TRANSPOSE(EM$20:EM$25))</f>
        <v>8.402817045530611</v>
      </c>
      <c r="EN13" s="9" cm="1">
        <f t="array" ref="EN13">SUMPRODUCT($AJ13:$AO13,TRANSPOSE(EN$20:EN$25))</f>
        <v>8.4163111108051964</v>
      </c>
      <c r="EO13" s="9" cm="1">
        <f t="array" ref="EO13">SUMPRODUCT($AJ13:$AO13,TRANSPOSE(EO$20:EO$25))</f>
        <v>8.4287597078803174</v>
      </c>
      <c r="EP13" s="9" cm="1">
        <f t="array" ref="EP13">SUMPRODUCT($AJ13:$AO13,TRANSPOSE(EP$20:EP$25))</f>
        <v>8.4402086996393564</v>
      </c>
      <c r="EQ13" s="9" cm="1">
        <f t="array" ref="EQ13">SUMPRODUCT($AJ13:$AO13,TRANSPOSE(EQ$20:EQ$25))</f>
        <v>8.4507020194596123</v>
      </c>
      <c r="ER13" s="9" cm="1">
        <f t="array" ref="ER13">SUMPRODUCT($AJ13:$AO13,TRANSPOSE(ER$20:ER$25))</f>
        <v>8.4602817614271544</v>
      </c>
      <c r="ES13" s="9" cm="1">
        <f t="array" ref="ES13">SUMPRODUCT($AJ13:$AO13,TRANSPOSE(ES$20:ES$25))</f>
        <v>8.4689882654157884</v>
      </c>
      <c r="ET13" s="9" cm="1">
        <f t="array" ref="ET13">SUMPRODUCT($AJ13:$AO13,TRANSPOSE(ET$20:ET$25))</f>
        <v>8.4768601973890156</v>
      </c>
      <c r="EU13" s="9" cm="1">
        <f t="array" ref="EU13">SUMPRODUCT($AJ13:$AO13,TRANSPOSE(EU$20:EU$25))</f>
        <v>8.4839346252572625</v>
      </c>
      <c r="EV13" s="9" cm="1">
        <f t="array" ref="EV13">SUMPRODUCT($AJ13:$AO13,TRANSPOSE(EV$20:EV$25))</f>
        <v>8.4902470905974496</v>
      </c>
      <c r="EW13" s="9" cm="1">
        <f t="array" ref="EW13">SUMPRODUCT($AJ13:$AO13,TRANSPOSE(EW$20:EW$25))</f>
        <v>8.495831676511898</v>
      </c>
      <c r="EX13" s="9" cm="1">
        <f t="array" ref="EX13">SUMPRODUCT($AJ13:$AO13,TRANSPOSE(EX$20:EX$25))</f>
        <v>8.500721071887142</v>
      </c>
    </row>
    <row r="14" spans="1:154" ht="16.5">
      <c r="A14" s="6">
        <v>-0.18704649025628137</v>
      </c>
      <c r="B14" s="6">
        <v>3.2096626374457204</v>
      </c>
      <c r="C14" s="6">
        <v>0.47594860628711777</v>
      </c>
      <c r="D14" s="6">
        <v>-4.2726816352875243</v>
      </c>
      <c r="E14" s="6">
        <v>0.47588904904733198</v>
      </c>
      <c r="F14" s="6">
        <v>-1.9555574017348523</v>
      </c>
      <c r="G14" s="6">
        <v>0.41163678568463574</v>
      </c>
      <c r="H14" s="6">
        <v>-1.9894050334425728</v>
      </c>
      <c r="I14" s="40">
        <f>SUMPRODUCT(J14:O14,Results!B$12:G$12)+Results!$E$5*H14-AD14+AE14</f>
        <v>-18.821080991358627</v>
      </c>
      <c r="J14" s="9">
        <f>SUMPRODUCT($A14:$F14,Results!$B$15:$G$15)</f>
        <v>-3.4570633066088581</v>
      </c>
      <c r="K14" s="9">
        <f>SUMPRODUCT($A14:$F14,Results!$B$16:$G$16)</f>
        <v>-2.6995632364705133</v>
      </c>
      <c r="L14" s="9">
        <f>SUMPRODUCT($A14:$F14,Results!$B$17:$G$17)</f>
        <v>-0.93392528160376131</v>
      </c>
      <c r="M14" s="9">
        <f>SUMPRODUCT($A14:$F14,Results!$B$18:$G$18)</f>
        <v>-4.3419684395055942</v>
      </c>
      <c r="N14" s="9">
        <f>SUMPRODUCT($A14:$F14,Results!$B$19:$G$19)</f>
        <v>2.2586762203215702</v>
      </c>
      <c r="O14" s="9">
        <f>SUMPRODUCT($A14:$F14,Results!$B$20:$G$20)</f>
        <v>-1.3521202728941604</v>
      </c>
      <c r="P14" s="9" cm="1">
        <f t="array" ref="P14">SUMPRODUCT(J14:O14,TRANSPOSE(BQ$20:BQ$25))+$AI$20-$BQ$27</f>
        <v>-11.979855955166062</v>
      </c>
      <c r="Q14" s="27" cm="1">
        <f t="array" ref="Q14">SUMPRODUCT(J14:O14,TRANSPOSE(EX$20:EX$25))+$AI$20-$EX$27</f>
        <v>-9.7014600977514753</v>
      </c>
      <c r="R14" s="9">
        <f>I14-Results!$E$5*H14</f>
        <v>-6.8846507907031906</v>
      </c>
      <c r="S14" s="9" cm="1">
        <f t="array" ref="S14">SUMPRODUCT(J14:O14,TRANSPOSE(AW$28:AW$33))+$AI$20-$AH$26</f>
        <v>-6.8296916854816168</v>
      </c>
      <c r="T14" s="9">
        <f>SUMPRODUCT(J14:O14,Results!K$9:P$9)</f>
        <v>-7.1104164352003654</v>
      </c>
      <c r="U14" s="9">
        <f>SUMPRODUCT(J14:O14,Results!K$9:P$9)+$AI$20-$AH$31</f>
        <v>-8.692645156273521</v>
      </c>
      <c r="V14" s="9">
        <f t="shared" si="6"/>
        <v>-6.8412250361925651</v>
      </c>
      <c r="W14" s="9">
        <f t="shared" si="7"/>
        <v>-9.1196208936071521</v>
      </c>
      <c r="X14" s="9">
        <f t="shared" si="8"/>
        <v>-11.936430200655437</v>
      </c>
      <c r="Y14" s="9">
        <f t="shared" si="9"/>
        <v>-11.991389305877011</v>
      </c>
      <c r="Z14" s="9">
        <f t="shared" si="10"/>
        <v>-51.563304418448759</v>
      </c>
      <c r="AA14" s="9">
        <f t="shared" si="11"/>
        <v>-10.128435835085106</v>
      </c>
      <c r="AC14" s="9">
        <v>-9.1729045607557573</v>
      </c>
      <c r="AD14" s="9">
        <v>-9.1729045607557573</v>
      </c>
      <c r="AE14" s="9">
        <f t="shared" si="12"/>
        <v>-9.1729045607557573</v>
      </c>
      <c r="AF14" s="9">
        <f t="shared" ca="1" si="0"/>
        <v>0.3990408251219838</v>
      </c>
      <c r="AH14" s="14" t="s">
        <v>110</v>
      </c>
      <c r="AI14" s="7">
        <f t="shared" ref="AI14:AO14" si="47">COVAR($L:$L,I:I)</f>
        <v>275.7658339626222</v>
      </c>
      <c r="AJ14" s="7">
        <f t="shared" si="47"/>
        <v>-4.3266758332944653</v>
      </c>
      <c r="AK14" s="7">
        <f t="shared" si="47"/>
        <v>75.238287862156142</v>
      </c>
      <c r="AL14" s="7">
        <f t="shared" si="47"/>
        <v>169.61699162958283</v>
      </c>
      <c r="AM14" s="7">
        <f t="shared" si="47"/>
        <v>13.568832123762549</v>
      </c>
      <c r="AN14" s="7">
        <f t="shared" si="47"/>
        <v>-73.513371794686691</v>
      </c>
      <c r="AO14" s="7">
        <f t="shared" si="47"/>
        <v>-27.937440532253728</v>
      </c>
      <c r="AP14" s="11"/>
      <c r="AS14" s="3"/>
      <c r="AT14" s="30">
        <f>Results!B8</f>
        <v>1</v>
      </c>
      <c r="AU14" s="88">
        <f t="shared" si="44"/>
        <v>1</v>
      </c>
      <c r="AV14" s="88">
        <f t="shared" si="44"/>
        <v>1</v>
      </c>
      <c r="AW14" s="88">
        <f t="shared" si="44"/>
        <v>1</v>
      </c>
      <c r="AX14" s="88">
        <f t="shared" si="44"/>
        <v>1</v>
      </c>
      <c r="AY14" s="88">
        <f t="shared" si="44"/>
        <v>1</v>
      </c>
      <c r="AZ14" s="88">
        <f t="shared" si="44"/>
        <v>1</v>
      </c>
      <c r="BB14" s="9" cm="1">
        <f t="array" ref="BB14">SUMPRODUCT($AJ14:$AO14,TRANSPOSE(BB$20:BB$25))</f>
        <v>0</v>
      </c>
      <c r="BC14" s="9" cm="1">
        <f t="array" ref="BC14">SUMPRODUCT($AJ14:$AO14,TRANSPOSE(BC$20:BC$25))</f>
        <v>170.66678833585226</v>
      </c>
      <c r="BD14" s="9" cm="1">
        <f t="array" ref="BD14">SUMPRODUCT($AJ14:$AO14,TRANSPOSE(BD$20:BD$25))</f>
        <v>164.73221883090156</v>
      </c>
      <c r="BE14" s="9" cm="1">
        <f t="array" ref="BE14">SUMPRODUCT($AJ14:$AO14,TRANSPOSE(BE$20:BE$25))</f>
        <v>200.91216758202384</v>
      </c>
      <c r="BF14" s="9" cm="1">
        <f t="array" ref="BF14">SUMPRODUCT($AJ14:$AO14,TRANSPOSE(BF$20:BF$25))</f>
        <v>208.56518268067344</v>
      </c>
      <c r="BG14" s="9" cm="1">
        <f t="array" ref="BG14">SUMPRODUCT($AJ14:$AO14,TRANSPOSE(BG$20:BG$25))</f>
        <v>219.29891840392267</v>
      </c>
      <c r="BH14" s="9" cm="1">
        <f t="array" ref="BH14">SUMPRODUCT($AJ14:$AO14,TRANSPOSE(BH$20:BH$25))</f>
        <v>224.56957040952014</v>
      </c>
      <c r="BI14" s="9" cm="1">
        <f t="array" ref="BI14">SUMPRODUCT($AJ14:$AO14,TRANSPOSE(BI$20:BI$25))</f>
        <v>229.28155733119019</v>
      </c>
      <c r="BJ14" s="9" cm="1">
        <f t="array" ref="BJ14">SUMPRODUCT($AJ14:$AO14,TRANSPOSE(BJ$20:BJ$25))</f>
        <v>232.62507184617115</v>
      </c>
      <c r="BK14" s="9" cm="1">
        <f t="array" ref="BK14">SUMPRODUCT($AJ14:$AO14,TRANSPOSE(BK$20:BK$25))</f>
        <v>235.47394123794734</v>
      </c>
      <c r="BL14" s="9" cm="1">
        <f t="array" ref="BL14">SUMPRODUCT($AJ14:$AO14,TRANSPOSE(BL$20:BL$25))</f>
        <v>237.84230189741623</v>
      </c>
      <c r="BM14" s="9" cm="1">
        <f t="array" ref="BM14">SUMPRODUCT($AJ14:$AO14,TRANSPOSE(BM$20:BM$25))</f>
        <v>239.92538860300931</v>
      </c>
      <c r="BN14" s="9" cm="1">
        <f t="array" ref="BN14">SUMPRODUCT($AJ14:$AO14,TRANSPOSE(BN$20:BN$25))</f>
        <v>241.77363016793595</v>
      </c>
      <c r="BO14" s="9" cm="1">
        <f t="array" ref="BO14">SUMPRODUCT($AJ14:$AO14,TRANSPOSE(BO$20:BO$25))</f>
        <v>243.44554033315288</v>
      </c>
      <c r="BP14" s="9" cm="1">
        <f t="array" ref="BP14">SUMPRODUCT($AJ14:$AO14,TRANSPOSE(BP$20:BP$25))</f>
        <v>244.96998295759045</v>
      </c>
      <c r="BQ14" s="9" cm="1">
        <f t="array" ref="BQ14">SUMPRODUCT($AJ14:$AO14,TRANSPOSE(BQ$20:BQ$25))</f>
        <v>246.37079075868803</v>
      </c>
      <c r="BR14" s="9" cm="1">
        <f t="array" ref="BR14">SUMPRODUCT($AJ14:$AO14,TRANSPOSE(BR$20:BR$25))</f>
        <v>247.66389193876617</v>
      </c>
      <c r="BS14" s="9" cm="1">
        <f t="array" ref="BS14">SUMPRODUCT($AJ14:$AO14,TRANSPOSE(BS$20:BS$25))</f>
        <v>248.86200327116458</v>
      </c>
      <c r="BT14" s="9" cm="1">
        <f t="array" ref="BT14">SUMPRODUCT($AJ14:$AO14,TRANSPOSE(BT$20:BT$25))</f>
        <v>249.97505406526463</v>
      </c>
      <c r="BU14" s="9" cm="1">
        <f t="array" ref="BU14">SUMPRODUCT($AJ14:$AO14,TRANSPOSE(BU$20:BU$25))</f>
        <v>251.01132628099685</v>
      </c>
      <c r="BV14" s="9" cm="1">
        <f t="array" ref="BV14">SUMPRODUCT($AJ14:$AO14,TRANSPOSE(BV$20:BV$25))</f>
        <v>251.97782855020441</v>
      </c>
      <c r="BW14" s="9" cm="1">
        <f t="array" ref="BW14">SUMPRODUCT($AJ14:$AO14,TRANSPOSE(BW$20:BW$25))</f>
        <v>252.88065607144955</v>
      </c>
      <c r="BX14" s="9" cm="1">
        <f t="array" ref="BX14">SUMPRODUCT($AJ14:$AO14,TRANSPOSE(BX$20:BX$25))</f>
        <v>253.72517853943032</v>
      </c>
      <c r="BY14" s="9" cm="1">
        <f t="array" ref="BY14">SUMPRODUCT($AJ14:$AO14,TRANSPOSE(BY$20:BY$25))</f>
        <v>254.5161842811589</v>
      </c>
      <c r="BZ14" s="9" cm="1">
        <f t="array" ref="BZ14">SUMPRODUCT($AJ14:$AO14,TRANSPOSE(BZ$20:BZ$25))</f>
        <v>255.25797466975351</v>
      </c>
      <c r="CA14" s="9" cm="1">
        <f t="array" ref="CA14">SUMPRODUCT($AJ14:$AO14,TRANSPOSE(CA$20:CA$25))</f>
        <v>255.95443562998872</v>
      </c>
      <c r="CB14" s="9" cm="1">
        <f t="array" ref="CB14">SUMPRODUCT($AJ14:$AO14,TRANSPOSE(CB$20:CB$25))</f>
        <v>256.60909116575669</v>
      </c>
      <c r="CC14" s="9" cm="1">
        <f t="array" ref="CC14">SUMPRODUCT($AJ14:$AO14,TRANSPOSE(CC$20:CC$25))</f>
        <v>257.22514610468943</v>
      </c>
      <c r="CD14" s="9" cm="1">
        <f t="array" ref="CD14">SUMPRODUCT($AJ14:$AO14,TRANSPOSE(CD$20:CD$25))</f>
        <v>257.80552096065196</v>
      </c>
      <c r="CE14" s="9" cm="1">
        <f t="array" ref="CE14">SUMPRODUCT($AJ14:$AO14,TRANSPOSE(CE$20:CE$25))</f>
        <v>258.35288132046492</v>
      </c>
      <c r="CF14" s="9" cm="1">
        <f t="array" ref="CF14">SUMPRODUCT($AJ14:$AO14,TRANSPOSE(CF$20:CF$25))</f>
        <v>258.86966308499632</v>
      </c>
      <c r="CG14" s="9" cm="1">
        <f t="array" ref="CG14">SUMPRODUCT($AJ14:$AO14,TRANSPOSE(CG$20:CG$25))</f>
        <v>259.35809452228705</v>
      </c>
      <c r="CH14" s="9" cm="1">
        <f t="array" ref="CH14">SUMPRODUCT($AJ14:$AO14,TRANSPOSE(CH$20:CH$25))</f>
        <v>259.82021575239901</v>
      </c>
      <c r="CI14" s="9" cm="1">
        <f t="array" ref="CI14">SUMPRODUCT($AJ14:$AO14,TRANSPOSE(CI$20:CI$25))</f>
        <v>260.25789611085565</v>
      </c>
      <c r="CJ14" s="9" cm="1">
        <f t="array" ref="CJ14">SUMPRODUCT($AJ14:$AO14,TRANSPOSE(CJ$20:CJ$25))</f>
        <v>260.67284971221704</v>
      </c>
      <c r="CK14" s="9" cm="1">
        <f t="array" ref="CK14">SUMPRODUCT($AJ14:$AO14,TRANSPOSE(CK$20:CK$25))</f>
        <v>261.06664945902497</v>
      </c>
      <c r="CL14" s="9" cm="1">
        <f t="array" ref="CL14">SUMPRODUCT($AJ14:$AO14,TRANSPOSE(CL$20:CL$25))</f>
        <v>261.44073968820464</v>
      </c>
      <c r="CM14" s="9" cm="1">
        <f t="array" ref="CM14">SUMPRODUCT($AJ14:$AO14,TRANSPOSE(CM$20:CM$25))</f>
        <v>261.7964476110979</v>
      </c>
      <c r="CN14" s="9" cm="1">
        <f t="array" ref="CN14">SUMPRODUCT($AJ14:$AO14,TRANSPOSE(CN$20:CN$25))</f>
        <v>262.13499367739121</v>
      </c>
      <c r="CO14" s="9" cm="1">
        <f t="array" ref="CO14">SUMPRODUCT($AJ14:$AO14,TRANSPOSE(CO$20:CO$25))</f>
        <v>262.45750097411377</v>
      </c>
      <c r="CP14" s="9" cm="1">
        <f t="array" ref="CP14">SUMPRODUCT($AJ14:$AO14,TRANSPOSE(CP$20:CP$25))</f>
        <v>262.76500375619167</v>
      </c>
      <c r="CQ14" s="9" cm="1">
        <f t="array" ref="CQ14">SUMPRODUCT($AJ14:$AO14,TRANSPOSE(CQ$20:CQ$25))</f>
        <v>263.05845519337396</v>
      </c>
      <c r="CR14" s="9" cm="1">
        <f t="array" ref="CR14">SUMPRODUCT($AJ14:$AO14,TRANSPOSE(CR$20:CR$25))</f>
        <v>263.33873440877449</v>
      </c>
      <c r="CS14" s="9" cm="1">
        <f t="array" ref="CS14">SUMPRODUCT($AJ14:$AO14,TRANSPOSE(CS$20:CS$25))</f>
        <v>263.6066528762347</v>
      </c>
      <c r="CT14" s="9" cm="1">
        <f t="array" ref="CT14">SUMPRODUCT($AJ14:$AO14,TRANSPOSE(CT$20:CT$25))</f>
        <v>263.86296023680615</v>
      </c>
      <c r="CU14" s="9" cm="1">
        <f t="array" ref="CU14">SUMPRODUCT($AJ14:$AO14,TRANSPOSE(CU$20:CU$25))</f>
        <v>264.1083495886387</v>
      </c>
      <c r="CV14" s="9" cm="1">
        <f t="array" ref="CV14">SUMPRODUCT($AJ14:$AO14,TRANSPOSE(CV$20:CV$25))</f>
        <v>264.34346229925944</v>
      </c>
      <c r="CW14" s="9" cm="1">
        <f t="array" ref="CW14">SUMPRODUCT($AJ14:$AO14,TRANSPOSE(CW$20:CW$25))</f>
        <v>264.56889238451623</v>
      </c>
      <c r="CX14" s="9" cm="1">
        <f t="array" ref="CX14">SUMPRODUCT($AJ14:$AO14,TRANSPOSE(CX$20:CX$25))</f>
        <v>264.78519049424261</v>
      </c>
      <c r="CY14" s="9" cm="1">
        <f t="array" ref="CY14">SUMPRODUCT($AJ14:$AO14,TRANSPOSE(CY$20:CY$25))</f>
        <v>264.99286754092338</v>
      </c>
      <c r="CZ14" s="9" cm="1">
        <f t="array" ref="CZ14">SUMPRODUCT($AJ14:$AO14,TRANSPOSE(CZ$20:CZ$25))</f>
        <v>265.19239800422423</v>
      </c>
      <c r="DA14" s="9" cm="1">
        <f t="array" ref="DA14">SUMPRODUCT($AJ14:$AO14,TRANSPOSE(DA$20:DA$25))</f>
        <v>265.3842229411826</v>
      </c>
      <c r="DB14" s="9" cm="1">
        <f t="array" ref="DB14">SUMPRODUCT($AJ14:$AO14,TRANSPOSE(DB$20:DB$25))</f>
        <v>265.56875272906797</v>
      </c>
      <c r="DC14" s="9" cm="1">
        <f t="array" ref="DC14">SUMPRODUCT($AJ14:$AO14,TRANSPOSE(DC$20:DC$25))</f>
        <v>265.74636956541178</v>
      </c>
      <c r="DD14" s="9" cm="1">
        <f t="array" ref="DD14">SUMPRODUCT($AJ14:$AO14,TRANSPOSE(DD$20:DD$25))</f>
        <v>265.91742974742453</v>
      </c>
      <c r="DE14" s="9" cm="1">
        <f t="array" ref="DE14">SUMPRODUCT($AJ14:$AO14,TRANSPOSE(DE$20:DE$25))</f>
        <v>266.08226575095927</v>
      </c>
      <c r="DF14" s="9" cm="1">
        <f t="array" ref="DF14">SUMPRODUCT($AJ14:$AO14,TRANSPOSE(DF$20:DF$25))</f>
        <v>266.24118812730626</v>
      </c>
      <c r="DG14" s="9" cm="1">
        <f t="array" ref="DG14">SUMPRODUCT($AJ14:$AO14,TRANSPOSE(DG$20:DG$25))</f>
        <v>266.39448723441575</v>
      </c>
      <c r="DH14" s="9" cm="1">
        <f t="array" ref="DH14">SUMPRODUCT($AJ14:$AO14,TRANSPOSE(DH$20:DH$25))</f>
        <v>266.54243481760261</v>
      </c>
      <c r="DI14" s="9" cm="1">
        <f t="array" ref="DI14">SUMPRODUCT($AJ14:$AO14,TRANSPOSE(DI$20:DI$25))</f>
        <v>266.68528545339848</v>
      </c>
      <c r="DJ14" s="9" cm="1">
        <f t="array" ref="DJ14">SUMPRODUCT($AJ14:$AO14,TRANSPOSE(DJ$20:DJ$25))</f>
        <v>266.82327786895388</v>
      </c>
      <c r="DK14" s="9" cm="1">
        <f t="array" ref="DK14">SUMPRODUCT($AJ14:$AO14,TRANSPOSE(DK$20:DK$25))</f>
        <v>266.95663614824502</v>
      </c>
      <c r="DL14" s="9" cm="1">
        <f t="array" ref="DL14">SUMPRODUCT($AJ14:$AO14,TRANSPOSE(DL$20:DL$25))</f>
        <v>267.0855708353036</v>
      </c>
      <c r="DM14" s="9" cm="1">
        <f t="array" ref="DM14">SUMPRODUCT($AJ14:$AO14,TRANSPOSE(DM$20:DM$25))</f>
        <v>267.21027994374492</v>
      </c>
      <c r="DN14" s="9" cm="1">
        <f t="array" ref="DN14">SUMPRODUCT($AJ14:$AO14,TRANSPOSE(DN$20:DN$25))</f>
        <v>267.33094988101629</v>
      </c>
      <c r="DO14" s="9" cm="1">
        <f t="array" ref="DO14">SUMPRODUCT($AJ14:$AO14,TRANSPOSE(DO$20:DO$25))</f>
        <v>267.44775629500867</v>
      </c>
      <c r="DP14" s="9" cm="1">
        <f t="array" ref="DP14">SUMPRODUCT($AJ14:$AO14,TRANSPOSE(DP$20:DP$25))</f>
        <v>267.56086484998076</v>
      </c>
      <c r="DQ14" s="9" cm="1">
        <f t="array" ref="DQ14">SUMPRODUCT($AJ14:$AO14,TRANSPOSE(DQ$20:DQ$25))</f>
        <v>267.670431938094</v>
      </c>
      <c r="DR14" s="9" cm="1">
        <f t="array" ref="DR14">SUMPRODUCT($AJ14:$AO14,TRANSPOSE(DR$20:DR$25))</f>
        <v>267.77660533228999</v>
      </c>
      <c r="DS14" s="9" cm="1">
        <f t="array" ref="DS14">SUMPRODUCT($AJ14:$AO14,TRANSPOSE(DS$20:DS$25))</f>
        <v>267.8795247857114</v>
      </c>
      <c r="DT14" s="9" cm="1">
        <f t="array" ref="DT14">SUMPRODUCT($AJ14:$AO14,TRANSPOSE(DT$20:DT$25))</f>
        <v>267.97932258239149</v>
      </c>
      <c r="DU14" s="9" cm="1">
        <f t="array" ref="DU14">SUMPRODUCT($AJ14:$AO14,TRANSPOSE(DU$20:DU$25))</f>
        <v>268.07612404350726</v>
      </c>
      <c r="DV14" s="9" cm="1">
        <f t="array" ref="DV14">SUMPRODUCT($AJ14:$AO14,TRANSPOSE(DV$20:DV$25))</f>
        <v>268.1700479930974</v>
      </c>
      <c r="DW14" s="9" cm="1">
        <f t="array" ref="DW14">SUMPRODUCT($AJ14:$AO14,TRANSPOSE(DW$20:DW$25))</f>
        <v>268.26120718679135</v>
      </c>
      <c r="DX14" s="9" cm="1">
        <f t="array" ref="DX14">SUMPRODUCT($AJ14:$AO14,TRANSPOSE(DX$20:DX$25))</f>
        <v>268.34970870677506</v>
      </c>
      <c r="DY14" s="9" cm="1">
        <f t="array" ref="DY14">SUMPRODUCT($AJ14:$AO14,TRANSPOSE(DY$20:DY$25))</f>
        <v>268.43565432592004</v>
      </c>
      <c r="DZ14" s="9" cm="1">
        <f t="array" ref="DZ14">SUMPRODUCT($AJ14:$AO14,TRANSPOSE(DZ$20:DZ$25))</f>
        <v>268.51914084374476</v>
      </c>
      <c r="EA14" s="9" cm="1">
        <f t="array" ref="EA14">SUMPRODUCT($AJ14:$AO14,TRANSPOSE(EA$20:EA$25))</f>
        <v>268.60026039662898</v>
      </c>
      <c r="EB14" s="9" cm="1">
        <f t="array" ref="EB14">SUMPRODUCT($AJ14:$AO14,TRANSPOSE(EB$20:EB$25))</f>
        <v>268.67910074448798</v>
      </c>
      <c r="EC14" s="9" cm="1">
        <f t="array" ref="EC14">SUMPRODUCT($AJ14:$AO14,TRANSPOSE(EC$20:EC$25))</f>
        <v>268.75574553590877</v>
      </c>
      <c r="ED14" s="9" cm="1">
        <f t="array" ref="ED14">SUMPRODUCT($AJ14:$AO14,TRANSPOSE(ED$20:ED$25))</f>
        <v>268.83027455357819</v>
      </c>
      <c r="EE14" s="9" cm="1">
        <f t="array" ref="EE14">SUMPRODUCT($AJ14:$AO14,TRANSPOSE(EE$20:EE$25))</f>
        <v>268.90276394166096</v>
      </c>
      <c r="EF14" s="9" cm="1">
        <f t="array" ref="EF14">SUMPRODUCT($AJ14:$AO14,TRANSPOSE(EF$20:EF$25))</f>
        <v>268.97328641664041</v>
      </c>
      <c r="EG14" s="9" cm="1">
        <f t="array" ref="EG14">SUMPRODUCT($AJ14:$AO14,TRANSPOSE(EG$20:EG$25))</f>
        <v>269.04191146300144</v>
      </c>
      <c r="EH14" s="9" cm="1">
        <f t="array" ref="EH14">SUMPRODUCT($AJ14:$AO14,TRANSPOSE(EH$20:EH$25))</f>
        <v>269.10870551500784</v>
      </c>
      <c r="EI14" s="9" cm="1">
        <f t="array" ref="EI14">SUMPRODUCT($AJ14:$AO14,TRANSPOSE(EI$20:EI$25))</f>
        <v>269.17373212571971</v>
      </c>
      <c r="EJ14" s="9" cm="1">
        <f t="array" ref="EJ14">SUMPRODUCT($AJ14:$AO14,TRANSPOSE(EJ$20:EJ$25))</f>
        <v>269.23705212429093</v>
      </c>
      <c r="EK14" s="9" cm="1">
        <f t="array" ref="EK14">SUMPRODUCT($AJ14:$AO14,TRANSPOSE(EK$20:EK$25))</f>
        <v>269.29872376249739</v>
      </c>
      <c r="EL14" s="9" cm="1">
        <f t="array" ref="EL14">SUMPRODUCT($AJ14:$AO14,TRANSPOSE(EL$20:EL$25))</f>
        <v>269.35880285136369</v>
      </c>
      <c r="EM14" s="9" cm="1">
        <f t="array" ref="EM14">SUMPRODUCT($AJ14:$AO14,TRANSPOSE(EM$20:EM$25))</f>
        <v>269.41734288867605</v>
      </c>
      <c r="EN14" s="9" cm="1">
        <f t="array" ref="EN14">SUMPRODUCT($AJ14:$AO14,TRANSPOSE(EN$20:EN$25))</f>
        <v>269.47439517810585</v>
      </c>
      <c r="EO14" s="9" cm="1">
        <f t="array" ref="EO14">SUMPRODUCT($AJ14:$AO14,TRANSPOSE(EO$20:EO$25))</f>
        <v>269.53000894060017</v>
      </c>
      <c r="EP14" s="9" cm="1">
        <f t="array" ref="EP14">SUMPRODUCT($AJ14:$AO14,TRANSPOSE(EP$20:EP$25))</f>
        <v>269.58423141864228</v>
      </c>
      <c r="EQ14" s="9" cm="1">
        <f t="array" ref="EQ14">SUMPRODUCT($AJ14:$AO14,TRANSPOSE(EQ$20:EQ$25))</f>
        <v>269.63710797393082</v>
      </c>
      <c r="ER14" s="9" cm="1">
        <f t="array" ref="ER14">SUMPRODUCT($AJ14:$AO14,TRANSPOSE(ER$20:ER$25))</f>
        <v>269.6886821789812</v>
      </c>
      <c r="ES14" s="9" cm="1">
        <f t="array" ref="ES14">SUMPRODUCT($AJ14:$AO14,TRANSPOSE(ES$20:ES$25))</f>
        <v>269.73899590310765</v>
      </c>
      <c r="ET14" s="9" cm="1">
        <f t="array" ref="ET14">SUMPRODUCT($AJ14:$AO14,TRANSPOSE(ET$20:ET$25))</f>
        <v>269.78808939320788</v>
      </c>
      <c r="EU14" s="9" cm="1">
        <f t="array" ref="EU14">SUMPRODUCT($AJ14:$AO14,TRANSPOSE(EU$20:EU$25))</f>
        <v>269.83600134973295</v>
      </c>
      <c r="EV14" s="9" cm="1">
        <f t="array" ref="EV14">SUMPRODUCT($AJ14:$AO14,TRANSPOSE(EV$20:EV$25))</f>
        <v>269.88276899819778</v>
      </c>
      <c r="EW14" s="9" cm="1">
        <f t="array" ref="EW14">SUMPRODUCT($AJ14:$AO14,TRANSPOSE(EW$20:EW$25))</f>
        <v>269.92842815655342</v>
      </c>
      <c r="EX14" s="9" cm="1">
        <f t="array" ref="EX14">SUMPRODUCT($AJ14:$AO14,TRANSPOSE(EX$20:EX$25))</f>
        <v>269.97301329871755</v>
      </c>
    </row>
    <row r="15" spans="1:154" ht="16.5">
      <c r="A15" s="6">
        <v>2.9837134157648904</v>
      </c>
      <c r="B15" s="6">
        <v>3.0381962977218859</v>
      </c>
      <c r="C15" s="6">
        <v>-0.27407313390735877</v>
      </c>
      <c r="D15" s="6">
        <v>1.4642628324232911</v>
      </c>
      <c r="E15" s="6">
        <v>1.8915520528728929</v>
      </c>
      <c r="F15" s="6">
        <v>3.1159978263319412</v>
      </c>
      <c r="G15" s="6">
        <v>-0.97114460092720767</v>
      </c>
      <c r="H15" s="6">
        <v>-3.3721864200544163</v>
      </c>
      <c r="I15" s="40">
        <f>SUMPRODUCT(J15:O15,Results!B$12:G$12)+Results!$E$5*H15-AD15+AE15</f>
        <v>1.2835626937544191</v>
      </c>
      <c r="J15" s="9">
        <f>SUMPRODUCT($A15:$F15,Results!$B$15:$G$15)</f>
        <v>9.8042622274245979</v>
      </c>
      <c r="K15" s="9">
        <f>SUMPRODUCT($A15:$F15,Results!$B$16:$G$16)</f>
        <v>-10.955239536346104</v>
      </c>
      <c r="L15" s="9">
        <f>SUMPRODUCT($A15:$F15,Results!$B$17:$G$17)</f>
        <v>8.7035343990551439</v>
      </c>
      <c r="M15" s="9">
        <f>SUMPRODUCT($A15:$F15,Results!$B$18:$G$18)</f>
        <v>4.6535721511257524</v>
      </c>
      <c r="N15" s="9">
        <f>SUMPRODUCT($A15:$F15,Results!$B$19:$G$19)</f>
        <v>-2.084490516474343</v>
      </c>
      <c r="O15" s="9">
        <f>SUMPRODUCT($A15:$F15,Results!$B$20:$G$20)</f>
        <v>13.544969446273935</v>
      </c>
      <c r="P15" s="9" cm="1">
        <f t="array" ref="P15">SUMPRODUCT(J15:O15,TRANSPOSE(BQ$20:BQ$25))+$AI$20-$BQ$27</f>
        <v>22.403278561645777</v>
      </c>
      <c r="Q15" s="27" cm="1">
        <f t="array" ref="Q15">SUMPRODUCT(J15:O15,TRANSPOSE(EX$20:EX$25))+$AI$20-$EX$27</f>
        <v>21.650123071287823</v>
      </c>
      <c r="R15" s="9">
        <f>I15-Results!$E$5*H15</f>
        <v>21.516681214080918</v>
      </c>
      <c r="S15" s="9" cm="1">
        <f t="array" ref="S15">SUMPRODUCT(J15:O15,TRANSPOSE(AW$28:AW$33))+$AI$20-$AH$26</f>
        <v>13.081480005866254</v>
      </c>
      <c r="T15" s="9">
        <f>SUMPRODUCT(J15:O15,Results!K$9:P$9)</f>
        <v>23.156434834058647</v>
      </c>
      <c r="U15" s="9">
        <f>SUMPRODUCT(J15:O15,Results!K$9:P$9)+$AI$20-$AH$31</f>
        <v>21.574206112985493</v>
      </c>
      <c r="V15" s="9">
        <f t="shared" si="6"/>
        <v>-21.119715867891358</v>
      </c>
      <c r="W15" s="9">
        <f t="shared" si="7"/>
        <v>-20.366560377533403</v>
      </c>
      <c r="X15" s="9">
        <f t="shared" si="8"/>
        <v>-20.233118520326499</v>
      </c>
      <c r="Y15" s="9">
        <f t="shared" si="9"/>
        <v>-11.797917312111835</v>
      </c>
      <c r="Z15" s="9">
        <f t="shared" si="10"/>
        <v>-31.458660733335712</v>
      </c>
      <c r="AA15" s="9">
        <f t="shared" si="11"/>
        <v>-20.290643419231074</v>
      </c>
      <c r="AC15" s="9">
        <v>-20.353313447250557</v>
      </c>
      <c r="AD15" s="9">
        <v>-20.353313447250557</v>
      </c>
      <c r="AE15" s="9">
        <f t="shared" si="12"/>
        <v>-20.353313447250557</v>
      </c>
      <c r="AF15" s="9">
        <f t="shared" ca="1" si="0"/>
        <v>0.48873263408653911</v>
      </c>
      <c r="AH15" s="14" t="s">
        <v>111</v>
      </c>
      <c r="AI15" s="7">
        <f t="shared" ref="AI15:AO15" si="48">COVAR($M:$M,I:I)</f>
        <v>-173.70535095206574</v>
      </c>
      <c r="AJ15" s="7">
        <f t="shared" si="48"/>
        <v>-143.59056412673391</v>
      </c>
      <c r="AK15" s="7">
        <f t="shared" si="48"/>
        <v>15.901882445931443</v>
      </c>
      <c r="AL15" s="7">
        <f t="shared" si="48"/>
        <v>13.568832123762549</v>
      </c>
      <c r="AM15" s="7">
        <f t="shared" si="48"/>
        <v>118.90975254328103</v>
      </c>
      <c r="AN15" s="7">
        <f t="shared" si="48"/>
        <v>111.25955980835599</v>
      </c>
      <c r="AO15" s="7">
        <f t="shared" si="48"/>
        <v>51.097079167430799</v>
      </c>
      <c r="AP15" s="11"/>
      <c r="AS15" s="3"/>
      <c r="AT15" s="30">
        <f>Results!B9</f>
        <v>1</v>
      </c>
      <c r="AU15" s="88">
        <f t="shared" si="44"/>
        <v>1</v>
      </c>
      <c r="AV15" s="88">
        <f t="shared" si="44"/>
        <v>1</v>
      </c>
      <c r="AW15" s="88">
        <f t="shared" si="44"/>
        <v>1</v>
      </c>
      <c r="AX15" s="88">
        <f t="shared" si="44"/>
        <v>1</v>
      </c>
      <c r="AY15" s="88">
        <f t="shared" si="44"/>
        <v>1</v>
      </c>
      <c r="AZ15" s="88">
        <f t="shared" si="44"/>
        <v>1</v>
      </c>
      <c r="BB15" s="9" cm="1">
        <f t="array" ref="BB15">SUMPRODUCT($AJ15:$AO15,TRANSPOSE(BB$20:BB$25))</f>
        <v>0</v>
      </c>
      <c r="BC15" s="9" cm="1">
        <f t="array" ref="BC15">SUMPRODUCT($AJ15:$AO15,TRANSPOSE(BC$20:BC$25))</f>
        <v>-228.52543333828936</v>
      </c>
      <c r="BD15" s="9" cm="1">
        <f t="array" ref="BD15">SUMPRODUCT($AJ15:$AO15,TRANSPOSE(BD$20:BD$25))</f>
        <v>-141.17853546236623</v>
      </c>
      <c r="BE15" s="9" cm="1">
        <f t="array" ref="BE15">SUMPRODUCT($AJ15:$AO15,TRANSPOSE(BE$20:BE$25))</f>
        <v>-169.50454613953195</v>
      </c>
      <c r="BF15" s="9" cm="1">
        <f t="array" ref="BF15">SUMPRODUCT($AJ15:$AO15,TRANSPOSE(BF$20:BF$25))</f>
        <v>-155.48972343822174</v>
      </c>
      <c r="BG15" s="9" cm="1">
        <f t="array" ref="BG15">SUMPRODUCT($AJ15:$AO15,TRANSPOSE(BG$20:BG$25))</f>
        <v>-157.73785030805186</v>
      </c>
      <c r="BH15" s="9" cm="1">
        <f t="array" ref="BH15">SUMPRODUCT($AJ15:$AO15,TRANSPOSE(BH$20:BH$25))</f>
        <v>-154.66167292192867</v>
      </c>
      <c r="BI15" s="9" cm="1">
        <f t="array" ref="BI15">SUMPRODUCT($AJ15:$AO15,TRANSPOSE(BI$20:BI$25))</f>
        <v>-154.12991333119294</v>
      </c>
      <c r="BJ15" s="9" cm="1">
        <f t="array" ref="BJ15">SUMPRODUCT($AJ15:$AO15,TRANSPOSE(BJ$20:BJ$25))</f>
        <v>-153.12619222866903</v>
      </c>
      <c r="BK15" s="9" cm="1">
        <f t="array" ref="BK15">SUMPRODUCT($AJ15:$AO15,TRANSPOSE(BK$20:BK$25))</f>
        <v>-152.6578184508289</v>
      </c>
      <c r="BL15" s="9" cm="1">
        <f t="array" ref="BL15">SUMPRODUCT($AJ15:$AO15,TRANSPOSE(BL$20:BL$25))</f>
        <v>-152.26831995909345</v>
      </c>
      <c r="BM15" s="9" cm="1">
        <f t="array" ref="BM15">SUMPRODUCT($AJ15:$AO15,TRANSPOSE(BM$20:BM$25))</f>
        <v>-152.06080371007363</v>
      </c>
      <c r="BN15" s="9" cm="1">
        <f t="array" ref="BN15">SUMPRODUCT($AJ15:$AO15,TRANSPOSE(BN$20:BN$25))</f>
        <v>-151.94858940633804</v>
      </c>
      <c r="BO15" s="9" cm="1">
        <f t="array" ref="BO15">SUMPRODUCT($AJ15:$AO15,TRANSPOSE(BO$20:BO$25))</f>
        <v>-151.92768197881523</v>
      </c>
      <c r="BP15" s="9" cm="1">
        <f t="array" ref="BP15">SUMPRODUCT($AJ15:$AO15,TRANSPOSE(BP$20:BP$25))</f>
        <v>-151.97294117291094</v>
      </c>
      <c r="BQ15" s="9" cm="1">
        <f t="array" ref="BQ15">SUMPRODUCT($AJ15:$AO15,TRANSPOSE(BQ$20:BQ$25))</f>
        <v>-152.07373613827031</v>
      </c>
      <c r="BR15" s="9" cm="1">
        <f t="array" ref="BR15">SUMPRODUCT($AJ15:$AO15,TRANSPOSE(BR$20:BR$25))</f>
        <v>-152.21885974012196</v>
      </c>
      <c r="BS15" s="9" cm="1">
        <f t="array" ref="BS15">SUMPRODUCT($AJ15:$AO15,TRANSPOSE(BS$20:BS$25))</f>
        <v>-152.40071047362733</v>
      </c>
      <c r="BT15" s="9" cm="1">
        <f t="array" ref="BT15">SUMPRODUCT($AJ15:$AO15,TRANSPOSE(BT$20:BT$25))</f>
        <v>-152.61278742410616</v>
      </c>
      <c r="BU15" s="9" cm="1">
        <f t="array" ref="BU15">SUMPRODUCT($AJ15:$AO15,TRANSPOSE(BU$20:BU$25))</f>
        <v>-152.84994947253853</v>
      </c>
      <c r="BV15" s="9" cm="1">
        <f t="array" ref="BV15">SUMPRODUCT($AJ15:$AO15,TRANSPOSE(BV$20:BV$25))</f>
        <v>-153.10786289169491</v>
      </c>
      <c r="BW15" s="9" cm="1">
        <f t="array" ref="BW15">SUMPRODUCT($AJ15:$AO15,TRANSPOSE(BW$20:BW$25))</f>
        <v>-153.38289001733119</v>
      </c>
      <c r="BX15" s="9" cm="1">
        <f t="array" ref="BX15">SUMPRODUCT($AJ15:$AO15,TRANSPOSE(BX$20:BX$25))</f>
        <v>-153.67191106970486</v>
      </c>
      <c r="BY15" s="9" cm="1">
        <f t="array" ref="BY15">SUMPRODUCT($AJ15:$AO15,TRANSPOSE(BY$20:BY$25))</f>
        <v>-153.9722349571548</v>
      </c>
      <c r="BZ15" s="9" cm="1">
        <f t="array" ref="BZ15">SUMPRODUCT($AJ15:$AO15,TRANSPOSE(BZ$20:BZ$25))</f>
        <v>-154.28152044263351</v>
      </c>
      <c r="CA15" s="9" cm="1">
        <f t="array" ref="CA15">SUMPRODUCT($AJ15:$AO15,TRANSPOSE(CA$20:CA$25))</f>
        <v>-154.59772257660532</v>
      </c>
      <c r="CB15" s="9" cm="1">
        <f t="array" ref="CB15">SUMPRODUCT($AJ15:$AO15,TRANSPOSE(CB$20:CB$25))</f>
        <v>-154.91904958620148</v>
      </c>
      <c r="CC15" s="9" cm="1">
        <f t="array" ref="CC15">SUMPRODUCT($AJ15:$AO15,TRANSPOSE(CC$20:CC$25))</f>
        <v>-155.24392954061074</v>
      </c>
      <c r="CD15" s="9" cm="1">
        <f t="array" ref="CD15">SUMPRODUCT($AJ15:$AO15,TRANSPOSE(CD$20:CD$25))</f>
        <v>-155.57098299387644</v>
      </c>
      <c r="CE15" s="9" cm="1">
        <f t="array" ref="CE15">SUMPRODUCT($AJ15:$AO15,TRANSPOSE(CE$20:CE$25))</f>
        <v>-155.89900032506398</v>
      </c>
      <c r="CF15" s="9" cm="1">
        <f t="array" ref="CF15">SUMPRODUCT($AJ15:$AO15,TRANSPOSE(CF$20:CF$25))</f>
        <v>-156.22692245920746</v>
      </c>
      <c r="CG15" s="9" cm="1">
        <f t="array" ref="CG15">SUMPRODUCT($AJ15:$AO15,TRANSPOSE(CG$20:CG$25))</f>
        <v>-156.55382424641772</v>
      </c>
      <c r="CH15" s="9" cm="1">
        <f t="array" ref="CH15">SUMPRODUCT($AJ15:$AO15,TRANSPOSE(CH$20:CH$25))</f>
        <v>-156.87889993544695</v>
      </c>
      <c r="CI15" s="9" cm="1">
        <f t="array" ref="CI15">SUMPRODUCT($AJ15:$AO15,TRANSPOSE(CI$20:CI$25))</f>
        <v>-157.20145036629509</v>
      </c>
      <c r="CJ15" s="9" cm="1">
        <f t="array" ref="CJ15">SUMPRODUCT($AJ15:$AO15,TRANSPOSE(CJ$20:CJ$25))</f>
        <v>-157.52087159934587</v>
      </c>
      <c r="CK15" s="9" cm="1">
        <f t="array" ref="CK15">SUMPRODUCT($AJ15:$AO15,TRANSPOSE(CK$20:CK$25))</f>
        <v>-157.83664477210664</v>
      </c>
      <c r="CL15" s="9" cm="1">
        <f t="array" ref="CL15">SUMPRODUCT($AJ15:$AO15,TRANSPOSE(CL$20:CL$25))</f>
        <v>-158.14832702019007</v>
      </c>
      <c r="CM15" s="9" cm="1">
        <f t="array" ref="CM15">SUMPRODUCT($AJ15:$AO15,TRANSPOSE(CM$20:CM$25))</f>
        <v>-158.45554333234764</v>
      </c>
      <c r="CN15" s="9" cm="1">
        <f t="array" ref="CN15">SUMPRODUCT($AJ15:$AO15,TRANSPOSE(CN$20:CN$25))</f>
        <v>-158.75797923232341</v>
      </c>
      <c r="CO15" s="9" cm="1">
        <f t="array" ref="CO15">SUMPRODUCT($AJ15:$AO15,TRANSPOSE(CO$20:CO$25))</f>
        <v>-159.0553741973404</v>
      </c>
      <c r="CP15" s="9" cm="1">
        <f t="array" ref="CP15">SUMPRODUCT($AJ15:$AO15,TRANSPOSE(CP$20:CP$25))</f>
        <v>-159.34751573582133</v>
      </c>
      <c r="CQ15" s="9" cm="1">
        <f t="array" ref="CQ15">SUMPRODUCT($AJ15:$AO15,TRANSPOSE(CQ$20:CQ$25))</f>
        <v>-159.63423405697148</v>
      </c>
      <c r="CR15" s="9" cm="1">
        <f t="array" ref="CR15">SUMPRODUCT($AJ15:$AO15,TRANSPOSE(CR$20:CR$25))</f>
        <v>-159.91539727290359</v>
      </c>
      <c r="CS15" s="9" cm="1">
        <f t="array" ref="CS15">SUMPRODUCT($AJ15:$AO15,TRANSPOSE(CS$20:CS$25))</f>
        <v>-160.19090708065619</v>
      </c>
      <c r="CT15" s="9" cm="1">
        <f t="array" ref="CT15">SUMPRODUCT($AJ15:$AO15,TRANSPOSE(CT$20:CT$25))</f>
        <v>-160.46069487708951</v>
      </c>
      <c r="CU15" s="9" cm="1">
        <f t="array" ref="CU15">SUMPRODUCT($AJ15:$AO15,TRANSPOSE(CU$20:CU$25))</f>
        <v>-160.7247182645051</v>
      </c>
      <c r="CV15" s="9" cm="1">
        <f t="array" ref="CV15">SUMPRODUCT($AJ15:$AO15,TRANSPOSE(CV$20:CV$25))</f>
        <v>-160.98295790907724</v>
      </c>
      <c r="CW15" s="9" cm="1">
        <f t="array" ref="CW15">SUMPRODUCT($AJ15:$AO15,TRANSPOSE(CW$20:CW$25))</f>
        <v>-161.23541471792913</v>
      </c>
      <c r="CX15" s="9" cm="1">
        <f t="array" ref="CX15">SUMPRODUCT($AJ15:$AO15,TRANSPOSE(CX$20:CX$25))</f>
        <v>-161.48210730401732</v>
      </c>
      <c r="CY15" s="9" cm="1">
        <f t="array" ref="CY15">SUMPRODUCT($AJ15:$AO15,TRANSPOSE(CY$20:CY$25))</f>
        <v>-161.72306971097117</v>
      </c>
      <c r="CZ15" s="9" cm="1">
        <f t="array" ref="CZ15">SUMPRODUCT($AJ15:$AO15,TRANSPOSE(CZ$20:CZ$25))</f>
        <v>-161.95834937270433</v>
      </c>
      <c r="DA15" s="9" cm="1">
        <f t="array" ref="DA15">SUMPRODUCT($AJ15:$AO15,TRANSPOSE(DA$20:DA$25))</f>
        <v>-162.18800528502817</v>
      </c>
      <c r="DB15" s="9" cm="1">
        <f t="array" ref="DB15">SUMPRODUCT($AJ15:$AO15,TRANSPOSE(DB$20:DB$25))</f>
        <v>-162.41210636866646</v>
      </c>
      <c r="DC15" s="9" cm="1">
        <f t="array" ref="DC15">SUMPRODUCT($AJ15:$AO15,TRANSPOSE(DC$20:DC$25))</f>
        <v>-162.63073000503627</v>
      </c>
      <c r="DD15" s="9" cm="1">
        <f t="array" ref="DD15">SUMPRODUCT($AJ15:$AO15,TRANSPOSE(DD$20:DD$25))</f>
        <v>-162.84396072793078</v>
      </c>
      <c r="DE15" s="9" cm="1">
        <f t="array" ref="DE15">SUMPRODUCT($AJ15:$AO15,TRANSPOSE(DE$20:DE$25))</f>
        <v>-163.05188905584856</v>
      </c>
      <c r="DF15" s="9" cm="1">
        <f t="array" ref="DF15">SUMPRODUCT($AJ15:$AO15,TRANSPOSE(DF$20:DF$25))</f>
        <v>-163.25461045116427</v>
      </c>
      <c r="DG15" s="9" cm="1">
        <f t="array" ref="DG15">SUMPRODUCT($AJ15:$AO15,TRANSPOSE(DG$20:DG$25))</f>
        <v>-163.45222439365122</v>
      </c>
      <c r="DH15" s="9" cm="1">
        <f t="array" ref="DH15">SUMPRODUCT($AJ15:$AO15,TRANSPOSE(DH$20:DH$25))</f>
        <v>-163.64483355705767</v>
      </c>
      <c r="DI15" s="9" cm="1">
        <f t="array" ref="DI15">SUMPRODUCT($AJ15:$AO15,TRANSPOSE(DI$20:DI$25))</f>
        <v>-163.83254307851689</v>
      </c>
      <c r="DJ15" s="9" cm="1">
        <f t="array" ref="DJ15">SUMPRODUCT($AJ15:$AO15,TRANSPOSE(DJ$20:DJ$25))</f>
        <v>-164.0154599115472</v>
      </c>
      <c r="DK15" s="9" cm="1">
        <f t="array" ref="DK15">SUMPRODUCT($AJ15:$AO15,TRANSPOSE(DK$20:DK$25))</f>
        <v>-164.19369225428338</v>
      </c>
      <c r="DL15" s="9" cm="1">
        <f t="array" ref="DL15">SUMPRODUCT($AJ15:$AO15,TRANSPOSE(DL$20:DL$25))</f>
        <v>-164.36734904537985</v>
      </c>
      <c r="DM15" s="9" cm="1">
        <f t="array" ref="DM15">SUMPRODUCT($AJ15:$AO15,TRANSPOSE(DM$20:DM$25))</f>
        <v>-164.53653952075479</v>
      </c>
      <c r="DN15" s="9" cm="1">
        <f t="array" ref="DN15">SUMPRODUCT($AJ15:$AO15,TRANSPOSE(DN$20:DN$25))</f>
        <v>-164.70137282499815</v>
      </c>
      <c r="DO15" s="9" cm="1">
        <f t="array" ref="DO15">SUMPRODUCT($AJ15:$AO15,TRANSPOSE(DO$20:DO$25))</f>
        <v>-164.86195767186069</v>
      </c>
      <c r="DP15" s="9" cm="1">
        <f t="array" ref="DP15">SUMPRODUCT($AJ15:$AO15,TRANSPOSE(DP$20:DP$25))</f>
        <v>-165.01840204878508</v>
      </c>
      <c r="DQ15" s="9" cm="1">
        <f t="array" ref="DQ15">SUMPRODUCT($AJ15:$AO15,TRANSPOSE(DQ$20:DQ$25))</f>
        <v>-165.17081296091959</v>
      </c>
      <c r="DR15" s="9" cm="1">
        <f t="array" ref="DR15">SUMPRODUCT($AJ15:$AO15,TRANSPOSE(DR$20:DR$25))</f>
        <v>-165.31929621050344</v>
      </c>
      <c r="DS15" s="9" cm="1">
        <f t="array" ref="DS15">SUMPRODUCT($AJ15:$AO15,TRANSPOSE(DS$20:DS$25))</f>
        <v>-165.46395620791003</v>
      </c>
      <c r="DT15" s="9" cm="1">
        <f t="array" ref="DT15">SUMPRODUCT($AJ15:$AO15,TRANSPOSE(DT$20:DT$25))</f>
        <v>-165.60489581099228</v>
      </c>
      <c r="DU15" s="9" cm="1">
        <f t="array" ref="DU15">SUMPRODUCT($AJ15:$AO15,TRANSPOSE(DU$20:DU$25))</f>
        <v>-165.7422161897095</v>
      </c>
      <c r="DV15" s="9" cm="1">
        <f t="array" ref="DV15">SUMPRODUCT($AJ15:$AO15,TRANSPOSE(DV$20:DV$25))</f>
        <v>-165.87601671330373</v>
      </c>
      <c r="DW15" s="9" cm="1">
        <f t="array" ref="DW15">SUMPRODUCT($AJ15:$AO15,TRANSPOSE(DW$20:DW$25))</f>
        <v>-166.00639485756722</v>
      </c>
      <c r="DX15" s="9" cm="1">
        <f t="array" ref="DX15">SUMPRODUCT($AJ15:$AO15,TRANSPOSE(DX$20:DX$25))</f>
        <v>-166.13344612998085</v>
      </c>
      <c r="DY15" s="9" cm="1">
        <f t="array" ref="DY15">SUMPRODUCT($AJ15:$AO15,TRANSPOSE(DY$20:DY$25))</f>
        <v>-166.25726401072748</v>
      </c>
      <c r="DZ15" s="9" cm="1">
        <f t="array" ref="DZ15">SUMPRODUCT($AJ15:$AO15,TRANSPOSE(DZ$20:DZ$25))</f>
        <v>-166.37793990777749</v>
      </c>
      <c r="EA15" s="9" cm="1">
        <f t="array" ref="EA15">SUMPRODUCT($AJ15:$AO15,TRANSPOSE(EA$20:EA$25))</f>
        <v>-166.49556312442945</v>
      </c>
      <c r="EB15" s="9" cm="1">
        <f t="array" ref="EB15">SUMPRODUCT($AJ15:$AO15,TRANSPOSE(EB$20:EB$25))</f>
        <v>-166.61022083784371</v>
      </c>
      <c r="EC15" s="9" cm="1">
        <f t="array" ref="EC15">SUMPRODUCT($AJ15:$AO15,TRANSPOSE(EC$20:EC$25))</f>
        <v>-166.7219980872616</v>
      </c>
      <c r="ED15" s="9" cm="1">
        <f t="array" ref="ED15">SUMPRODUCT($AJ15:$AO15,TRANSPOSE(ED$20:ED$25))</f>
        <v>-166.83097777072845</v>
      </c>
      <c r="EE15" s="9" cm="1">
        <f t="array" ref="EE15">SUMPRODUCT($AJ15:$AO15,TRANSPOSE(EE$20:EE$25))</f>
        <v>-166.93724064926391</v>
      </c>
      <c r="EF15" s="9" cm="1">
        <f t="array" ref="EF15">SUMPRODUCT($AJ15:$AO15,TRANSPOSE(EF$20:EF$25))</f>
        <v>-167.04086535752839</v>
      </c>
      <c r="EG15" s="9" cm="1">
        <f t="array" ref="EG15">SUMPRODUCT($AJ15:$AO15,TRANSPOSE(EG$20:EG$25))</f>
        <v>-167.14192842013267</v>
      </c>
      <c r="EH15" s="9" cm="1">
        <f t="array" ref="EH15">SUMPRODUCT($AJ15:$AO15,TRANSPOSE(EH$20:EH$25))</f>
        <v>-167.2405042728289</v>
      </c>
      <c r="EI15" s="9" cm="1">
        <f t="array" ref="EI15">SUMPRODUCT($AJ15:$AO15,TRANSPOSE(EI$20:EI$25))</f>
        <v>-167.33666528789507</v>
      </c>
      <c r="EJ15" s="9" cm="1">
        <f t="array" ref="EJ15">SUMPRODUCT($AJ15:$AO15,TRANSPOSE(EJ$20:EJ$25))</f>
        <v>-167.43048180310592</v>
      </c>
      <c r="EK15" s="9" cm="1">
        <f t="array" ref="EK15">SUMPRODUCT($AJ15:$AO15,TRANSPOSE(EK$20:EK$25))</f>
        <v>-167.52202215373859</v>
      </c>
      <c r="EL15" s="9" cm="1">
        <f t="array" ref="EL15">SUMPRODUCT($AJ15:$AO15,TRANSPOSE(EL$20:EL$25))</f>
        <v>-167.61135270712796</v>
      </c>
      <c r="EM15" s="9" cm="1">
        <f t="array" ref="EM15">SUMPRODUCT($AJ15:$AO15,TRANSPOSE(EM$20:EM$25))</f>
        <v>-167.69853789933453</v>
      </c>
      <c r="EN15" s="9" cm="1">
        <f t="array" ref="EN15">SUMPRODUCT($AJ15:$AO15,TRANSPOSE(EN$20:EN$25))</f>
        <v>-167.7836402735395</v>
      </c>
      <c r="EO15" s="9" cm="1">
        <f t="array" ref="EO15">SUMPRODUCT($AJ15:$AO15,TRANSPOSE(EO$20:EO$25))</f>
        <v>-167.86672051981844</v>
      </c>
      <c r="EP15" s="9" cm="1">
        <f t="array" ref="EP15">SUMPRODUCT($AJ15:$AO15,TRANSPOSE(EP$20:EP$25))</f>
        <v>-167.94783751599329</v>
      </c>
      <c r="EQ15" s="9" cm="1">
        <f t="array" ref="EQ15">SUMPRODUCT($AJ15:$AO15,TRANSPOSE(EQ$20:EQ$25))</f>
        <v>-168.02704836928623</v>
      </c>
      <c r="ER15" s="9" cm="1">
        <f t="array" ref="ER15">SUMPRODUCT($AJ15:$AO15,TRANSPOSE(ER$20:ER$25))</f>
        <v>-168.10440845854043</v>
      </c>
      <c r="ES15" s="9" cm="1">
        <f t="array" ref="ES15">SUMPRODUCT($AJ15:$AO15,TRANSPOSE(ES$20:ES$25))</f>
        <v>-168.17997147679293</v>
      </c>
      <c r="ET15" s="9" cm="1">
        <f t="array" ref="ET15">SUMPRODUCT($AJ15:$AO15,TRANSPOSE(ET$20:ET$25))</f>
        <v>-168.2537894740168</v>
      </c>
      <c r="EU15" s="9" cm="1">
        <f t="array" ref="EU15">SUMPRODUCT($AJ15:$AO15,TRANSPOSE(EU$20:EU$25))</f>
        <v>-168.32591289986729</v>
      </c>
      <c r="EV15" s="9" cm="1">
        <f t="array" ref="EV15">SUMPRODUCT($AJ15:$AO15,TRANSPOSE(EV$20:EV$25))</f>
        <v>-168.39639064629034</v>
      </c>
      <c r="EW15" s="9" cm="1">
        <f t="array" ref="EW15">SUMPRODUCT($AJ15:$AO15,TRANSPOSE(EW$20:EW$25))</f>
        <v>-168.46527008987019</v>
      </c>
      <c r="EX15" s="9" cm="1">
        <f t="array" ref="EX15">SUMPRODUCT($AJ15:$AO15,TRANSPOSE(EX$20:EX$25))</f>
        <v>-168.53259713380606</v>
      </c>
    </row>
    <row r="16" spans="1:154" ht="16.5">
      <c r="A16" s="6">
        <v>6.0493269584686544</v>
      </c>
      <c r="B16" s="6">
        <v>4.3311234016814293</v>
      </c>
      <c r="C16" s="6">
        <v>3.7331910464242992</v>
      </c>
      <c r="D16" s="6">
        <v>0.24279623902924197</v>
      </c>
      <c r="E16" s="6">
        <v>1.9558766517817165</v>
      </c>
      <c r="F16" s="6">
        <v>1.8107755790317199</v>
      </c>
      <c r="G16" s="6">
        <v>6.9315558830554083E-2</v>
      </c>
      <c r="H16" s="6">
        <v>-2.3317262602966542</v>
      </c>
      <c r="I16" s="40">
        <f>SUMPRODUCT(J16:O16,Results!B$12:G$12)+Results!$E$5*H16-AD16+AE16</f>
        <v>13.924797170906446</v>
      </c>
      <c r="J16" s="9">
        <f>SUMPRODUCT($A16:$F16,Results!$B$15:$G$15)</f>
        <v>25.126630831143309</v>
      </c>
      <c r="K16" s="9">
        <f>SUMPRODUCT($A16:$F16,Results!$B$16:$G$16)</f>
        <v>-25.901204465910375</v>
      </c>
      <c r="L16" s="9">
        <f>SUMPRODUCT($A16:$F16,Results!$B$17:$G$17)</f>
        <v>0.29733769564856427</v>
      </c>
      <c r="M16" s="9">
        <f>SUMPRODUCT($A16:$F16,Results!$B$18:$G$18)</f>
        <v>-6.7549663004191753</v>
      </c>
      <c r="N16" s="9">
        <f>SUMPRODUCT($A16:$F16,Results!$B$19:$G$19)</f>
        <v>-11.763891777584654</v>
      </c>
      <c r="O16" s="9">
        <f>SUMPRODUCT($A16:$F16,Results!$B$20:$G$20)</f>
        <v>20.19590181205918</v>
      </c>
      <c r="P16" s="9" cm="1">
        <f t="array" ref="P16">SUMPRODUCT(J16:O16,TRANSPOSE(BQ$20:BQ$25))+$AI$20-$BQ$27</f>
        <v>29.196658802331321</v>
      </c>
      <c r="Q16" s="27" cm="1">
        <f t="array" ref="Q16">SUMPRODUCT(J16:O16,TRANSPOSE(EX$20:EX$25))+$AI$20-$EX$27</f>
        <v>26.482684976902831</v>
      </c>
      <c r="R16" s="9">
        <f>I16-Results!$E$5*H16</f>
        <v>27.915154732686371</v>
      </c>
      <c r="S16" s="9" cm="1">
        <f t="array" ref="S16">SUMPRODUCT(J16:O16,TRANSPOSE(AW$28:AW$33))+$AI$20-$AH$26</f>
        <v>35.381368212482627</v>
      </c>
      <c r="T16" s="9">
        <f>SUMPRODUCT(J16:O16,Results!K$9:P$9)</f>
        <v>29.290305650090836</v>
      </c>
      <c r="U16" s="9">
        <f>SUMPRODUCT(J16:O16,Results!K$9:P$9)+$AI$20-$AH$31</f>
        <v>27.708076929017679</v>
      </c>
      <c r="V16" s="9">
        <f t="shared" si="6"/>
        <v>-15.271861631424875</v>
      </c>
      <c r="W16" s="9">
        <f t="shared" si="7"/>
        <v>-12.557887805996385</v>
      </c>
      <c r="X16" s="9">
        <f t="shared" si="8"/>
        <v>-13.990357561779925</v>
      </c>
      <c r="Y16" s="9">
        <f t="shared" si="9"/>
        <v>-21.456571041576183</v>
      </c>
      <c r="Z16" s="9">
        <f t="shared" si="10"/>
        <v>-18.817426256183687</v>
      </c>
      <c r="AA16" s="9">
        <f t="shared" si="11"/>
        <v>-13.783279758111233</v>
      </c>
      <c r="AC16" s="9">
        <v>-12.559207836164274</v>
      </c>
      <c r="AD16" s="9">
        <v>-12.559207836164274</v>
      </c>
      <c r="AE16" s="9">
        <f t="shared" si="12"/>
        <v>-12.559207836164274</v>
      </c>
      <c r="AF16" s="9">
        <f t="shared" ca="1" si="0"/>
        <v>0.98254841551405603</v>
      </c>
      <c r="AH16" s="14" t="s">
        <v>112</v>
      </c>
      <c r="AI16" s="7">
        <f t="shared" ref="AI16:AO16" si="49">COVAR($N:$N,I:I)</f>
        <v>-324.16048927189684</v>
      </c>
      <c r="AJ16" s="7">
        <f t="shared" si="49"/>
        <v>-138.96286463442894</v>
      </c>
      <c r="AK16" s="7">
        <f t="shared" si="49"/>
        <v>2.8240903736797414</v>
      </c>
      <c r="AL16" s="7">
        <f t="shared" si="49"/>
        <v>-73.513371794686691</v>
      </c>
      <c r="AM16" s="7">
        <f t="shared" si="49"/>
        <v>111.25955980835599</v>
      </c>
      <c r="AN16" s="7">
        <f t="shared" si="49"/>
        <v>192.89807879800324</v>
      </c>
      <c r="AO16" s="7">
        <f t="shared" si="49"/>
        <v>27.492216887078094</v>
      </c>
      <c r="AP16" s="11"/>
      <c r="AS16" s="3"/>
      <c r="AT16" s="11"/>
      <c r="AU16" s="3"/>
      <c r="AV16" s="3"/>
      <c r="AW16" s="3"/>
      <c r="AX16" s="3"/>
      <c r="AY16" s="3"/>
      <c r="AZ16" s="3"/>
      <c r="BB16" s="9" cm="1">
        <f t="array" ref="BB16">SUMPRODUCT($AJ16:$AO16,TRANSPOSE(BB$20:BB$25))</f>
        <v>0</v>
      </c>
      <c r="BC16" s="9" cm="1">
        <f t="array" ref="BC16">SUMPRODUCT($AJ16:$AO16,TRANSPOSE(BC$20:BC$25))</f>
        <v>-385.64616581590502</v>
      </c>
      <c r="BD16" s="9" cm="1">
        <f t="array" ref="BD16">SUMPRODUCT($AJ16:$AO16,TRANSPOSE(BD$20:BD$25))</f>
        <v>-260.69781912600035</v>
      </c>
      <c r="BE16" s="9" cm="1">
        <f t="array" ref="BE16">SUMPRODUCT($AJ16:$AO16,TRANSPOSE(BE$20:BE$25))</f>
        <v>-313.61565131108978</v>
      </c>
      <c r="BF16" s="9" cm="1">
        <f t="array" ref="BF16">SUMPRODUCT($AJ16:$AO16,TRANSPOSE(BF$20:BF$25))</f>
        <v>-295.93541524337081</v>
      </c>
      <c r="BG16" s="9" cm="1">
        <f t="array" ref="BG16">SUMPRODUCT($AJ16:$AO16,TRANSPOSE(BG$20:BG$25))</f>
        <v>-302.00901191403614</v>
      </c>
      <c r="BH16" s="9" cm="1">
        <f t="array" ref="BH16">SUMPRODUCT($AJ16:$AO16,TRANSPOSE(BH$20:BH$25))</f>
        <v>-298.41325600261689</v>
      </c>
      <c r="BI16" s="9" cm="1">
        <f t="array" ref="BI16">SUMPRODUCT($AJ16:$AO16,TRANSPOSE(BI$20:BI$25))</f>
        <v>-298.13695268933634</v>
      </c>
      <c r="BJ16" s="9" cm="1">
        <f t="array" ref="BJ16">SUMPRODUCT($AJ16:$AO16,TRANSPOSE(BJ$20:BJ$25))</f>
        <v>-296.69960342706497</v>
      </c>
      <c r="BK16" s="9" cm="1">
        <f t="array" ref="BK16">SUMPRODUCT($AJ16:$AO16,TRANSPOSE(BK$20:BK$25))</f>
        <v>-295.88427983974043</v>
      </c>
      <c r="BL16" s="9" cm="1">
        <f t="array" ref="BL16">SUMPRODUCT($AJ16:$AO16,TRANSPOSE(BL$20:BL$25))</f>
        <v>-295.077705310802</v>
      </c>
      <c r="BM16" s="9" cm="1">
        <f t="array" ref="BM16">SUMPRODUCT($AJ16:$AO16,TRANSPOSE(BM$20:BM$25))</f>
        <v>-294.50938062072828</v>
      </c>
      <c r="BN16" s="9" cm="1">
        <f t="array" ref="BN16">SUMPRODUCT($AJ16:$AO16,TRANSPOSE(BN$20:BN$25))</f>
        <v>-294.08012571479605</v>
      </c>
      <c r="BO16" s="9" cm="1">
        <f t="array" ref="BO16">SUMPRODUCT($AJ16:$AO16,TRANSPOSE(BO$20:BO$25))</f>
        <v>-293.80517504810945</v>
      </c>
      <c r="BP16" s="9" cm="1">
        <f t="array" ref="BP16">SUMPRODUCT($AJ16:$AO16,TRANSPOSE(BP$20:BP$25))</f>
        <v>-293.65604340857982</v>
      </c>
      <c r="BQ16" s="9" cm="1">
        <f t="array" ref="BQ16">SUMPRODUCT($AJ16:$AO16,TRANSPOSE(BQ$20:BQ$25))</f>
        <v>-293.62116232329168</v>
      </c>
      <c r="BR16" s="9" cm="1">
        <f t="array" ref="BR16">SUMPRODUCT($AJ16:$AO16,TRANSPOSE(BR$20:BR$25))</f>
        <v>-293.68443969056113</v>
      </c>
      <c r="BS16" s="9" cm="1">
        <f t="array" ref="BS16">SUMPRODUCT($AJ16:$AO16,TRANSPOSE(BS$20:BS$25))</f>
        <v>-293.83342518032271</v>
      </c>
      <c r="BT16" s="9" cm="1">
        <f t="array" ref="BT16">SUMPRODUCT($AJ16:$AO16,TRANSPOSE(BT$20:BT$25))</f>
        <v>-294.05626963508007</v>
      </c>
      <c r="BU16" s="9" cm="1">
        <f t="array" ref="BU16">SUMPRODUCT($AJ16:$AO16,TRANSPOSE(BU$20:BU$25))</f>
        <v>-294.34270269271781</v>
      </c>
      <c r="BV16" s="9" cm="1">
        <f t="array" ref="BV16">SUMPRODUCT($AJ16:$AO16,TRANSPOSE(BV$20:BV$25))</f>
        <v>-294.68349572086299</v>
      </c>
      <c r="BW16" s="9" cm="1">
        <f t="array" ref="BW16">SUMPRODUCT($AJ16:$AO16,TRANSPOSE(BW$20:BW$25))</f>
        <v>-295.07048479905626</v>
      </c>
      <c r="BX16" s="9" cm="1">
        <f t="array" ref="BX16">SUMPRODUCT($AJ16:$AO16,TRANSPOSE(BX$20:BX$25))</f>
        <v>-295.49640175831075</v>
      </c>
      <c r="BY16" s="9" cm="1">
        <f t="array" ref="BY16">SUMPRODUCT($AJ16:$AO16,TRANSPOSE(BY$20:BY$25))</f>
        <v>-295.9547939342807</v>
      </c>
      <c r="BZ16" s="9" cm="1">
        <f t="array" ref="BZ16">SUMPRODUCT($AJ16:$AO16,TRANSPOSE(BZ$20:BZ$25))</f>
        <v>-296.43992857092661</v>
      </c>
      <c r="CA16" s="9" cm="1">
        <f t="array" ref="CA16">SUMPRODUCT($AJ16:$AO16,TRANSPOSE(CA$20:CA$25))</f>
        <v>-296.94671831383005</v>
      </c>
      <c r="CB16" s="9" cm="1">
        <f t="array" ref="CB16">SUMPRODUCT($AJ16:$AO16,TRANSPOSE(CB$20:CB$25))</f>
        <v>-297.47065218893727</v>
      </c>
      <c r="CC16" s="9" cm="1">
        <f t="array" ref="CC16">SUMPRODUCT($AJ16:$AO16,TRANSPOSE(CC$20:CC$25))</f>
        <v>-298.00773584135192</v>
      </c>
      <c r="CD16" s="9" cm="1">
        <f t="array" ref="CD16">SUMPRODUCT($AJ16:$AO16,TRANSPOSE(CD$20:CD$25))</f>
        <v>-298.5544379718242</v>
      </c>
      <c r="CE16" s="9" cm="1">
        <f t="array" ref="CE16">SUMPRODUCT($AJ16:$AO16,TRANSPOSE(CE$20:CE$25))</f>
        <v>-299.10764273347377</v>
      </c>
      <c r="CF16" s="9" cm="1">
        <f t="array" ref="CF16">SUMPRODUCT($AJ16:$AO16,TRANSPOSE(CF$20:CF$25))</f>
        <v>-299.66460706753651</v>
      </c>
      <c r="CG16" s="9" cm="1">
        <f t="array" ref="CG16">SUMPRODUCT($AJ16:$AO16,TRANSPOSE(CG$20:CG$25))</f>
        <v>-300.22292245111021</v>
      </c>
      <c r="CH16" s="9" cm="1">
        <f t="array" ref="CH16">SUMPRODUCT($AJ16:$AO16,TRANSPOSE(CH$20:CH$25))</f>
        <v>-300.78048050645009</v>
      </c>
      <c r="CI16" s="9" cm="1">
        <f t="array" ref="CI16">SUMPRODUCT($AJ16:$AO16,TRANSPOSE(CI$20:CI$25))</f>
        <v>-301.33544205193033</v>
      </c>
      <c r="CJ16" s="9" cm="1">
        <f t="array" ref="CJ16">SUMPRODUCT($AJ16:$AO16,TRANSPOSE(CJ$20:CJ$25))</f>
        <v>-301.88620922072454</v>
      </c>
      <c r="CK16" s="9" cm="1">
        <f t="array" ref="CK16">SUMPRODUCT($AJ16:$AO16,TRANSPOSE(CK$20:CK$25))</f>
        <v>-302.43140032988367</v>
      </c>
      <c r="CL16" s="9" cm="1">
        <f t="array" ref="CL16">SUMPRODUCT($AJ16:$AO16,TRANSPOSE(CL$20:CL$25))</f>
        <v>-302.96982722020306</v>
      </c>
      <c r="CM16" s="9" cm="1">
        <f t="array" ref="CM16">SUMPRODUCT($AJ16:$AO16,TRANSPOSE(CM$20:CM$25))</f>
        <v>-303.50047482100342</v>
      </c>
      <c r="CN16" s="9" cm="1">
        <f t="array" ref="CN16">SUMPRODUCT($AJ16:$AO16,TRANSPOSE(CN$20:CN$25))</f>
        <v>-304.02248272104669</v>
      </c>
      <c r="CO16" s="9" cm="1">
        <f t="array" ref="CO16">SUMPRODUCT($AJ16:$AO16,TRANSPOSE(CO$20:CO$25))</f>
        <v>-304.53512855026133</v>
      </c>
      <c r="CP16" s="9" cm="1">
        <f t="array" ref="CP16">SUMPRODUCT($AJ16:$AO16,TRANSPOSE(CP$20:CP$25))</f>
        <v>-305.037812997049</v>
      </c>
      <c r="CQ16" s="9" cm="1">
        <f t="array" ref="CQ16">SUMPRODUCT($AJ16:$AO16,TRANSPOSE(CQ$20:CQ$25))</f>
        <v>-305.53004630358129</v>
      </c>
      <c r="CR16" s="9" cm="1">
        <f t="array" ref="CR16">SUMPRODUCT($AJ16:$AO16,TRANSPOSE(CR$20:CR$25))</f>
        <v>-306.01143609703774</v>
      </c>
      <c r="CS16" s="9" cm="1">
        <f t="array" ref="CS16">SUMPRODUCT($AJ16:$AO16,TRANSPOSE(CS$20:CS$25))</f>
        <v>-306.48167642857447</v>
      </c>
      <c r="CT16" s="9" cm="1">
        <f t="array" ref="CT16">SUMPRODUCT($AJ16:$AO16,TRANSPOSE(CT$20:CT$25))</f>
        <v>-306.94053790417399</v>
      </c>
      <c r="CU16" s="9" cm="1">
        <f t="array" ref="CU16">SUMPRODUCT($AJ16:$AO16,TRANSPOSE(CU$20:CU$25))</f>
        <v>-307.38785880262981</v>
      </c>
      <c r="CV16" s="9" cm="1">
        <f t="array" ref="CV16">SUMPRODUCT($AJ16:$AO16,TRANSPOSE(CV$20:CV$25))</f>
        <v>-307.82353708590938</v>
      </c>
      <c r="CW16" s="9" cm="1">
        <f t="array" ref="CW16">SUMPRODUCT($AJ16:$AO16,TRANSPOSE(CW$20:CW$25))</f>
        <v>-308.24752321615301</v>
      </c>
      <c r="CX16" s="9" cm="1">
        <f t="array" ref="CX16">SUMPRODUCT($AJ16:$AO16,TRANSPOSE(CX$20:CX$25))</f>
        <v>-308.65981370170027</v>
      </c>
      <c r="CY16" s="9" cm="1">
        <f t="array" ref="CY16">SUMPRODUCT($AJ16:$AO16,TRANSPOSE(CY$20:CY$25))</f>
        <v>-309.06044530190218</v>
      </c>
      <c r="CZ16" s="9" cm="1">
        <f t="array" ref="CZ16">SUMPRODUCT($AJ16:$AO16,TRANSPOSE(CZ$20:CZ$25))</f>
        <v>-309.44948982712594</v>
      </c>
      <c r="DA16" s="9" cm="1">
        <f t="array" ref="DA16">SUMPRODUCT($AJ16:$AO16,TRANSPOSE(DA$20:DA$25))</f>
        <v>-309.82704947639093</v>
      </c>
      <c r="DB16" s="9" cm="1">
        <f t="array" ref="DB16">SUMPRODUCT($AJ16:$AO16,TRANSPOSE(DB$20:DB$25))</f>
        <v>-310.19325266052806</v>
      </c>
      <c r="DC16" s="9" cm="1">
        <f t="array" ref="DC16">SUMPRODUCT($AJ16:$AO16,TRANSPOSE(DC$20:DC$25))</f>
        <v>-310.5482502636944</v>
      </c>
      <c r="DD16" s="9" cm="1">
        <f t="array" ref="DD16">SUMPRODUCT($AJ16:$AO16,TRANSPOSE(DD$20:DD$25))</f>
        <v>-310.89221230055125</v>
      </c>
      <c r="DE16" s="9" cm="1">
        <f t="array" ref="DE16">SUMPRODUCT($AJ16:$AO16,TRANSPOSE(DE$20:DE$25))</f>
        <v>-311.22532493046668</v>
      </c>
      <c r="DF16" s="9" cm="1">
        <f t="array" ref="DF16">SUMPRODUCT($AJ16:$AO16,TRANSPOSE(DF$20:DF$25))</f>
        <v>-311.54778779377466</v>
      </c>
      <c r="DG16" s="9" cm="1">
        <f t="array" ref="DG16">SUMPRODUCT($AJ16:$AO16,TRANSPOSE(DG$20:DG$25))</f>
        <v>-311.8598116384502</v>
      </c>
      <c r="DH16" s="9" cm="1">
        <f t="array" ref="DH16">SUMPRODUCT($AJ16:$AO16,TRANSPOSE(DH$20:DH$25))</f>
        <v>-312.16161620856997</v>
      </c>
      <c r="DI16" s="9" cm="1">
        <f t="array" ref="DI16">SUMPRODUCT($AJ16:$AO16,TRANSPOSE(DI$20:DI$25))</f>
        <v>-312.45342836866035</v>
      </c>
      <c r="DJ16" s="9" cm="1">
        <f t="array" ref="DJ16">SUMPRODUCT($AJ16:$AO16,TRANSPOSE(DJ$20:DJ$25))</f>
        <v>-312.73548044050432</v>
      </c>
      <c r="DK16" s="9" cm="1">
        <f t="array" ref="DK16">SUMPRODUCT($AJ16:$AO16,TRANSPOSE(DK$20:DK$25))</f>
        <v>-313.00800873121983</v>
      </c>
      <c r="DL16" s="9" cm="1">
        <f t="array" ref="DL16">SUMPRODUCT($AJ16:$AO16,TRANSPOSE(DL$20:DL$25))</f>
        <v>-313.27125223344609</v>
      </c>
      <c r="DM16" s="9" cm="1">
        <f t="array" ref="DM16">SUMPRODUCT($AJ16:$AO16,TRANSPOSE(DM$20:DM$25))</f>
        <v>-313.52545148031874</v>
      </c>
      <c r="DN16" s="9" cm="1">
        <f t="array" ref="DN16">SUMPRODUCT($AJ16:$AO16,TRANSPOSE(DN$20:DN$25))</f>
        <v>-313.77084753956848</v>
      </c>
      <c r="DO16" s="9" cm="1">
        <f t="array" ref="DO16">SUMPRODUCT($AJ16:$AO16,TRANSPOSE(DO$20:DO$25))</f>
        <v>-314.00768113259267</v>
      </c>
      <c r="DP16" s="9" cm="1">
        <f t="array" ref="DP16">SUMPRODUCT($AJ16:$AO16,TRANSPOSE(DP$20:DP$25))</f>
        <v>-314.23619186570886</v>
      </c>
      <c r="DQ16" s="9" cm="1">
        <f t="array" ref="DQ16">SUMPRODUCT($AJ16:$AO16,TRANSPOSE(DQ$20:DQ$25))</f>
        <v>-314.45661756203509</v>
      </c>
      <c r="DR16" s="9" cm="1">
        <f t="array" ref="DR16">SUMPRODUCT($AJ16:$AO16,TRANSPOSE(DR$20:DR$25))</f>
        <v>-314.66919368356037</v>
      </c>
      <c r="DS16" s="9" cm="1">
        <f t="array" ref="DS16">SUMPRODUCT($AJ16:$AO16,TRANSPOSE(DS$20:DS$25))</f>
        <v>-314.87415283398229</v>
      </c>
      <c r="DT16" s="9" cm="1">
        <f t="array" ref="DT16">SUMPRODUCT($AJ16:$AO16,TRANSPOSE(DT$20:DT$25))</f>
        <v>-315.07172433380219</v>
      </c>
      <c r="DU16" s="9" cm="1">
        <f t="array" ref="DU16">SUMPRODUCT($AJ16:$AO16,TRANSPOSE(DU$20:DU$25))</f>
        <v>-315.26213386000069</v>
      </c>
      <c r="DV16" s="9" cm="1">
        <f t="array" ref="DV16">SUMPRODUCT($AJ16:$AO16,TRANSPOSE(DV$20:DV$25))</f>
        <v>-315.44560314336684</v>
      </c>
      <c r="DW16" s="9" cm="1">
        <f t="array" ref="DW16">SUMPRODUCT($AJ16:$AO16,TRANSPOSE(DW$20:DW$25))</f>
        <v>-315.62234971722989</v>
      </c>
      <c r="DX16" s="9" cm="1">
        <f t="array" ref="DX16">SUMPRODUCT($AJ16:$AO16,TRANSPOSE(DX$20:DX$25))</f>
        <v>-315.79258671196391</v>
      </c>
      <c r="DY16" s="9" cm="1">
        <f t="array" ref="DY16">SUMPRODUCT($AJ16:$AO16,TRANSPOSE(DY$20:DY$25))</f>
        <v>-315.95652269018569</v>
      </c>
      <c r="DZ16" s="9" cm="1">
        <f t="array" ref="DZ16">SUMPRODUCT($AJ16:$AO16,TRANSPOSE(DZ$20:DZ$25))</f>
        <v>-316.11436151807163</v>
      </c>
      <c r="EA16" s="9" cm="1">
        <f t="array" ref="EA16">SUMPRODUCT($AJ16:$AO16,TRANSPOSE(EA$20:EA$25))</f>
        <v>-316.26630226867729</v>
      </c>
      <c r="EB16" s="9" cm="1">
        <f t="array" ref="EB16">SUMPRODUCT($AJ16:$AO16,TRANSPOSE(EB$20:EB$25))</f>
        <v>-316.41253915354889</v>
      </c>
      <c r="EC16" s="9" cm="1">
        <f t="array" ref="EC16">SUMPRODUCT($AJ16:$AO16,TRANSPOSE(EC$20:EC$25))</f>
        <v>-316.55326147929497</v>
      </c>
      <c r="ED16" s="9" cm="1">
        <f t="array" ref="ED16">SUMPRODUCT($AJ16:$AO16,TRANSPOSE(ED$20:ED$25))</f>
        <v>-316.68865362611604</v>
      </c>
      <c r="EE16" s="9" cm="1">
        <f t="array" ref="EE16">SUMPRODUCT($AJ16:$AO16,TRANSPOSE(EE$20:EE$25))</f>
        <v>-316.81889504560019</v>
      </c>
      <c r="EF16" s="9" cm="1">
        <f t="array" ref="EF16">SUMPRODUCT($AJ16:$AO16,TRANSPOSE(EF$20:EF$25))</f>
        <v>-316.94416027536454</v>
      </c>
      <c r="EG16" s="9" cm="1">
        <f t="array" ref="EG16">SUMPRODUCT($AJ16:$AO16,TRANSPOSE(EG$20:EG$25))</f>
        <v>-317.06461896837055</v>
      </c>
      <c r="EH16" s="9" cm="1">
        <f t="array" ref="EH16">SUMPRODUCT($AJ16:$AO16,TRANSPOSE(EH$20:EH$25))</f>
        <v>-317.18043593496503</v>
      </c>
      <c r="EI16" s="9" cm="1">
        <f t="array" ref="EI16">SUMPRODUCT($AJ16:$AO16,TRANSPOSE(EI$20:EI$25))</f>
        <v>-317.29177119590577</v>
      </c>
      <c r="EJ16" s="9" cm="1">
        <f t="array" ref="EJ16">SUMPRODUCT($AJ16:$AO16,TRANSPOSE(EJ$20:EJ$25))</f>
        <v>-317.39878004480681</v>
      </c>
      <c r="EK16" s="9" cm="1">
        <f t="array" ref="EK16">SUMPRODUCT($AJ16:$AO16,TRANSPOSE(EK$20:EK$25))</f>
        <v>-317.50161311860865</v>
      </c>
      <c r="EL16" s="9" cm="1">
        <f t="array" ref="EL16">SUMPRODUCT($AJ16:$AO16,TRANSPOSE(EL$20:EL$25))</f>
        <v>-317.60041647482626</v>
      </c>
      <c r="EM16" s="9" cm="1">
        <f t="array" ref="EM16">SUMPRODUCT($AJ16:$AO16,TRANSPOSE(EM$20:EM$25))</f>
        <v>-317.69533167445968</v>
      </c>
      <c r="EN16" s="9" cm="1">
        <f t="array" ref="EN16">SUMPRODUCT($AJ16:$AO16,TRANSPOSE(EN$20:EN$25))</f>
        <v>-317.78649586957971</v>
      </c>
      <c r="EO16" s="9" cm="1">
        <f t="array" ref="EO16">SUMPRODUCT($AJ16:$AO16,TRANSPOSE(EO$20:EO$25))</f>
        <v>-317.87404189470135</v>
      </c>
      <c r="EP16" s="9" cm="1">
        <f t="array" ref="EP16">SUMPRODUCT($AJ16:$AO16,TRANSPOSE(EP$20:EP$25))</f>
        <v>-317.95809836116382</v>
      </c>
      <c r="EQ16" s="9" cm="1">
        <f t="array" ref="EQ16">SUMPRODUCT($AJ16:$AO16,TRANSPOSE(EQ$20:EQ$25))</f>
        <v>-318.03878975382167</v>
      </c>
      <c r="ER16" s="9" cm="1">
        <f t="array" ref="ER16">SUMPRODUCT($AJ16:$AO16,TRANSPOSE(ER$20:ER$25))</f>
        <v>-318.11623652943121</v>
      </c>
      <c r="ES16" s="9" cm="1">
        <f t="array" ref="ES16">SUMPRODUCT($AJ16:$AO16,TRANSPOSE(ES$20:ES$25))</f>
        <v>-318.19055521618594</v>
      </c>
      <c r="ET16" s="9" cm="1">
        <f t="array" ref="ET16">SUMPRODUCT($AJ16:$AO16,TRANSPOSE(ET$20:ET$25))</f>
        <v>-318.26185851392825</v>
      </c>
      <c r="EU16" s="9" cm="1">
        <f t="array" ref="EU16">SUMPRODUCT($AJ16:$AO16,TRANSPOSE(EU$20:EU$25))</f>
        <v>-318.33025539460982</v>
      </c>
      <c r="EV16" s="9" cm="1">
        <f t="array" ref="EV16">SUMPRODUCT($AJ16:$AO16,TRANSPOSE(EV$20:EV$25))</f>
        <v>-318.3958512026345</v>
      </c>
      <c r="EW16" s="9" cm="1">
        <f t="array" ref="EW16">SUMPRODUCT($AJ16:$AO16,TRANSPOSE(EW$20:EW$25))</f>
        <v>-318.45874775476432</v>
      </c>
      <c r="EX16" s="9" cm="1">
        <f t="array" ref="EX16">SUMPRODUCT($AJ16:$AO16,TRANSPOSE(EX$20:EX$25))</f>
        <v>-318.51904343930408</v>
      </c>
    </row>
    <row r="17" spans="1:154" ht="16.5">
      <c r="A17" s="6">
        <v>3.8515241469261516</v>
      </c>
      <c r="B17" s="6">
        <v>3.7008053096387648</v>
      </c>
      <c r="C17" s="6">
        <v>2.5827312342872348</v>
      </c>
      <c r="D17" s="6">
        <v>0.1493326259547248</v>
      </c>
      <c r="E17" s="6">
        <v>-1.3058711237461924</v>
      </c>
      <c r="F17" s="6">
        <v>10.543258840185922</v>
      </c>
      <c r="G17" s="6">
        <v>1.7314652556274241</v>
      </c>
      <c r="H17" s="6">
        <v>-0.66957656349978434</v>
      </c>
      <c r="I17" s="40">
        <f>SUMPRODUCT(J17:O17,Results!B$12:G$12)+Results!$E$5*H17-AD17+AE17</f>
        <v>-40.572126121790305</v>
      </c>
      <c r="J17" s="9">
        <f>SUMPRODUCT($A17:$F17,Results!$B$15:$G$15)</f>
        <v>5.9986940542432343</v>
      </c>
      <c r="K17" s="9">
        <f>SUMPRODUCT($A17:$F17,Results!$B$16:$G$16)</f>
        <v>-17.788859404880654</v>
      </c>
      <c r="L17" s="9">
        <f>SUMPRODUCT($A17:$F17,Results!$B$17:$G$17)</f>
        <v>6.3152398786106492</v>
      </c>
      <c r="M17" s="9">
        <f>SUMPRODUCT($A17:$F17,Results!$B$18:$G$18)</f>
        <v>6.7883893955118468</v>
      </c>
      <c r="N17" s="9">
        <f>SUMPRODUCT($A17:$F17,Results!$B$19:$G$19)</f>
        <v>-0.42848119870921741</v>
      </c>
      <c r="O17" s="9">
        <f>SUMPRODUCT($A17:$F17,Results!$B$20:$G$20)</f>
        <v>0.33888991963427983</v>
      </c>
      <c r="P17" s="9" cm="1">
        <f t="array" ref="P17">SUMPRODUCT(J17:O17,TRANSPOSE(BQ$20:BQ$25))+$AI$20-$BQ$27</f>
        <v>-8.8129302207273454</v>
      </c>
      <c r="Q17" s="27" cm="1">
        <f t="array" ref="Q17">SUMPRODUCT(J17:O17,TRANSPOSE(EX$20:EX$25))+$AI$20-$EX$27</f>
        <v>-34.155387236785053</v>
      </c>
      <c r="R17" s="9">
        <f>I17-Results!$E$5*H17</f>
        <v>-36.554666740791596</v>
      </c>
      <c r="S17" s="9" cm="1">
        <f t="array" ref="S17">SUMPRODUCT(J17:O17,TRANSPOSE(AW$28:AW$33))+$AI$20-$AH$26</f>
        <v>0.51114073317950925</v>
      </c>
      <c r="T17" s="9">
        <f>SUMPRODUCT(J17:O17,Results!K$9:P$9)</f>
        <v>-34.291066211271691</v>
      </c>
      <c r="U17" s="9">
        <f>SUMPRODUCT(J17:O17,Results!K$9:P$9)+$AI$20-$AH$31</f>
        <v>-35.873294932344848</v>
      </c>
      <c r="V17" s="9">
        <f t="shared" si="6"/>
        <v>-31.759195901062959</v>
      </c>
      <c r="W17" s="9">
        <f t="shared" si="7"/>
        <v>-6.4167388850052518</v>
      </c>
      <c r="X17" s="9">
        <f t="shared" si="8"/>
        <v>-4.0174593809987087</v>
      </c>
      <c r="Y17" s="9">
        <f t="shared" si="9"/>
        <v>-41.083266854969814</v>
      </c>
      <c r="Z17" s="9">
        <f t="shared" si="10"/>
        <v>-73.314349548880443</v>
      </c>
      <c r="AA17" s="9">
        <f t="shared" si="11"/>
        <v>-4.6988311894454569</v>
      </c>
      <c r="AC17" s="9">
        <v>-6.2445333992101268</v>
      </c>
      <c r="AD17" s="9">
        <v>-6.2445333992101268</v>
      </c>
      <c r="AE17" s="9">
        <f t="shared" si="12"/>
        <v>-6.2445333992101268</v>
      </c>
      <c r="AF17" s="9">
        <f t="shared" ca="1" si="0"/>
        <v>0.57273094442305006</v>
      </c>
      <c r="AH17" s="14" t="s">
        <v>113</v>
      </c>
      <c r="AI17" s="7">
        <f t="shared" ref="AI17:AO17" si="50">COVAR($O:$O,I:I)</f>
        <v>186.02441417594224</v>
      </c>
      <c r="AJ17" s="7">
        <f t="shared" si="50"/>
        <v>39.684643727921973</v>
      </c>
      <c r="AK17" s="7">
        <f t="shared" si="50"/>
        <v>-109.22960036384775</v>
      </c>
      <c r="AL17" s="7">
        <f t="shared" si="50"/>
        <v>-27.937440532253728</v>
      </c>
      <c r="AM17" s="7">
        <f t="shared" si="50"/>
        <v>51.097079167430799</v>
      </c>
      <c r="AN17" s="7">
        <f t="shared" si="50"/>
        <v>27.492216887078094</v>
      </c>
      <c r="AO17" s="7">
        <f t="shared" si="50"/>
        <v>210.80019410474861</v>
      </c>
      <c r="AP17" s="11"/>
      <c r="AS17" s="3"/>
      <c r="AT17" s="11"/>
      <c r="AU17" s="3"/>
      <c r="AV17" s="3"/>
      <c r="AW17" s="3"/>
      <c r="AX17" s="3"/>
      <c r="AY17" s="3"/>
      <c r="AZ17" s="3"/>
      <c r="BB17" s="9" cm="1">
        <f t="array" ref="BB17">SUMPRODUCT($AJ17:$AO17,TRANSPOSE(BB$20:BB$25))</f>
        <v>0</v>
      </c>
      <c r="BC17" s="9" cm="1">
        <f t="array" ref="BC17">SUMPRODUCT($AJ17:$AO17,TRANSPOSE(BC$20:BC$25))</f>
        <v>170.27350423350296</v>
      </c>
      <c r="BD17" s="9" cm="1">
        <f t="array" ref="BD17">SUMPRODUCT($AJ17:$AO17,TRANSPOSE(BD$20:BD$25))</f>
        <v>78.506519419907733</v>
      </c>
      <c r="BE17" s="9" cm="1">
        <f t="array" ref="BE17">SUMPRODUCT($AJ17:$AO17,TRANSPOSE(BE$20:BE$25))</f>
        <v>100.4279195613252</v>
      </c>
      <c r="BF17" s="9" cm="1">
        <f t="array" ref="BF17">SUMPRODUCT($AJ17:$AO17,TRANSPOSE(BF$20:BF$25))</f>
        <v>89.072488680990688</v>
      </c>
      <c r="BG17" s="9" cm="1">
        <f t="array" ref="BG17">SUMPRODUCT($AJ17:$AO17,TRANSPOSE(BG$20:BG$25))</f>
        <v>94.266362708767048</v>
      </c>
      <c r="BH17" s="9" cm="1">
        <f t="array" ref="BH17">SUMPRODUCT($AJ17:$AO17,TRANSPOSE(BH$20:BH$25))</f>
        <v>95.393043530902474</v>
      </c>
      <c r="BI17" s="9" cm="1">
        <f t="array" ref="BI17">SUMPRODUCT($AJ17:$AO17,TRANSPOSE(BI$20:BI$25))</f>
        <v>98.911670125544774</v>
      </c>
      <c r="BJ17" s="9" cm="1">
        <f t="array" ref="BJ17">SUMPRODUCT($AJ17:$AO17,TRANSPOSE(BJ$20:BJ$25))</f>
        <v>101.86734705919898</v>
      </c>
      <c r="BK17" s="9" cm="1">
        <f t="array" ref="BK17">SUMPRODUCT($AJ17:$AO17,TRANSPOSE(BK$20:BK$25))</f>
        <v>105.06868078066773</v>
      </c>
      <c r="BL17" s="9" cm="1">
        <f t="array" ref="BL17">SUMPRODUCT($AJ17:$AO17,TRANSPOSE(BL$20:BL$25))</f>
        <v>108.08520422645984</v>
      </c>
      <c r="BM17" s="9" cm="1">
        <f t="array" ref="BM17">SUMPRODUCT($AJ17:$AO17,TRANSPOSE(BM$20:BM$25))</f>
        <v>111.01791785553851</v>
      </c>
      <c r="BN17" s="9" cm="1">
        <f t="array" ref="BN17">SUMPRODUCT($AJ17:$AO17,TRANSPOSE(BN$20:BN$25))</f>
        <v>113.80857984553457</v>
      </c>
      <c r="BO17" s="9" cm="1">
        <f t="array" ref="BO17">SUMPRODUCT($AJ17:$AO17,TRANSPOSE(BO$20:BO$25))</f>
        <v>116.47521584654579</v>
      </c>
      <c r="BP17" s="9" cm="1">
        <f t="array" ref="BP17">SUMPRODUCT($AJ17:$AO17,TRANSPOSE(BP$20:BP$25))</f>
        <v>119.0157023173393</v>
      </c>
      <c r="BQ17" s="9" cm="1">
        <f t="array" ref="BQ17">SUMPRODUCT($AJ17:$AO17,TRANSPOSE(BQ$20:BQ$25))</f>
        <v>121.43862311263415</v>
      </c>
      <c r="BR17" s="9" cm="1">
        <f t="array" ref="BR17">SUMPRODUCT($AJ17:$AO17,TRANSPOSE(BR$20:BR$25))</f>
        <v>123.74965493560738</v>
      </c>
      <c r="BS17" s="9" cm="1">
        <f t="array" ref="BS17">SUMPRODUCT($AJ17:$AO17,TRANSPOSE(BS$20:BS$25))</f>
        <v>125.95556909242026</v>
      </c>
      <c r="BT17" s="9" cm="1">
        <f t="array" ref="BT17">SUMPRODUCT($AJ17:$AO17,TRANSPOSE(BT$20:BT$25))</f>
        <v>128.06232934652863</v>
      </c>
      <c r="BU17" s="9" cm="1">
        <f t="array" ref="BU17">SUMPRODUCT($AJ17:$AO17,TRANSPOSE(BU$20:BU$25))</f>
        <v>130.07564524664863</v>
      </c>
      <c r="BV17" s="9" cm="1">
        <f t="array" ref="BV17">SUMPRODUCT($AJ17:$AO17,TRANSPOSE(BV$20:BV$25))</f>
        <v>132.00074490880408</v>
      </c>
      <c r="BW17" s="9" cm="1">
        <f t="array" ref="BW17">SUMPRODUCT($AJ17:$AO17,TRANSPOSE(BW$20:BW$25))</f>
        <v>133.84248684393023</v>
      </c>
      <c r="BX17" s="9" cm="1">
        <f t="array" ref="BX17">SUMPRODUCT($AJ17:$AO17,TRANSPOSE(BX$20:BX$25))</f>
        <v>135.60536401872434</v>
      </c>
      <c r="BY17" s="9" cm="1">
        <f t="array" ref="BY17">SUMPRODUCT($AJ17:$AO17,TRANSPOSE(BY$20:BY$25))</f>
        <v>137.29355011093966</v>
      </c>
      <c r="BZ17" s="9" cm="1">
        <f t="array" ref="BZ17">SUMPRODUCT($AJ17:$AO17,TRANSPOSE(BZ$20:BZ$25))</f>
        <v>138.9109269029039</v>
      </c>
      <c r="CA17" s="9" cm="1">
        <f t="array" ref="CA17">SUMPRODUCT($AJ17:$AO17,TRANSPOSE(CA$20:CA$25))</f>
        <v>140.46111361934433</v>
      </c>
      <c r="CB17" s="9" cm="1">
        <f t="array" ref="CB17">SUMPRODUCT($AJ17:$AO17,TRANSPOSE(CB$20:CB$25))</f>
        <v>141.94749051455179</v>
      </c>
      <c r="CC17" s="9" cm="1">
        <f t="array" ref="CC17">SUMPRODUCT($AJ17:$AO17,TRANSPOSE(CC$20:CC$25))</f>
        <v>143.37322011855355</v>
      </c>
      <c r="CD17" s="9" cm="1">
        <f t="array" ref="CD17">SUMPRODUCT($AJ17:$AO17,TRANSPOSE(CD$20:CD$25))</f>
        <v>144.74126558310473</v>
      </c>
      <c r="CE17" s="9" cm="1">
        <f t="array" ref="CE17">SUMPRODUCT($AJ17:$AO17,TRANSPOSE(CE$20:CE$25))</f>
        <v>146.05440697621026</v>
      </c>
      <c r="CF17" s="9" cm="1">
        <f t="array" ref="CF17">SUMPRODUCT($AJ17:$AO17,TRANSPOSE(CF$20:CF$25))</f>
        <v>147.31525574619587</v>
      </c>
      <c r="CG17" s="9" cm="1">
        <f t="array" ref="CG17">SUMPRODUCT($AJ17:$AO17,TRANSPOSE(CG$20:CG$25))</f>
        <v>148.52626769843641</v>
      </c>
      <c r="CH17" s="9" cm="1">
        <f t="array" ref="CH17">SUMPRODUCT($AJ17:$AO17,TRANSPOSE(CH$20:CH$25))</f>
        <v>149.6897546904562</v>
      </c>
      <c r="CI17" s="9" cm="1">
        <f t="array" ref="CI17">SUMPRODUCT($AJ17:$AO17,TRANSPOSE(CI$20:CI$25))</f>
        <v>150.8078952295086</v>
      </c>
      <c r="CJ17" s="9" cm="1">
        <f t="array" ref="CJ17">SUMPRODUCT($AJ17:$AO17,TRANSPOSE(CJ$20:CJ$25))</f>
        <v>151.88274411025861</v>
      </c>
      <c r="CK17" s="9" cm="1">
        <f t="array" ref="CK17">SUMPRODUCT($AJ17:$AO17,TRANSPOSE(CK$20:CK$25))</f>
        <v>152.91624120694803</v>
      </c>
      <c r="CL17" s="9" cm="1">
        <f t="array" ref="CL17">SUMPRODUCT($AJ17:$AO17,TRANSPOSE(CL$20:CL$25))</f>
        <v>153.91021951311043</v>
      </c>
      <c r="CM17" s="9" cm="1">
        <f t="array" ref="CM17">SUMPRODUCT($AJ17:$AO17,TRANSPOSE(CM$20:CM$25))</f>
        <v>154.86641250746479</v>
      </c>
      <c r="CN17" s="9" cm="1">
        <f t="array" ref="CN17">SUMPRODUCT($AJ17:$AO17,TRANSPOSE(CN$20:CN$25))</f>
        <v>155.78646091304191</v>
      </c>
      <c r="CO17" s="9" cm="1">
        <f t="array" ref="CO17">SUMPRODUCT($AJ17:$AO17,TRANSPOSE(CO$20:CO$25))</f>
        <v>156.67191890778776</v>
      </c>
      <c r="CP17" s="9" cm="1">
        <f t="array" ref="CP17">SUMPRODUCT($AJ17:$AO17,TRANSPOSE(CP$20:CP$25))</f>
        <v>157.5242598377672</v>
      </c>
      <c r="CQ17" s="9" cm="1">
        <f t="array" ref="CQ17">SUMPRODUCT($AJ17:$AO17,TRANSPOSE(CQ$20:CQ$25))</f>
        <v>158.34488147830155</v>
      </c>
      <c r="CR17" s="9" cm="1">
        <f t="array" ref="CR17">SUMPRODUCT($AJ17:$AO17,TRANSPOSE(CR$20:CR$25))</f>
        <v>159.13511088350768</v>
      </c>
      <c r="CS17" s="9" cm="1">
        <f t="array" ref="CS17">SUMPRODUCT($AJ17:$AO17,TRANSPOSE(CS$20:CS$25))</f>
        <v>159.89620886057443</v>
      </c>
      <c r="CT17" s="9" cm="1">
        <f t="array" ref="CT17">SUMPRODUCT($AJ17:$AO17,TRANSPOSE(CT$20:CT$25))</f>
        <v>160.62937410151508</v>
      </c>
      <c r="CU17" s="9" cm="1">
        <f t="array" ref="CU17">SUMPRODUCT($AJ17:$AO17,TRANSPOSE(CU$20:CU$25))</f>
        <v>161.33574700199421</v>
      </c>
      <c r="CV17" s="9" cm="1">
        <f t="array" ref="CV17">SUMPRODUCT($AJ17:$AO17,TRANSPOSE(CV$20:CV$25))</f>
        <v>162.01641319403399</v>
      </c>
      <c r="CW17" s="9" cm="1">
        <f t="array" ref="CW17">SUMPRODUCT($AJ17:$AO17,TRANSPOSE(CW$20:CW$25))</f>
        <v>162.67240681692357</v>
      </c>
      <c r="CX17" s="9" cm="1">
        <f t="array" ref="CX17">SUMPRODUCT($AJ17:$AO17,TRANSPOSE(CX$20:CX$25))</f>
        <v>163.30471354841907</v>
      </c>
      <c r="CY17" s="9" cm="1">
        <f t="array" ref="CY17">SUMPRODUCT($AJ17:$AO17,TRANSPOSE(CY$20:CY$25))</f>
        <v>163.91427341632243</v>
      </c>
      <c r="CZ17" s="9" cm="1">
        <f t="array" ref="CZ17">SUMPRODUCT($AJ17:$AO17,TRANSPOSE(CZ$20:CZ$25))</f>
        <v>164.50198340870992</v>
      </c>
      <c r="DA17" s="9" cm="1">
        <f t="array" ref="DA17">SUMPRODUCT($AJ17:$AO17,TRANSPOSE(DA$20:DA$25))</f>
        <v>165.06869989944639</v>
      </c>
      <c r="DB17" s="9" cm="1">
        <f t="array" ref="DB17">SUMPRODUCT($AJ17:$AO17,TRANSPOSE(DB$20:DB$25))</f>
        <v>165.61524090413721</v>
      </c>
      <c r="DC17" s="9" cm="1">
        <f t="array" ref="DC17">SUMPRODUCT($AJ17:$AO17,TRANSPOSE(DC$20:DC$25))</f>
        <v>166.14238818032644</v>
      </c>
      <c r="DD17" s="9" cm="1">
        <f t="array" ref="DD17">SUMPRODUCT($AJ17:$AO17,TRANSPOSE(DD$20:DD$25))</f>
        <v>166.65088918452577</v>
      </c>
      <c r="DE17" s="9" cm="1">
        <f t="array" ref="DE17">SUMPRODUCT($AJ17:$AO17,TRANSPOSE(DE$20:DE$25))</f>
        <v>167.14145889755781</v>
      </c>
      <c r="DF17" s="9" cm="1">
        <f t="array" ref="DF17">SUMPRODUCT($AJ17:$AO17,TRANSPOSE(DF$20:DF$25))</f>
        <v>167.61478152868523</v>
      </c>
      <c r="DG17" s="9" cm="1">
        <f t="array" ref="DG17">SUMPRODUCT($AJ17:$AO17,TRANSPOSE(DG$20:DG$25))</f>
        <v>168.07151210808618</v>
      </c>
      <c r="DH17" s="9" cm="1">
        <f t="array" ref="DH17">SUMPRODUCT($AJ17:$AO17,TRANSPOSE(DH$20:DH$25))</f>
        <v>168.51227797640746</v>
      </c>
      <c r="DI17" s="9" cm="1">
        <f t="array" ref="DI17">SUMPRODUCT($AJ17:$AO17,TRANSPOSE(DI$20:DI$25))</f>
        <v>168.93768017936856</v>
      </c>
      <c r="DJ17" s="9" cm="1">
        <f t="array" ref="DJ17">SUMPRODUCT($AJ17:$AO17,TRANSPOSE(DJ$20:DJ$25))</f>
        <v>169.34829477470475</v>
      </c>
      <c r="DK17" s="9" cm="1">
        <f t="array" ref="DK17">SUMPRODUCT($AJ17:$AO17,TRANSPOSE(DK$20:DK$25))</f>
        <v>169.74467405811487</v>
      </c>
      <c r="DL17" s="9" cm="1">
        <f t="array" ref="DL17">SUMPRODUCT($AJ17:$AO17,TRANSPOSE(DL$20:DL$25))</f>
        <v>170.12734771430684</v>
      </c>
      <c r="DM17" s="9" cm="1">
        <f t="array" ref="DM17">SUMPRODUCT($AJ17:$AO17,TRANSPOSE(DM$20:DM$25))</f>
        <v>170.49682389872197</v>
      </c>
      <c r="DN17" s="9" cm="1">
        <f t="array" ref="DN17">SUMPRODUCT($AJ17:$AO17,TRANSPOSE(DN$20:DN$25))</f>
        <v>170.85359025504704</v>
      </c>
      <c r="DO17" s="9" cm="1">
        <f t="array" ref="DO17">SUMPRODUCT($AJ17:$AO17,TRANSPOSE(DO$20:DO$25))</f>
        <v>171.19811487318964</v>
      </c>
      <c r="DP17" s="9" cm="1">
        <f t="array" ref="DP17">SUMPRODUCT($AJ17:$AO17,TRANSPOSE(DP$20:DP$25))</f>
        <v>171.53084719201371</v>
      </c>
      <c r="DQ17" s="9" cm="1">
        <f t="array" ref="DQ17">SUMPRODUCT($AJ17:$AO17,TRANSPOSE(DQ$20:DQ$25))</f>
        <v>171.85221885076436</v>
      </c>
      <c r="DR17" s="9" cm="1">
        <f t="array" ref="DR17">SUMPRODUCT($AJ17:$AO17,TRANSPOSE(DR$20:DR$25))</f>
        <v>172.16264449279606</v>
      </c>
      <c r="DS17" s="9" cm="1">
        <f t="array" ref="DS17">SUMPRODUCT($AJ17:$AO17,TRANSPOSE(DS$20:DS$25))</f>
        <v>172.46252252491837</v>
      </c>
      <c r="DT17" s="9" cm="1">
        <f t="array" ref="DT17">SUMPRODUCT($AJ17:$AO17,TRANSPOSE(DT$20:DT$25))</f>
        <v>172.75223583540861</v>
      </c>
      <c r="DU17" s="9" cm="1">
        <f t="array" ref="DU17">SUMPRODUCT($AJ17:$AO17,TRANSPOSE(DU$20:DU$25))</f>
        <v>173.03215247349027</v>
      </c>
      <c r="DV17" s="9" cm="1">
        <f t="array" ref="DV17">SUMPRODUCT($AJ17:$AO17,TRANSPOSE(DV$20:DV$25))</f>
        <v>173.30262629285721</v>
      </c>
      <c r="DW17" s="9" cm="1">
        <f t="array" ref="DW17">SUMPRODUCT($AJ17:$AO17,TRANSPOSE(DW$20:DW$25))</f>
        <v>173.56399756161693</v>
      </c>
      <c r="DX17" s="9" cm="1">
        <f t="array" ref="DX17">SUMPRODUCT($AJ17:$AO17,TRANSPOSE(DX$20:DX$25))</f>
        <v>173.81659354083877</v>
      </c>
      <c r="DY17" s="9" cm="1">
        <f t="array" ref="DY17">SUMPRODUCT($AJ17:$AO17,TRANSPOSE(DY$20:DY$25))</f>
        <v>174.06072903372689</v>
      </c>
      <c r="DZ17" s="9" cm="1">
        <f t="array" ref="DZ17">SUMPRODUCT($AJ17:$AO17,TRANSPOSE(DZ$20:DZ$25))</f>
        <v>174.29670690727448</v>
      </c>
      <c r="EA17" s="9" cm="1">
        <f t="array" ref="EA17">SUMPRODUCT($AJ17:$AO17,TRANSPOSE(EA$20:EA$25))</f>
        <v>174.52481858812411</v>
      </c>
      <c r="EB17" s="9" cm="1">
        <f t="array" ref="EB17">SUMPRODUCT($AJ17:$AO17,TRANSPOSE(EB$20:EB$25))</f>
        <v>174.74534453421734</v>
      </c>
      <c r="EC17" s="9" cm="1">
        <f t="array" ref="EC17">SUMPRODUCT($AJ17:$AO17,TRANSPOSE(EC$20:EC$25))</f>
        <v>174.95855468370786</v>
      </c>
      <c r="ED17" s="9" cm="1">
        <f t="array" ref="ED17">SUMPRODUCT($AJ17:$AO17,TRANSPOSE(ED$20:ED$25))</f>
        <v>175.16470888249773</v>
      </c>
      <c r="EE17" s="9" cm="1">
        <f t="array" ref="EE17">SUMPRODUCT($AJ17:$AO17,TRANSPOSE(EE$20:EE$25))</f>
        <v>175.36405729165489</v>
      </c>
      <c r="EF17" s="9" cm="1">
        <f t="array" ref="EF17">SUMPRODUCT($AJ17:$AO17,TRANSPOSE(EF$20:EF$25))</f>
        <v>175.55684077588705</v>
      </c>
      <c r="EG17" s="9" cm="1">
        <f t="array" ref="EG17">SUMPRODUCT($AJ17:$AO17,TRANSPOSE(EG$20:EG$25))</f>
        <v>175.74329127415314</v>
      </c>
      <c r="EH17" s="9" cm="1">
        <f t="array" ref="EH17">SUMPRODUCT($AJ17:$AO17,TRANSPOSE(EH$20:EH$25))</f>
        <v>175.9236321534234</v>
      </c>
      <c r="EI17" s="9" cm="1">
        <f t="array" ref="EI17">SUMPRODUCT($AJ17:$AO17,TRANSPOSE(EI$20:EI$25))</f>
        <v>176.09807854652553</v>
      </c>
      <c r="EJ17" s="9" cm="1">
        <f t="array" ref="EJ17">SUMPRODUCT($AJ17:$AO17,TRANSPOSE(EJ$20:EJ$25))</f>
        <v>176.26683767495109</v>
      </c>
      <c r="EK17" s="9" cm="1">
        <f t="array" ref="EK17">SUMPRODUCT($AJ17:$AO17,TRANSPOSE(EK$20:EK$25))</f>
        <v>176.43010915743412</v>
      </c>
      <c r="EL17" s="9" cm="1">
        <f t="array" ref="EL17">SUMPRODUCT($AJ17:$AO17,TRANSPOSE(EL$20:EL$25))</f>
        <v>176.58808530506383</v>
      </c>
      <c r="EM17" s="9" cm="1">
        <f t="array" ref="EM17">SUMPRODUCT($AJ17:$AO17,TRANSPOSE(EM$20:EM$25))</f>
        <v>176.74095140363642</v>
      </c>
      <c r="EN17" s="9" cm="1">
        <f t="array" ref="EN17">SUMPRODUCT($AJ17:$AO17,TRANSPOSE(EN$20:EN$25))</f>
        <v>176.88888598391077</v>
      </c>
      <c r="EO17" s="9" cm="1">
        <f t="array" ref="EO17">SUMPRODUCT($AJ17:$AO17,TRANSPOSE(EO$20:EO$25))</f>
        <v>177.03206108038489</v>
      </c>
      <c r="EP17" s="9" cm="1">
        <f t="array" ref="EP17">SUMPRODUCT($AJ17:$AO17,TRANSPOSE(EP$20:EP$25))</f>
        <v>177.17064247917494</v>
      </c>
      <c r="EQ17" s="9" cm="1">
        <f t="array" ref="EQ17">SUMPRODUCT($AJ17:$AO17,TRANSPOSE(EQ$20:EQ$25))</f>
        <v>177.30478995553688</v>
      </c>
      <c r="ER17" s="9" cm="1">
        <f t="array" ref="ER17">SUMPRODUCT($AJ17:$AO17,TRANSPOSE(ER$20:ER$25))</f>
        <v>177.43465750154434</v>
      </c>
      <c r="ES17" s="9" cm="1">
        <f t="array" ref="ES17">SUMPRODUCT($AJ17:$AO17,TRANSPOSE(ES$20:ES$25))</f>
        <v>177.56039354439525</v>
      </c>
      <c r="ET17" s="9" cm="1">
        <f t="array" ref="ET17">SUMPRODUCT($AJ17:$AO17,TRANSPOSE(ET$20:ET$25))</f>
        <v>177.68214115580241</v>
      </c>
      <c r="EU17" s="9" cm="1">
        <f t="array" ref="EU17">SUMPRODUCT($AJ17:$AO17,TRANSPOSE(EU$20:EU$25))</f>
        <v>177.80003825288679</v>
      </c>
      <c r="EV17" s="9" cm="1">
        <f t="array" ref="EV17">SUMPRODUCT($AJ17:$AO17,TRANSPOSE(EV$20:EV$25))</f>
        <v>177.91421779097192</v>
      </c>
      <c r="EW17" s="9" cm="1">
        <f t="array" ref="EW17">SUMPRODUCT($AJ17:$AO17,TRANSPOSE(EW$20:EW$25))</f>
        <v>178.02480794865562</v>
      </c>
      <c r="EX17" s="9" cm="1">
        <f t="array" ref="EX17">SUMPRODUCT($AJ17:$AO17,TRANSPOSE(EX$20:EX$25))</f>
        <v>178.13193230551144</v>
      </c>
    </row>
    <row r="18" spans="1:154" ht="16.5">
      <c r="A18" s="6">
        <v>7.0398225855386283</v>
      </c>
      <c r="B18" s="6">
        <v>0.51260746594144968</v>
      </c>
      <c r="C18" s="6">
        <v>-1.8852158133937384</v>
      </c>
      <c r="D18" s="6">
        <v>4.1074588092137549</v>
      </c>
      <c r="E18" s="6">
        <v>4.4492175682029176</v>
      </c>
      <c r="F18" s="6">
        <v>5.3697448588758157</v>
      </c>
      <c r="G18" s="6">
        <v>0.17534253523972465</v>
      </c>
      <c r="H18" s="6">
        <v>-2.2256992838874838</v>
      </c>
      <c r="I18" s="40">
        <f>SUMPRODUCT(J18:O18,Results!B$12:G$12)+Results!$E$5*H18-AD18+AE18</f>
        <v>55.891577032447572</v>
      </c>
      <c r="J18" s="9">
        <f>SUMPRODUCT($A18:$F18,Results!$B$15:$G$15)</f>
        <v>35.533255333094985</v>
      </c>
      <c r="K18" s="9">
        <f>SUMPRODUCT($A18:$F18,Results!$B$16:$G$16)</f>
        <v>-17.259025450251816</v>
      </c>
      <c r="L18" s="9">
        <f>SUMPRODUCT($A18:$F18,Results!$B$17:$G$17)</f>
        <v>11.191724261987876</v>
      </c>
      <c r="M18" s="9">
        <f>SUMPRODUCT($A18:$F18,Results!$B$18:$G$18)</f>
        <v>5.9770186987688829</v>
      </c>
      <c r="N18" s="9">
        <f>SUMPRODUCT($A18:$F18,Results!$B$19:$G$19)</f>
        <v>-4.0889094043718845</v>
      </c>
      <c r="O18" s="9">
        <f>SUMPRODUCT($A18:$F18,Results!$B$20:$G$20)</f>
        <v>25.784976912045781</v>
      </c>
      <c r="P18" s="9" cm="1">
        <f t="array" ref="P18">SUMPRODUCT(J18:O18,TRANSPOSE(BQ$20:BQ$25))+$AI$20-$BQ$27</f>
        <v>66.685532205838939</v>
      </c>
      <c r="Q18" s="27" cm="1">
        <f t="array" ref="Q18">SUMPRODUCT(J18:O18,TRANSPOSE(EX$20:EX$25))+$AI$20-$EX$27</f>
        <v>71.507228387309198</v>
      </c>
      <c r="R18" s="9">
        <f>I18-Results!$E$5*H18</f>
        <v>69.245772735772476</v>
      </c>
      <c r="S18" s="9" cm="1">
        <f t="array" ref="S18">SUMPRODUCT(J18:O18,TRANSPOSE(AW$28:AW$33))+$AI$20-$AH$26</f>
        <v>38.978534529035713</v>
      </c>
      <c r="T18" s="9">
        <f>SUMPRODUCT(J18:O18,Results!K$9:P$9)</f>
        <v>72.509865078014045</v>
      </c>
      <c r="U18" s="9">
        <f>SUMPRODUCT(J18:O18,Results!K$9:P$9)+$AI$20-$AH$31</f>
        <v>70.927636356940894</v>
      </c>
      <c r="V18" s="9">
        <f t="shared" si="6"/>
        <v>-10.793955173391367</v>
      </c>
      <c r="W18" s="9">
        <f t="shared" si="7"/>
        <v>-15.615651354861626</v>
      </c>
      <c r="X18" s="9">
        <f t="shared" si="8"/>
        <v>-13.354195703324905</v>
      </c>
      <c r="Y18" s="9">
        <f t="shared" si="9"/>
        <v>16.913042503411859</v>
      </c>
      <c r="Z18" s="9">
        <f t="shared" si="10"/>
        <v>23.14935360535744</v>
      </c>
      <c r="AA18" s="9">
        <f t="shared" si="11"/>
        <v>-15.036059324493323</v>
      </c>
      <c r="AC18" s="9">
        <v>-15.586276883483521</v>
      </c>
      <c r="AD18" s="9">
        <v>-15.586276883483521</v>
      </c>
      <c r="AE18" s="9">
        <f t="shared" si="12"/>
        <v>-15.586276883483521</v>
      </c>
      <c r="AF18" s="9">
        <f t="shared" ca="1" si="0"/>
        <v>0.43059735636332641</v>
      </c>
      <c r="AH18" s="18"/>
      <c r="AI18" s="11"/>
      <c r="AJ18" s="11"/>
      <c r="AK18" s="11"/>
      <c r="AL18" s="11"/>
      <c r="AM18" s="11"/>
      <c r="AN18" s="11"/>
      <c r="AO18" s="11"/>
      <c r="AP18" s="11"/>
      <c r="AQ18" s="11"/>
      <c r="AR18" s="2"/>
      <c r="AS18" s="3"/>
      <c r="AT18" s="11"/>
      <c r="AU18" s="3"/>
      <c r="AV18" s="3"/>
      <c r="AW18" s="3"/>
      <c r="AX18" s="3"/>
      <c r="AY18" s="3"/>
      <c r="AZ18" s="3"/>
    </row>
    <row r="19" spans="1:154" ht="16.5">
      <c r="A19" s="6">
        <v>-3.8685064260886505E-2</v>
      </c>
      <c r="B19" s="6">
        <v>0.27939265281445219</v>
      </c>
      <c r="C19" s="6">
        <v>1.6976798036650864</v>
      </c>
      <c r="D19" s="6">
        <v>4.978721180926021</v>
      </c>
      <c r="E19" s="6">
        <v>3.7128590404328099</v>
      </c>
      <c r="F19" s="6">
        <v>5.0946656151164014</v>
      </c>
      <c r="G19" s="6">
        <v>0.74339135623057373</v>
      </c>
      <c r="H19" s="6">
        <v>-1.6576504628966346</v>
      </c>
      <c r="I19" s="40">
        <f>SUMPRODUCT(J19:O19,Results!B$12:G$12)+Results!$E$5*H19-AD19+AE19</f>
        <v>35.19440044434581</v>
      </c>
      <c r="J19" s="9">
        <f>SUMPRODUCT($A19:$F19,Results!$B$15:$G$15)</f>
        <v>14.473760901936391</v>
      </c>
      <c r="K19" s="9">
        <f>SUMPRODUCT($A19:$F19,Results!$B$16:$G$16)</f>
        <v>0.17370175981063951</v>
      </c>
      <c r="L19" s="9">
        <f>SUMPRODUCT($A19:$F19,Results!$B$17:$G$17)</f>
        <v>22.423766857826582</v>
      </c>
      <c r="M19" s="9">
        <f>SUMPRODUCT($A19:$F19,Results!$B$18:$G$18)</f>
        <v>1.1500629662285817</v>
      </c>
      <c r="N19" s="9">
        <f>SUMPRODUCT($A19:$F19,Results!$B$19:$G$19)</f>
        <v>-18.104546842352462</v>
      </c>
      <c r="O19" s="9">
        <f>SUMPRODUCT($A19:$F19,Results!$B$20:$G$20)</f>
        <v>2.9126599482432205</v>
      </c>
      <c r="P19" s="9" cm="1">
        <f t="array" ref="P19">SUMPRODUCT(J19:O19,TRANSPOSE(BQ$20:BQ$25))+$AI$20-$BQ$27</f>
        <v>47.315506727082585</v>
      </c>
      <c r="Q19" s="27" cm="1">
        <f t="array" ref="Q19">SUMPRODUCT(J19:O19,TRANSPOSE(EX$20:EX$25))+$AI$20-$EX$27</f>
        <v>47.578812742127568</v>
      </c>
      <c r="R19" s="9">
        <f>I19-Results!$E$5*H19</f>
        <v>45.140303221725617</v>
      </c>
      <c r="S19" s="9" cm="1">
        <f t="array" ref="S19">SUMPRODUCT(J19:O19,TRANSPOSE(AW$28:AW$33))+$AI$20-$AH$26</f>
        <v>37.015314178000054</v>
      </c>
      <c r="T19" s="9">
        <f>SUMPRODUCT(J19:O19,Results!K$9:P$9)</f>
        <v>47.808484577552939</v>
      </c>
      <c r="U19" s="9">
        <f>SUMPRODUCT(J19:O19,Results!K$9:P$9)+$AI$20-$AH$31</f>
        <v>46.226255856479781</v>
      </c>
      <c r="V19" s="9">
        <f t="shared" si="6"/>
        <v>-12.121106282736775</v>
      </c>
      <c r="W19" s="9">
        <f t="shared" si="7"/>
        <v>-12.384412297781758</v>
      </c>
      <c r="X19" s="9">
        <f t="shared" si="8"/>
        <v>-9.945902777379807</v>
      </c>
      <c r="Y19" s="9">
        <f t="shared" si="9"/>
        <v>-1.820913733654244</v>
      </c>
      <c r="Z19" s="9">
        <f t="shared" si="10"/>
        <v>2.4521770172556785</v>
      </c>
      <c r="AA19" s="9">
        <f t="shared" si="11"/>
        <v>-11.031855412133972</v>
      </c>
      <c r="AC19" s="9">
        <v>-12.354257080865757</v>
      </c>
      <c r="AD19" s="9">
        <v>-12.354257080865757</v>
      </c>
      <c r="AE19" s="9">
        <f t="shared" si="12"/>
        <v>-12.354257080865757</v>
      </c>
      <c r="AF19" s="9">
        <f t="shared" ca="1" si="0"/>
        <v>0.58347309219165222</v>
      </c>
      <c r="AH19" s="36" t="s">
        <v>247</v>
      </c>
      <c r="AI19" s="13" t="s">
        <v>0</v>
      </c>
      <c r="AJ19" s="14" t="s">
        <v>108</v>
      </c>
      <c r="AK19" s="14" t="s">
        <v>109</v>
      </c>
      <c r="AL19" s="14" t="s">
        <v>110</v>
      </c>
      <c r="AM19" s="14" t="s">
        <v>111</v>
      </c>
      <c r="AN19" s="14" t="s">
        <v>112</v>
      </c>
      <c r="AO19" s="14" t="s">
        <v>113</v>
      </c>
      <c r="AP19" s="18"/>
      <c r="AU19" s="6"/>
      <c r="AV19" s="6"/>
      <c r="AW19" s="6"/>
      <c r="AX19" s="6"/>
      <c r="AY19" s="6"/>
      <c r="AZ19" s="6"/>
      <c r="BB19" s="16" t="s">
        <v>234</v>
      </c>
      <c r="BC19" s="16" t="s">
        <v>2</v>
      </c>
      <c r="BD19" s="16" t="s">
        <v>3</v>
      </c>
      <c r="BE19" s="16" t="s">
        <v>4</v>
      </c>
      <c r="BF19" s="16" t="s">
        <v>5</v>
      </c>
      <c r="BG19" s="16" t="s">
        <v>6</v>
      </c>
      <c r="BH19" s="16" t="s">
        <v>7</v>
      </c>
      <c r="BI19" s="16" t="s">
        <v>8</v>
      </c>
      <c r="BJ19" s="16" t="s">
        <v>9</v>
      </c>
      <c r="BK19" s="16" t="s">
        <v>10</v>
      </c>
      <c r="BL19" s="16" t="s">
        <v>11</v>
      </c>
      <c r="BM19" s="16" t="s">
        <v>12</v>
      </c>
      <c r="BN19" s="16" t="s">
        <v>13</v>
      </c>
      <c r="BO19" s="16" t="s">
        <v>14</v>
      </c>
      <c r="BP19" s="16" t="s">
        <v>15</v>
      </c>
      <c r="BQ19" s="16" t="s">
        <v>16</v>
      </c>
      <c r="BR19" s="16" t="s">
        <v>17</v>
      </c>
      <c r="BS19" s="16" t="s">
        <v>18</v>
      </c>
      <c r="BT19" s="16" t="s">
        <v>19</v>
      </c>
      <c r="BU19" s="16" t="s">
        <v>20</v>
      </c>
      <c r="BV19" s="16" t="s">
        <v>21</v>
      </c>
      <c r="BW19" s="16" t="s">
        <v>22</v>
      </c>
      <c r="BX19" s="16" t="s">
        <v>23</v>
      </c>
      <c r="BY19" s="16" t="s">
        <v>24</v>
      </c>
      <c r="BZ19" s="16" t="s">
        <v>25</v>
      </c>
      <c r="CA19" s="16" t="s">
        <v>26</v>
      </c>
      <c r="CB19" s="16" t="s">
        <v>27</v>
      </c>
      <c r="CC19" s="16" t="s">
        <v>28</v>
      </c>
      <c r="CD19" s="16" t="s">
        <v>29</v>
      </c>
      <c r="CE19" s="16" t="s">
        <v>30</v>
      </c>
      <c r="CF19" s="16" t="s">
        <v>31</v>
      </c>
      <c r="CG19" s="16" t="s">
        <v>32</v>
      </c>
      <c r="CH19" s="16" t="s">
        <v>33</v>
      </c>
      <c r="CI19" s="16" t="s">
        <v>34</v>
      </c>
      <c r="CJ19" s="16" t="s">
        <v>35</v>
      </c>
      <c r="CK19" s="16" t="s">
        <v>36</v>
      </c>
      <c r="CL19" s="16" t="s">
        <v>37</v>
      </c>
      <c r="CM19" s="16" t="s">
        <v>38</v>
      </c>
      <c r="CN19" s="16" t="s">
        <v>39</v>
      </c>
      <c r="CO19" s="16" t="s">
        <v>40</v>
      </c>
      <c r="CP19" s="16" t="s">
        <v>41</v>
      </c>
      <c r="CQ19" s="16" t="s">
        <v>42</v>
      </c>
      <c r="CR19" s="16" t="s">
        <v>43</v>
      </c>
      <c r="CS19" s="16" t="s">
        <v>44</v>
      </c>
      <c r="CT19" s="16" t="s">
        <v>45</v>
      </c>
      <c r="CU19" s="16" t="s">
        <v>46</v>
      </c>
      <c r="CV19" s="16" t="s">
        <v>47</v>
      </c>
      <c r="CW19" s="16" t="s">
        <v>48</v>
      </c>
      <c r="CX19" s="16" t="s">
        <v>49</v>
      </c>
      <c r="CY19" s="16" t="s">
        <v>50</v>
      </c>
      <c r="CZ19" s="16" t="s">
        <v>51</v>
      </c>
      <c r="DA19" s="16" t="s">
        <v>52</v>
      </c>
      <c r="DB19" s="16" t="s">
        <v>53</v>
      </c>
      <c r="DC19" s="16" t="s">
        <v>54</v>
      </c>
      <c r="DD19" s="16" t="s">
        <v>55</v>
      </c>
      <c r="DE19" s="16" t="s">
        <v>56</v>
      </c>
      <c r="DF19" s="16" t="s">
        <v>57</v>
      </c>
      <c r="DG19" s="16" t="s">
        <v>58</v>
      </c>
      <c r="DH19" s="16" t="s">
        <v>59</v>
      </c>
      <c r="DI19" s="16" t="s">
        <v>60</v>
      </c>
      <c r="DJ19" s="16" t="s">
        <v>61</v>
      </c>
      <c r="DK19" s="16" t="s">
        <v>62</v>
      </c>
      <c r="DL19" s="16" t="s">
        <v>63</v>
      </c>
      <c r="DM19" s="16" t="s">
        <v>64</v>
      </c>
      <c r="DN19" s="16" t="s">
        <v>65</v>
      </c>
      <c r="DO19" s="16" t="s">
        <v>66</v>
      </c>
      <c r="DP19" s="16" t="s">
        <v>67</v>
      </c>
      <c r="DQ19" s="16" t="s">
        <v>68</v>
      </c>
      <c r="DR19" s="16" t="s">
        <v>69</v>
      </c>
      <c r="DS19" s="16" t="s">
        <v>70</v>
      </c>
      <c r="DT19" s="16" t="s">
        <v>71</v>
      </c>
      <c r="DU19" s="16" t="s">
        <v>72</v>
      </c>
      <c r="DV19" s="16" t="s">
        <v>73</v>
      </c>
      <c r="DW19" s="16" t="s">
        <v>74</v>
      </c>
      <c r="DX19" s="16" t="s">
        <v>75</v>
      </c>
      <c r="DY19" s="16" t="s">
        <v>76</v>
      </c>
      <c r="DZ19" s="16" t="s">
        <v>77</v>
      </c>
      <c r="EA19" s="16" t="s">
        <v>78</v>
      </c>
      <c r="EB19" s="16" t="s">
        <v>79</v>
      </c>
      <c r="EC19" s="16" t="s">
        <v>80</v>
      </c>
      <c r="ED19" s="16" t="s">
        <v>81</v>
      </c>
      <c r="EE19" s="16" t="s">
        <v>82</v>
      </c>
      <c r="EF19" s="16" t="s">
        <v>83</v>
      </c>
      <c r="EG19" s="16" t="s">
        <v>84</v>
      </c>
      <c r="EH19" s="16" t="s">
        <v>85</v>
      </c>
      <c r="EI19" s="16" t="s">
        <v>86</v>
      </c>
      <c r="EJ19" s="16" t="s">
        <v>87</v>
      </c>
      <c r="EK19" s="16" t="s">
        <v>88</v>
      </c>
      <c r="EL19" s="16" t="s">
        <v>89</v>
      </c>
      <c r="EM19" s="16" t="s">
        <v>90</v>
      </c>
      <c r="EN19" s="16" t="s">
        <v>91</v>
      </c>
      <c r="EO19" s="16" t="s">
        <v>92</v>
      </c>
      <c r="EP19" s="16" t="s">
        <v>216</v>
      </c>
      <c r="EQ19" s="16" t="s">
        <v>217</v>
      </c>
      <c r="ER19" s="16" t="s">
        <v>218</v>
      </c>
      <c r="ES19" s="16" t="s">
        <v>219</v>
      </c>
      <c r="ET19" s="16" t="s">
        <v>220</v>
      </c>
      <c r="EU19" s="16" t="s">
        <v>221</v>
      </c>
      <c r="EV19" s="16" t="s">
        <v>222</v>
      </c>
      <c r="EW19" s="16" t="s">
        <v>223</v>
      </c>
      <c r="EX19" s="16" t="s">
        <v>224</v>
      </c>
    </row>
    <row r="20" spans="1:154">
      <c r="A20" s="6">
        <v>10.76825869736707</v>
      </c>
      <c r="B20" s="6">
        <v>3.4855622464251597</v>
      </c>
      <c r="C20" s="6">
        <v>5.2941862028447684</v>
      </c>
      <c r="D20" s="6">
        <v>1.2919787892205534</v>
      </c>
      <c r="E20" s="6">
        <v>1.6803701578487824</v>
      </c>
      <c r="F20" s="6">
        <v>5.4161590723539534</v>
      </c>
      <c r="G20" s="6">
        <v>0.41023200232717055</v>
      </c>
      <c r="H20" s="6">
        <v>-1.9908098168000379</v>
      </c>
      <c r="I20" s="40">
        <f>SUMPRODUCT(J20:O20,Results!B$12:G$12)+Results!$E$5*H20-AD20+AE20</f>
        <v>20.89231754739631</v>
      </c>
      <c r="J20" s="9">
        <f>SUMPRODUCT($A20:$F20,Results!$B$15:$G$15)</f>
        <v>45.125726911034299</v>
      </c>
      <c r="K20" s="9">
        <f>SUMPRODUCT($A20:$F20,Results!$B$16:$G$16)</f>
        <v>-40.728980859594607</v>
      </c>
      <c r="L20" s="9">
        <f>SUMPRODUCT($A20:$F20,Results!$B$17:$G$17)</f>
        <v>-5.6119819777122704</v>
      </c>
      <c r="M20" s="9">
        <f>SUMPRODUCT($A20:$F20,Results!$B$18:$G$18)</f>
        <v>-8.4702183031349065</v>
      </c>
      <c r="N20" s="9">
        <f>SUMPRODUCT($A20:$F20,Results!$B$19:$G$19)</f>
        <v>-14.365226195200988</v>
      </c>
      <c r="O20" s="9">
        <f>SUMPRODUCT($A20:$F20,Results!$B$20:$G$20)</f>
        <v>28.120581306131061</v>
      </c>
      <c r="P20" s="9" cm="1">
        <f t="array" ref="P20">SUMPRODUCT(J20:O20,TRANSPOSE(BQ$20:BQ$25))+$AI$20-$BQ$27</f>
        <v>42.814536231667695</v>
      </c>
      <c r="Q20" s="27" cm="1">
        <f t="array" ref="Q20">SUMPRODUCT(J20:O20,TRANSPOSE(EX$20:EX$25))+$AI$20-$EX$27</f>
        <v>32.890648207413932</v>
      </c>
      <c r="R20" s="9">
        <f>I20-Results!$E$5*H20</f>
        <v>32.837176448196537</v>
      </c>
      <c r="S20" s="9" cm="1">
        <f t="array" ref="S20">SUMPRODUCT(J20:O20,TRANSPOSE(AW$28:AW$33))+$AI$20-$AH$26</f>
        <v>51.577468475692058</v>
      </c>
      <c r="T20" s="9">
        <f>SUMPRODUCT(J20:O20,Results!K$9:P$9)</f>
        <v>35.077468713440624</v>
      </c>
      <c r="U20" s="9">
        <f>SUMPRODUCT(J20:O20,Results!K$9:P$9)+$AI$20-$AH$31</f>
        <v>33.495239992367459</v>
      </c>
      <c r="V20" s="9">
        <f t="shared" si="6"/>
        <v>-21.922218684271385</v>
      </c>
      <c r="W20" s="9">
        <f t="shared" si="7"/>
        <v>-11.998330660017622</v>
      </c>
      <c r="X20" s="9">
        <f t="shared" si="8"/>
        <v>-11.944858900800227</v>
      </c>
      <c r="Y20" s="9">
        <f t="shared" si="9"/>
        <v>-30.685150928295748</v>
      </c>
      <c r="Z20" s="9">
        <f t="shared" si="10"/>
        <v>-11.849905879693821</v>
      </c>
      <c r="AA20" s="9">
        <f t="shared" si="11"/>
        <v>-12.602922444971149</v>
      </c>
      <c r="AC20" s="9">
        <v>-11.930036956865571</v>
      </c>
      <c r="AD20" s="9">
        <v>-11.930036956865571</v>
      </c>
      <c r="AE20" s="9">
        <f t="shared" si="12"/>
        <v>-11.930036956865571</v>
      </c>
      <c r="AF20" s="9">
        <f t="shared" ca="1" si="0"/>
        <v>0.6620294048718014</v>
      </c>
      <c r="AI20" s="44">
        <f t="shared" ref="AI20:AO20" si="51">AVERAGE(I:I)</f>
        <v>32.742223427090131</v>
      </c>
      <c r="AJ20" s="44">
        <f t="shared" si="51"/>
        <v>16.729314415601085</v>
      </c>
      <c r="AK20" s="44">
        <f t="shared" si="51"/>
        <v>-12.01844714480513</v>
      </c>
      <c r="AL20" s="44">
        <f t="shared" si="51"/>
        <v>9.5254365152159561</v>
      </c>
      <c r="AM20" s="44">
        <f t="shared" si="51"/>
        <v>-3.4169699526982273</v>
      </c>
      <c r="AN20" s="44">
        <f t="shared" si="51"/>
        <v>-14.68379043829554</v>
      </c>
      <c r="AO20" s="44">
        <f t="shared" si="51"/>
        <v>11.279014937310945</v>
      </c>
      <c r="AP20" s="11"/>
      <c r="AU20" s="3">
        <f>1-AU2/$AQ2</f>
        <v>0.44306705556550174</v>
      </c>
      <c r="AV20" s="3">
        <f>-AV2/$AQ2</f>
        <v>0.23783093861612167</v>
      </c>
      <c r="AW20" s="3">
        <f>-AW2/$AQ2</f>
        <v>-0.13148092771510955</v>
      </c>
      <c r="AX20" s="3">
        <f>-AX2/$AQ2</f>
        <v>0.17026247099083527</v>
      </c>
      <c r="AY20" s="3">
        <f>-AY2/$AQ2</f>
        <v>0.32619550107053058</v>
      </c>
      <c r="AZ20" s="3">
        <f>-AZ2/$AQ2</f>
        <v>-0.19368798665794282</v>
      </c>
      <c r="BB20" s="19">
        <f>IF(Results!$E$6=0,0,AW28)</f>
        <v>0</v>
      </c>
      <c r="BC20" s="20" cm="1">
        <f t="array" ref="BC20">$AS2/$AQ2-SUMPRODUCT($AU2:$AZ2,TRANSPOSE(BB$20:BB$25))/$AQ2+BB20</f>
        <v>0.97244379186438212</v>
      </c>
      <c r="BD20" s="20" cm="1">
        <f t="array" ref="BD20">$AS2/$AQ2-SUMPRODUCT($AU2:$AZ2,TRANSPOSE(BC$20:BC$25))/$AQ2+BC20</f>
        <v>0.70166062362335735</v>
      </c>
      <c r="BE20" s="20" cm="1">
        <f t="array" ref="BE20">$AS2/$AQ2-SUMPRODUCT($AU2:$AZ2,TRANSPOSE(BD$20:BD$25))/$AQ2+BD20</f>
        <v>0.89000241237012589</v>
      </c>
      <c r="BF20" s="20" cm="1">
        <f t="array" ref="BF20">$AS2/$AQ2-SUMPRODUCT($AU2:$AZ2,TRANSPOSE(BE$20:BE$25))/$AQ2+BE20</f>
        <v>0.90635334155140757</v>
      </c>
      <c r="BG20" s="20" cm="1">
        <f t="array" ref="BG20">$AS2/$AQ2-SUMPRODUCT($AU2:$AZ2,TRANSPOSE(BF$20:BF$25))/$AQ2+BF20</f>
        <v>0.98150162807577834</v>
      </c>
      <c r="BH20" s="20" cm="1">
        <f t="array" ref="BH20">$AS2/$AQ2-SUMPRODUCT($AU2:$AZ2,TRANSPOSE(BG$20:BG$25))/$AQ2+BG20</f>
        <v>1.0293814165090553</v>
      </c>
      <c r="BI20" s="20" cm="1">
        <f t="array" ref="BI20">$AS2/$AQ2-SUMPRODUCT($AU2:$AZ2,TRANSPOSE(BH$20:BH$25))/$AQ2+BH20</f>
        <v>1.0813536401523178</v>
      </c>
      <c r="BJ20" s="20" cm="1">
        <f t="array" ref="BJ20">$AS2/$AQ2-SUMPRODUCT($AU2:$AZ2,TRANSPOSE(BI$20:BI$25))/$AQ2+BI20</f>
        <v>1.1258420530147819</v>
      </c>
      <c r="BK20" s="20" cm="1">
        <f t="array" ref="BK20">$AS2/$AQ2-SUMPRODUCT($AU2:$AZ2,TRANSPOSE(BJ$20:BJ$25))/$AQ2+BJ20</f>
        <v>1.1673135690455849</v>
      </c>
      <c r="BL20" s="20" cm="1">
        <f t="array" ref="BL20">$AS2/$AQ2-SUMPRODUCT($AU2:$AZ2,TRANSPOSE(BK$20:BK$25))/$AQ2+BK20</f>
        <v>1.2044354634129786</v>
      </c>
      <c r="BM20" s="20" cm="1">
        <f t="array" ref="BM20">$AS2/$AQ2-SUMPRODUCT($AU2:$AZ2,TRANSPOSE(BL$20:BL$25))/$AQ2+BL20</f>
        <v>1.2380698585366618</v>
      </c>
      <c r="BN20" s="20" cm="1">
        <f t="array" ref="BN20">$AS2/$AQ2-SUMPRODUCT($AU2:$AZ2,TRANSPOSE(BM$20:BM$25))/$AQ2+BM20</f>
        <v>1.2682894267161124</v>
      </c>
      <c r="BO20" s="20" cm="1">
        <f t="array" ref="BO20">$AS2/$AQ2-SUMPRODUCT($AU2:$AZ2,TRANSPOSE(BN$20:BN$25))/$AQ2+BN20</f>
        <v>1.2954559441382014</v>
      </c>
      <c r="BP20" s="20" cm="1">
        <f t="array" ref="BP20">$AS2/$AQ2-SUMPRODUCT($AU2:$AZ2,TRANSPOSE(BO$20:BO$25))/$AQ2+BO20</f>
        <v>1.3198100564805653</v>
      </c>
      <c r="BQ20" s="20" cm="1">
        <f t="array" ref="BQ20">$AS2/$AQ2-SUMPRODUCT($AU2:$AZ2,TRANSPOSE(BP$20:BP$25))/$AQ2+BP20</f>
        <v>1.3416158138833296</v>
      </c>
      <c r="BR20" s="20" cm="1">
        <f t="array" ref="BR20">$AS2/$AQ2-SUMPRODUCT($AU2:$AZ2,TRANSPOSE(BQ$20:BQ$25))/$AQ2+BQ20</f>
        <v>1.3611042384157741</v>
      </c>
      <c r="BS20" s="20" cm="1">
        <f t="array" ref="BS20">$AS2/$AQ2-SUMPRODUCT($AU2:$AZ2,TRANSPOSE(BR$20:BR$25))/$AQ2+BR20</f>
        <v>1.3784931707314345</v>
      </c>
      <c r="BT20" s="20" cm="1">
        <f t="array" ref="BT20">$AS2/$AQ2-SUMPRODUCT($AU2:$AZ2,TRANSPOSE(BS$20:BS$25))/$AQ2+BS20</f>
        <v>1.3939802759447208</v>
      </c>
      <c r="BU20" s="20" cm="1">
        <f t="array" ref="BU20">$AS2/$AQ2-SUMPRODUCT($AU2:$AZ2,TRANSPOSE(BT$20:BT$25))/$AQ2+BT20</f>
        <v>1.4077466732371104</v>
      </c>
      <c r="BV20" s="20" cm="1">
        <f t="array" ref="BV20">$AS2/$AQ2-SUMPRODUCT($AU2:$AZ2,TRANSPOSE(BU$20:BU$25))/$AQ2+BU20</f>
        <v>1.4199570286750207</v>
      </c>
      <c r="BW20" s="20" cm="1">
        <f t="array" ref="BW20">$AS2/$AQ2-SUMPRODUCT($AU2:$AZ2,TRANSPOSE(BV$20:BV$25))/$AQ2+BV20</f>
        <v>1.4307611205502611</v>
      </c>
      <c r="BX20" s="20" cm="1">
        <f t="array" ref="BX20">$AS2/$AQ2-SUMPRODUCT($AU2:$AZ2,TRANSPOSE(BW$20:BW$25))/$AQ2+BW20</f>
        <v>1.4402949027808241</v>
      </c>
      <c r="BY20" s="20" cm="1">
        <f t="array" ref="BY20">$AS2/$AQ2-SUMPRODUCT($AU2:$AZ2,TRANSPOSE(BX$20:BX$25))/$AQ2+BX20</f>
        <v>1.4486817200346116</v>
      </c>
      <c r="BZ20" s="20" cm="1">
        <f t="array" ref="BZ20">$AS2/$AQ2-SUMPRODUCT($AU2:$AZ2,TRANSPOSE(BY$20:BY$25))/$AQ2+BY20</f>
        <v>1.4560333921639617</v>
      </c>
      <c r="CA20" s="20" cm="1">
        <f t="array" ref="CA20">$AS2/$AQ2-SUMPRODUCT($AU2:$AZ2,TRANSPOSE(BZ$20:BZ$25))/$AQ2+BZ20</f>
        <v>1.4624512510173944</v>
      </c>
      <c r="CB20" s="20" cm="1">
        <f t="array" ref="CB20">$AS2/$AQ2-SUMPRODUCT($AU2:$AZ2,TRANSPOSE(CA$20:CA$25))/$AQ2+CA20</f>
        <v>1.4680270902898671</v>
      </c>
      <c r="CC20" s="20" cm="1">
        <f t="array" ref="CC20">$AS2/$AQ2-SUMPRODUCT($AU2:$AZ2,TRANSPOSE(CB$20:CB$25))/$AQ2+CB20</f>
        <v>1.4728440415707658</v>
      </c>
      <c r="CD20" s="20" cm="1">
        <f t="array" ref="CD20">$AS2/$AQ2-SUMPRODUCT($AU2:$AZ2,TRANSPOSE(CC$20:CC$25))/$AQ2+CC20</f>
        <v>1.476977374643575</v>
      </c>
      <c r="CE20" s="20" cm="1">
        <f t="array" ref="CE20">$AS2/$AQ2-SUMPRODUCT($AU2:$AZ2,TRANSPOSE(CD$20:CD$25))/$AQ2+CD20</f>
        <v>1.4804952279866597</v>
      </c>
      <c r="CF20" s="20" cm="1">
        <f t="array" ref="CF20">$AS2/$AQ2-SUMPRODUCT($AU2:$AZ2,TRANSPOSE(CE$20:CE$25))/$AQ2+CE20</f>
        <v>1.4834592736582299</v>
      </c>
      <c r="CG20" s="20" cm="1">
        <f t="array" ref="CG20">$AS2/$AQ2-SUMPRODUCT($AU2:$AZ2,TRANSPOSE(CF$20:CF$25))/$AQ2+CF20</f>
        <v>1.4859253218311004</v>
      </c>
      <c r="CH20" s="20" cm="1">
        <f t="array" ref="CH20">$AS2/$AQ2-SUMPRODUCT($AU2:$AZ2,TRANSPOSE(CG$20:CG$25))/$AQ2+CG20</f>
        <v>1.4879438698528831</v>
      </c>
      <c r="CI20" s="20" cm="1">
        <f t="array" ref="CI20">$AS2/$AQ2-SUMPRODUCT($AU2:$AZ2,TRANSPOSE(CH$20:CH$25))/$AQ2+CH20</f>
        <v>1.4895606006193289</v>
      </c>
      <c r="CJ20" s="20" cm="1">
        <f t="array" ref="CJ20">$AS2/$AQ2-SUMPRODUCT($AU2:$AZ2,TRANSPOSE(CI$20:CI$25))/$AQ2+CI20</f>
        <v>1.4908168347200068</v>
      </c>
      <c r="CK20" s="20" cm="1">
        <f t="array" ref="CK20">$AS2/$AQ2-SUMPRODUCT($AU2:$AZ2,TRANSPOSE(CJ$20:CJ$25))/$AQ2+CJ20</f>
        <v>1.4917499405146406</v>
      </c>
      <c r="CL20" s="20" cm="1">
        <f t="array" ref="CL20">$AS2/$AQ2-SUMPRODUCT($AU2:$AZ2,TRANSPOSE(CK$20:CK$25))/$AQ2+CK20</f>
        <v>1.4923937059672698</v>
      </c>
      <c r="CM20" s="20" cm="1">
        <f t="array" ref="CM20">$AS2/$AQ2-SUMPRODUCT($AU2:$AZ2,TRANSPOSE(CL$20:CL$25))/$AQ2+CL20</f>
        <v>1.4927786757493484</v>
      </c>
      <c r="CN20" s="20" cm="1">
        <f t="array" ref="CN20">$AS2/$AQ2-SUMPRODUCT($AU2:$AZ2,TRANSPOSE(CM$20:CM$25))/$AQ2+CM20</f>
        <v>1.4929324568187647</v>
      </c>
      <c r="CO20" s="20" cm="1">
        <f t="array" ref="CO20">$AS2/$AQ2-SUMPRODUCT($AU2:$AZ2,TRANSPOSE(CN$20:CN$25))/$AQ2+CN20</f>
        <v>1.4928799953978422</v>
      </c>
      <c r="CP20" s="20" cm="1">
        <f t="array" ref="CP20">$AS2/$AQ2-SUMPRODUCT($AU2:$AZ2,TRANSPOSE(CO$20:CO$25))/$AQ2+CO20</f>
        <v>1.4926438280097749</v>
      </c>
      <c r="CQ20" s="20" cm="1">
        <f t="array" ref="CQ20">$AS2/$AQ2-SUMPRODUCT($AU2:$AZ2,TRANSPOSE(CP$20:CP$25))/$AQ2+CP20</f>
        <v>1.4922443089904895</v>
      </c>
      <c r="CR20" s="20" cm="1">
        <f t="array" ref="CR20">$AS2/$AQ2-SUMPRODUCT($AU2:$AZ2,TRANSPOSE(CQ$20:CQ$25))/$AQ2+CQ20</f>
        <v>1.4916998166707789</v>
      </c>
      <c r="CS20" s="20" cm="1">
        <f t="array" ref="CS20">$AS2/$AQ2-SUMPRODUCT($AU2:$AZ2,TRANSPOSE(CR$20:CR$25))/$AQ2+CR20</f>
        <v>1.4910269402207539</v>
      </c>
      <c r="CT20" s="20" cm="1">
        <f t="array" ref="CT20">$AS2/$AQ2-SUMPRODUCT($AU2:$AZ2,TRANSPOSE(CS$20:CS$25))/$AQ2+CS20</f>
        <v>1.4902406489639093</v>
      </c>
      <c r="CU20" s="20" cm="1">
        <f t="array" ref="CU20">$AS2/$AQ2-SUMPRODUCT($AU2:$AZ2,TRANSPOSE(CT$20:CT$25))/$AQ2+CT20</f>
        <v>1.4893544458000552</v>
      </c>
      <c r="CV20" s="20" cm="1">
        <f t="array" ref="CV20">$AS2/$AQ2-SUMPRODUCT($AU2:$AZ2,TRANSPOSE(CU$20:CU$25))/$AQ2+CU20</f>
        <v>1.4883805062236792</v>
      </c>
      <c r="CW20" s="20" cm="1">
        <f t="array" ref="CW20">$AS2/$AQ2-SUMPRODUCT($AU2:$AZ2,TRANSPOSE(CV$20:CV$25))/$AQ2+CV20</f>
        <v>1.487329804285662</v>
      </c>
      <c r="CX20" s="20" cm="1">
        <f t="array" ref="CX20">$AS2/$AQ2-SUMPRODUCT($AU2:$AZ2,TRANSPOSE(CW$20:CW$25))/$AQ2+CW20</f>
        <v>1.4862122267204456</v>
      </c>
      <c r="CY20" s="20" cm="1">
        <f t="array" ref="CY20">$AS2/$AQ2-SUMPRODUCT($AU2:$AZ2,TRANSPOSE(CX$20:CX$25))/$AQ2+CX20</f>
        <v>1.4850366763466196</v>
      </c>
      <c r="CZ20" s="20" cm="1">
        <f t="array" ref="CZ20">$AS2/$AQ2-SUMPRODUCT($AU2:$AZ2,TRANSPOSE(CY$20:CY$25))/$AQ2+CY20</f>
        <v>1.4838111657453472</v>
      </c>
      <c r="DA20" s="20" cm="1">
        <f t="array" ref="DA20">$AS2/$AQ2-SUMPRODUCT($AU2:$AZ2,TRANSPOSE(CZ$20:CZ$25))/$AQ2+CZ20</f>
        <v>1.4825429021271797</v>
      </c>
      <c r="DB20" s="20" cm="1">
        <f t="array" ref="DB20">$AS2/$AQ2-SUMPRODUCT($AU2:$AZ2,TRANSPOSE(DA$20:DA$25))/$AQ2+DA20</f>
        <v>1.4812383642126656</v>
      </c>
      <c r="DC20" s="20" cm="1">
        <f t="array" ref="DC20">$AS2/$AQ2-SUMPRODUCT($AU2:$AZ2,TRANSPOSE(DB$20:DB$25))/$AQ2+DB20</f>
        <v>1.4799033718749854</v>
      </c>
      <c r="DD20" s="20" cm="1">
        <f t="array" ref="DD20">$AS2/$AQ2-SUMPRODUCT($AU2:$AZ2,TRANSPOSE(DC$20:DC$25))/$AQ2+DC20</f>
        <v>1.4785431492228547</v>
      </c>
      <c r="DE20" s="20" cm="1">
        <f t="array" ref="DE20">$AS2/$AQ2-SUMPRODUCT($AU2:$AZ2,TRANSPOSE(DD$20:DD$25))/$AQ2+DD20</f>
        <v>1.4771623817385056</v>
      </c>
      <c r="DF20" s="20" cm="1">
        <f t="array" ref="DF20">$AS2/$AQ2-SUMPRODUCT($AU2:$AZ2,TRANSPOSE(DE$20:DE$25))/$AQ2+DE20</f>
        <v>1.4757652680280355</v>
      </c>
      <c r="DG20" s="20" cm="1">
        <f t="array" ref="DG20">$AS2/$AQ2-SUMPRODUCT($AU2:$AZ2,TRANSPOSE(DF$20:DF$25))/$AQ2+DF20</f>
        <v>1.4743555666892783</v>
      </c>
      <c r="DH20" s="20" cm="1">
        <f t="array" ref="DH20">$AS2/$AQ2-SUMPRODUCT($AU2:$AZ2,TRANSPOSE(DG$20:DG$25))/$AQ2+DG20</f>
        <v>1.4729366387550837</v>
      </c>
      <c r="DI20" s="20" cm="1">
        <f t="array" ref="DI20">$AS2/$AQ2-SUMPRODUCT($AU2:$AZ2,TRANSPOSE(DH$20:DH$25))/$AQ2+DH20</f>
        <v>1.4715114861270502</v>
      </c>
      <c r="DJ20" s="20" cm="1">
        <f t="array" ref="DJ20">$AS2/$AQ2-SUMPRODUCT($AU2:$AZ2,TRANSPOSE(DI$20:DI$25))/$AQ2+DI20</f>
        <v>1.4700827863759049</v>
      </c>
      <c r="DK20" s="20" cm="1">
        <f t="array" ref="DK20">$AS2/$AQ2-SUMPRODUCT($AU2:$AZ2,TRANSPOSE(DJ$20:DJ$25))/$AQ2+DJ20</f>
        <v>1.4686529242495303</v>
      </c>
      <c r="DL20" s="20" cm="1">
        <f t="array" ref="DL20">$AS2/$AQ2-SUMPRODUCT($AU2:$AZ2,TRANSPOSE(DK$20:DK$25))/$AQ2+DK20</f>
        <v>1.4672240201976976</v>
      </c>
      <c r="DM20" s="20" cm="1">
        <f t="array" ref="DM20">$AS2/$AQ2-SUMPRODUCT($AU2:$AZ2,TRANSPOSE(DL$20:DL$25))/$AQ2+DL20</f>
        <v>1.4657979561936596</v>
      </c>
      <c r="DN20" s="20" cm="1">
        <f t="array" ref="DN20">$AS2/$AQ2-SUMPRODUCT($AU2:$AZ2,TRANSPOSE(DM$20:DM$25))/$AQ2+DM20</f>
        <v>1.4643763991065084</v>
      </c>
      <c r="DO20" s="20" cm="1">
        <f t="array" ref="DO20">$AS2/$AQ2-SUMPRODUCT($AU2:$AZ2,TRANSPOSE(DN$20:DN$25))/$AQ2+DN20</f>
        <v>1.4629608218544337</v>
      </c>
      <c r="DP20" s="20" cm="1">
        <f t="array" ref="DP20">$AS2/$AQ2-SUMPRODUCT($AU2:$AZ2,TRANSPOSE(DO$20:DO$25))/$AQ2+DO20</f>
        <v>1.4615525225474735</v>
      </c>
      <c r="DQ20" s="20" cm="1">
        <f t="array" ref="DQ20">$AS2/$AQ2-SUMPRODUCT($AU2:$AZ2,TRANSPOSE(DP$20:DP$25))/$AQ2+DP20</f>
        <v>1.4601526418088056</v>
      </c>
      <c r="DR20" s="20" cm="1">
        <f t="array" ref="DR20">$AS2/$AQ2-SUMPRODUCT($AU2:$AZ2,TRANSPOSE(DQ$20:DQ$25))/$AQ2+DQ20</f>
        <v>1.4587621784459182</v>
      </c>
      <c r="DS20" s="20" cm="1">
        <f t="array" ref="DS20">$AS2/$AQ2-SUMPRODUCT($AU2:$AZ2,TRANSPOSE(DR$20:DR$25))/$AQ2+DR20</f>
        <v>1.4573820036269565</v>
      </c>
      <c r="DT20" s="20" cm="1">
        <f t="array" ref="DT20">$AS2/$AQ2-SUMPRODUCT($AU2:$AZ2,TRANSPOSE(DS$20:DS$25))/$AQ2+DS20</f>
        <v>1.4560128737029783</v>
      </c>
      <c r="DU20" s="20" cm="1">
        <f t="array" ref="DU20">$AS2/$AQ2-SUMPRODUCT($AU2:$AZ2,TRANSPOSE(DT$20:DT$25))/$AQ2+DT20</f>
        <v>1.4546554418036697</v>
      </c>
      <c r="DV20" s="20" cm="1">
        <f t="array" ref="DV20">$AS2/$AQ2-SUMPRODUCT($AU2:$AZ2,TRANSPOSE(DU$20:DU$25))/$AQ2+DU20</f>
        <v>1.4533102683221208</v>
      </c>
      <c r="DW20" s="20" cm="1">
        <f t="array" ref="DW20">$AS2/$AQ2-SUMPRODUCT($AU2:$AZ2,TRANSPOSE(DV$20:DV$25))/$AQ2+DV20</f>
        <v>1.4519778303934101</v>
      </c>
      <c r="DX20" s="20" cm="1">
        <f t="array" ref="DX20">$AS2/$AQ2-SUMPRODUCT($AU2:$AZ2,TRANSPOSE(DW$20:DW$25))/$AQ2+DW20</f>
        <v>1.4506585304619359</v>
      </c>
      <c r="DY20" s="20" cm="1">
        <f t="array" ref="DY20">$AS2/$AQ2-SUMPRODUCT($AU2:$AZ2,TRANSPOSE(DX$20:DX$25))/$AQ2+DX20</f>
        <v>1.4493527040235308</v>
      </c>
      <c r="DZ20" s="20" cm="1">
        <f t="array" ref="DZ20">$AS2/$AQ2-SUMPRODUCT($AU2:$AZ2,TRANSPOSE(DY$20:DY$25))/$AQ2+DY20</f>
        <v>1.4480606266203047</v>
      </c>
      <c r="EA20" s="20" cm="1">
        <f t="array" ref="EA20">$AS2/$AQ2-SUMPRODUCT($AU2:$AZ2,TRANSPOSE(DZ$20:DZ$25))/$AQ2+DZ20</f>
        <v>1.4467825201588809</v>
      </c>
      <c r="EB20" s="20" cm="1">
        <f t="array" ref="EB20">$AS2/$AQ2-SUMPRODUCT($AU2:$AZ2,TRANSPOSE(EA$20:EA$25))/$AQ2+EA20</f>
        <v>1.4455185586160184</v>
      </c>
      <c r="EC20" s="20" cm="1">
        <f t="array" ref="EC20">$AS2/$AQ2-SUMPRODUCT($AU2:$AZ2,TRANSPOSE(EB$20:EB$25))/$AQ2+EB20</f>
        <v>1.4442688731896427</v>
      </c>
      <c r="ED20" s="20" cm="1">
        <f t="array" ref="ED20">$AS2/$AQ2-SUMPRODUCT($AU2:$AZ2,TRANSPOSE(EC$20:EC$25))/$AQ2+EC20</f>
        <v>1.4430335569478283</v>
      </c>
      <c r="EE20" s="20" cm="1">
        <f t="array" ref="EE20">$AS2/$AQ2-SUMPRODUCT($AU2:$AZ2,TRANSPOSE(ED$20:ED$25))/$AQ2+ED20</f>
        <v>1.4418126690233608</v>
      </c>
      <c r="EF20" s="20" cm="1">
        <f t="array" ref="EF20">$AS2/$AQ2-SUMPRODUCT($AU2:$AZ2,TRANSPOSE(EE$20:EE$25))/$AQ2+EE20</f>
        <v>1.440606238397022</v>
      </c>
      <c r="EG20" s="20" cm="1">
        <f t="array" ref="EG20">$AS2/$AQ2-SUMPRODUCT($AU2:$AZ2,TRANSPOSE(EF$20:EF$25))/$AQ2+EF20</f>
        <v>1.4394142673086812</v>
      </c>
      <c r="EH20" s="20" cm="1">
        <f t="array" ref="EH20">$AS2/$AQ2-SUMPRODUCT($AU2:$AZ2,TRANSPOSE(EG$20:EG$25))/$AQ2+EG20</f>
        <v>1.4382367343316143</v>
      </c>
      <c r="EI20" s="20" cm="1">
        <f t="array" ref="EI20">$AS2/$AQ2-SUMPRODUCT($AU2:$AZ2,TRANSPOSE(EH$20:EH$25))/$AQ2+EH20</f>
        <v>1.4370735971421249</v>
      </c>
      <c r="EJ20" s="20" cm="1">
        <f t="array" ref="EJ20">$AS2/$AQ2-SUMPRODUCT($AU2:$AZ2,TRANSPOSE(EI$20:EI$25))/$AQ2+EI20</f>
        <v>1.4359247950135328</v>
      </c>
      <c r="EK20" s="20" cm="1">
        <f t="array" ref="EK20">$AS2/$AQ2-SUMPRODUCT($AU2:$AZ2,TRANSPOSE(EJ$20:EJ$25))/$AQ2+EJ20</f>
        <v>1.4347902510608517</v>
      </c>
      <c r="EL20" s="20" cm="1">
        <f t="array" ref="EL20">$AS2/$AQ2-SUMPRODUCT($AU2:$AZ2,TRANSPOSE(EK$20:EK$25))/$AQ2+EK20</f>
        <v>1.4336698742600076</v>
      </c>
      <c r="EM20" s="20" cm="1">
        <f t="array" ref="EM20">$AS2/$AQ2-SUMPRODUCT($AU2:$AZ2,TRANSPOSE(EL$20:EL$25))/$AQ2+EL20</f>
        <v>1.4325635612631857</v>
      </c>
      <c r="EN20" s="20" cm="1">
        <f t="array" ref="EN20">$AS2/$AQ2-SUMPRODUCT($AU2:$AZ2,TRANSPOSE(EM$20:EM$25))/$AQ2+EM20</f>
        <v>1.431471198029878</v>
      </c>
      <c r="EO20" s="20" cm="1">
        <f t="array" ref="EO20">$AS2/$AQ2-SUMPRODUCT($AU2:$AZ2,TRANSPOSE(EN$20:EN$25))/$AQ2+EN20</f>
        <v>1.4303926612913342</v>
      </c>
      <c r="EP20" s="20" cm="1">
        <f t="array" ref="EP20">$AS2/$AQ2-SUMPRODUCT($AU2:$AZ2,TRANSPOSE(EO$20:EO$25))/$AQ2+EO20</f>
        <v>1.4293278198644703</v>
      </c>
      <c r="EQ20" s="20" cm="1">
        <f t="array" ref="EQ20">$AS2/$AQ2-SUMPRODUCT($AU2:$AZ2,TRANSPOSE(EP$20:EP$25))/$AQ2+EP20</f>
        <v>1.4282765358297491</v>
      </c>
      <c r="ER20" s="20" cm="1">
        <f t="array" ref="ER20">$AS2/$AQ2-SUMPRODUCT($AU2:$AZ2,TRANSPOSE(EQ$20:EQ$25))/$AQ2+EQ20</f>
        <v>1.4272386655861973</v>
      </c>
      <c r="ES20" s="20" cm="1">
        <f t="array" ref="ES20">$AS2/$AQ2-SUMPRODUCT($AU2:$AZ2,TRANSPOSE(ER$20:ER$25))/$AQ2+ER20</f>
        <v>1.426214060795455</v>
      </c>
      <c r="ET20" s="20" cm="1">
        <f t="array" ref="ET20">$AS2/$AQ2-SUMPRODUCT($AU2:$AZ2,TRANSPOSE(ES$20:ES$25))/$AQ2+ES20</f>
        <v>1.4252025692256511</v>
      </c>
      <c r="EU20" s="20" cm="1">
        <f t="array" ref="EU20">$AS2/$AQ2-SUMPRODUCT($AU2:$AZ2,TRANSPOSE(ET$20:ET$25))/$AQ2+ET20</f>
        <v>1.4242040355048511</v>
      </c>
      <c r="EV20" s="20" cm="1">
        <f t="array" ref="EV20">$AS2/$AQ2-SUMPRODUCT($AU2:$AZ2,TRANSPOSE(EU$20:EU$25))/$AQ2+EU20</f>
        <v>1.4232183017929181</v>
      </c>
      <c r="EW20" s="20" cm="1">
        <f t="array" ref="EW20">$AS2/$AQ2-SUMPRODUCT($AU2:$AZ2,TRANSPOSE(EV$20:EV$25))/$AQ2+EV20</f>
        <v>1.422245208379779</v>
      </c>
      <c r="EX20" s="20" cm="1">
        <f t="array" ref="EX20">$AS2/$AQ2-SUMPRODUCT($AU2:$AZ2,TRANSPOSE(EW$20:EW$25))/$AQ2+EW20</f>
        <v>1.4212845942173264</v>
      </c>
    </row>
    <row r="21" spans="1:154">
      <c r="A21" s="6">
        <v>2.8253450341102462</v>
      </c>
      <c r="B21" s="6">
        <v>1.146739732225488</v>
      </c>
      <c r="C21" s="6">
        <v>2.2503469064712802</v>
      </c>
      <c r="D21" s="6">
        <v>2.7309709834114009</v>
      </c>
      <c r="E21" s="6">
        <v>7.0220531734441991</v>
      </c>
      <c r="F21" s="6">
        <v>2.534848343730197</v>
      </c>
      <c r="G21" s="6">
        <v>4.5846617484990011</v>
      </c>
      <c r="H21" s="6">
        <v>2.1836199293717926</v>
      </c>
      <c r="I21" s="40">
        <f>SUMPRODUCT(J21:O21,Results!B$12:G$12)+Results!$E$5*H21-AD21+AE21</f>
        <v>104.5281912635954</v>
      </c>
      <c r="J21" s="9">
        <f>SUMPRODUCT($A21:$F21,Results!$B$15:$G$15)</f>
        <v>36.698396853775634</v>
      </c>
      <c r="K21" s="9">
        <f>SUMPRODUCT($A21:$F21,Results!$B$16:$G$16)</f>
        <v>-7.9137451789442297</v>
      </c>
      <c r="L21" s="9">
        <f>SUMPRODUCT($A21:$F21,Results!$B$17:$G$17)</f>
        <v>22.177650882286095</v>
      </c>
      <c r="M21" s="9">
        <f>SUMPRODUCT($A21:$F21,Results!$B$18:$G$18)</f>
        <v>-8.5859070969461921</v>
      </c>
      <c r="N21" s="9">
        <f>SUMPRODUCT($A21:$F21,Results!$B$19:$G$19)</f>
        <v>-24.032809150524596</v>
      </c>
      <c r="O21" s="9">
        <f>SUMPRODUCT($A21:$F21,Results!$B$20:$G$20)</f>
        <v>12.303147092729969</v>
      </c>
      <c r="P21" s="9" cm="1">
        <f t="array" ref="P21">SUMPRODUCT(J21:O21,TRANSPOSE(BQ$20:BQ$25))+$AI$20-$BQ$27</f>
        <v>82.774733700633874</v>
      </c>
      <c r="Q21" s="27" cm="1">
        <f t="array" ref="Q21">SUMPRODUCT(J21:O21,TRANSPOSE(EX$20:EX$25))+$AI$20-$EX$27</f>
        <v>92.316407272377546</v>
      </c>
      <c r="R21" s="9">
        <f>I21-Results!$E$5*H21</f>
        <v>91.426471687364653</v>
      </c>
      <c r="S21" s="9" cm="1">
        <f t="array" ref="S21">SUMPRODUCT(J21:O21,TRANSPOSE(AW$28:AW$33))+$AI$20-$AH$26</f>
        <v>67.533812782554961</v>
      </c>
      <c r="T21" s="9">
        <f>SUMPRODUCT(J21:O21,Results!K$9:P$9)</f>
        <v>94.836203401785511</v>
      </c>
      <c r="U21" s="9">
        <f>SUMPRODUCT(J21:O21,Results!K$9:P$9)+$AI$20-$AH$31</f>
        <v>93.253974680712361</v>
      </c>
      <c r="V21" s="9">
        <f t="shared" si="6"/>
        <v>21.753457562961529</v>
      </c>
      <c r="W21" s="9">
        <f t="shared" si="7"/>
        <v>12.211783991217857</v>
      </c>
      <c r="X21" s="9">
        <f t="shared" si="8"/>
        <v>13.101719576230749</v>
      </c>
      <c r="Y21" s="9">
        <f t="shared" si="9"/>
        <v>36.994378481040442</v>
      </c>
      <c r="Z21" s="9">
        <f t="shared" si="10"/>
        <v>71.785967836505279</v>
      </c>
      <c r="AA21" s="9">
        <f t="shared" si="11"/>
        <v>11.274216582883042</v>
      </c>
      <c r="AC21" s="9">
        <v>12.171887372773341</v>
      </c>
      <c r="AD21" s="9">
        <v>12.171887372773341</v>
      </c>
      <c r="AE21" s="9">
        <f t="shared" si="12"/>
        <v>12.171887372773341</v>
      </c>
      <c r="AF21" s="9">
        <f t="shared" ca="1" si="0"/>
        <v>0.83317565149057204</v>
      </c>
      <c r="AP21" s="11"/>
      <c r="AU21" s="3">
        <f>-AU3/$AQ3</f>
        <v>0.30583019693150926</v>
      </c>
      <c r="AV21" s="3">
        <f>1-AV3/$AQ3</f>
        <v>0.70314582102693546</v>
      </c>
      <c r="AW21" s="3">
        <f>-AW3/$AQ3</f>
        <v>4.2798148405637365E-2</v>
      </c>
      <c r="AX21" s="3">
        <f>-AX3/$AQ3</f>
        <v>-6.2130044681402666E-2</v>
      </c>
      <c r="AY21" s="3">
        <f>-AY3/$AQ3</f>
        <v>-0.19554550585041303</v>
      </c>
      <c r="AZ21" s="3">
        <f>-AZ3/$AQ3</f>
        <v>0.26696403732856716</v>
      </c>
      <c r="BB21" s="19">
        <f>IF(Results!$E$6=0,0,AW29)</f>
        <v>0</v>
      </c>
      <c r="BC21" s="20" cm="1">
        <f t="array" ref="BC21">$AS3/$AQ3-SUMPRODUCT($AU3:$AZ3,TRANSPOSE(BB$20:BB$25))/$AQ3+BB21</f>
        <v>-0.42543537189228758</v>
      </c>
      <c r="BD21" s="20" cm="1">
        <f t="array" ref="BD21">$AS3/$AQ3-SUMPRODUCT($AU3:$AZ3,TRANSPOSE(BC$20:BC$25))/$AQ3+BC21</f>
        <v>-9.7424471446821981E-3</v>
      </c>
      <c r="BE21" s="20" cm="1">
        <f t="array" ref="BE21">$AS3/$AQ3-SUMPRODUCT($AU3:$AZ3,TRANSPOSE(BD$20:BD$25))/$AQ3+BD21</f>
        <v>4.5227261441013578E-2</v>
      </c>
      <c r="BF21" s="20" cm="1">
        <f t="array" ref="BF21">$AS3/$AQ3-SUMPRODUCT($AU3:$AZ3,TRANSPOSE(BE$20:BE$25))/$AQ3+BE21</f>
        <v>0.20199639916753986</v>
      </c>
      <c r="BG21" s="20" cm="1">
        <f t="array" ref="BG21">$AS3/$AQ3-SUMPRODUCT($AU3:$AZ3,TRANSPOSE(BF$20:BF$25))/$AQ3+BF21</f>
        <v>0.30071028449815956</v>
      </c>
      <c r="BH21" s="20" cm="1">
        <f t="array" ref="BH21">$AS3/$AQ3-SUMPRODUCT($AU3:$AZ3,TRANSPOSE(BG$20:BG$25))/$AQ3+BG21</f>
        <v>0.40632224411912721</v>
      </c>
      <c r="BI21" s="20" cm="1">
        <f t="array" ref="BI21">$AS3/$AQ3-SUMPRODUCT($AU3:$AZ3,TRANSPOSE(BH$20:BH$25))/$AQ3+BH21</f>
        <v>0.49835923237278273</v>
      </c>
      <c r="BJ21" s="20" cm="1">
        <f t="array" ref="BJ21">$AS3/$AQ3-SUMPRODUCT($AU3:$AZ3,TRANSPOSE(BI$20:BI$25))/$AQ3+BI21</f>
        <v>0.58646526808663657</v>
      </c>
      <c r="BK21" s="20" cm="1">
        <f t="array" ref="BK21">$AS3/$AQ3-SUMPRODUCT($AU3:$AZ3,TRANSPOSE(BJ$20:BJ$25))/$AQ3+BJ21</f>
        <v>0.66841759823865399</v>
      </c>
      <c r="BL21" s="20" cm="1">
        <f t="array" ref="BL21">$AS3/$AQ3-SUMPRODUCT($AU3:$AZ3,TRANSPOSE(BK$20:BK$25))/$AQ3+BK21</f>
        <v>0.74594203676453019</v>
      </c>
      <c r="BM21" s="20" cm="1">
        <f t="array" ref="BM21">$AS3/$AQ3-SUMPRODUCT($AU3:$AZ3,TRANSPOSE(BL$20:BL$25))/$AQ3+BL21</f>
        <v>0.81906305843611027</v>
      </c>
      <c r="BN21" s="20" cm="1">
        <f t="array" ref="BN21">$AS3/$AQ3-SUMPRODUCT($AU3:$AZ3,TRANSPOSE(BM$20:BM$25))/$AQ3+BM21</f>
        <v>0.88828626871313698</v>
      </c>
      <c r="BO21" s="20" cm="1">
        <f t="array" ref="BO21">$AS3/$AQ3-SUMPRODUCT($AU3:$AZ3,TRANSPOSE(BN$20:BN$25))/$AQ3+BN21</f>
        <v>0.95384841675806076</v>
      </c>
      <c r="BP21" s="20" cm="1">
        <f t="array" ref="BP21">$AS3/$AQ3-SUMPRODUCT($AU3:$AZ3,TRANSPOSE(BO$20:BO$25))/$AQ3+BO21</f>
        <v>1.0160246211975665</v>
      </c>
      <c r="BQ21" s="20" cm="1">
        <f t="array" ref="BQ21">$AS3/$AQ3-SUMPRODUCT($AU3:$AZ3,TRANSPOSE(BP$20:BP$25))/$AQ3+BP21</f>
        <v>1.0750326892698037</v>
      </c>
      <c r="BR21" s="20" cm="1">
        <f t="array" ref="BR21">$AS3/$AQ3-SUMPRODUCT($AU3:$AZ3,TRANSPOSE(BQ$20:BQ$25))/$AQ3+BQ21</f>
        <v>1.1310788329320394</v>
      </c>
      <c r="BS21" s="20" cm="1">
        <f t="array" ref="BS21">$AS3/$AQ3-SUMPRODUCT($AU3:$AZ3,TRANSPOSE(BR$20:BR$25))/$AQ3+BR21</f>
        <v>1.1843472845192629</v>
      </c>
      <c r="BT21" s="20" cm="1">
        <f t="array" ref="BT21">$AS3/$AQ3-SUMPRODUCT($AU3:$AZ3,TRANSPOSE(BS$20:BS$25))/$AQ3+BS21</f>
        <v>1.2350083723476024</v>
      </c>
      <c r="BU21" s="20" cm="1">
        <f t="array" ref="BU21">$AS3/$AQ3-SUMPRODUCT($AU3:$AZ3,TRANSPOSE(BT$20:BT$25))/$AQ3+BT21</f>
        <v>1.2832185121604525</v>
      </c>
      <c r="BV21" s="20" cm="1">
        <f t="array" ref="BV21">$AS3/$AQ3-SUMPRODUCT($AU3:$AZ3,TRANSPOSE(BU$20:BU$25))/$AQ3+BU21</f>
        <v>1.3291224229963929</v>
      </c>
      <c r="BW21" s="20" cm="1">
        <f t="array" ref="BW21">$AS3/$AQ3-SUMPRODUCT($AU3:$AZ3,TRANSPOSE(BV$20:BV$25))/$AQ3+BV21</f>
        <v>1.3728540556927991</v>
      </c>
      <c r="BX21" s="20" cm="1">
        <f t="array" ref="BX21">$AS3/$AQ3-SUMPRODUCT($AU3:$AZ3,TRANSPOSE(BW$20:BW$25))/$AQ3+BW21</f>
        <v>1.4145376918452386</v>
      </c>
      <c r="BY21" s="20" cm="1">
        <f t="array" ref="BY21">$AS3/$AQ3-SUMPRODUCT($AU3:$AZ3,TRANSPOSE(BX$20:BX$25))/$AQ3+BX21</f>
        <v>1.4542887694090958</v>
      </c>
      <c r="BZ21" s="20" cm="1">
        <f t="array" ref="BZ21">$AS3/$AQ3-SUMPRODUCT($AU3:$AZ3,TRANSPOSE(BY$20:BY$25))/$AQ3+BY21</f>
        <v>1.4922146541118422</v>
      </c>
      <c r="CA21" s="20" cm="1">
        <f t="array" ref="CA21">$AS3/$AQ3-SUMPRODUCT($AU3:$AZ3,TRANSPOSE(BZ$20:BZ$25))/$AQ3+BZ21</f>
        <v>1.5284153100852549</v>
      </c>
      <c r="CB21" s="20" cm="1">
        <f t="array" ref="CB21">$AS3/$AQ3-SUMPRODUCT($AU3:$AZ3,TRANSPOSE(CA$20:CA$25))/$AQ3+CA21</f>
        <v>1.5629839090706883</v>
      </c>
      <c r="CC21" s="20" cm="1">
        <f t="array" ref="CC21">$AS3/$AQ3-SUMPRODUCT($AU3:$AZ3,TRANSPOSE(CB$20:CB$25))/$AQ3+CB21</f>
        <v>1.5960073789070888</v>
      </c>
      <c r="CD21" s="20" cm="1">
        <f t="array" ref="CD21">$AS3/$AQ3-SUMPRODUCT($AU3:$AZ3,TRANSPOSE(CC$20:CC$25))/$AQ3+CC21</f>
        <v>1.6275669021338262</v>
      </c>
      <c r="CE21" s="20" cm="1">
        <f t="array" ref="CE21">$AS3/$AQ3-SUMPRODUCT($AU3:$AZ3,TRANSPOSE(CD$20:CD$25))/$AQ3+CD21</f>
        <v>1.6577383692667289</v>
      </c>
      <c r="CF21" s="20" cm="1">
        <f t="array" ref="CF21">$AS3/$AQ3-SUMPRODUCT($AU3:$AZ3,TRANSPOSE(CE$20:CE$25))/$AQ3+CE21</f>
        <v>1.6865927919789732</v>
      </c>
      <c r="CG21" s="20" cm="1">
        <f t="array" ref="CG21">$AS3/$AQ3-SUMPRODUCT($AU3:$AZ3,TRANSPOSE(CF$20:CF$25))/$AQ3+CF21</f>
        <v>1.7141966800526243</v>
      </c>
      <c r="CH21" s="20" cm="1">
        <f t="array" ref="CH21">$AS3/$AQ3-SUMPRODUCT($AU3:$AZ3,TRANSPOSE(CG$20:CG$25))/$AQ3+CG21</f>
        <v>1.7406123856634457</v>
      </c>
      <c r="CI21" s="20" cm="1">
        <f t="array" ref="CI21">$AS3/$AQ3-SUMPRODUCT($AU3:$AZ3,TRANSPOSE(CH$20:CH$25))/$AQ3+CH21</f>
        <v>1.7658984180579604</v>
      </c>
      <c r="CJ21" s="20" cm="1">
        <f t="array" ref="CJ21">$AS3/$AQ3-SUMPRODUCT($AU3:$AZ3,TRANSPOSE(CI$20:CI$25))/$AQ3+CI21</f>
        <v>1.7901097313750949</v>
      </c>
      <c r="CK21" s="20" cm="1">
        <f t="array" ref="CK21">$AS3/$AQ3-SUMPRODUCT($AU3:$AZ3,TRANSPOSE(CJ$20:CJ$25))/$AQ3+CJ21</f>
        <v>1.813297988068719</v>
      </c>
      <c r="CL21" s="20" cm="1">
        <f t="array" ref="CL21">$AS3/$AQ3-SUMPRODUCT($AU3:$AZ3,TRANSPOSE(CK$20:CK$25))/$AQ3+CK21</f>
        <v>1.8355118001469717</v>
      </c>
      <c r="CM21" s="20" cm="1">
        <f t="array" ref="CM21">$AS3/$AQ3-SUMPRODUCT($AU3:$AZ3,TRANSPOSE(CL$20:CL$25))/$AQ3+CL21</f>
        <v>1.8567969502282196</v>
      </c>
      <c r="CN21" s="20" cm="1">
        <f t="array" ref="CN21">$AS3/$AQ3-SUMPRODUCT($AU3:$AZ3,TRANSPOSE(CM$20:CM$25))/$AQ3+CM21</f>
        <v>1.877196594223967</v>
      </c>
      <c r="CO21" s="20" cm="1">
        <f t="array" ref="CO21">$AS3/$AQ3-SUMPRODUCT($AU3:$AZ3,TRANSPOSE(CN$20:CN$25))/$AQ3+CN21</f>
        <v>1.8967514472889291</v>
      </c>
      <c r="CP21" s="20" cm="1">
        <f t="array" ref="CP21">$AS3/$AQ3-SUMPRODUCT($AU3:$AZ3,TRANSPOSE(CO$20:CO$25))/$AQ3+CO21</f>
        <v>1.9154999545259717</v>
      </c>
      <c r="CQ21" s="20" cm="1">
        <f t="array" ref="CQ21">$AS3/$AQ3-SUMPRODUCT($AU3:$AZ3,TRANSPOSE(CP$20:CP$25))/$AQ3+CP21</f>
        <v>1.9334784477960412</v>
      </c>
      <c r="CR21" s="20" cm="1">
        <f t="array" ref="CR21">$AS3/$AQ3-SUMPRODUCT($AU3:$AZ3,TRANSPOSE(CQ$20:CQ$25))/$AQ3+CQ21</f>
        <v>1.9507212898589845</v>
      </c>
      <c r="CS21" s="20" cm="1">
        <f t="array" ref="CS21">$AS3/$AQ3-SUMPRODUCT($AU3:$AZ3,TRANSPOSE(CR$20:CR$25))/$AQ3+CR21</f>
        <v>1.967261006958728</v>
      </c>
      <c r="CT21" s="20" cm="1">
        <f t="array" ref="CT21">$AS3/$AQ3-SUMPRODUCT($AU3:$AZ3,TRANSPOSE(CS$20:CS$25))/$AQ3+CS21</f>
        <v>1.9831284108644931</v>
      </c>
      <c r="CU21" s="20" cm="1">
        <f t="array" ref="CU21">$AS3/$AQ3-SUMPRODUCT($AU3:$AZ3,TRANSPOSE(CT$20:CT$25))/$AQ3+CT21</f>
        <v>1.9983527112874495</v>
      </c>
      <c r="CV21" s="20" cm="1">
        <f t="array" ref="CV21">$AS3/$AQ3-SUMPRODUCT($AU3:$AZ3,TRANSPOSE(CU$20:CU$25))/$AQ3+CU21</f>
        <v>2.0129616195085522</v>
      </c>
      <c r="CW21" s="20" cm="1">
        <f t="array" ref="CW21">$AS3/$AQ3-SUMPRODUCT($AU3:$AZ3,TRANSPOSE(CV$20:CV$25))/$AQ3+CV21</f>
        <v>2.0269814439774243</v>
      </c>
      <c r="CX21" s="20" cm="1">
        <f t="array" ref="CX21">$AS3/$AQ3-SUMPRODUCT($AU3:$AZ3,TRANSPOSE(CW$20:CW$25))/$AQ3+CW21</f>
        <v>2.0404371785733026</v>
      </c>
      <c r="CY21" s="20" cm="1">
        <f t="array" ref="CY21">$AS3/$AQ3-SUMPRODUCT($AU3:$AZ3,TRANSPOSE(CX$20:CX$25))/$AQ3+CX21</f>
        <v>2.0533525841565861</v>
      </c>
      <c r="CZ21" s="20" cm="1">
        <f t="array" ref="CZ21">$AS3/$AQ3-SUMPRODUCT($AU3:$AZ3,TRANSPOSE(CY$20:CY$25))/$AQ3+CY21</f>
        <v>2.0657502639828218</v>
      </c>
      <c r="DA21" s="20" cm="1">
        <f t="array" ref="DA21">$AS3/$AQ3-SUMPRODUCT($AU3:$AZ3,TRANSPOSE(CZ$20:CZ$25))/$AQ3+CZ21</f>
        <v>2.0776517334995024</v>
      </c>
      <c r="DB21" s="20" cm="1">
        <f t="array" ref="DB21">$AS3/$AQ3-SUMPRODUCT($AU3:$AZ3,TRANSPOSE(DA$20:DA$25))/$AQ3+DA21</f>
        <v>2.0890774849993061</v>
      </c>
      <c r="DC21" s="20" cm="1">
        <f t="array" ref="DC21">$AS3/$AQ3-SUMPRODUCT($AU3:$AZ3,TRANSPOSE(DB$20:DB$25))/$AQ3+DB21</f>
        <v>2.1000470475609947</v>
      </c>
      <c r="DD21" s="20" cm="1">
        <f t="array" ref="DD21">$AS3/$AQ3-SUMPRODUCT($AU3:$AZ3,TRANSPOSE(DC$20:DC$25))/$AQ3+DC21</f>
        <v>2.1105790426706554</v>
      </c>
      <c r="DE21" s="20" cm="1">
        <f t="array" ref="DE21">$AS3/$AQ3-SUMPRODUCT($AU3:$AZ3,TRANSPOSE(DD$20:DD$25))/$AQ3+DD21</f>
        <v>2.12069123588098</v>
      </c>
      <c r="DF21" s="20" cm="1">
        <f t="array" ref="DF21">$AS3/$AQ3-SUMPRODUCT($AU3:$AZ3,TRANSPOSE(DE$20:DE$25))/$AQ3+DE21</f>
        <v>2.1304005848344993</v>
      </c>
      <c r="DG21" s="20" cm="1">
        <f t="array" ref="DG21">$AS3/$AQ3-SUMPRODUCT($AU3:$AZ3,TRANSPOSE(DF$20:DF$25))/$AQ3+DF21</f>
        <v>2.1397232839478231</v>
      </c>
      <c r="DH21" s="20" cm="1">
        <f t="array" ref="DH21">$AS3/$AQ3-SUMPRODUCT($AU3:$AZ3,TRANSPOSE(DG$20:DG$25))/$AQ3+DG21</f>
        <v>2.1486748060276999</v>
      </c>
      <c r="DI21" s="20" cm="1">
        <f t="array" ref="DI21">$AS3/$AQ3-SUMPRODUCT($AU3:$AZ3,TRANSPOSE(DH$20:DH$25))/$AQ3+DH21</f>
        <v>2.1572699410658904</v>
      </c>
      <c r="DJ21" s="20" cm="1">
        <f t="array" ref="DJ21">$AS3/$AQ3-SUMPRODUCT($AU3:$AZ3,TRANSPOSE(DI$20:DI$25))/$AQ3+DI21</f>
        <v>2.1655228324381892</v>
      </c>
      <c r="DK21" s="20" cm="1">
        <f t="array" ref="DK21">$AS3/$AQ3-SUMPRODUCT($AU3:$AZ3,TRANSPOSE(DJ$20:DJ$25))/$AQ3+DJ21</f>
        <v>2.1734470107132333</v>
      </c>
      <c r="DL21" s="20" cm="1">
        <f t="array" ref="DL21">$AS3/$AQ3-SUMPRODUCT($AU3:$AZ3,TRANSPOSE(DK$20:DK$25))/$AQ3+DK21</f>
        <v>2.1810554252588616</v>
      </c>
      <c r="DM21" s="20" cm="1">
        <f t="array" ref="DM21">$AS3/$AQ3-SUMPRODUCT($AU3:$AZ3,TRANSPOSE(DL$20:DL$25))/$AQ3+DL21</f>
        <v>2.1883604738175055</v>
      </c>
      <c r="DN21" s="20" cm="1">
        <f t="array" ref="DN21">$AS3/$AQ3-SUMPRODUCT($AU3:$AZ3,TRANSPOSE(DM$20:DM$25))/$AQ3+DM21</f>
        <v>2.1953740302072982</v>
      </c>
      <c r="DO21" s="20" cm="1">
        <f t="array" ref="DO21">$AS3/$AQ3-SUMPRODUCT($AU3:$AZ3,TRANSPOSE(DN$20:DN$25))/$AQ3+DN21</f>
        <v>2.2021074702921464</v>
      </c>
      <c r="DP21" s="20" cm="1">
        <f t="array" ref="DP21">$AS3/$AQ3-SUMPRODUCT($AU3:$AZ3,TRANSPOSE(DO$20:DO$25))/$AQ3+DO21</f>
        <v>2.2085716963517492</v>
      </c>
      <c r="DQ21" s="20" cm="1">
        <f t="array" ref="DQ21">$AS3/$AQ3-SUMPRODUCT($AU3:$AZ3,TRANSPOSE(DP$20:DP$25))/$AQ3+DP21</f>
        <v>2.2147771599714221</v>
      </c>
      <c r="DR21" s="20" cm="1">
        <f t="array" ref="DR21">$AS3/$AQ3-SUMPRODUCT($AU3:$AZ3,TRANSPOSE(DQ$20:DQ$25))/$AQ3+DQ21</f>
        <v>2.2207338835614481</v>
      </c>
      <c r="DS21" s="20" cm="1">
        <f t="array" ref="DS21">$AS3/$AQ3-SUMPRODUCT($AU3:$AZ3,TRANSPOSE(DR$20:DR$25))/$AQ3+DR21</f>
        <v>2.2264514806064422</v>
      </c>
      <c r="DT21" s="20" cm="1">
        <f t="array" ref="DT21">$AS3/$AQ3-SUMPRODUCT($AU3:$AZ3,TRANSPOSE(DS$20:DS$25))/$AQ3+DS21</f>
        <v>2.2319391747368202</v>
      </c>
      <c r="DU21" s="20" cm="1">
        <f t="array" ref="DU21">$AS3/$AQ3-SUMPRODUCT($AU3:$AZ3,TRANSPOSE(DT$20:DT$25))/$AQ3+DT21</f>
        <v>2.2372058177068115</v>
      </c>
      <c r="DV21" s="20" cm="1">
        <f t="array" ref="DV21">$AS3/$AQ3-SUMPRODUCT($AU3:$AZ3,TRANSPOSE(DU$20:DU$25))/$AQ3+DU21</f>
        <v>2.242259906356475</v>
      </c>
      <c r="DW21" s="20" cm="1">
        <f t="array" ref="DW21">$AS3/$AQ3-SUMPRODUCT($AU3:$AZ3,TRANSPOSE(DV$20:DV$25))/$AQ3+DV21</f>
        <v>2.247109598628835</v>
      </c>
      <c r="DX21" s="20" cm="1">
        <f t="array" ref="DX21">$AS3/$AQ3-SUMPRODUCT($AU3:$AZ3,TRANSPOSE(DW$20:DW$25))/$AQ3+DW21</f>
        <v>2.2517627287074595</v>
      </c>
      <c r="DY21" s="20" cm="1">
        <f t="array" ref="DY21">$AS3/$AQ3-SUMPRODUCT($AU3:$AZ3,TRANSPOSE(DX$20:DX$25))/$AQ3+DX21</f>
        <v>2.2562268213345162</v>
      </c>
      <c r="DZ21" s="20" cm="1">
        <f t="array" ref="DZ21">$AS3/$AQ3-SUMPRODUCT($AU3:$AZ3,TRANSPOSE(DY$20:DY$25))/$AQ3+DY21</f>
        <v>2.2605091053645396</v>
      </c>
      <c r="EA21" s="20" cm="1">
        <f t="array" ref="EA21">$AS3/$AQ3-SUMPRODUCT($AU3:$AZ3,TRANSPOSE(DZ$20:DZ$25))/$AQ3+DZ21</f>
        <v>2.2646165266047289</v>
      </c>
      <c r="EB21" s="20" cm="1">
        <f t="array" ref="EB21">$AS3/$AQ3-SUMPRODUCT($AU3:$AZ3,TRANSPOSE(EA$20:EA$25))/$AQ3+EA21</f>
        <v>2.2685557599886064</v>
      </c>
      <c r="EC21" s="20" cm="1">
        <f t="array" ref="EC21">$AS3/$AQ3-SUMPRODUCT($AU3:$AZ3,TRANSPOSE(EB$20:EB$25))/$AQ3+EB21</f>
        <v>2.2723332211261784</v>
      </c>
      <c r="ED21" s="20" cm="1">
        <f t="array" ref="ED21">$AS3/$AQ3-SUMPRODUCT($AU3:$AZ3,TRANSPOSE(EC$20:EC$25))/$AQ3+EC21</f>
        <v>2.27595507727042</v>
      </c>
      <c r="EE21" s="20" cm="1">
        <f t="array" ref="EE21">$AS3/$AQ3-SUMPRODUCT($AU3:$AZ3,TRANSPOSE(ED$20:ED$25))/$AQ3+ED21</f>
        <v>2.2794272577368275</v>
      </c>
      <c r="EF21" s="20" cm="1">
        <f t="array" ref="EF21">$AS3/$AQ3-SUMPRODUCT($AU3:$AZ3,TRANSPOSE(EE$20:EE$25))/$AQ3+EE21</f>
        <v>2.2827554638099907</v>
      </c>
      <c r="EG21" s="20" cm="1">
        <f t="array" ref="EG21">$AS3/$AQ3-SUMPRODUCT($AU3:$AZ3,TRANSPOSE(EF$20:EF$25))/$AQ3+EF21</f>
        <v>2.2859451781685864</v>
      </c>
      <c r="EH21" s="20" cm="1">
        <f t="array" ref="EH21">$AS3/$AQ3-SUMPRODUCT($AU3:$AZ3,TRANSPOSE(EG$20:EG$25))/$AQ3+EG21</f>
        <v>2.2890016738578489</v>
      </c>
      <c r="EI21" s="20" cm="1">
        <f t="array" ref="EI21">$AS3/$AQ3-SUMPRODUCT($AU3:$AZ3,TRANSPOSE(EH$20:EH$25))/$AQ3+EH21</f>
        <v>2.2919300228364237</v>
      </c>
      <c r="EJ21" s="20" cm="1">
        <f t="array" ref="EJ21">$AS3/$AQ3-SUMPRODUCT($AU3:$AZ3,TRANSPOSE(EI$20:EI$25))/$AQ3+EI21</f>
        <v>2.2947351041225614</v>
      </c>
      <c r="EK21" s="20" cm="1">
        <f t="array" ref="EK21">$AS3/$AQ3-SUMPRODUCT($AU3:$AZ3,TRANSPOSE(EJ$20:EJ$25))/$AQ3+EJ21</f>
        <v>2.2974216115627955</v>
      </c>
      <c r="EL21" s="20" cm="1">
        <f t="array" ref="EL21">$AS3/$AQ3-SUMPRODUCT($AU3:$AZ3,TRANSPOSE(EK$20:EK$25))/$AQ3+EK21</f>
        <v>2.299994061244603</v>
      </c>
      <c r="EM21" s="20" cm="1">
        <f t="array" ref="EM21">$AS3/$AQ3-SUMPRODUCT($AU3:$AZ3,TRANSPOSE(EL$20:EL$25))/$AQ3+EL21</f>
        <v>2.3024567985730351</v>
      </c>
      <c r="EN21" s="20" cm="1">
        <f t="array" ref="EN21">$AS3/$AQ3-SUMPRODUCT($AU3:$AZ3,TRANSPOSE(EM$20:EM$25))/$AQ3+EM21</f>
        <v>2.3048140050299044</v>
      </c>
      <c r="EO21" s="20" cm="1">
        <f t="array" ref="EO21">$AS3/$AQ3-SUMPRODUCT($AU3:$AZ3,TRANSPOSE(EN$20:EN$25))/$AQ3+EN21</f>
        <v>2.3070697046328492</v>
      </c>
      <c r="EP21" s="20" cm="1">
        <f t="array" ref="EP21">$AS3/$AQ3-SUMPRODUCT($AU3:$AZ3,TRANSPOSE(EO$20:EO$25))/$AQ3+EO21</f>
        <v>2.3092277701104122</v>
      </c>
      <c r="EQ21" s="20" cm="1">
        <f t="array" ref="EQ21">$AS3/$AQ3-SUMPRODUCT($AU3:$AZ3,TRANSPOSE(EP$20:EP$25))/$AQ3+EP21</f>
        <v>2.3112919288081919</v>
      </c>
      <c r="ER21" s="20" cm="1">
        <f t="array" ref="ER21">$AS3/$AQ3-SUMPRODUCT($AU3:$AZ3,TRANSPOSE(EQ$20:EQ$25))/$AQ3+EQ21</f>
        <v>2.3132657683401261</v>
      </c>
      <c r="ES21" s="20" cm="1">
        <f t="array" ref="ES21">$AS3/$AQ3-SUMPRODUCT($AU3:$AZ3,TRANSPOSE(ER$20:ER$25))/$AQ3+ER21</f>
        <v>2.3151527419980633</v>
      </c>
      <c r="ET21" s="20" cm="1">
        <f t="array" ref="ET21">$AS3/$AQ3-SUMPRODUCT($AU3:$AZ3,TRANSPOSE(ES$20:ES$25))/$AQ3+ES21</f>
        <v>2.31695617393191</v>
      </c>
      <c r="EU21" s="20" cm="1">
        <f t="array" ref="EU21">$AS3/$AQ3-SUMPRODUCT($AU3:$AZ3,TRANSPOSE(ET$20:ET$25))/$AQ3+ET21</f>
        <v>2.3186792641118803</v>
      </c>
      <c r="EV21" s="20" cm="1">
        <f t="array" ref="EV21">$AS3/$AQ3-SUMPRODUCT($AU3:$AZ3,TRANSPOSE(EU$20:EU$25))/$AQ3+EU21</f>
        <v>2.3203250930836488</v>
      </c>
      <c r="EW21" s="20" cm="1">
        <f t="array" ref="EW21">$AS3/$AQ3-SUMPRODUCT($AU3:$AZ3,TRANSPOSE(EV$20:EV$25))/$AQ3+EV21</f>
        <v>2.3218966265265335</v>
      </c>
      <c r="EX21" s="20" cm="1">
        <f t="array" ref="EX21">$AS3/$AQ3-SUMPRODUCT($AU3:$AZ3,TRANSPOSE(EW$20:EW$25))/$AQ3+EW21</f>
        <v>2.3233967196242289</v>
      </c>
    </row>
    <row r="22" spans="1:154">
      <c r="A22" s="6">
        <v>-0.19558179918532356</v>
      </c>
      <c r="B22" s="6">
        <v>0.53132550583163407</v>
      </c>
      <c r="C22" s="6">
        <v>5.5725762220939403</v>
      </c>
      <c r="D22" s="6">
        <v>3.0532090144192652</v>
      </c>
      <c r="E22" s="6">
        <v>0.98075814948848383</v>
      </c>
      <c r="F22" s="6">
        <v>-1.3428777347268699</v>
      </c>
      <c r="G22" s="6">
        <v>10.37743901163533</v>
      </c>
      <c r="H22" s="6">
        <v>7.9763971925081218</v>
      </c>
      <c r="I22" s="40">
        <f>SUMPRODUCT(J22:O22,Results!B$12:G$12)+Results!$E$5*H22-AD22+AE22</f>
        <v>69.063693382767553</v>
      </c>
      <c r="J22" s="9">
        <f>SUMPRODUCT($A22:$F22,Results!$B$15:$G$15)</f>
        <v>9.7301590572940864</v>
      </c>
      <c r="K22" s="9">
        <f>SUMPRODUCT($A22:$F22,Results!$B$16:$G$16)</f>
        <v>-6.1585920027530676</v>
      </c>
      <c r="L22" s="9">
        <f>SUMPRODUCT($A22:$F22,Results!$B$17:$G$17)</f>
        <v>3.2241887701830949</v>
      </c>
      <c r="M22" s="9">
        <f>SUMPRODUCT($A22:$F22,Results!$B$18:$G$18)</f>
        <v>-11.463926431396171</v>
      </c>
      <c r="N22" s="9">
        <f>SUMPRODUCT($A22:$F22,Results!$B$19:$G$19)</f>
        <v>-22.843166384549541</v>
      </c>
      <c r="O22" s="9">
        <f>SUMPRODUCT($A22:$F22,Results!$B$20:$G$20)</f>
        <v>3.2745063119629738</v>
      </c>
      <c r="P22" s="9" cm="1">
        <f t="array" ref="P22">SUMPRODUCT(J22:O22,TRANSPOSE(BQ$20:BQ$25))+$AI$20-$BQ$27</f>
        <v>16.486381613864779</v>
      </c>
      <c r="Q22" s="27" cm="1">
        <f t="array" ref="Q22">SUMPRODUCT(J22:O22,TRANSPOSE(EX$20:EX$25))+$AI$20-$EX$27</f>
        <v>20.036410376671611</v>
      </c>
      <c r="R22" s="9">
        <f>I22-Results!$E$5*H22</f>
        <v>21.205310227718826</v>
      </c>
      <c r="S22" s="9" cm="1">
        <f t="array" ref="S22">SUMPRODUCT(J22:O22,TRANSPOSE(AW$28:AW$33))+$AI$20-$AH$26</f>
        <v>31.466364979844897</v>
      </c>
      <c r="T22" s="9">
        <f>SUMPRODUCT(J22:O22,Results!K$9:P$9)</f>
        <v>21.133508128936096</v>
      </c>
      <c r="U22" s="9">
        <f>SUMPRODUCT(J22:O22,Results!K$9:P$9)+$AI$20-$AH$31</f>
        <v>19.551279407862935</v>
      </c>
      <c r="V22" s="9">
        <f t="shared" si="6"/>
        <v>52.577311768902774</v>
      </c>
      <c r="W22" s="9">
        <f t="shared" si="7"/>
        <v>49.027283006095942</v>
      </c>
      <c r="X22" s="9">
        <f t="shared" si="8"/>
        <v>47.858383155048728</v>
      </c>
      <c r="Y22" s="9">
        <f t="shared" si="9"/>
        <v>37.597328402922656</v>
      </c>
      <c r="Z22" s="9">
        <f t="shared" si="10"/>
        <v>36.321469955677422</v>
      </c>
      <c r="AA22" s="9">
        <f t="shared" si="11"/>
        <v>49.512413974904618</v>
      </c>
      <c r="AC22" s="9">
        <v>48.984322176902552</v>
      </c>
      <c r="AD22" s="9">
        <v>48.984322176902552</v>
      </c>
      <c r="AE22" s="9">
        <f t="shared" si="12"/>
        <v>48.984322176902552</v>
      </c>
      <c r="AF22" s="9">
        <f t="shared" ca="1" si="0"/>
        <v>7.4946494384009021E-2</v>
      </c>
      <c r="AH22" s="13" t="s">
        <v>238</v>
      </c>
      <c r="AP22" s="11"/>
      <c r="AU22" s="3">
        <f>-AU4/$AQ4</f>
        <v>-0.27726760019521685</v>
      </c>
      <c r="AV22" s="3">
        <f>-AV4/$AQ4</f>
        <v>7.0185812136587103E-2</v>
      </c>
      <c r="AW22" s="3">
        <f>1-AW4/$AQ4</f>
        <v>0.53436035745064769</v>
      </c>
      <c r="AX22" s="3">
        <f>-AX4/$AQ4</f>
        <v>3.39446206831613E-2</v>
      </c>
      <c r="AY22" s="3">
        <f>-AY4/$AQ4</f>
        <v>0.38163692967268215</v>
      </c>
      <c r="AZ22" s="3">
        <f>-AZ4/$AQ4</f>
        <v>-0.14218653990185379</v>
      </c>
      <c r="BB22" s="19">
        <f>IF(Results!$E$6=0,0,AW30)</f>
        <v>0</v>
      </c>
      <c r="BC22" s="20" cm="1">
        <f t="array" ref="BC22">$AS4/$AQ4-SUMPRODUCT($AU4:$AZ4,TRANSPOSE(BB$20:BB$25))/$AQ4+BB22</f>
        <v>1.0510161895394574</v>
      </c>
      <c r="BD22" s="20" cm="1">
        <f t="array" ref="BD22">$AS4/$AQ4-SUMPRODUCT($AU4:$AZ4,TRANSPOSE(BC$20:BC$25))/$AQ4+BC22</f>
        <v>0.90591550924100561</v>
      </c>
      <c r="BE22" s="20" cm="1">
        <f t="array" ref="BE22">$AS4/$AQ4-SUMPRODUCT($AU4:$AZ4,TRANSPOSE(BD$20:BD$25))/$AQ4+BD22</f>
        <v>1.1020620611550822</v>
      </c>
      <c r="BF22" s="20" cm="1">
        <f t="array" ref="BF22">$AS4/$AQ4-SUMPRODUCT($AU4:$AZ4,TRANSPOSE(BE$20:BE$25))/$AQ4+BE22</f>
        <v>1.114816347213947</v>
      </c>
      <c r="BG22" s="20" cm="1">
        <f t="array" ref="BG22">$AS4/$AQ4-SUMPRODUCT($AU4:$AZ4,TRANSPOSE(BF$20:BF$25))/$AQ4+BF22</f>
        <v>1.1615252533266152</v>
      </c>
      <c r="BH22" s="20" cm="1">
        <f t="array" ref="BH22">$AS4/$AQ4-SUMPRODUCT($AU4:$AZ4,TRANSPOSE(BG$20:BG$25))/$AQ4+BG22</f>
        <v>1.1756903769947322</v>
      </c>
      <c r="BI22" s="20" cm="1">
        <f t="array" ref="BI22">$AS4/$AQ4-SUMPRODUCT($AU4:$AZ4,TRANSPOSE(BH$20:BH$25))/$AQ4+BH22</f>
        <v>1.1896993386760095</v>
      </c>
      <c r="BJ22" s="20" cm="1">
        <f t="array" ref="BJ22">$AS4/$AQ4-SUMPRODUCT($AU4:$AZ4,TRANSPOSE(BI$20:BI$25))/$AQ4+BI22</f>
        <v>1.1962028598985854</v>
      </c>
      <c r="BK22" s="20" cm="1">
        <f t="array" ref="BK22">$AS4/$AQ4-SUMPRODUCT($AU4:$AZ4,TRANSPOSE(BJ$20:BJ$25))/$AQ4+BJ22</f>
        <v>1.200631827752354</v>
      </c>
      <c r="BL22" s="20" cm="1">
        <f t="array" ref="BL22">$AS4/$AQ4-SUMPRODUCT($AU4:$AZ4,TRANSPOSE(BK$20:BK$25))/$AQ4+BK22</f>
        <v>1.2026253884510474</v>
      </c>
      <c r="BM22" s="20" cm="1">
        <f t="array" ref="BM22">$AS4/$AQ4-SUMPRODUCT($AU4:$AZ4,TRANSPOSE(BL$20:BL$25))/$AQ4+BL22</f>
        <v>1.2033295353800821</v>
      </c>
      <c r="BN22" s="20" cm="1">
        <f t="array" ref="BN22">$AS4/$AQ4-SUMPRODUCT($AU4:$AZ4,TRANSPOSE(BM$20:BM$25))/$AQ4+BM22</f>
        <v>1.2029640575877885</v>
      </c>
      <c r="BO22" s="20" cm="1">
        <f t="array" ref="BO22">$AS4/$AQ4-SUMPRODUCT($AU4:$AZ4,TRANSPOSE(BN$20:BN$25))/$AQ4+BN22</f>
        <v>1.2018687002877113</v>
      </c>
      <c r="BP22" s="20" cm="1">
        <f t="array" ref="BP22">$AS4/$AQ4-SUMPRODUCT($AU4:$AZ4,TRANSPOSE(BO$20:BO$25))/$AQ4+BO22</f>
        <v>1.2002042106517434</v>
      </c>
      <c r="BQ22" s="20" cm="1">
        <f t="array" ref="BQ22">$AS4/$AQ4-SUMPRODUCT($AU4:$AZ4,TRANSPOSE(BP$20:BP$25))/$AQ4+BP22</f>
        <v>1.198113606208385</v>
      </c>
      <c r="BR22" s="20" cm="1">
        <f t="array" ref="BR22">$AS4/$AQ4-SUMPRODUCT($AU4:$AZ4,TRANSPOSE(BQ$20:BQ$25))/$AQ4+BQ22</f>
        <v>1.1956930532618673</v>
      </c>
      <c r="BS22" s="20" cm="1">
        <f t="array" ref="BS22">$AS4/$AQ4-SUMPRODUCT($AU4:$AZ4,TRANSPOSE(BR$20:BR$25))/$AQ4+BR22</f>
        <v>1.1930208772139441</v>
      </c>
      <c r="BT22" s="20" cm="1">
        <f t="array" ref="BT22">$AS4/$AQ4-SUMPRODUCT($AU4:$AZ4,TRANSPOSE(BS$20:BS$25))/$AQ4+BS22</f>
        <v>1.1901580400583014</v>
      </c>
      <c r="BU22" s="20" cm="1">
        <f t="array" ref="BU22">$AS4/$AQ4-SUMPRODUCT($AU4:$AZ4,TRANSPOSE(BT$20:BT$25))/$AQ4+BT22</f>
        <v>1.1871549270535606</v>
      </c>
      <c r="BV22" s="20" cm="1">
        <f t="array" ref="BV22">$AS4/$AQ4-SUMPRODUCT($AU4:$AZ4,TRANSPOSE(BU$20:BU$25))/$AQ4+BU22</f>
        <v>1.1840532833247346</v>
      </c>
      <c r="BW22" s="20" cm="1">
        <f t="array" ref="BW22">$AS4/$AQ4-SUMPRODUCT($AU4:$AZ4,TRANSPOSE(BV$20:BV$25))/$AQ4+BV22</f>
        <v>1.1808884094394141</v>
      </c>
      <c r="BX22" s="20" cm="1">
        <f t="array" ref="BX22">$AS4/$AQ4-SUMPRODUCT($AU4:$AZ4,TRANSPOSE(BW$20:BW$25))/$AQ4+BW22</f>
        <v>1.1776903223653676</v>
      </c>
      <c r="BY22" s="20" cm="1">
        <f t="array" ref="BY22">$AS4/$AQ4-SUMPRODUCT($AU4:$AZ4,TRANSPOSE(BX$20:BX$25))/$AQ4+BX22</f>
        <v>1.1744847119804895</v>
      </c>
      <c r="BZ22" s="20" cm="1">
        <f t="array" ref="BZ22">$AS4/$AQ4-SUMPRODUCT($AU4:$AZ4,TRANSPOSE(BY$20:BY$25))/$AQ4+BY22</f>
        <v>1.1712936002009435</v>
      </c>
      <c r="CA22" s="20" cm="1">
        <f t="array" ref="CA22">$AS4/$AQ4-SUMPRODUCT($AU4:$AZ4,TRANSPOSE(BZ$20:BZ$25))/$AQ4+BZ22</f>
        <v>1.1681358668982651</v>
      </c>
      <c r="CB22" s="20" cm="1">
        <f t="array" ref="CB22">$AS4/$AQ4-SUMPRODUCT($AU4:$AZ4,TRANSPOSE(CA$20:CA$25))/$AQ4+CA22</f>
        <v>1.1650276621146356</v>
      </c>
      <c r="CC22" s="20" cm="1">
        <f t="array" ref="CC22">$AS4/$AQ4-SUMPRODUCT($AU4:$AZ4,TRANSPOSE(CB$20:CB$25))/$AQ4+CB22</f>
        <v>1.161982747359541</v>
      </c>
      <c r="CD22" s="20" cm="1">
        <f t="array" ref="CD22">$AS4/$AQ4-SUMPRODUCT($AU4:$AZ4,TRANSPOSE(CC$20:CC$25))/$AQ4+CC22</f>
        <v>1.1590127819243412</v>
      </c>
      <c r="CE22" s="20" cm="1">
        <f t="array" ref="CE22">$AS4/$AQ4-SUMPRODUCT($AU4:$AZ4,TRANSPOSE(CD$20:CD$25))/$AQ4+CD22</f>
        <v>1.1561275688650692</v>
      </c>
      <c r="CF22" s="20" cm="1">
        <f t="array" ref="CF22">$AS4/$AQ4-SUMPRODUCT($AU4:$AZ4,TRANSPOSE(CE$20:CE$25))/$AQ4+CE22</f>
        <v>1.1533352688654779</v>
      </c>
      <c r="CG22" s="20" cm="1">
        <f t="array" ref="CG22">$AS4/$AQ4-SUMPRODUCT($AU4:$AZ4,TRANSPOSE(CF$20:CF$25))/$AQ4+CF22</f>
        <v>1.150642588248072</v>
      </c>
      <c r="CH22" s="20" cm="1">
        <f t="array" ref="CH22">$AS4/$AQ4-SUMPRODUCT($AU4:$AZ4,TRANSPOSE(CG$20:CG$25))/$AQ4+CG22</f>
        <v>1.1480549453845013</v>
      </c>
      <c r="CI22" s="20" cm="1">
        <f t="array" ref="CI22">$AS4/$AQ4-SUMPRODUCT($AU4:$AZ4,TRANSPOSE(CH$20:CH$25))/$AQ4+CH22</f>
        <v>1.1455766187417122</v>
      </c>
      <c r="CJ22" s="20" cm="1">
        <f t="array" ref="CJ22">$AS4/$AQ4-SUMPRODUCT($AU4:$AZ4,TRANSPOSE(CI$20:CI$25))/$AQ4+CI22</f>
        <v>1.1432108790200173</v>
      </c>
      <c r="CK22" s="20" cm="1">
        <f t="array" ref="CK22">$AS4/$AQ4-SUMPRODUCT($AU4:$AZ4,TRANSPOSE(CJ$20:CJ$25))/$AQ4+CJ22</f>
        <v>1.1409601073499005</v>
      </c>
      <c r="CL22" s="20" cm="1">
        <f t="array" ref="CL22">$AS4/$AQ4-SUMPRODUCT($AU4:$AZ4,TRANSPOSE(CK$20:CK$25))/$AQ4+CK22</f>
        <v>1.1388259011562023</v>
      </c>
      <c r="CM22" s="20" cm="1">
        <f t="array" ref="CM22">$AS4/$AQ4-SUMPRODUCT($AU4:$AZ4,TRANSPOSE(CL$20:CL$25))/$AQ4+CL22</f>
        <v>1.1368091690443425</v>
      </c>
      <c r="CN22" s="20" cm="1">
        <f t="array" ref="CN22">$AS4/$AQ4-SUMPRODUCT($AU4:$AZ4,TRANSPOSE(CM$20:CM$25))/$AQ4+CM22</f>
        <v>1.1349102158701116</v>
      </c>
      <c r="CO22" s="20" cm="1">
        <f t="array" ref="CO22">$AS4/$AQ4-SUMPRODUCT($AU4:$AZ4,TRANSPOSE(CN$20:CN$25))/$AQ4+CN22</f>
        <v>1.1331288190049369</v>
      </c>
      <c r="CP22" s="20" cm="1">
        <f t="array" ref="CP22">$AS4/$AQ4-SUMPRODUCT($AU4:$AZ4,TRANSPOSE(CO$20:CO$25))/$AQ4+CO22</f>
        <v>1.1314642966877957</v>
      </c>
      <c r="CQ22" s="20" cm="1">
        <f t="array" ref="CQ22">$AS4/$AQ4-SUMPRODUCT($AU4:$AZ4,TRANSPOSE(CP$20:CP$25))/$AQ4+CP22</f>
        <v>1.1299155692551159</v>
      </c>
      <c r="CR22" s="20" cm="1">
        <f t="array" ref="CR22">$AS4/$AQ4-SUMPRODUCT($AU4:$AZ4,TRANSPOSE(CQ$20:CQ$25))/$AQ4+CQ22</f>
        <v>1.1284812139553548</v>
      </c>
      <c r="CS22" s="20" cm="1">
        <f t="array" ref="CS22">$AS4/$AQ4-SUMPRODUCT($AU4:$AZ4,TRANSPOSE(CR$20:CR$25))/$AQ4+CR22</f>
        <v>1.1271595139819448</v>
      </c>
      <c r="CT22" s="20" cm="1">
        <f t="array" ref="CT22">$AS4/$AQ4-SUMPRODUCT($AU4:$AZ4,TRANSPOSE(CS$20:CS$25))/$AQ4+CS22</f>
        <v>1.1259485022944014</v>
      </c>
      <c r="CU22" s="20" cm="1">
        <f t="array" ref="CU22">$AS4/$AQ4-SUMPRODUCT($AU4:$AZ4,TRANSPOSE(CT$20:CT$25))/$AQ4+CT22</f>
        <v>1.1248460007409433</v>
      </c>
      <c r="CV22" s="20" cm="1">
        <f t="array" ref="CV22">$AS4/$AQ4-SUMPRODUCT($AU4:$AZ4,TRANSPOSE(CU$20:CU$25))/$AQ4+CU22</f>
        <v>1.123849654945708</v>
      </c>
      <c r="CW22" s="20" cm="1">
        <f t="array" ref="CW22">$AS4/$AQ4-SUMPRODUCT($AU4:$AZ4,TRANSPOSE(CV$20:CV$25))/$AQ4+CV22</f>
        <v>1.1229569653786764</v>
      </c>
      <c r="CX22" s="20" cm="1">
        <f t="array" ref="CX22">$AS4/$AQ4-SUMPRODUCT($AU4:$AZ4,TRANSPOSE(CW$20:CW$25))/$AQ4+CW22</f>
        <v>1.1221653149860114</v>
      </c>
      <c r="CY22" s="20" cm="1">
        <f t="array" ref="CY22">$AS4/$AQ4-SUMPRODUCT($AU4:$AZ4,TRANSPOSE(CX$20:CX$25))/$AQ4+CX22</f>
        <v>1.1214719937221467</v>
      </c>
      <c r="CZ22" s="20" cm="1">
        <f t="array" ref="CZ22">$AS4/$AQ4-SUMPRODUCT($AU4:$AZ4,TRANSPOSE(CY$20:CY$25))/$AQ4+CY22</f>
        <v>1.1208742202921309</v>
      </c>
      <c r="DA22" s="20" cm="1">
        <f t="array" ref="DA22">$AS4/$AQ4-SUMPRODUCT($AU4:$AZ4,TRANSPOSE(CZ$20:CZ$25))/$AQ4+CZ22</f>
        <v>1.1203691613831037</v>
      </c>
      <c r="DB22" s="20" cm="1">
        <f t="array" ref="DB22">$AS4/$AQ4-SUMPRODUCT($AU4:$AZ4,TRANSPOSE(DA$20:DA$25))/$AQ4+DA22</f>
        <v>1.1199539486369732</v>
      </c>
      <c r="DC22" s="20" cm="1">
        <f t="array" ref="DC22">$AS4/$AQ4-SUMPRODUCT($AU4:$AZ4,TRANSPOSE(DB$20:DB$25))/$AQ4+DB22</f>
        <v>1.1196256935921436</v>
      </c>
      <c r="DD22" s="20" cm="1">
        <f t="array" ref="DD22">$AS4/$AQ4-SUMPRODUCT($AU4:$AZ4,TRANSPOSE(DC$20:DC$25))/$AQ4+DC22</f>
        <v>1.1193815008002019</v>
      </c>
      <c r="DE22" s="20" cm="1">
        <f t="array" ref="DE22">$AS4/$AQ4-SUMPRODUCT($AU4:$AZ4,TRANSPOSE(DD$20:DD$25))/$AQ4+DD22</f>
        <v>1.119218479303645</v>
      </c>
      <c r="DF22" s="20" cm="1">
        <f t="array" ref="DF22">$AS4/$AQ4-SUMPRODUCT($AU4:$AZ4,TRANSPOSE(DE$20:DE$25))/$AQ4+DE22</f>
        <v>1.1191337526427538</v>
      </c>
      <c r="DG22" s="20" cm="1">
        <f t="array" ref="DG22">$AS4/$AQ4-SUMPRODUCT($AU4:$AZ4,TRANSPOSE(DF$20:DF$25))/$AQ4+DF22</f>
        <v>1.1191244675434784</v>
      </c>
      <c r="DH22" s="20" cm="1">
        <f t="array" ref="DH22">$AS4/$AQ4-SUMPRODUCT($AU4:$AZ4,TRANSPOSE(DG$20:DG$25))/$AQ4+DG22</f>
        <v>1.1191878014234764</v>
      </c>
      <c r="DI22" s="20" cm="1">
        <f t="array" ref="DI22">$AS4/$AQ4-SUMPRODUCT($AU4:$AZ4,TRANSPOSE(DH$20:DH$25))/$AQ4+DH22</f>
        <v>1.119320968840132</v>
      </c>
      <c r="DJ22" s="20" cm="1">
        <f t="array" ref="DJ22">$AS4/$AQ4-SUMPRODUCT($AU4:$AZ4,TRANSPOSE(DI$20:DI$25))/$AQ4+DI22</f>
        <v>1.1195212269923229</v>
      </c>
      <c r="DK22" s="20" cm="1">
        <f t="array" ref="DK22">$AS4/$AQ4-SUMPRODUCT($AU4:$AZ4,TRANSPOSE(DJ$20:DJ$25))/$AQ4+DJ22</f>
        <v>1.1197858803768033</v>
      </c>
      <c r="DL22" s="20" cm="1">
        <f t="array" ref="DL22">$AS4/$AQ4-SUMPRODUCT($AU4:$AZ4,TRANSPOSE(DK$20:DK$25))/$AQ4+DK22</f>
        <v>1.1201122846901821</v>
      </c>
      <c r="DM22" s="20" cm="1">
        <f t="array" ref="DM22">$AS4/$AQ4-SUMPRODUCT($AU4:$AZ4,TRANSPOSE(DL$20:DL$25))/$AQ4+DL22</f>
        <v>1.1204978500585576</v>
      </c>
      <c r="DN22" s="20" cm="1">
        <f t="array" ref="DN22">$AS4/$AQ4-SUMPRODUCT($AU4:$AZ4,TRANSPOSE(DM$20:DM$25))/$AQ4+DM22</f>
        <v>1.1209400436687722</v>
      </c>
      <c r="DO22" s="20" cm="1">
        <f t="array" ref="DO22">$AS4/$AQ4-SUMPRODUCT($AU4:$AZ4,TRANSPOSE(DN$20:DN$25))/$AQ4+DN22</f>
        <v>1.1214363918679449</v>
      </c>
      <c r="DP22" s="20" cm="1">
        <f t="array" ref="DP22">$AS4/$AQ4-SUMPRODUCT($AU4:$AZ4,TRANSPOSE(DO$20:DO$25))/$AQ4+DO22</f>
        <v>1.1219844817913265</v>
      </c>
      <c r="DQ22" s="20" cm="1">
        <f t="array" ref="DQ22">$AS4/$AQ4-SUMPRODUCT($AU4:$AZ4,TRANSPOSE(DP$20:DP$25))/$AQ4+DP22</f>
        <v>1.1225819625725297</v>
      </c>
      <c r="DR22" s="20" cm="1">
        <f t="array" ref="DR22">$AS4/$AQ4-SUMPRODUCT($AU4:$AZ4,TRANSPOSE(DQ$20:DQ$25))/$AQ4+DQ22</f>
        <v>1.1232265461847801</v>
      </c>
      <c r="DS22" s="20" cm="1">
        <f t="array" ref="DS22">$AS4/$AQ4-SUMPRODUCT($AU4:$AZ4,TRANSPOSE(DR$20:DR$25))/$AQ4+DR22</f>
        <v>1.1239160079569517</v>
      </c>
      <c r="DT22" s="20" cm="1">
        <f t="array" ref="DT22">$AS4/$AQ4-SUMPRODUCT($AU4:$AZ4,TRANSPOSE(DS$20:DS$25))/$AQ4+DS22</f>
        <v>1.1246481868037075</v>
      </c>
      <c r="DU22" s="20" cm="1">
        <f t="array" ref="DU22">$AS4/$AQ4-SUMPRODUCT($AU4:$AZ4,TRANSPOSE(DT$20:DT$25))/$AQ4+DT22</f>
        <v>1.1254209852050872</v>
      </c>
      <c r="DV22" s="20" cm="1">
        <f t="array" ref="DV22">$AS4/$AQ4-SUMPRODUCT($AU4:$AZ4,TRANSPOSE(DU$20:DU$25))/$AQ4+DU22</f>
        <v>1.1262323689672638</v>
      </c>
      <c r="DW22" s="20" cm="1">
        <f t="array" ref="DW22">$AS4/$AQ4-SUMPRODUCT($AU4:$AZ4,TRANSPOSE(DV$20:DV$25))/$AQ4+DV22</f>
        <v>1.1270803667929243</v>
      </c>
      <c r="DX22" s="20" cm="1">
        <f t="array" ref="DX22">$AS4/$AQ4-SUMPRODUCT($AU4:$AZ4,TRANSPOSE(DW$20:DW$25))/$AQ4+DW22</f>
        <v>1.1279630696867917</v>
      </c>
      <c r="DY22" s="20" cm="1">
        <f t="array" ref="DY22">$AS4/$AQ4-SUMPRODUCT($AU4:$AZ4,TRANSPOSE(DX$20:DX$25))/$AQ4+DX22</f>
        <v>1.1288786302191334</v>
      </c>
      <c r="DZ22" s="20" cm="1">
        <f t="array" ref="DZ22">$AS4/$AQ4-SUMPRODUCT($AU4:$AZ4,TRANSPOSE(DY$20:DY$25))/$AQ4+DY22</f>
        <v>1.1298252616677014</v>
      </c>
      <c r="EA22" s="20" cm="1">
        <f t="array" ref="EA22">$AS4/$AQ4-SUMPRODUCT($AU4:$AZ4,TRANSPOSE(DZ$20:DZ$25))/$AQ4+DZ22</f>
        <v>1.1308012370563882</v>
      </c>
      <c r="EB22" s="20" cm="1">
        <f t="array" ref="EB22">$AS4/$AQ4-SUMPRODUCT($AU4:$AZ4,TRANSPOSE(EA$20:EA$25))/$AQ4+EA22</f>
        <v>1.1318048881069094</v>
      </c>
      <c r="EC22" s="20" cm="1">
        <f t="array" ref="EC22">$AS4/$AQ4-SUMPRODUCT($AU4:$AZ4,TRANSPOSE(EB$20:EB$25))/$AQ4+EB22</f>
        <v>1.1328346041180746</v>
      </c>
      <c r="ED22" s="20" cm="1">
        <f t="array" ref="ED22">$AS4/$AQ4-SUMPRODUCT($AU4:$AZ4,TRANSPOSE(EC$20:EC$25))/$AQ4+EC22</f>
        <v>1.1338888307856076</v>
      </c>
      <c r="EE22" s="20" cm="1">
        <f t="array" ref="EE22">$AS4/$AQ4-SUMPRODUCT($AU4:$AZ4,TRANSPOSE(ED$20:ED$25))/$AQ4+ED22</f>
        <v>1.1349660689740453</v>
      </c>
      <c r="EF22" s="20" cm="1">
        <f t="array" ref="EF22">$AS4/$AQ4-SUMPRODUCT($AU4:$AZ4,TRANSPOSE(EE$20:EE$25))/$AQ4+EE22</f>
        <v>1.1360648734509493</v>
      </c>
      <c r="EG22" s="20" cm="1">
        <f t="array" ref="EG22">$AS4/$AQ4-SUMPRODUCT($AU4:$AZ4,TRANSPOSE(EF$20:EF$25))/$AQ4+EF22</f>
        <v>1.1371838515925066</v>
      </c>
      <c r="EH22" s="20" cm="1">
        <f t="array" ref="EH22">$AS4/$AQ4-SUMPRODUCT($AU4:$AZ4,TRANSPOSE(EG$20:EG$25))/$AQ4+EG22</f>
        <v>1.1383216620685384</v>
      </c>
      <c r="EI22" s="20" cm="1">
        <f t="array" ref="EI22">$AS4/$AQ4-SUMPRODUCT($AU4:$AZ4,TRANSPOSE(EH$20:EH$25))/$AQ4+EH22</f>
        <v>1.1394770135140062</v>
      </c>
      <c r="EJ22" s="20" cm="1">
        <f t="array" ref="EJ22">$AS4/$AQ4-SUMPRODUCT($AU4:$AZ4,TRANSPOSE(EI$20:EI$25))/$AQ4+EI22</f>
        <v>1.1406486631932422</v>
      </c>
      <c r="EK22" s="20" cm="1">
        <f t="array" ref="EK22">$AS4/$AQ4-SUMPRODUCT($AU4:$AZ4,TRANSPOSE(EJ$20:EJ$25))/$AQ4+EJ22</f>
        <v>1.1418354156623782</v>
      </c>
      <c r="EL22" s="20" cm="1">
        <f t="array" ref="EL22">$AS4/$AQ4-SUMPRODUCT($AU4:$AZ4,TRANSPOSE(EK$20:EK$25))/$AQ4+EK22</f>
        <v>1.1430361214347673</v>
      </c>
      <c r="EM22" s="20" cm="1">
        <f t="array" ref="EM22">$AS4/$AQ4-SUMPRODUCT($AU4:$AZ4,TRANSPOSE(EL$20:EL$25))/$AQ4+EL22</f>
        <v>1.1442496756535609</v>
      </c>
      <c r="EN22" s="20" cm="1">
        <f t="array" ref="EN22">$AS4/$AQ4-SUMPRODUCT($AU4:$AZ4,TRANSPOSE(EM$20:EM$25))/$AQ4+EM22</f>
        <v>1.1454750167750778</v>
      </c>
      <c r="EO22" s="20" cm="1">
        <f t="array" ref="EO22">$AS4/$AQ4-SUMPRODUCT($AU4:$AZ4,TRANSPOSE(EN$20:EN$25))/$AQ4+EN22</f>
        <v>1.1467111252660855</v>
      </c>
      <c r="EP22" s="20" cm="1">
        <f t="array" ref="EP22">$AS4/$AQ4-SUMPRODUCT($AU4:$AZ4,TRANSPOSE(EO$20:EO$25))/$AQ4+EO22</f>
        <v>1.1479570223176874</v>
      </c>
      <c r="EQ22" s="20" cm="1">
        <f t="array" ref="EQ22">$AS4/$AQ4-SUMPRODUCT($AU4:$AZ4,TRANSPOSE(EP$20:EP$25))/$AQ4+EP22</f>
        <v>1.1492117685781063</v>
      </c>
      <c r="ER22" s="20" cm="1">
        <f t="array" ref="ER22">$AS4/$AQ4-SUMPRODUCT($AU4:$AZ4,TRANSPOSE(EQ$20:EQ$25))/$AQ4+EQ22</f>
        <v>1.1504744629063077</v>
      </c>
      <c r="ES22" s="20" cm="1">
        <f t="array" ref="ES22">$AS4/$AQ4-SUMPRODUCT($AU4:$AZ4,TRANSPOSE(ER$20:ER$25))/$AQ4+ER22</f>
        <v>1.1517442411480852</v>
      </c>
      <c r="ET22" s="20" cm="1">
        <f t="array" ref="ET22">$AS4/$AQ4-SUMPRODUCT($AU4:$AZ4,TRANSPOSE(ES$20:ES$25))/$AQ4+ES22</f>
        <v>1.1530202749359544</v>
      </c>
      <c r="EU22" s="20" cm="1">
        <f t="array" ref="EU22">$AS4/$AQ4-SUMPRODUCT($AU4:$AZ4,TRANSPOSE(ET$20:ET$25))/$AQ4+ET22</f>
        <v>1.154301770513948</v>
      </c>
      <c r="EV22" s="20" cm="1">
        <f t="array" ref="EV22">$AS4/$AQ4-SUMPRODUCT($AU4:$AZ4,TRANSPOSE(EU$20:EU$25))/$AQ4+EU22</f>
        <v>1.1555879675881868</v>
      </c>
      <c r="EW22" s="20" cm="1">
        <f t="array" ref="EW22">$AS4/$AQ4-SUMPRODUCT($AU4:$AZ4,TRANSPOSE(EV$20:EV$25))/$AQ4+EV22</f>
        <v>1.1568781382039006</v>
      </c>
      <c r="EX22" s="20" cm="1">
        <f t="array" ref="EX22">$AS4/$AQ4-SUMPRODUCT($AU4:$AZ4,TRANSPOSE(EW$20:EW$25))/$AQ4+EW22</f>
        <v>1.1581715856493997</v>
      </c>
    </row>
    <row r="23" spans="1:154">
      <c r="A23" s="6">
        <v>1.5362756812942342</v>
      </c>
      <c r="B23" s="6">
        <v>3.7019413268216677</v>
      </c>
      <c r="C23" s="6">
        <v>3.7647644141232059</v>
      </c>
      <c r="D23" s="6">
        <v>-6.0989082563205024</v>
      </c>
      <c r="E23" s="6">
        <v>2.5945876217946853</v>
      </c>
      <c r="F23" s="6">
        <v>-1.3264988639792643</v>
      </c>
      <c r="G23" s="6">
        <v>0.27420656091066603</v>
      </c>
      <c r="H23" s="6">
        <v>-2.1268352582165426</v>
      </c>
      <c r="I23" s="40">
        <f>SUMPRODUCT(J23:O23,Results!B$12:G$12)+Results!$E$5*H23-AD23+AE23</f>
        <v>3.6929507416934442</v>
      </c>
      <c r="J23" s="9">
        <f>SUMPRODUCT($A23:$F23,Results!$B$15:$G$15)</f>
        <v>16.206286368421363</v>
      </c>
      <c r="K23" s="9">
        <f>SUMPRODUCT($A23:$F23,Results!$B$16:$G$16)</f>
        <v>-10.010396614310578</v>
      </c>
      <c r="L23" s="9">
        <f>SUMPRODUCT($A23:$F23,Results!$B$17:$G$17)</f>
        <v>1.1033000180164148</v>
      </c>
      <c r="M23" s="9">
        <f>SUMPRODUCT($A23:$F23,Results!$B$18:$G$18)</f>
        <v>-16.099102299094294</v>
      </c>
      <c r="N23" s="9">
        <f>SUMPRODUCT($A23:$F23,Results!$B$19:$G$19)</f>
        <v>-10.049995888934326</v>
      </c>
      <c r="O23" s="9">
        <f>SUMPRODUCT($A23:$F23,Results!$B$20:$G$20)</f>
        <v>-2.6484000791766951</v>
      </c>
      <c r="P23" s="9" cm="1">
        <f t="array" ref="P23">SUMPRODUCT(J23:O23,TRANSPOSE(BQ$20:BQ$25))+$AI$20-$BQ$27</f>
        <v>12.62358094022678</v>
      </c>
      <c r="Q23" s="27" cm="1">
        <f t="array" ref="Q23">SUMPRODUCT(J23:O23,TRANSPOSE(EX$20:EX$25))+$AI$20-$EX$27</f>
        <v>13.379004412742447</v>
      </c>
      <c r="R23" s="9">
        <f>I23-Results!$E$5*H23</f>
        <v>16.453962290992699</v>
      </c>
      <c r="S23" s="9" cm="1">
        <f t="array" ref="S23">SUMPRODUCT(J23:O23,TRANSPOSE(AW$28:AW$33))+$AI$20-$AH$26</f>
        <v>25.463529286278067</v>
      </c>
      <c r="T23" s="9">
        <f>SUMPRODUCT(J23:O23,Results!K$9:P$9)</f>
        <v>17.227819532191088</v>
      </c>
      <c r="U23" s="9">
        <f>SUMPRODUCT(J23:O23,Results!K$9:P$9)+$AI$20-$AH$31</f>
        <v>15.645590811117927</v>
      </c>
      <c r="V23" s="9">
        <f t="shared" si="6"/>
        <v>-8.9306301985333363</v>
      </c>
      <c r="W23" s="9">
        <f t="shared" si="7"/>
        <v>-9.6860536710490024</v>
      </c>
      <c r="X23" s="9">
        <f t="shared" si="8"/>
        <v>-12.761011549299255</v>
      </c>
      <c r="Y23" s="9">
        <f t="shared" si="9"/>
        <v>-21.770578544584623</v>
      </c>
      <c r="Z23" s="9">
        <f t="shared" si="10"/>
        <v>-29.049272685396687</v>
      </c>
      <c r="AA23" s="9">
        <f t="shared" si="11"/>
        <v>-11.952640069424483</v>
      </c>
      <c r="AC23" s="9">
        <v>-9.7418382877671448</v>
      </c>
      <c r="AD23" s="9">
        <v>-9.7418382877671448</v>
      </c>
      <c r="AE23" s="9">
        <f t="shared" si="12"/>
        <v>-9.7418382877671448</v>
      </c>
      <c r="AF23" s="9">
        <f t="shared" ca="1" si="0"/>
        <v>0.70946331217072578</v>
      </c>
      <c r="AH23" s="26">
        <f>COUNT(A:A)</f>
        <v>1000</v>
      </c>
      <c r="AP23" s="11"/>
      <c r="AU23" s="3">
        <f>-AU5/$AQ5</f>
        <v>0.30070997425592966</v>
      </c>
      <c r="AV23" s="3">
        <f>-AV5/$AQ5</f>
        <v>-8.533330235421302E-2</v>
      </c>
      <c r="AW23" s="3">
        <f>-AW5/$AQ5</f>
        <v>2.8429125305549238E-2</v>
      </c>
      <c r="AX23" s="3">
        <f>1-AX5/$AQ5</f>
        <v>0.80439583788313984</v>
      </c>
      <c r="AY23" s="3">
        <f>-AY5/$AQ5</f>
        <v>-0.24181172844017249</v>
      </c>
      <c r="AZ23" s="3">
        <f>-AZ5/$AQ5</f>
        <v>-1.8809189107493719E-2</v>
      </c>
      <c r="BB23" s="19">
        <f>IF(Results!$E$6=0,0,AW31)</f>
        <v>0</v>
      </c>
      <c r="BC23" s="20" cm="1">
        <f t="array" ref="BC23">$AS5/$AQ5-SUMPRODUCT($AU5:$AZ5,TRANSPOSE(BB$20:BB$25))/$AQ5+BB23</f>
        <v>-0.4277776081515533</v>
      </c>
      <c r="BD23" s="20" cm="1">
        <f t="array" ref="BD23">$AS5/$AQ5-SUMPRODUCT($AU5:$AZ5,TRANSPOSE(BC$20:BC$25))/$AQ5+BC23</f>
        <v>-0.24559667713710787</v>
      </c>
      <c r="BE23" s="20" cm="1">
        <f t="array" ref="BE23">$AS5/$AQ5-SUMPRODUCT($AU5:$AZ5,TRANSPOSE(BD$20:BD$25))/$AQ5+BD23</f>
        <v>-0.29358621904956517</v>
      </c>
      <c r="BF23" s="20" cm="1">
        <f t="array" ref="BF23">$AS5/$AQ5-SUMPRODUCT($AU5:$AZ5,TRANSPOSE(BE$20:BE$25))/$AQ5+BE23</f>
        <v>-0.26348944642685079</v>
      </c>
      <c r="BG23" s="20" cm="1">
        <f t="array" ref="BG23">$AS5/$AQ5-SUMPRODUCT($AU5:$AZ5,TRANSPOSE(BF$20:BF$25))/$AQ5+BF23</f>
        <v>-0.26869879888364112</v>
      </c>
      <c r="BH23" s="20" cm="1">
        <f t="array" ref="BH23">$AS5/$AQ5-SUMPRODUCT($AU5:$AZ5,TRANSPOSE(BG$20:BG$25))/$AQ5+BG23</f>
        <v>-0.26653096406598686</v>
      </c>
      <c r="BI23" s="20" cm="1">
        <f t="array" ref="BI23">$AS5/$AQ5-SUMPRODUCT($AU5:$AZ5,TRANSPOSE(BH$20:BH$25))/$AQ5+BH23</f>
        <v>-0.27175609447015181</v>
      </c>
      <c r="BJ23" s="20" cm="1">
        <f t="array" ref="BJ23">$AS5/$AQ5-SUMPRODUCT($AU5:$AZ5,TRANSPOSE(BI$20:BI$25))/$AQ5+BI23</f>
        <v>-0.27805474380447454</v>
      </c>
      <c r="BK23" s="20" cm="1">
        <f t="array" ref="BK23">$AS5/$AQ5-SUMPRODUCT($AU5:$AZ5,TRANSPOSE(BJ$20:BJ$25))/$AQ5+BJ23</f>
        <v>-0.28703016740231263</v>
      </c>
      <c r="BL23" s="20" cm="1">
        <f t="array" ref="BL23">$AS5/$AQ5-SUMPRODUCT($AU5:$AZ5,TRANSPOSE(BK$20:BK$25))/$AQ5+BK23</f>
        <v>-0.29750626808876873</v>
      </c>
      <c r="BM23" s="20" cm="1">
        <f t="array" ref="BM23">$AS5/$AQ5-SUMPRODUCT($AU5:$AZ5,TRANSPOSE(BL$20:BL$25))/$AQ5+BL23</f>
        <v>-0.30945100270840625</v>
      </c>
      <c r="BN23" s="20" cm="1">
        <f t="array" ref="BN23">$AS5/$AQ5-SUMPRODUCT($AU5:$AZ5,TRANSPOSE(BM$20:BM$25))/$AQ5+BM23</f>
        <v>-0.32250452605581248</v>
      </c>
      <c r="BO23" s="20" cm="1">
        <f t="array" ref="BO23">$AS5/$AQ5-SUMPRODUCT($AU5:$AZ5,TRANSPOSE(BN$20:BN$25))/$AQ5+BN23</f>
        <v>-0.33649996721135045</v>
      </c>
      <c r="BP23" s="20" cm="1">
        <f t="array" ref="BP23">$AS5/$AQ5-SUMPRODUCT($AU5:$AZ5,TRANSPOSE(BO$20:BO$25))/$AQ5+BO23</f>
        <v>-0.35125410349445196</v>
      </c>
      <c r="BQ23" s="20" cm="1">
        <f t="array" ref="BQ23">$AS5/$AQ5-SUMPRODUCT($AU5:$AZ5,TRANSPOSE(BP$20:BP$25))/$AQ5+BP23</f>
        <v>-0.36663155263808578</v>
      </c>
      <c r="BR23" s="20" cm="1">
        <f t="array" ref="BR23">$AS5/$AQ5-SUMPRODUCT($AU5:$AZ5,TRANSPOSE(BQ$20:BQ$25))/$AQ5+BQ23</f>
        <v>-0.3825115866440687</v>
      </c>
      <c r="BS23" s="20" cm="1">
        <f t="array" ref="BS23">$AS5/$AQ5-SUMPRODUCT($AU5:$AZ5,TRANSPOSE(BR$20:BR$25))/$AQ5+BR23</f>
        <v>-0.39879346336339982</v>
      </c>
      <c r="BT23" s="20" cm="1">
        <f t="array" ref="BT23">$AS5/$AQ5-SUMPRODUCT($AU5:$AZ5,TRANSPOSE(BS$20:BS$25))/$AQ5+BS23</f>
        <v>-0.41538944348080037</v>
      </c>
      <c r="BU23" s="20" cm="1">
        <f t="array" ref="BU23">$AS5/$AQ5-SUMPRODUCT($AU5:$AZ5,TRANSPOSE(BT$20:BT$25))/$AQ5+BT23</f>
        <v>-0.43222368310182313</v>
      </c>
      <c r="BV23" s="20" cm="1">
        <f t="array" ref="BV23">$AS5/$AQ5-SUMPRODUCT($AU5:$AZ5,TRANSPOSE(BU$20:BU$25))/$AQ5+BU23</f>
        <v>-0.44922989356573534</v>
      </c>
      <c r="BW23" s="20" cm="1">
        <f t="array" ref="BW23">$AS5/$AQ5-SUMPRODUCT($AU5:$AZ5,TRANSPOSE(BV$20:BV$25))/$AQ5+BV23</f>
        <v>-0.46635010748214789</v>
      </c>
      <c r="BX23" s="20" cm="1">
        <f t="array" ref="BX23">$AS5/$AQ5-SUMPRODUCT($AU5:$AZ5,TRANSPOSE(BW$20:BW$25))/$AQ5+BW23</f>
        <v>-0.48353349407447827</v>
      </c>
      <c r="BY23" s="20" cm="1">
        <f t="array" ref="BY23">$AS5/$AQ5-SUMPRODUCT($AU5:$AZ5,TRANSPOSE(BX$20:BX$25))/$AQ5+BX23</f>
        <v>-0.50073548097407294</v>
      </c>
      <c r="BZ23" s="20" cm="1">
        <f t="array" ref="BZ23">$AS5/$AQ5-SUMPRODUCT($AU5:$AZ5,TRANSPOSE(BY$20:BY$25))/$AQ5+BY23</f>
        <v>-0.51791699772669109</v>
      </c>
      <c r="CA23" s="20" cm="1">
        <f t="array" ref="CA23">$AS5/$AQ5-SUMPRODUCT($AU5:$AZ5,TRANSPOSE(BZ$20:BZ$25))/$AQ5+BZ23</f>
        <v>-0.53504384809387218</v>
      </c>
      <c r="CB23" s="20" cm="1">
        <f t="array" ref="CB23">$AS5/$AQ5-SUMPRODUCT($AU5:$AZ5,TRANSPOSE(CA$20:CA$25))/$AQ5+CA23</f>
        <v>-0.55208616685463729</v>
      </c>
      <c r="CC23" s="20" cm="1">
        <f t="array" ref="CC23">$AS5/$AQ5-SUMPRODUCT($AU5:$AZ5,TRANSPOSE(CB$20:CB$25))/$AQ5+CB23</f>
        <v>-0.56901794863846578</v>
      </c>
      <c r="CD23" s="20" cm="1">
        <f t="array" ref="CD23">$AS5/$AQ5-SUMPRODUCT($AU5:$AZ5,TRANSPOSE(CC$20:CC$25))/$AQ5+CC23</f>
        <v>-0.58581663313965615</v>
      </c>
      <c r="CE23" s="20" cm="1">
        <f t="array" ref="CE23">$AS5/$AQ5-SUMPRODUCT($AU5:$AZ5,TRANSPOSE(CD$20:CD$25))/$AQ5+CD23</f>
        <v>-0.60246273792566285</v>
      </c>
      <c r="CF23" s="20" cm="1">
        <f t="array" ref="CF23">$AS5/$AQ5-SUMPRODUCT($AU5:$AZ5,TRANSPOSE(CE$20:CE$25))/$AQ5+CE23</f>
        <v>-0.61893953132809265</v>
      </c>
      <c r="CG23" s="20" cm="1">
        <f t="array" ref="CG23">$AS5/$AQ5-SUMPRODUCT($AU5:$AZ5,TRANSPOSE(CF$20:CF$25))/$AQ5+CF23</f>
        <v>-0.6352327400077602</v>
      </c>
      <c r="CH23" s="20" cm="1">
        <f t="array" ref="CH23">$AS5/$AQ5-SUMPRODUCT($AU5:$AZ5,TRANSPOSE(CG$20:CG$25))/$AQ5+CG23</f>
        <v>-0.65133028677641103</v>
      </c>
      <c r="CI23" s="20" cm="1">
        <f t="array" ref="CI23">$AS5/$AQ5-SUMPRODUCT($AU5:$AZ5,TRANSPOSE(CH$20:CH$25))/$AQ5+CH23</f>
        <v>-0.66722205513013888</v>
      </c>
      <c r="CJ23" s="20" cm="1">
        <f t="array" ref="CJ23">$AS5/$AQ5-SUMPRODUCT($AU5:$AZ5,TRANSPOSE(CI$20:CI$25))/$AQ5+CI23</f>
        <v>-0.68289967751755942</v>
      </c>
      <c r="CK23" s="20" cm="1">
        <f t="array" ref="CK23">$AS5/$AQ5-SUMPRODUCT($AU5:$AZ5,TRANSPOSE(CJ$20:CJ$25))/$AQ5+CJ23</f>
        <v>-0.69835634481474329</v>
      </c>
      <c r="CL23" s="20" cm="1">
        <f t="array" ref="CL23">$AS5/$AQ5-SUMPRODUCT($AU5:$AZ5,TRANSPOSE(CK$20:CK$25))/$AQ5+CK23</f>
        <v>-0.71358663481602225</v>
      </c>
      <c r="CM23" s="20" cm="1">
        <f t="array" ref="CM23">$AS5/$AQ5-SUMPRODUCT($AU5:$AZ5,TRANSPOSE(CL$20:CL$25))/$AQ5+CL23</f>
        <v>-0.72858635782138914</v>
      </c>
      <c r="CN23" s="20" cm="1">
        <f t="array" ref="CN23">$AS5/$AQ5-SUMPRODUCT($AU5:$AZ5,TRANSPOSE(CM$20:CM$25))/$AQ5+CM23</f>
        <v>-0.7433524176221229</v>
      </c>
      <c r="CO23" s="20" cm="1">
        <f t="array" ref="CO23">$AS5/$AQ5-SUMPRODUCT($AU5:$AZ5,TRANSPOSE(CN$20:CN$25))/$AQ5+CN23</f>
        <v>-0.75788268637193168</v>
      </c>
      <c r="CP23" s="20" cm="1">
        <f t="array" ref="CP23">$AS5/$AQ5-SUMPRODUCT($AU5:$AZ5,TRANSPOSE(CO$20:CO$25))/$AQ5+CO23</f>
        <v>-0.77217589198946512</v>
      </c>
      <c r="CQ23" s="20" cm="1">
        <f t="array" ref="CQ23">$AS5/$AQ5-SUMPRODUCT($AU5:$AZ5,TRANSPOSE(CP$20:CP$25))/$AQ5+CP23</f>
        <v>-0.78623151687583281</v>
      </c>
      <c r="CR23" s="20" cm="1">
        <f t="array" ref="CR23">$AS5/$AQ5-SUMPRODUCT($AU5:$AZ5,TRANSPOSE(CQ$20:CQ$25))/$AQ5+CQ23</f>
        <v>-0.80004970685182664</v>
      </c>
      <c r="CS23" s="20" cm="1">
        <f t="array" ref="CS23">$AS5/$AQ5-SUMPRODUCT($AU5:$AZ5,TRANSPOSE(CR$20:CR$25))/$AQ5+CR23</f>
        <v>-0.8136311893268976</v>
      </c>
      <c r="CT23" s="20" cm="1">
        <f t="array" ref="CT23">$AS5/$AQ5-SUMPRODUCT($AU5:$AZ5,TRANSPOSE(CS$20:CS$25))/$AQ5+CS23</f>
        <v>-0.82697719980771645</v>
      </c>
      <c r="CU23" s="20" cm="1">
        <f t="array" ref="CU23">$AS5/$AQ5-SUMPRODUCT($AU5:$AZ5,TRANSPOSE(CT$20:CT$25))/$AQ5+CT23</f>
        <v>-0.84008941594001418</v>
      </c>
      <c r="CV23" s="20" cm="1">
        <f t="array" ref="CV23">$AS5/$AQ5-SUMPRODUCT($AU5:$AZ5,TRANSPOSE(CU$20:CU$25))/$AQ5+CU23</f>
        <v>-0.85296989835460835</v>
      </c>
      <c r="CW23" s="20" cm="1">
        <f t="array" ref="CW23">$AS5/$AQ5-SUMPRODUCT($AU5:$AZ5,TRANSPOSE(CV$20:CV$25))/$AQ5+CV23</f>
        <v>-0.8656210376581206</v>
      </c>
      <c r="CX23" s="20" cm="1">
        <f t="array" ref="CX23">$AS5/$AQ5-SUMPRODUCT($AU5:$AZ5,TRANSPOSE(CW$20:CW$25))/$AQ5+CW23</f>
        <v>-0.87804550697171879</v>
      </c>
      <c r="CY23" s="20" cm="1">
        <f t="array" ref="CY23">$AS5/$AQ5-SUMPRODUCT($AU5:$AZ5,TRANSPOSE(CX$20:CX$25))/$AQ5+CX23</f>
        <v>-0.89024621947800453</v>
      </c>
      <c r="CZ23" s="20" cm="1">
        <f t="array" ref="CZ23">$AS5/$AQ5-SUMPRODUCT($AU5:$AZ5,TRANSPOSE(CY$20:CY$25))/$AQ5+CY23</f>
        <v>-0.90222629048751801</v>
      </c>
      <c r="DA23" s="20" cm="1">
        <f t="array" ref="DA23">$AS5/$AQ5-SUMPRODUCT($AU5:$AZ5,TRANSPOSE(CZ$20:CZ$25))/$AQ5+CZ23</f>
        <v>-0.91398900358281154</v>
      </c>
      <c r="DB23" s="20" cm="1">
        <f t="array" ref="DB23">$AS5/$AQ5-SUMPRODUCT($AU5:$AZ5,TRANSPOSE(DA$20:DA$25))/$AQ5+DA23</f>
        <v>-0.92553778044010904</v>
      </c>
      <c r="DC23" s="20" cm="1">
        <f t="array" ref="DC23">$AS5/$AQ5-SUMPRODUCT($AU5:$AZ5,TRANSPOSE(DB$20:DB$25))/$AQ5+DB23</f>
        <v>-0.93687615396665747</v>
      </c>
      <c r="DD23" s="20" cm="1">
        <f t="array" ref="DD23">$AS5/$AQ5-SUMPRODUCT($AU5:$AZ5,TRANSPOSE(DC$20:DC$25))/$AQ5+DC23</f>
        <v>-0.94800774442636793</v>
      </c>
      <c r="DE23" s="20" cm="1">
        <f t="array" ref="DE23">$AS5/$AQ5-SUMPRODUCT($AU5:$AZ5,TRANSPOSE(DD$20:DD$25))/$AQ5+DD23</f>
        <v>-0.9589362382575829</v>
      </c>
      <c r="DF23" s="20" cm="1">
        <f t="array" ref="DF23">$AS5/$AQ5-SUMPRODUCT($AU5:$AZ5,TRANSPOSE(DE$20:DE$25))/$AQ5+DE23</f>
        <v>-0.96966536931509217</v>
      </c>
      <c r="DG23" s="20" cm="1">
        <f t="array" ref="DG23">$AS5/$AQ5-SUMPRODUCT($AU5:$AZ5,TRANSPOSE(DF$20:DF$25))/$AQ5+DF23</f>
        <v>-0.98019890229414086</v>
      </c>
      <c r="DH23" s="20" cm="1">
        <f t="array" ref="DH23">$AS5/$AQ5-SUMPRODUCT($AU5:$AZ5,TRANSPOSE(DG$20:DG$25))/$AQ5+DG23</f>
        <v>-0.99054061811737781</v>
      </c>
      <c r="DI23" s="20" cm="1">
        <f t="array" ref="DI23">$AS5/$AQ5-SUMPRODUCT($AU5:$AZ5,TRANSPOSE(DH$20:DH$25))/$AQ5+DH23</f>
        <v>-1.0006943010867035</v>
      </c>
      <c r="DJ23" s="20" cm="1">
        <f t="array" ref="DJ23">$AS5/$AQ5-SUMPRODUCT($AU5:$AZ5,TRANSPOSE(DI$20:DI$25))/$AQ5+DI23</f>
        <v>-1.0106637276210078</v>
      </c>
      <c r="DK23" s="20" cm="1">
        <f t="array" ref="DK23">$AS5/$AQ5-SUMPRODUCT($AU5:$AZ5,TRANSPOSE(DJ$20:DJ$25))/$AQ5+DJ23</f>
        <v>-1.0204526564180183</v>
      </c>
      <c r="DL23" s="20" cm="1">
        <f t="array" ref="DL23">$AS5/$AQ5-SUMPRODUCT($AU5:$AZ5,TRANSPOSE(DK$20:DK$25))/$AQ5+DK23</f>
        <v>-1.030064819894084</v>
      </c>
      <c r="DM23" s="20" cm="1">
        <f t="array" ref="DM23">$AS5/$AQ5-SUMPRODUCT($AU5:$AZ5,TRANSPOSE(DL$20:DL$25))/$AQ5+DL23</f>
        <v>-1.0395039167698461</v>
      </c>
      <c r="DN23" s="20" cm="1">
        <f t="array" ref="DN23">$AS5/$AQ5-SUMPRODUCT($AU5:$AZ5,TRANSPOSE(DM$20:DM$25))/$AQ5+DM23</f>
        <v>-1.048773605682539</v>
      </c>
      <c r="DO23" s="20" cm="1">
        <f t="array" ref="DO23">$AS5/$AQ5-SUMPRODUCT($AU5:$AZ5,TRANSPOSE(DN$20:DN$25))/$AQ5+DN23</f>
        <v>-1.0578774997172398</v>
      </c>
      <c r="DP23" s="20" cm="1">
        <f t="array" ref="DP23">$AS5/$AQ5-SUMPRODUCT($AU5:$AZ5,TRANSPOSE(DO$20:DO$25))/$AQ5+DO23</f>
        <v>-1.0668191617598737</v>
      </c>
      <c r="DQ23" s="20" cm="1">
        <f t="array" ref="DQ23">$AS5/$AQ5-SUMPRODUCT($AU5:$AZ5,TRANSPOSE(DP$20:DP$25))/$AQ5+DP23</f>
        <v>-1.0756021005842586</v>
      </c>
      <c r="DR23" s="20" cm="1">
        <f t="array" ref="DR23">$AS5/$AQ5-SUMPRODUCT($AU5:$AZ5,TRANSPOSE(DQ$20:DQ$25))/$AQ5+DQ23</f>
        <v>-1.0842297675940673</v>
      </c>
      <c r="DS23" s="20" cm="1">
        <f t="array" ref="DS23">$AS5/$AQ5-SUMPRODUCT($AU5:$AZ5,TRANSPOSE(DR$20:DR$25))/$AQ5+DR23</f>
        <v>-1.092705554148351</v>
      </c>
      <c r="DT23" s="20" cm="1">
        <f t="array" ref="DT23">$AS5/$AQ5-SUMPRODUCT($AU5:$AZ5,TRANSPOSE(DS$20:DS$25))/$AQ5+DS23</f>
        <v>-1.101032789406297</v>
      </c>
      <c r="DU23" s="20" cm="1">
        <f t="array" ref="DU23">$AS5/$AQ5-SUMPRODUCT($AU5:$AZ5,TRANSPOSE(DT$20:DT$25))/$AQ5+DT23</f>
        <v>-1.1092147386332551</v>
      </c>
      <c r="DV23" s="20" cm="1">
        <f t="array" ref="DV23">$AS5/$AQ5-SUMPRODUCT($AU5:$AZ5,TRANSPOSE(DU$20:DU$25))/$AQ5+DU23</f>
        <v>-1.1172546019158216</v>
      </c>
      <c r="DW23" s="20" cm="1">
        <f t="array" ref="DW23">$AS5/$AQ5-SUMPRODUCT($AU5:$AZ5,TRANSPOSE(DV$20:DV$25))/$AQ5+DV23</f>
        <v>-1.125155513238969</v>
      </c>
      <c r="DX23" s="20" cm="1">
        <f t="array" ref="DX23">$AS5/$AQ5-SUMPRODUCT($AU5:$AZ5,TRANSPOSE(DW$20:DW$25))/$AQ5+DW23</f>
        <v>-1.1329205398829196</v>
      </c>
      <c r="DY23" s="20" cm="1">
        <f t="array" ref="DY23">$AS5/$AQ5-SUMPRODUCT($AU5:$AZ5,TRANSPOSE(DX$20:DX$25))/$AQ5+DX23</f>
        <v>-1.1405526821017138</v>
      </c>
      <c r="DZ23" s="20" cm="1">
        <f t="array" ref="DZ23">$AS5/$AQ5-SUMPRODUCT($AU5:$AZ5,TRANSPOSE(DY$20:DY$25))/$AQ5+DY23</f>
        <v>-1.1480548730492701</v>
      </c>
      <c r="EA23" s="20" cm="1">
        <f t="array" ref="EA23">$AS5/$AQ5-SUMPRODUCT($AU5:$AZ5,TRANSPOSE(DZ$20:DZ$25))/$AQ5+DZ23</f>
        <v>-1.155429978922212</v>
      </c>
      <c r="EB23" s="20" cm="1">
        <f t="array" ref="EB23">$AS5/$AQ5-SUMPRODUCT($AU5:$AZ5,TRANSPOSE(EA$20:EA$25))/$AQ5+EA23</f>
        <v>-1.1626807992918746</v>
      </c>
      <c r="EC23" s="20" cm="1">
        <f t="array" ref="EC23">$AS5/$AQ5-SUMPRODUCT($AU5:$AZ5,TRANSPOSE(EB$20:EB$25))/$AQ5+EB23</f>
        <v>-1.1698100676007477</v>
      </c>
      <c r="ED23" s="20" cm="1">
        <f t="array" ref="ED23">$AS5/$AQ5-SUMPRODUCT($AU5:$AZ5,TRANSPOSE(EC$20:EC$25))/$AQ5+EC23</f>
        <v>-1.1768204518011702</v>
      </c>
      <c r="EE23" s="20" cm="1">
        <f t="array" ref="EE23">$AS5/$AQ5-SUMPRODUCT($AU5:$AZ5,TRANSPOSE(ED$20:ED$25))/$AQ5+ED23</f>
        <v>-1.1837145551164114</v>
      </c>
      <c r="EF23" s="20" cm="1">
        <f t="array" ref="EF23">$AS5/$AQ5-SUMPRODUCT($AU5:$AZ5,TRANSPOSE(EE$20:EE$25))/$AQ5+EE23</f>
        <v>-1.1904949169063603</v>
      </c>
      <c r="EG23" s="20" cm="1">
        <f t="array" ref="EG23">$AS5/$AQ5-SUMPRODUCT($AU5:$AZ5,TRANSPOSE(EF$20:EF$25))/$AQ5+EF23</f>
        <v>-1.1971640136219301</v>
      </c>
      <c r="EH23" s="20" cm="1">
        <f t="array" ref="EH23">$AS5/$AQ5-SUMPRODUCT($AU5:$AZ5,TRANSPOSE(EG$20:EG$25))/$AQ5+EG23</f>
        <v>-1.2037242598339952</v>
      </c>
      <c r="EI23" s="20" cm="1">
        <f t="array" ref="EI23">$AS5/$AQ5-SUMPRODUCT($AU5:$AZ5,TRANSPOSE(EH$20:EH$25))/$AQ5+EH23</f>
        <v>-1.2101780093242016</v>
      </c>
      <c r="EJ23" s="20" cm="1">
        <f t="array" ref="EJ23">$AS5/$AQ5-SUMPRODUCT($AU5:$AZ5,TRANSPOSE(EI$20:EI$25))/$AQ5+EI23</f>
        <v>-1.2165275562263858</v>
      </c>
      <c r="EK23" s="20" cm="1">
        <f t="array" ref="EK23">$AS5/$AQ5-SUMPRODUCT($AU5:$AZ5,TRANSPOSE(EJ$20:EJ$25))/$AQ5+EJ23</f>
        <v>-1.2227751362085788</v>
      </c>
      <c r="EL23" s="20" cm="1">
        <f t="array" ref="EL23">$AS5/$AQ5-SUMPRODUCT($AU5:$AZ5,TRANSPOSE(EK$20:EK$25))/$AQ5+EK23</f>
        <v>-1.2289229276866995</v>
      </c>
      <c r="EM23" s="20" cm="1">
        <f t="array" ref="EM23">$AS5/$AQ5-SUMPRODUCT($AU5:$AZ5,TRANSPOSE(EL$20:EL$25))/$AQ5+EL23</f>
        <v>-1.2349730530620526</v>
      </c>
      <c r="EN23" s="20" cm="1">
        <f t="array" ref="EN23">$AS5/$AQ5-SUMPRODUCT($AU5:$AZ5,TRANSPOSE(EM$20:EM$25))/$AQ5+EM23</f>
        <v>-1.2409275799756587</v>
      </c>
      <c r="EO23" s="20" cm="1">
        <f t="array" ref="EO23">$AS5/$AQ5-SUMPRODUCT($AU5:$AZ5,TRANSPOSE(EN$20:EN$25))/$AQ5+EN23</f>
        <v>-1.2467885225732622</v>
      </c>
      <c r="EP23" s="20" cm="1">
        <f t="array" ref="EP23">$AS5/$AQ5-SUMPRODUCT($AU5:$AZ5,TRANSPOSE(EO$20:EO$25))/$AQ5+EO23</f>
        <v>-1.2525578427756021</v>
      </c>
      <c r="EQ23" s="20" cm="1">
        <f t="array" ref="EQ23">$AS5/$AQ5-SUMPRODUCT($AU5:$AZ5,TRANSPOSE(EP$20:EP$25))/$AQ5+EP23</f>
        <v>-1.2582374515491914</v>
      </c>
      <c r="ER23" s="20" cm="1">
        <f t="array" ref="ER23">$AS5/$AQ5-SUMPRODUCT($AU5:$AZ5,TRANSPOSE(EQ$20:EQ$25))/$AQ5+EQ23</f>
        <v>-1.2638292101734505</v>
      </c>
      <c r="ES23" s="20" cm="1">
        <f t="array" ref="ES23">$AS5/$AQ5-SUMPRODUCT($AU5:$AZ5,TRANSPOSE(ER$20:ER$25))/$AQ5+ER23</f>
        <v>-1.2693349315005631</v>
      </c>
      <c r="ET23" s="20" cm="1">
        <f t="array" ref="ET23">$AS5/$AQ5-SUMPRODUCT($AU5:$AZ5,TRANSPOSE(ES$20:ES$25))/$AQ5+ES23</f>
        <v>-1.2747563812049201</v>
      </c>
      <c r="EU23" s="20" cm="1">
        <f t="array" ref="EU23">$AS5/$AQ5-SUMPRODUCT($AU5:$AZ5,TRANSPOSE(ET$20:ET$25))/$AQ5+ET23</f>
        <v>-1.2800952790194251</v>
      </c>
      <c r="EV23" s="20" cm="1">
        <f t="array" ref="EV23">$AS5/$AQ5-SUMPRODUCT($AU5:$AZ5,TRANSPOSE(EU$20:EU$25))/$AQ5+EU23</f>
        <v>-1.2853532999563377</v>
      </c>
      <c r="EW23" s="20" cm="1">
        <f t="array" ref="EW23">$AS5/$AQ5-SUMPRODUCT($AU5:$AZ5,TRANSPOSE(EV$20:EV$25))/$AQ5+EV23</f>
        <v>-1.2905320755106626</v>
      </c>
      <c r="EX23" s="20" cm="1">
        <f t="array" ref="EX23">$AS5/$AQ5-SUMPRODUCT($AU5:$AZ5,TRANSPOSE(EW$20:EW$25))/$AQ5+EW23</f>
        <v>-1.2956331948444055</v>
      </c>
    </row>
    <row r="24" spans="1:154">
      <c r="A24" s="6">
        <v>-1.4708900223830044</v>
      </c>
      <c r="B24" s="6">
        <v>5.8111537836086757</v>
      </c>
      <c r="C24" s="6">
        <v>10.668847640984032</v>
      </c>
      <c r="D24" s="6">
        <v>7.1315607554167393</v>
      </c>
      <c r="E24" s="6">
        <v>-0.88778611792721918</v>
      </c>
      <c r="F24" s="6">
        <v>13.200611569323378</v>
      </c>
      <c r="G24" s="6">
        <v>-1.0066348601729151</v>
      </c>
      <c r="H24" s="6">
        <v>-3.4076766793001236</v>
      </c>
      <c r="I24" s="40">
        <f>SUMPRODUCT(J24:O24,Results!B$12:G$12)+Results!$E$5*H24-AD24+AE24</f>
        <v>-58.325575935795328</v>
      </c>
      <c r="J24" s="9">
        <f>SUMPRODUCT($A24:$F24,Results!$B$15:$G$15)</f>
        <v>-4.8425350357497798</v>
      </c>
      <c r="K24" s="9">
        <f>SUMPRODUCT($A24:$F24,Results!$B$16:$G$16)</f>
        <v>-13.354896626087342</v>
      </c>
      <c r="L24" s="9">
        <f>SUMPRODUCT($A24:$F24,Results!$B$17:$G$17)</f>
        <v>28.067361280790131</v>
      </c>
      <c r="M24" s="9">
        <f>SUMPRODUCT($A24:$F24,Results!$B$18:$G$18)</f>
        <v>0.75332739921971381</v>
      </c>
      <c r="N24" s="9">
        <f>SUMPRODUCT($A24:$F24,Results!$B$19:$G$19)</f>
        <v>-35.172325853055305</v>
      </c>
      <c r="O24" s="9">
        <f>SUMPRODUCT($A24:$F24,Results!$B$20:$G$20)</f>
        <v>-8.9737301197701616</v>
      </c>
      <c r="P24" s="9" cm="1">
        <f t="array" ref="P24">SUMPRODUCT(J24:O24,TRANSPOSE(BQ$20:BQ$25))+$AI$20-$BQ$27</f>
        <v>1.3674827417237694</v>
      </c>
      <c r="Q24" s="27" cm="1">
        <f t="array" ref="Q24">SUMPRODUCT(J24:O24,TRANSPOSE(EX$20:EX$25))+$AI$20-$EX$27</f>
        <v>-34.258381868961727</v>
      </c>
      <c r="R24" s="9">
        <f>I24-Results!$E$5*H24</f>
        <v>-37.879515859994584</v>
      </c>
      <c r="S24" s="9" cm="1">
        <f t="array" ref="S24">SUMPRODUCT(J24:O24,TRANSPOSE(AW$28:AW$33))+$AI$20-$AH$26</f>
        <v>35.600959957120395</v>
      </c>
      <c r="T24" s="9">
        <f>SUMPRODUCT(J24:O24,Results!K$9:P$9)</f>
        <v>-35.069710217388923</v>
      </c>
      <c r="U24" s="9">
        <f>SUMPRODUCT(J24:O24,Results!K$9:P$9)+$AI$20-$AH$31</f>
        <v>-36.651938938462081</v>
      </c>
      <c r="V24" s="9">
        <f t="shared" si="6"/>
        <v>-59.693058677519097</v>
      </c>
      <c r="W24" s="9">
        <f t="shared" si="7"/>
        <v>-24.067194066833601</v>
      </c>
      <c r="X24" s="9">
        <f t="shared" si="8"/>
        <v>-20.446060075800744</v>
      </c>
      <c r="Y24" s="9">
        <f t="shared" si="9"/>
        <v>-93.926535892915723</v>
      </c>
      <c r="Z24" s="9">
        <f t="shared" si="10"/>
        <v>-91.067799362885467</v>
      </c>
      <c r="AA24" s="9">
        <f t="shared" si="11"/>
        <v>-21.673636997333247</v>
      </c>
      <c r="AC24" s="9">
        <v>-23.859246714037759</v>
      </c>
      <c r="AD24" s="9">
        <v>-23.859246714037759</v>
      </c>
      <c r="AE24" s="9">
        <f t="shared" si="12"/>
        <v>-23.859246714037759</v>
      </c>
      <c r="AF24" s="9">
        <f t="shared" ca="1" si="0"/>
        <v>0.43417383877293314</v>
      </c>
      <c r="AP24" s="11"/>
      <c r="AU24" s="3">
        <f>-AU6/$AQ6</f>
        <v>0.35902247174390828</v>
      </c>
      <c r="AV24" s="3">
        <f>-AV6/$AQ6</f>
        <v>-0.16737072227663033</v>
      </c>
      <c r="AW24" s="3">
        <f>-AW6/$AQ6</f>
        <v>0.19918548852021792</v>
      </c>
      <c r="AX24" s="3">
        <f>-AX6/$AQ6</f>
        <v>-0.15069266917709026</v>
      </c>
      <c r="AY24" s="3">
        <f>1-AY6/$AQ6</f>
        <v>0.618668486965124</v>
      </c>
      <c r="AZ24" s="3">
        <f>-AZ6/$AQ6</f>
        <v>0.12893625141188181</v>
      </c>
      <c r="BB24" s="19">
        <f>IF(Results!$E$6=0,0,AW32)</f>
        <v>0</v>
      </c>
      <c r="BC24" s="20" cm="1">
        <f t="array" ref="BC24">$AS6/$AQ6-SUMPRODUCT($AU6:$AZ6,TRANSPOSE(BB$20:BB$25))/$AQ6+BB24</f>
        <v>-0.75138385054676593</v>
      </c>
      <c r="BD24" s="20" cm="1">
        <f t="array" ref="BD24">$AS6/$AQ6-SUMPRODUCT($AU6:$AZ6,TRANSPOSE(BC$20:BC$25))/$AQ6+BC24</f>
        <v>-0.42601207482329984</v>
      </c>
      <c r="BE24" s="20" cm="1">
        <f t="array" ref="BE24">$AS6/$AQ6-SUMPRODUCT($AU6:$AZ6,TRANSPOSE(BD$20:BD$25))/$AQ6+BD24</f>
        <v>-0.48329080215707709</v>
      </c>
      <c r="BF24" s="20" cm="1">
        <f t="array" ref="BF24">$AS6/$AQ6-SUMPRODUCT($AU6:$AZ6,TRANSPOSE(BE$20:BE$25))/$AQ6+BE24</f>
        <v>-0.39568358362769485</v>
      </c>
      <c r="BG24" s="20" cm="1">
        <f t="array" ref="BG24">$AS6/$AQ6-SUMPRODUCT($AU6:$AZ6,TRANSPOSE(BF$20:BF$25))/$AQ6+BF24</f>
        <v>-0.36291136471838492</v>
      </c>
      <c r="BH24" s="20" cm="1">
        <f t="array" ref="BH24">$AS6/$AQ6-SUMPRODUCT($AU6:$AZ6,TRANSPOSE(BG$20:BG$25))/$AQ6+BG24</f>
        <v>-0.31373161107594061</v>
      </c>
      <c r="BI24" s="20" cm="1">
        <f t="array" ref="BI24">$AS6/$AQ6-SUMPRODUCT($AU6:$AZ6,TRANSPOSE(BH$20:BH$25))/$AQ6+BH24</f>
        <v>-0.27536703220333014</v>
      </c>
      <c r="BJ24" s="20" cm="1">
        <f t="array" ref="BJ24">$AS6/$AQ6-SUMPRODUCT($AU6:$AZ6,TRANSPOSE(BI$20:BI$25))/$AQ6+BI24</f>
        <v>-0.23800216825354903</v>
      </c>
      <c r="BK24" s="20" cm="1">
        <f t="array" ref="BK24">$AS6/$AQ6-SUMPRODUCT($AU6:$AZ6,TRANSPOSE(BJ$20:BJ$25))/$AQ6+BJ24</f>
        <v>-0.20512112216029066</v>
      </c>
      <c r="BL24" s="20" cm="1">
        <f t="array" ref="BL24">$AS6/$AQ6-SUMPRODUCT($AU6:$AZ6,TRANSPOSE(BK$20:BK$25))/$AQ6+BK24</f>
        <v>-0.17514114572599726</v>
      </c>
      <c r="BM24" s="20" cm="1">
        <f t="array" ref="BM24">$AS6/$AQ6-SUMPRODUCT($AU6:$AZ6,TRANSPOSE(BL$20:BL$25))/$AQ6+BL24</f>
        <v>-0.14828465991057627</v>
      </c>
      <c r="BN24" s="20" cm="1">
        <f t="array" ref="BN24">$AS6/$AQ6-SUMPRODUCT($AU6:$AZ6,TRANSPOSE(BM$20:BM$25))/$AQ6+BM24</f>
        <v>-0.12409560080271653</v>
      </c>
      <c r="BO24" s="20" cm="1">
        <f t="array" ref="BO24">$AS6/$AQ6-SUMPRODUCT($AU6:$AZ6,TRANSPOSE(BN$20:BN$25))/$AQ6+BN24</f>
        <v>-0.10237956352073108</v>
      </c>
      <c r="BP24" s="20" cm="1">
        <f t="array" ref="BP24">$AS6/$AQ6-SUMPRODUCT($AU6:$AZ6,TRANSPOSE(BO$20:BO$25))/$AQ6+BO24</f>
        <v>-8.2868106423139798E-2</v>
      </c>
      <c r="BQ24" s="20" cm="1">
        <f t="array" ref="BQ24">$AS6/$AQ6-SUMPRODUCT($AU6:$AZ6,TRANSPOSE(BP$20:BP$25))/$AQ6+BP24</f>
        <v>-6.5346647383563217E-2</v>
      </c>
      <c r="BR24" s="20" cm="1">
        <f t="array" ref="BR24">$AS6/$AQ6-SUMPRODUCT($AU6:$AZ6,TRANSPOSE(BQ$20:BQ$25))/$AQ6+BQ24</f>
        <v>-4.9608002772688398E-2</v>
      </c>
      <c r="BS24" s="20" cm="1">
        <f t="array" ref="BS24">$AS6/$AQ6-SUMPRODUCT($AU6:$AZ6,TRANSPOSE(BR$20:BR$25))/$AQ6+BR24</f>
        <v>-3.5468576417169273E-2</v>
      </c>
      <c r="BT24" s="20" cm="1">
        <f t="array" ref="BT24">$AS6/$AQ6-SUMPRODUCT($AU6:$AZ6,TRANSPOSE(BS$20:BS$25))/$AQ6+BS24</f>
        <v>-2.2760723161148744E-2</v>
      </c>
      <c r="BU24" s="20" cm="1">
        <f t="array" ref="BU24">$AS6/$AQ6-SUMPRODUCT($AU6:$AZ6,TRANSPOSE(BT$20:BT$25))/$AQ6+BT24</f>
        <v>-1.1333636931450952E-2</v>
      </c>
      <c r="BV24" s="20" cm="1">
        <f t="array" ref="BV24">$AS6/$AQ6-SUMPRODUCT($AU6:$AZ6,TRANSPOSE(BU$20:BU$25))/$AQ6+BU24</f>
        <v>-1.0510646223053088E-3</v>
      </c>
      <c r="BW24" s="20" cm="1">
        <f t="array" ref="BW24">$AS6/$AQ6-SUMPRODUCT($AU6:$AZ6,TRANSPOSE(BV$20:BV$25))/$AQ6+BV24</f>
        <v>8.2097321210207186E-3</v>
      </c>
      <c r="BX24" s="20" cm="1">
        <f t="array" ref="BX24">$AS6/$AQ6-SUMPRODUCT($AU6:$AZ6,TRANSPOSE(BW$20:BW$25))/$AQ6+BW24</f>
        <v>1.6559351111078868E-2</v>
      </c>
      <c r="BY24" s="20" cm="1">
        <f t="array" ref="BY24">$AS6/$AQ6-SUMPRODUCT($AU6:$AZ6,TRANSPOSE(BX$20:BX$25))/$AQ6+BX24</f>
        <v>2.4097360175050597E-2</v>
      </c>
      <c r="BZ24" s="20" cm="1">
        <f t="array" ref="BZ24">$AS6/$AQ6-SUMPRODUCT($AU6:$AZ6,TRANSPOSE(BY$20:BY$25))/$AQ6+BY24</f>
        <v>3.0913364659151732E-2</v>
      </c>
      <c r="CA24" s="20" cm="1">
        <f t="array" ref="CA24">$AS6/$AQ6-SUMPRODUCT($AU6:$AZ6,TRANSPOSE(BZ$20:BZ$25))/$AQ6+BZ24</f>
        <v>3.7087957015489281E-2</v>
      </c>
      <c r="CB24" s="20" cm="1">
        <f t="array" ref="CB24">$AS6/$AQ6-SUMPRODUCT($AU6:$AZ6,TRANSPOSE(CA$20:CA$25))/$AQ6+CA24</f>
        <v>4.2693585425656932E-2</v>
      </c>
      <c r="CC24" s="20" cm="1">
        <f t="array" ref="CC24">$AS6/$AQ6-SUMPRODUCT($AU6:$AZ6,TRANSPOSE(CB$20:CB$25))/$AQ6+CB24</f>
        <v>4.779533802960978E-2</v>
      </c>
      <c r="CD24" s="20" cm="1">
        <f t="array" ref="CD24">$AS6/$AQ6-SUMPRODUCT($AU6:$AZ6,TRANSPOSE(CC$20:CC$25))/$AQ6+CC24</f>
        <v>5.2451654097957934E-2</v>
      </c>
      <c r="CE24" s="20" cm="1">
        <f t="array" ref="CE24">$AS6/$AQ6-SUMPRODUCT($AU6:$AZ6,TRANSPOSE(CD$20:CD$25))/$AQ6+CD24</f>
        <v>5.6714967488039725E-2</v>
      </c>
      <c r="CF24" s="20" cm="1">
        <f t="array" ref="CF24">$AS6/$AQ6-SUMPRODUCT($AU6:$AZ6,TRANSPOSE(CE$20:CE$25))/$AQ6+CE24</f>
        <v>6.0632289219809232E-2</v>
      </c>
      <c r="CG24" s="20" cm="1">
        <f t="array" ref="CG24">$AS6/$AQ6-SUMPRODUCT($AU6:$AZ6,TRANSPOSE(CF$20:CF$25))/$AQ6+CF24</f>
        <v>6.4245734704585611E-2</v>
      </c>
      <c r="CH24" s="20" cm="1">
        <f t="array" ref="CH24">$AS6/$AQ6-SUMPRODUCT($AU6:$AZ6,TRANSPOSE(CG$20:CG$25))/$AQ6+CG24</f>
        <v>6.759300091199083E-2</v>
      </c>
      <c r="CI24" s="20" cm="1">
        <f t="array" ref="CI24">$AS6/$AQ6-SUMPRODUCT($AU6:$AZ6,TRANSPOSE(CH$20:CH$25))/$AQ6+CH24</f>
        <v>7.0707798171479541E-2</v>
      </c>
      <c r="CJ24" s="20" cm="1">
        <f t="array" ref="CJ24">$AS6/$AQ6-SUMPRODUCT($AU6:$AZ6,TRANSPOSE(CI$20:CI$25))/$AQ6+CI24</f>
        <v>7.3620240897640743E-2</v>
      </c>
      <c r="CK24" s="20" cm="1">
        <f t="array" ref="CK24">$AS6/$AQ6-SUMPRODUCT($AU6:$AZ6,TRANSPOSE(CJ$20:CJ$25))/$AQ6+CJ24</f>
        <v>7.63572011103969E-2</v>
      </c>
      <c r="CL24" s="20" cm="1">
        <f t="array" ref="CL24">$AS6/$AQ6-SUMPRODUCT($AU6:$AZ6,TRANSPOSE(CK$20:CK$25))/$AQ6+CK24</f>
        <v>7.8942628260309289E-2</v>
      </c>
      <c r="CM24" s="20" cm="1">
        <f t="array" ref="CM24">$AS6/$AQ6-SUMPRODUCT($AU6:$AZ6,TRANSPOSE(CL$20:CL$25))/$AQ6+CL24</f>
        <v>8.1397838536133804E-2</v>
      </c>
      <c r="CN24" s="20" cm="1">
        <f t="array" ref="CN24">$AS6/$AQ6-SUMPRODUCT($AU6:$AZ6,TRANSPOSE(CM$20:CM$25))/$AQ6+CM24</f>
        <v>8.3741776532907042E-2</v>
      </c>
      <c r="CO24" s="20" cm="1">
        <f t="array" ref="CO24">$AS6/$AQ6-SUMPRODUCT($AU6:$AZ6,TRANSPOSE(CN$20:CN$25))/$AQ6+CN24</f>
        <v>8.5991251887559184E-2</v>
      </c>
      <c r="CP24" s="20" cm="1">
        <f t="array" ref="CP24">$AS6/$AQ6-SUMPRODUCT($AU6:$AZ6,TRANSPOSE(CO$20:CO$25))/$AQ6+CO24</f>
        <v>8.816115324387841E-2</v>
      </c>
      <c r="CQ24" s="20" cm="1">
        <f t="array" ref="CQ24">$AS6/$AQ6-SUMPRODUCT($AU6:$AZ6,TRANSPOSE(CP$20:CP$25))/$AQ6+CP24</f>
        <v>9.0264641686566671E-2</v>
      </c>
      <c r="CR24" s="20" cm="1">
        <f t="array" ref="CR24">$AS6/$AQ6-SUMPRODUCT($AU6:$AZ6,TRANSPOSE(CQ$20:CQ$25))/$AQ6+CQ24</f>
        <v>9.2313325583077033E-2</v>
      </c>
      <c r="CS24" s="20" cm="1">
        <f t="array" ref="CS24">$AS6/$AQ6-SUMPRODUCT($AU6:$AZ6,TRANSPOSE(CR$20:CR$25))/$AQ6+CR24</f>
        <v>9.4317418589786928E-2</v>
      </c>
      <c r="CT24" s="20" cm="1">
        <f t="array" ref="CT24">$AS6/$AQ6-SUMPRODUCT($AU6:$AZ6,TRANSPOSE(CS$20:CS$25))/$AQ6+CS24</f>
        <v>9.6285882414080204E-2</v>
      </c>
      <c r="CU24" s="20" cm="1">
        <f t="array" ref="CU24">$AS6/$AQ6-SUMPRODUCT($AU6:$AZ6,TRANSPOSE(CT$20:CT$25))/$AQ6+CT24</f>
        <v>9.8226555774420854E-2</v>
      </c>
      <c r="CV24" s="20" cm="1">
        <f t="array" ref="CV24">$AS6/$AQ6-SUMPRODUCT($AU6:$AZ6,TRANSPOSE(CU$20:CU$25))/$AQ6+CU24</f>
        <v>0.10014627086504169</v>
      </c>
      <c r="CW24" s="20" cm="1">
        <f t="array" ref="CW24">$AS6/$AQ6-SUMPRODUCT($AU6:$AZ6,TRANSPOSE(CV$20:CV$25))/$AQ6+CV24</f>
        <v>0.10205095850912116</v>
      </c>
      <c r="CX24" s="20" cm="1">
        <f t="array" ref="CX24">$AS6/$AQ6-SUMPRODUCT($AU6:$AZ6,TRANSPOSE(CW$20:CW$25))/$AQ6+CW24</f>
        <v>0.10394574307308346</v>
      </c>
      <c r="CY24" s="20" cm="1">
        <f t="array" ref="CY24">$AS6/$AQ6-SUMPRODUCT($AU6:$AZ6,TRANSPOSE(CX$20:CX$25))/$AQ6+CX24</f>
        <v>0.1058350281138305</v>
      </c>
      <c r="CZ24" s="20" cm="1">
        <f t="array" ref="CZ24">$AS6/$AQ6-SUMPRODUCT($AU6:$AZ6,TRANSPOSE(CY$20:CY$25))/$AQ6+CY24</f>
        <v>0.10772257363936055</v>
      </c>
      <c r="DA24" s="20" cm="1">
        <f t="array" ref="DA24">$AS6/$AQ6-SUMPRODUCT($AU6:$AZ6,TRANSPOSE(CZ$20:CZ$25))/$AQ6+CZ24</f>
        <v>0.10961156578040909</v>
      </c>
      <c r="DB24" s="20" cm="1">
        <f t="array" ref="DB24">$AS6/$AQ6-SUMPRODUCT($AU6:$AZ6,TRANSPOSE(DA$20:DA$25))/$AQ6+DA24</f>
        <v>0.11150467959571508</v>
      </c>
      <c r="DC24" s="20" cm="1">
        <f t="array" ref="DC24">$AS6/$AQ6-SUMPRODUCT($AU6:$AZ6,TRANSPOSE(DB$20:DB$25))/$AQ6+DB24</f>
        <v>0.11340413566548779</v>
      </c>
      <c r="DD24" s="20" cm="1">
        <f t="array" ref="DD24">$AS6/$AQ6-SUMPRODUCT($AU6:$AZ6,TRANSPOSE(DC$20:DC$25))/$AQ6+DC24</f>
        <v>0.11531175106602631</v>
      </c>
      <c r="DE24" s="20" cm="1">
        <f t="array" ref="DE24">$AS6/$AQ6-SUMPRODUCT($AU6:$AZ6,TRANSPOSE(DD$20:DD$25))/$AQ6+DD24</f>
        <v>0.11722898526256942</v>
      </c>
      <c r="DF24" s="20" cm="1">
        <f t="array" ref="DF24">$AS6/$AQ6-SUMPRODUCT($AU6:$AZ6,TRANSPOSE(DE$20:DE$25))/$AQ6+DE24</f>
        <v>0.11915698140683795</v>
      </c>
      <c r="DG24" s="20" cm="1">
        <f t="array" ref="DG24">$AS6/$AQ6-SUMPRODUCT($AU6:$AZ6,TRANSPOSE(DF$20:DF$25))/$AQ6+DF24</f>
        <v>0.12109660347984996</v>
      </c>
      <c r="DH24" s="20" cm="1">
        <f t="array" ref="DH24">$AS6/$AQ6-SUMPRODUCT($AU6:$AZ6,TRANSPOSE(DG$20:DG$25))/$AQ6+DG24</f>
        <v>0.12304846967901706</v>
      </c>
      <c r="DI24" s="20" cm="1">
        <f t="array" ref="DI24">$AS6/$AQ6-SUMPRODUCT($AU6:$AZ6,TRANSPOSE(DH$20:DH$25))/$AQ6+DH24</f>
        <v>0.12501298241085124</v>
      </c>
      <c r="DJ24" s="20" cm="1">
        <f t="array" ref="DJ24">$AS6/$AQ6-SUMPRODUCT($AU6:$AZ6,TRANSPOSE(DI$20:DI$25))/$AQ6+DI24</f>
        <v>0.1269903552164775</v>
      </c>
      <c r="DK24" s="20" cm="1">
        <f t="array" ref="DK24">$AS6/$AQ6-SUMPRODUCT($AU6:$AZ6,TRANSPOSE(DJ$20:DJ$25))/$AQ6+DJ24</f>
        <v>0.12898063692620054</v>
      </c>
      <c r="DL24" s="20" cm="1">
        <f t="array" ref="DL24">$AS6/$AQ6-SUMPRODUCT($AU6:$AZ6,TRANSPOSE(DK$20:DK$25))/$AQ6+DK24</f>
        <v>0.1309837333113576</v>
      </c>
      <c r="DM24" s="20" cm="1">
        <f t="array" ref="DM24">$AS6/$AQ6-SUMPRODUCT($AU6:$AZ6,TRANSPOSE(DL$20:DL$25))/$AQ6+DL24</f>
        <v>0.1329994264762705</v>
      </c>
      <c r="DN24" s="20" cm="1">
        <f t="array" ref="DN24">$AS6/$AQ6-SUMPRODUCT($AU6:$AZ6,TRANSPOSE(DM$20:DM$25))/$AQ6+DM24</f>
        <v>0.13502739221011029</v>
      </c>
      <c r="DO24" s="20" cm="1">
        <f t="array" ref="DO24">$AS6/$AQ6-SUMPRODUCT($AU6:$AZ6,TRANSPOSE(DN$20:DN$25))/$AQ6+DN24</f>
        <v>0.13706721549763112</v>
      </c>
      <c r="DP24" s="20" cm="1">
        <f t="array" ref="DP24">$AS6/$AQ6-SUMPRODUCT($AU6:$AZ6,TRANSPOSE(DO$20:DO$25))/$AQ6+DO24</f>
        <v>0.13911840436883183</v>
      </c>
      <c r="DQ24" s="20" cm="1">
        <f t="array" ref="DQ24">$AS6/$AQ6-SUMPRODUCT($AU6:$AZ6,TRANSPOSE(DP$20:DP$25))/$AQ6+DP24</f>
        <v>0.1411804022504981</v>
      </c>
      <c r="DR24" s="20" cm="1">
        <f t="array" ref="DR24">$AS6/$AQ6-SUMPRODUCT($AU6:$AZ6,TRANSPOSE(DQ$20:DQ$25))/$AQ6+DQ24</f>
        <v>0.14325259896706521</v>
      </c>
      <c r="DS24" s="20" cm="1">
        <f t="array" ref="DS24">$AS6/$AQ6-SUMPRODUCT($AU6:$AZ6,TRANSPOSE(DR$20:DR$25))/$AQ6+DR24</f>
        <v>0.14533434052419258</v>
      </c>
      <c r="DT24" s="20" cm="1">
        <f t="array" ref="DT24">$AS6/$AQ6-SUMPRODUCT($AU6:$AZ6,TRANSPOSE(DS$20:DS$25))/$AQ6+DS24</f>
        <v>0.14742493779572752</v>
      </c>
      <c r="DU24" s="20" cm="1">
        <f t="array" ref="DU24">$AS6/$AQ6-SUMPRODUCT($AU6:$AZ6,TRANSPOSE(DT$20:DT$25))/$AQ6+DT24</f>
        <v>0.14952367422319324</v>
      </c>
      <c r="DV24" s="20" cm="1">
        <f t="array" ref="DV24">$AS6/$AQ6-SUMPRODUCT($AU6:$AZ6,TRANSPOSE(DU$20:DU$25))/$AQ6+DU24</f>
        <v>0.15162981262651087</v>
      </c>
      <c r="DW24" s="20" cm="1">
        <f t="array" ref="DW24">$AS6/$AQ6-SUMPRODUCT($AU6:$AZ6,TRANSPOSE(DV$20:DV$25))/$AQ6+DV24</f>
        <v>0.15374260121520256</v>
      </c>
      <c r="DX24" s="20" cm="1">
        <f t="array" ref="DX24">$AS6/$AQ6-SUMPRODUCT($AU6:$AZ6,TRANSPOSE(DW$20:DW$25))/$AQ6+DW24</f>
        <v>0.15586127888075618</v>
      </c>
      <c r="DY24" s="20" cm="1">
        <f t="array" ref="DY24">$AS6/$AQ6-SUMPRODUCT($AU6:$AZ6,TRANSPOSE(DX$20:DX$25))/$AQ6+DX24</f>
        <v>0.15798507984308441</v>
      </c>
      <c r="DZ24" s="20" cm="1">
        <f t="array" ref="DZ24">$AS6/$AQ6-SUMPRODUCT($AU6:$AZ6,TRANSPOSE(DY$20:DY$25))/$AQ6+DY24</f>
        <v>0.16011323771698383</v>
      </c>
      <c r="EA24" s="20" cm="1">
        <f t="array" ref="EA24">$AS6/$AQ6-SUMPRODUCT($AU6:$AZ6,TRANSPOSE(DZ$20:DZ$25))/$AQ6+DZ24</f>
        <v>0.16224498905813489</v>
      </c>
      <c r="EB24" s="20" cm="1">
        <f t="array" ref="EB24">$AS6/$AQ6-SUMPRODUCT($AU6:$AZ6,TRANSPOSE(EA$20:EA$25))/$AQ6+EA24</f>
        <v>0.16437957644244094</v>
      </c>
      <c r="EC24" s="20" cm="1">
        <f t="array" ref="EC24">$AS6/$AQ6-SUMPRODUCT($AU6:$AZ6,TRANSPOSE(EB$20:EB$25))/$AQ6+EB24</f>
        <v>0.16651625112727297</v>
      </c>
      <c r="ED24" s="20" cm="1">
        <f t="array" ref="ED24">$AS6/$AQ6-SUMPRODUCT($AU6:$AZ6,TRANSPOSE(EC$20:EC$25))/$AQ6+EC24</f>
        <v>0.16865427533848365</v>
      </c>
      <c r="EE24" s="20" cm="1">
        <f t="array" ref="EE24">$AS6/$AQ6-SUMPRODUCT($AU6:$AZ6,TRANSPOSE(ED$20:ED$25))/$AQ6+ED24</f>
        <v>0.17079292422277526</v>
      </c>
      <c r="EF24" s="20" cm="1">
        <f t="array" ref="EF24">$AS6/$AQ6-SUMPRODUCT($AU6:$AZ6,TRANSPOSE(EE$20:EE$25))/$AQ6+EE24</f>
        <v>0.1729314875011374</v>
      </c>
      <c r="EG24" s="20" cm="1">
        <f t="array" ref="EG24">$AS6/$AQ6-SUMPRODUCT($AU6:$AZ6,TRANSPOSE(EF$20:EF$25))/$AQ6+EF24</f>
        <v>0.17506927085558222</v>
      </c>
      <c r="EH24" s="20" cm="1">
        <f t="array" ref="EH24">$AS6/$AQ6-SUMPRODUCT($AU6:$AZ6,TRANSPOSE(EG$20:EG$25))/$AQ6+EG24</f>
        <v>0.17720559707822603</v>
      </c>
      <c r="EI24" s="20" cm="1">
        <f t="array" ref="EI24">$AS6/$AQ6-SUMPRODUCT($AU6:$AZ6,TRANSPOSE(EH$20:EH$25))/$AQ6+EH24</f>
        <v>0.17933980700891106</v>
      </c>
      <c r="EJ24" s="20" cm="1">
        <f t="array" ref="EJ24">$AS6/$AQ6-SUMPRODUCT($AU6:$AZ6,TRANSPOSE(EI$20:EI$25))/$AQ6+EI24</f>
        <v>0.18147126028496485</v>
      </c>
      <c r="EK24" s="20" cm="1">
        <f t="array" ref="EK24">$AS6/$AQ6-SUMPRODUCT($AU6:$AZ6,TRANSPOSE(EJ$20:EJ$25))/$AQ6+EJ24</f>
        <v>0.18359933592435307</v>
      </c>
      <c r="EL24" s="20" cm="1">
        <f t="array" ref="EL24">$AS6/$AQ6-SUMPRODUCT($AU6:$AZ6,TRANSPOSE(EK$20:EK$25))/$AQ6+EK24</f>
        <v>0.18572343276135928</v>
      </c>
      <c r="EM24" s="20" cm="1">
        <f t="array" ref="EM24">$AS6/$AQ6-SUMPRODUCT($AU6:$AZ6,TRANSPOSE(EL$20:EL$25))/$AQ6+EL24</f>
        <v>0.18784296975201098</v>
      </c>
      <c r="EN24" s="20" cm="1">
        <f t="array" ref="EN24">$AS6/$AQ6-SUMPRODUCT($AU6:$AZ6,TRANSPOSE(EM$20:EM$25))/$AQ6+EM24</f>
        <v>0.18995738616473223</v>
      </c>
      <c r="EO24" s="20" cm="1">
        <f t="array" ref="EO24">$AS6/$AQ6-SUMPRODUCT($AU6:$AZ6,TRANSPOSE(EN$20:EN$25))/$AQ6+EN24</f>
        <v>0.19206614167014513</v>
      </c>
      <c r="EP24" s="20" cm="1">
        <f t="array" ref="EP24">$AS6/$AQ6-SUMPRODUCT($AU6:$AZ6,TRANSPOSE(EO$20:EO$25))/$AQ6+EO24</f>
        <v>0.19416871634251787</v>
      </c>
      <c r="EQ24" s="20" cm="1">
        <f t="array" ref="EQ24">$AS6/$AQ6-SUMPRODUCT($AU6:$AZ6,TRANSPOSE(EP$20:EP$25))/$AQ6+EP24</f>
        <v>0.19626461058408173</v>
      </c>
      <c r="ER24" s="20" cm="1">
        <f t="array" ref="ER24">$AS6/$AQ6-SUMPRODUCT($AU6:$AZ6,TRANSPOSE(EQ$20:EQ$25))/$AQ6+EQ24</f>
        <v>0.19835334498228108</v>
      </c>
      <c r="ES24" s="20" cm="1">
        <f t="array" ref="ES24">$AS6/$AQ6-SUMPRODUCT($AU6:$AZ6,TRANSPOSE(ER$20:ER$25))/$AQ6+ER24</f>
        <v>0.20043446010898158</v>
      </c>
      <c r="ET24" s="20" cm="1">
        <f t="array" ref="ET24">$AS6/$AQ6-SUMPRODUCT($AU6:$AZ6,TRANSPOSE(ES$20:ES$25))/$AQ6+ES24</f>
        <v>0.20250751626970909</v>
      </c>
      <c r="EU24" s="20" cm="1">
        <f t="array" ref="EU24">$AS6/$AQ6-SUMPRODUCT($AU6:$AZ6,TRANSPOSE(ET$20:ET$25))/$AQ6+ET24</f>
        <v>0.2045720932101518</v>
      </c>
      <c r="EV24" s="20" cm="1">
        <f t="array" ref="EV24">$AS6/$AQ6-SUMPRODUCT($AU6:$AZ6,TRANSPOSE(EU$20:EU$25))/$AQ6+EU24</f>
        <v>0.20662778978638108</v>
      </c>
      <c r="EW24" s="20" cm="1">
        <f t="array" ref="EW24">$AS6/$AQ6-SUMPRODUCT($AU6:$AZ6,TRANSPOSE(EV$20:EV$25))/$AQ6+EV24</f>
        <v>0.20867422360455889</v>
      </c>
      <c r="EX24" s="20" cm="1">
        <f t="array" ref="EX24">$AS6/$AQ6-SUMPRODUCT($AU6:$AZ6,TRANSPOSE(EW$20:EW$25))/$AQ6+EW24</f>
        <v>0.21071103063527252</v>
      </c>
    </row>
    <row r="25" spans="1:154" ht="16.5">
      <c r="A25" s="6">
        <v>5.715174059071054</v>
      </c>
      <c r="B25" s="6">
        <v>3.196162696564957</v>
      </c>
      <c r="C25" s="6">
        <v>1.38296229269172</v>
      </c>
      <c r="D25" s="6">
        <v>-1.385350466696549</v>
      </c>
      <c r="E25" s="6">
        <v>5.2451740937496485</v>
      </c>
      <c r="F25" s="6">
        <v>7.5127871453083133</v>
      </c>
      <c r="G25" s="6">
        <v>1.5994068038943932</v>
      </c>
      <c r="H25" s="6">
        <v>-0.80163501523281533</v>
      </c>
      <c r="I25" s="40">
        <f>SUMPRODUCT(J25:O25,Results!B$12:G$12)+Results!$E$5*H25-AD25+AE25</f>
        <v>47.0299609805964</v>
      </c>
      <c r="J25" s="9">
        <f>SUMPRODUCT($A25:$F25,Results!$B$15:$G$15)</f>
        <v>36.697414479102235</v>
      </c>
      <c r="K25" s="9">
        <f>SUMPRODUCT($A25:$F25,Results!$B$16:$G$16)</f>
        <v>-17.515920509967582</v>
      </c>
      <c r="L25" s="9">
        <f>SUMPRODUCT($A25:$F25,Results!$B$17:$G$17)</f>
        <v>16.85812316212111</v>
      </c>
      <c r="M25" s="9">
        <f>SUMPRODUCT($A25:$F25,Results!$B$18:$G$18)</f>
        <v>-3.5412398738348365</v>
      </c>
      <c r="N25" s="9">
        <f>SUMPRODUCT($A25:$F25,Results!$B$19:$G$19)</f>
        <v>-10.219752559213402</v>
      </c>
      <c r="O25" s="9">
        <f>SUMPRODUCT($A25:$F25,Results!$B$20:$G$20)</f>
        <v>9.2625000281793799</v>
      </c>
      <c r="P25" s="9" cm="1">
        <f t="array" ref="P25">SUMPRODUCT(J25:O25,TRANSPOSE(BQ$20:BQ$25))+$AI$20-$BQ$27</f>
        <v>59.868768430426549</v>
      </c>
      <c r="Q25" s="27" cm="1">
        <f t="array" ref="Q25">SUMPRODUCT(J25:O25,TRANSPOSE(EX$20:EX$25))+$AI$20-$EX$27</f>
        <v>53.464347296973443</v>
      </c>
      <c r="R25" s="9">
        <f>I25-Results!$E$5*H25</f>
        <v>51.83977107199329</v>
      </c>
      <c r="S25" s="9" cm="1">
        <f t="array" ref="S25">SUMPRODUCT(J25:O25,TRANSPOSE(AW$28:AW$33))+$AI$20-$AH$26</f>
        <v>48.374695585331366</v>
      </c>
      <c r="T25" s="9">
        <f>SUMPRODUCT(J25:O25,Results!K$9:P$9)</f>
        <v>55.968727975045951</v>
      </c>
      <c r="U25" s="9">
        <f>SUMPRODUCT(J25:O25,Results!K$9:P$9)+$AI$20-$AH$31</f>
        <v>54.386499253972801</v>
      </c>
      <c r="V25" s="9">
        <f t="shared" si="6"/>
        <v>-12.838807449830149</v>
      </c>
      <c r="W25" s="9">
        <f t="shared" si="7"/>
        <v>-6.4343863163770436</v>
      </c>
      <c r="X25" s="9">
        <f t="shared" si="8"/>
        <v>-4.8098100913968906</v>
      </c>
      <c r="Y25" s="9">
        <f t="shared" si="9"/>
        <v>-1.3447346047349669</v>
      </c>
      <c r="Z25" s="9">
        <f t="shared" si="10"/>
        <v>14.287737553506268</v>
      </c>
      <c r="AA25" s="9">
        <f t="shared" si="11"/>
        <v>-7.3565382733764011</v>
      </c>
      <c r="AC25" s="9">
        <v>-6.3729336984199705</v>
      </c>
      <c r="AD25" s="9">
        <v>-6.3729336984199705</v>
      </c>
      <c r="AE25" s="9">
        <f t="shared" si="12"/>
        <v>-6.3729336984199705</v>
      </c>
      <c r="AF25" s="9">
        <f t="shared" ca="1" si="0"/>
        <v>0.62980000518335233</v>
      </c>
      <c r="AH25" s="13" t="s">
        <v>262</v>
      </c>
      <c r="AP25" s="11"/>
      <c r="AU25" s="3">
        <f>-AU7/$AQ7</f>
        <v>-0.30646440031254629</v>
      </c>
      <c r="AV25" s="3">
        <f>-AV7/$AQ7</f>
        <v>0.3284869307389055</v>
      </c>
      <c r="AW25" s="3">
        <f>-AW7/$AQ7</f>
        <v>-0.10668404411057439</v>
      </c>
      <c r="AX25" s="3">
        <f>-AX7/$AQ7</f>
        <v>-1.6850722226586713E-2</v>
      </c>
      <c r="AY25" s="3">
        <f>-AY7/$AQ7</f>
        <v>0.18535688498857772</v>
      </c>
      <c r="AZ25" s="3">
        <f>1-AZ7/$AQ7</f>
        <v>0.54640367178135252</v>
      </c>
      <c r="BB25" s="19">
        <f>IF(Results!$E$6=0,0,AW33)</f>
        <v>0</v>
      </c>
      <c r="BC25" s="20" cm="1">
        <f t="array" ref="BC25">$AS7/$AQ7-SUMPRODUCT($AU7:$AZ7,TRANSPOSE(BB$20:BB$25))/$AQ7+BB25</f>
        <v>0.74520984295481441</v>
      </c>
      <c r="BD25" s="20" cm="1">
        <f t="array" ref="BD25">$AS7/$AQ7-SUMPRODUCT($AU7:$AZ7,TRANSPOSE(BC$20:BC$25))/$AQ7+BC25</f>
        <v>0.47043340849677984</v>
      </c>
      <c r="BE25" s="20" cm="1">
        <f t="array" ref="BE25">$AS7/$AQ7-SUMPRODUCT($AU7:$AZ7,TRANSPOSE(BD$20:BD$25))/$AQ7+BD25</f>
        <v>0.61254959596509106</v>
      </c>
      <c r="BF25" s="20" cm="1">
        <f t="array" ref="BF25">$AS7/$AQ7-SUMPRODUCT($AU7:$AZ7,TRANSPOSE(BE$20:BE$25))/$AQ7+BE25</f>
        <v>0.61980512470151039</v>
      </c>
      <c r="BG25" s="20" cm="1">
        <f t="array" ref="BG25">$AS7/$AQ7-SUMPRODUCT($AU7:$AZ7,TRANSPOSE(BF$20:BF$25))/$AQ7+BF25</f>
        <v>0.68462597738131714</v>
      </c>
      <c r="BH25" s="20" cm="1">
        <f t="array" ref="BH25">$AS7/$AQ7-SUMPRODUCT($AU7:$AZ7,TRANSPOSE(BG$20:BG$25))/$AQ7+BG25</f>
        <v>0.73061951870526509</v>
      </c>
      <c r="BI25" s="20" cm="1">
        <f t="array" ref="BI25">$AS7/$AQ7-SUMPRODUCT($AU7:$AZ7,TRANSPOSE(BH$20:BH$25))/$AQ7+BH25</f>
        <v>0.78333734005789735</v>
      </c>
      <c r="BJ25" s="20" cm="1">
        <f t="array" ref="BJ25">$AS7/$AQ7-SUMPRODUCT($AU7:$AZ7,TRANSPOSE(BI$20:BI$25))/$AQ7+BI25</f>
        <v>0.83215251601625828</v>
      </c>
      <c r="BK25" s="20" cm="1">
        <f t="array" ref="BK25">$AS7/$AQ7-SUMPRODUCT($AU7:$AZ7,TRANSPOSE(BJ$20:BJ$25))/$AQ7+BJ25</f>
        <v>0.88047102351612905</v>
      </c>
      <c r="BL25" s="20" cm="1">
        <f t="array" ref="BL25">$AS7/$AQ7-SUMPRODUCT($AU7:$AZ7,TRANSPOSE(BK$20:BK$25))/$AQ7+BK25</f>
        <v>0.92685662998420837</v>
      </c>
      <c r="BM25" s="20" cm="1">
        <f t="array" ref="BM25">$AS7/$AQ7-SUMPRODUCT($AU7:$AZ7,TRANSPOSE(BL$20:BL$25))/$AQ7+BL25</f>
        <v>0.971811965238085</v>
      </c>
      <c r="BN25" s="20" cm="1">
        <f t="array" ref="BN25">$AS7/$AQ7-SUMPRODUCT($AU7:$AZ7,TRANSPOSE(BM$20:BM$25))/$AQ7+BM25</f>
        <v>1.015191471452495</v>
      </c>
      <c r="BO25" s="20" cm="1">
        <f t="array" ref="BO25">$AS7/$AQ7-SUMPRODUCT($AU7:$AZ7,TRANSPOSE(BN$20:BN$25))/$AQ7+BN25</f>
        <v>1.057114451560043</v>
      </c>
      <c r="BP25" s="20" cm="1">
        <f t="array" ref="BP25">$AS7/$AQ7-SUMPRODUCT($AU7:$AZ7,TRANSPOSE(BO$20:BO$25))/$AQ7+BO25</f>
        <v>1.0976099675991633</v>
      </c>
      <c r="BQ25" s="20" cm="1">
        <f t="array" ref="BQ25">$AS7/$AQ7-SUMPRODUCT($AU7:$AZ7,TRANSPOSE(BP$20:BP$25))/$AQ7+BP25</f>
        <v>1.1367400436279431</v>
      </c>
      <c r="BR25" s="20" cm="1">
        <f t="array" ref="BR25">$AS7/$AQ7-SUMPRODUCT($AU7:$AZ7,TRANSPOSE(BQ$20:BQ$25))/$AQ7+BQ25</f>
        <v>1.1745514299799911</v>
      </c>
      <c r="BS25" s="20" cm="1">
        <f t="array" ref="BS25">$AS7/$AQ7-SUMPRODUCT($AU7:$AZ7,TRANSPOSE(BR$20:BR$25))/$AQ7+BR25</f>
        <v>1.2110927182501969</v>
      </c>
      <c r="BT25" s="20" cm="1">
        <f t="array" ref="BT25">$AS7/$AQ7-SUMPRODUCT($AU7:$AZ7,TRANSPOSE(BS$20:BS$25))/$AQ7+BS25</f>
        <v>1.2464081937396421</v>
      </c>
      <c r="BU25" s="20" cm="1">
        <f t="array" ref="BU25">$AS7/$AQ7-SUMPRODUCT($AU7:$AZ7,TRANSPOSE(BT$20:BT$25))/$AQ7+BT25</f>
        <v>1.2805405194454957</v>
      </c>
      <c r="BV25" s="20" cm="1">
        <f t="array" ref="BV25">$AS7/$AQ7-SUMPRODUCT($AU7:$AZ7,TRANSPOSE(BU$20:BU$25))/$AQ7+BU25</f>
        <v>1.3135301801486006</v>
      </c>
      <c r="BW25" s="20" cm="1">
        <f t="array" ref="BW25">$AS7/$AQ7-SUMPRODUCT($AU7:$AZ7,TRANSPOSE(BV$20:BV$25))/$AQ7+BV25</f>
        <v>1.345416055808055</v>
      </c>
      <c r="BX25" s="20" cm="1">
        <f t="array" ref="BX25">$AS7/$AQ7-SUMPRODUCT($AU7:$AZ7,TRANSPOSE(BW$20:BW$25))/$AQ7+BW25</f>
        <v>1.3762354975607272</v>
      </c>
      <c r="BY25" s="20" cm="1">
        <f t="array" ref="BY25">$AS7/$AQ7-SUMPRODUCT($AU7:$AZ7,TRANSPOSE(BX$20:BX$25))/$AQ7+BX25</f>
        <v>1.4060245152480864</v>
      </c>
      <c r="BZ25" s="20" cm="1">
        <f t="array" ref="BZ25">$AS7/$AQ7-SUMPRODUCT($AU7:$AZ7,TRANSPOSE(BY$20:BY$25))/$AQ7+BY25</f>
        <v>1.4348178676953274</v>
      </c>
      <c r="CA25" s="20" cm="1">
        <f t="array" ref="CA25">$AS7/$AQ7-SUMPRODUCT($AU7:$AZ7,TRANSPOSE(BZ$20:BZ$25))/$AQ7+BZ25</f>
        <v>1.4626491479018633</v>
      </c>
      <c r="CB25" s="20" cm="1">
        <f t="array" ref="CB25">$AS7/$AQ7-SUMPRODUCT($AU7:$AZ7,TRANSPOSE(CA$20:CA$25))/$AQ7+CA25</f>
        <v>1.4895508414660747</v>
      </c>
      <c r="CC25" s="20" cm="1">
        <f t="array" ref="CC25">$AS7/$AQ7-SUMPRODUCT($AU7:$AZ7,TRANSPOSE(CB$20:CB$25))/$AQ7+CB25</f>
        <v>1.5155543754047764</v>
      </c>
      <c r="CD25" s="20" cm="1">
        <f t="array" ref="CD25">$AS7/$AQ7-SUMPRODUCT($AU7:$AZ7,TRANSPOSE(CC$20:CC$25))/$AQ7+CC25</f>
        <v>1.5406901575337839</v>
      </c>
      <c r="CE25" s="20" cm="1">
        <f t="array" ref="CE25">$AS7/$AQ7-SUMPRODUCT($AU7:$AZ7,TRANSPOSE(CD$20:CD$25))/$AQ7+CD25</f>
        <v>1.564987610792802</v>
      </c>
      <c r="CF25" s="20" cm="1">
        <f t="array" ref="CF25">$AS7/$AQ7-SUMPRODUCT($AU7:$AZ7,TRANSPOSE(CE$20:CE$25))/$AQ7+CE25</f>
        <v>1.5884752038625694</v>
      </c>
      <c r="CG25" s="20" cm="1">
        <f t="array" ref="CG25">$AS7/$AQ7-SUMPRODUCT($AU7:$AZ7,TRANSPOSE(CF$20:CF$25))/$AQ7+CF25</f>
        <v>1.6111804795117819</v>
      </c>
      <c r="CH25" s="20" cm="1">
        <f t="array" ref="CH25">$AS7/$AQ7-SUMPRODUCT($AU7:$AZ7,TRANSPOSE(CG$20:CG$25))/$AQ7+CG25</f>
        <v>1.6331300813811909</v>
      </c>
      <c r="CI25" s="20" cm="1">
        <f t="array" ref="CI25">$AS7/$AQ7-SUMPRODUCT($AU7:$AZ7,TRANSPOSE(CH$20:CH$25))/$AQ7+CH25</f>
        <v>1.6543497797191382</v>
      </c>
      <c r="CJ25" s="20" cm="1">
        <f t="array" ref="CJ25">$AS7/$AQ7-SUMPRODUCT($AU7:$AZ7,TRANSPOSE(CI$20:CI$25))/$AQ7+CI25</f>
        <v>1.6748644963526056</v>
      </c>
      <c r="CK25" s="20" cm="1">
        <f t="array" ref="CK25">$AS7/$AQ7-SUMPRODUCT($AU7:$AZ7,TRANSPOSE(CJ$20:CJ$25))/$AQ7+CJ25</f>
        <v>1.6946983290693494</v>
      </c>
      <c r="CL25" s="20" cm="1">
        <f t="array" ref="CL25">$AS7/$AQ7-SUMPRODUCT($AU7:$AZ7,TRANSPOSE(CK$20:CK$25))/$AQ7+CK25</f>
        <v>1.7138745755046543</v>
      </c>
      <c r="CM25" s="20" cm="1">
        <f t="array" ref="CM25">$AS7/$AQ7-SUMPRODUCT($AU7:$AZ7,TRANSPOSE(CL$20:CL$25))/$AQ7+CL25</f>
        <v>1.7324157565809273</v>
      </c>
      <c r="CN25" s="20" cm="1">
        <f t="array" ref="CN25">$AS7/$AQ7-SUMPRODUCT($AU7:$AZ7,TRANSPOSE(CM$20:CM$25))/$AQ7+CM25</f>
        <v>1.7503436395194076</v>
      </c>
      <c r="CO25" s="20" cm="1">
        <f t="array" ref="CO25">$AS7/$AQ7-SUMPRODUCT($AU7:$AZ7,TRANSPOSE(CN$20:CN$25))/$AQ7+CN25</f>
        <v>1.7676792604273461</v>
      </c>
      <c r="CP25" s="20" cm="1">
        <f t="array" ref="CP25">$AS7/$AQ7-SUMPRODUCT($AU7:$AZ7,TRANSPOSE(CO$20:CO$25))/$AQ7+CO25</f>
        <v>1.7844429464552358</v>
      </c>
      <c r="CQ25" s="20" cm="1">
        <f t="array" ref="CQ25">$AS7/$AQ7-SUMPRODUCT($AU7:$AZ7,TRANSPOSE(CP$20:CP$25))/$AQ7+CP25</f>
        <v>1.8006543375146875</v>
      </c>
      <c r="CR25" s="20" cm="1">
        <f t="array" ref="CR25">$AS7/$AQ7-SUMPRODUCT($AU7:$AZ7,TRANSPOSE(CQ$20:CQ$25))/$AQ7+CQ25</f>
        <v>1.8163324075462799</v>
      </c>
      <c r="CS25" s="20" cm="1">
        <f t="array" ref="CS25">$AS7/$AQ7-SUMPRODUCT($AU7:$AZ7,TRANSPOSE(CR$20:CR$25))/$AQ7+CR25</f>
        <v>1.8314954853271073</v>
      </c>
      <c r="CT25" s="20" cm="1">
        <f t="array" ref="CT25">$AS7/$AQ7-SUMPRODUCT($AU7:$AZ7,TRANSPOSE(CS$20:CS$25))/$AQ7+CS25</f>
        <v>1.8461612748090113</v>
      </c>
      <c r="CU25" s="20" cm="1">
        <f t="array" ref="CU25">$AS7/$AQ7-SUMPRODUCT($AU7:$AZ7,TRANSPOSE(CT$20:CT$25))/$AQ7+CT25</f>
        <v>1.8603468749802166</v>
      </c>
      <c r="CV25" s="20" cm="1">
        <f t="array" ref="CV25">$AS7/$AQ7-SUMPRODUCT($AU7:$AZ7,TRANSPOSE(CU$20:CU$25))/$AQ7+CU25</f>
        <v>1.8740687992449694</v>
      </c>
      <c r="CW25" s="20" cm="1">
        <f t="array" ref="CW25">$AS7/$AQ7-SUMPRODUCT($AU7:$AZ7,TRANSPOSE(CV$20:CV$25))/$AQ7+CV25</f>
        <v>1.8873429943176911</v>
      </c>
      <c r="CX25" s="20" cm="1">
        <f t="array" ref="CX25">$AS7/$AQ7-SUMPRODUCT($AU7:$AZ7,TRANSPOSE(CW$20:CW$25))/$AQ7+CW25</f>
        <v>1.9001848586299706</v>
      </c>
      <c r="CY25" s="20" cm="1">
        <f t="array" ref="CY25">$AS7/$AQ7-SUMPRODUCT($AU7:$AZ7,TRANSPOSE(CX$20:CX$25))/$AQ7+CX25</f>
        <v>1.9126092602504099</v>
      </c>
      <c r="CZ25" s="20" cm="1">
        <f t="array" ref="CZ25">$AS7/$AQ7-SUMPRODUCT($AU7:$AZ7,TRANSPOSE(CY$20:CY$25))/$AQ7+CY25</f>
        <v>1.9246305543188718</v>
      </c>
      <c r="DA25" s="20" cm="1">
        <f t="array" ref="DA25">$AS7/$AQ7-SUMPRODUCT($AU7:$AZ7,TRANSPOSE(CZ$20:CZ$25))/$AQ7+CZ25</f>
        <v>1.9362625999980407</v>
      </c>
      <c r="DB25" s="20" cm="1">
        <f t="array" ref="DB25">$AS7/$AQ7-SUMPRODUCT($AU7:$AZ7,TRANSPOSE(DA$20:DA$25))/$AQ7+DA25</f>
        <v>1.9475187769464255</v>
      </c>
      <c r="DC25" s="20" cm="1">
        <f t="array" ref="DC25">$AS7/$AQ7-SUMPRODUCT($AU7:$AZ7,TRANSPOSE(DB$20:DB$25))/$AQ7+DB25</f>
        <v>1.9584120013179929</v>
      </c>
      <c r="DD25" s="20" cm="1">
        <f t="array" ref="DD25">$AS7/$AQ7-SUMPRODUCT($AU7:$AZ7,TRANSPOSE(DC$20:DC$25))/$AQ7+DC25</f>
        <v>1.9689547412945267</v>
      </c>
      <c r="DE25" s="20" cm="1">
        <f t="array" ref="DE25">$AS7/$AQ7-SUMPRODUCT($AU7:$AZ7,TRANSPOSE(DD$20:DD$25))/$AQ7+DD25</f>
        <v>1.9791590321576109</v>
      </c>
      <c r="DF25" s="20" cm="1">
        <f t="array" ref="DF25">$AS7/$AQ7-SUMPRODUCT($AU7:$AZ7,TRANSPOSE(DE$20:DE$25))/$AQ7+DE25</f>
        <v>1.9890364909077849</v>
      </c>
      <c r="DG25" s="20" cm="1">
        <f t="array" ref="DG25">$AS7/$AQ7-SUMPRODUCT($AU7:$AZ7,TRANSPOSE(DF$20:DF$25))/$AQ7+DF25</f>
        <v>1.9985983304389934</v>
      </c>
      <c r="DH25" s="20" cm="1">
        <f t="array" ref="DH25">$AS7/$AQ7-SUMPRODUCT($AU7:$AZ7,TRANSPOSE(DG$20:DG$25))/$AQ7+DG25</f>
        <v>2.0078553732769135</v>
      </c>
      <c r="DI25" s="20" cm="1">
        <f t="array" ref="DI25">$AS7/$AQ7-SUMPRODUCT($AU7:$AZ7,TRANSPOSE(DH$20:DH$25))/$AQ7+DH25</f>
        <v>2.0168180648901188</v>
      </c>
      <c r="DJ25" s="20" cm="1">
        <f t="array" ref="DJ25">$AS7/$AQ7-SUMPRODUCT($AU7:$AZ7,TRANSPOSE(DI$20:DI$25))/$AQ7+DI25</f>
        <v>2.0254964865833371</v>
      </c>
      <c r="DK25" s="20" cm="1">
        <f t="array" ref="DK25">$AS7/$AQ7-SUMPRODUCT($AU7:$AZ7,TRANSPOSE(DJ$20:DJ$25))/$AQ7+DJ25</f>
        <v>2.033900367982306</v>
      </c>
      <c r="DL25" s="20" cm="1">
        <f t="array" ref="DL25">$AS7/$AQ7-SUMPRODUCT($AU7:$AZ7,TRANSPOSE(DK$20:DK$25))/$AQ7+DK25</f>
        <v>2.0420390991198785</v>
      </c>
      <c r="DM25" s="20" cm="1">
        <f t="array" ref="DM25">$AS7/$AQ7-SUMPRODUCT($AU7:$AZ7,TRANSPOSE(DL$20:DL$25))/$AQ7+DL25</f>
        <v>2.0499217421331708</v>
      </c>
      <c r="DN25" s="20" cm="1">
        <f t="array" ref="DN25">$AS7/$AQ7-SUMPRODUCT($AU7:$AZ7,TRANSPOSE(DM$20:DM$25))/$AQ7+DM25</f>
        <v>2.057557042581605</v>
      </c>
      <c r="DO25" s="20" cm="1">
        <f t="array" ref="DO25">$AS7/$AQ7-SUMPRODUCT($AU7:$AZ7,TRANSPOSE(DN$20:DN$25))/$AQ7+DN25</f>
        <v>2.0649534403957195</v>
      </c>
      <c r="DP25" s="20" cm="1">
        <f t="array" ref="DP25">$AS7/$AQ7-SUMPRODUCT($AU7:$AZ7,TRANSPOSE(DO$20:DO$25))/$AQ7+DO25</f>
        <v>2.0721190804666327</v>
      </c>
      <c r="DQ25" s="20" cm="1">
        <f t="array" ref="DQ25">$AS7/$AQ7-SUMPRODUCT($AU7:$AZ7,TRANSPOSE(DP$20:DP$25))/$AQ7+DP25</f>
        <v>2.0790618228859836</v>
      </c>
      <c r="DR25" s="20" cm="1">
        <f t="array" ref="DR25">$AS7/$AQ7-SUMPRODUCT($AU7:$AZ7,TRANSPOSE(DQ$20:DQ$25))/$AQ7+DQ25</f>
        <v>2.085789252846117</v>
      </c>
      <c r="DS25" s="20" cm="1">
        <f t="array" ref="DS25">$AS7/$AQ7-SUMPRODUCT($AU7:$AZ7,TRANSPOSE(DR$20:DR$25))/$AQ7+DR25</f>
        <v>2.0923086902101868</v>
      </c>
      <c r="DT25" s="20" cm="1">
        <f t="array" ref="DT25">$AS7/$AQ7-SUMPRODUCT($AU7:$AZ7,TRANSPOSE(DS$20:DS$25))/$AQ7+DS25</f>
        <v>2.0986271987617382</v>
      </c>
      <c r="DU25" s="20" cm="1">
        <f t="array" ref="DU25">$AS7/$AQ7-SUMPRODUCT($AU7:$AZ7,TRANSPOSE(DT$20:DT$25))/$AQ7+DT25</f>
        <v>2.1047515951431919</v>
      </c>
      <c r="DV25" s="20" cm="1">
        <f t="array" ref="DV25">$AS7/$AQ7-SUMPRODUCT($AU7:$AZ7,TRANSPOSE(DU$20:DU$25))/$AQ7+DU25</f>
        <v>2.1106884574925209</v>
      </c>
      <c r="DW25" s="20" cm="1">
        <f t="array" ref="DW25">$AS7/$AQ7-SUMPRODUCT($AU7:$AZ7,TRANSPOSE(DV$20:DV$25))/$AQ7+DV25</f>
        <v>2.1164441337872377</v>
      </c>
      <c r="DX25" s="20" cm="1">
        <f t="array" ref="DX25">$AS7/$AQ7-SUMPRODUCT($AU7:$AZ7,TRANSPOSE(DW$20:DW$25))/$AQ7+DW25</f>
        <v>2.1220247499046514</v>
      </c>
      <c r="DY25" s="20" cm="1">
        <f t="array" ref="DY25">$AS7/$AQ7-SUMPRODUCT($AU7:$AZ7,TRANSPOSE(DX$20:DX$25))/$AQ7+DX25</f>
        <v>2.1274362174071717</v>
      </c>
      <c r="DZ25" s="20" cm="1">
        <f t="array" ref="DZ25">$AS7/$AQ7-SUMPRODUCT($AU7:$AZ7,TRANSPOSE(DY$20:DY$25))/$AQ7+DY25</f>
        <v>2.1326842410612454</v>
      </c>
      <c r="EA25" s="20" cm="1">
        <f t="array" ref="EA25">$AS7/$AQ7-SUMPRODUCT($AU7:$AZ7,TRANSPOSE(DZ$20:DZ$25))/$AQ7+DZ25</f>
        <v>2.1377743260983411</v>
      </c>
      <c r="EB25" s="20" cm="1">
        <f t="array" ref="EB25">$AS7/$AQ7-SUMPRODUCT($AU7:$AZ7,TRANSPOSE(EA$20:EA$25))/$AQ7+EA25</f>
        <v>2.1427117852261723</v>
      </c>
      <c r="EC25" s="20" cm="1">
        <f t="array" ref="EC25">$AS7/$AQ7-SUMPRODUCT($AU7:$AZ7,TRANSPOSE(EB$20:EB$25))/$AQ7+EB25</f>
        <v>2.1475017453981842</v>
      </c>
      <c r="ED25" s="20" cm="1">
        <f t="array" ref="ED25">$AS7/$AQ7-SUMPRODUCT($AU7:$AZ7,TRANSPOSE(EC$20:EC$25))/$AQ7+EC25</f>
        <v>2.1521491543491078</v>
      </c>
      <c r="EE25" s="20" cm="1">
        <f t="array" ref="EE25">$AS7/$AQ7-SUMPRODUCT($AU7:$AZ7,TRANSPOSE(ED$20:ED$25))/$AQ7+ED25</f>
        <v>2.1566587869041873</v>
      </c>
      <c r="EF25" s="20" cm="1">
        <f t="array" ref="EF25">$AS7/$AQ7-SUMPRODUCT($AU7:$AZ7,TRANSPOSE(EE$20:EE$25))/$AQ7+EE25</f>
        <v>2.1610352510695003</v>
      </c>
      <c r="EG25" s="20" cm="1">
        <f t="array" ref="EG25">$AS7/$AQ7-SUMPRODUCT($AU7:$AZ7,TRANSPOSE(EF$20:EF$25))/$AQ7+EF25</f>
        <v>2.1652829939105698</v>
      </c>
      <c r="EH25" s="20" cm="1">
        <f t="array" ref="EH25">$AS7/$AQ7-SUMPRODUCT($AU7:$AZ7,TRANSPOSE(EG$20:EG$25))/$AQ7+EG25</f>
        <v>2.1694063072262844</v>
      </c>
      <c r="EI25" s="20" cm="1">
        <f t="array" ref="EI25">$AS7/$AQ7-SUMPRODUCT($AU7:$AZ7,TRANSPOSE(EH$20:EH$25))/$AQ7+EH25</f>
        <v>2.1734093330249351</v>
      </c>
      <c r="EJ25" s="20" cm="1">
        <f t="array" ref="EJ25">$AS7/$AQ7-SUMPRODUCT($AU7:$AZ7,TRANSPOSE(EI$20:EI$25))/$AQ7+EI25</f>
        <v>2.1772960688089871</v>
      </c>
      <c r="EK25" s="20" cm="1">
        <f t="array" ref="EK25">$AS7/$AQ7-SUMPRODUCT($AU7:$AZ7,TRANSPOSE(EJ$20:EJ$25))/$AQ7+EJ25</f>
        <v>2.18107037267501</v>
      </c>
      <c r="EL25" s="20" cm="1">
        <f t="array" ref="EL25">$AS7/$AQ7-SUMPRODUCT($AU7:$AZ7,TRANSPOSE(EK$20:EK$25))/$AQ7+EK25</f>
        <v>2.1847359682349996</v>
      </c>
      <c r="EM25" s="20" cm="1">
        <f t="array" ref="EM25">$AS7/$AQ7-SUMPRODUCT($AU7:$AZ7,TRANSPOSE(EL$20:EL$25))/$AQ7+EL25</f>
        <v>2.1882964493651365</v>
      </c>
      <c r="EN25" s="20" cm="1">
        <f t="array" ref="EN25">$AS7/$AQ7-SUMPRODUCT($AU7:$AZ7,TRANSPOSE(EM$20:EM$25))/$AQ7+EM25</f>
        <v>2.1917552847878463</v>
      </c>
      <c r="EO25" s="20" cm="1">
        <f t="array" ref="EO25">$AS7/$AQ7-SUMPRODUCT($AU7:$AZ7,TRANSPOSE(EN$20:EN$25))/$AQ7+EN25</f>
        <v>2.1951158224928404</v>
      </c>
      <c r="EP25" s="20" cm="1">
        <f t="array" ref="EP25">$AS7/$AQ7-SUMPRODUCT($AU7:$AZ7,TRANSPOSE(EO$20:EO$25))/$AQ7+EO25</f>
        <v>2.1983812940026461</v>
      </c>
      <c r="EQ25" s="20" cm="1">
        <f t="array" ref="EQ25">$AS7/$AQ7-SUMPRODUCT($AU7:$AZ7,TRANSPOSE(EP$20:EP$25))/$AQ7+EP25</f>
        <v>2.2015548184879536</v>
      </c>
      <c r="ER25" s="20" cm="1">
        <f t="array" ref="ER25">$AS7/$AQ7-SUMPRODUCT($AU7:$AZ7,TRANSPOSE(EQ$20:EQ$25))/$AQ7+EQ25</f>
        <v>2.2046394067379516</v>
      </c>
      <c r="ES25" s="20" cm="1">
        <f t="array" ref="ES25">$AS7/$AQ7-SUMPRODUCT($AU7:$AZ7,TRANSPOSE(ER$20:ER$25))/$AQ7+ER25</f>
        <v>2.207637964990639</v>
      </c>
      <c r="ET25" s="20" cm="1">
        <f t="array" ref="ET25">$AS7/$AQ7-SUMPRODUCT($AU7:$AZ7,TRANSPOSE(ES$20:ES$25))/$AQ7+ES25</f>
        <v>2.2105532986279623</v>
      </c>
      <c r="EU25" s="20" cm="1">
        <f t="array" ref="EU25">$AS7/$AQ7-SUMPRODUCT($AU7:$AZ7,TRANSPOSE(ET$20:ET$25))/$AQ7+ET25</f>
        <v>2.2133881157404511</v>
      </c>
      <c r="EV25" s="20" cm="1">
        <f t="array" ref="EV25">$AS7/$AQ7-SUMPRODUCT($AU7:$AZ7,TRANSPOSE(EU$20:EU$25))/$AQ7+EU25</f>
        <v>2.2161450305658832</v>
      </c>
      <c r="EW25" s="20" cm="1">
        <f t="array" ref="EW25">$AS7/$AQ7-SUMPRODUCT($AU7:$AZ7,TRANSPOSE(EV$20:EV$25))/$AQ7+EV25</f>
        <v>2.2188265668063583</v>
      </c>
      <c r="EX25" s="20" cm="1">
        <f t="array" ref="EX25">$AS7/$AQ7-SUMPRODUCT($AU7:$AZ7,TRANSPOSE(EW$20:EW$25))/$AQ7+EW25</f>
        <v>2.2214351608280167</v>
      </c>
    </row>
    <row r="26" spans="1:154">
      <c r="A26" s="6">
        <v>0.30968916143033132</v>
      </c>
      <c r="B26" s="6">
        <v>1.5617090426448252</v>
      </c>
      <c r="C26" s="6">
        <v>-1.0889923168779738</v>
      </c>
      <c r="D26" s="6">
        <v>7.0065101957720568</v>
      </c>
      <c r="E26" s="6">
        <v>1.3439655407412081</v>
      </c>
      <c r="F26" s="6">
        <v>10.319680612573</v>
      </c>
      <c r="G26" s="6">
        <v>4.5462478442933101</v>
      </c>
      <c r="H26" s="6">
        <v>2.1452060251661016</v>
      </c>
      <c r="I26" s="40">
        <f>SUMPRODUCT(J26:O26,Results!B$12:G$12)+Results!$E$5*H26-AD26+AE26</f>
        <v>20.764641014925843</v>
      </c>
      <c r="J26" s="9">
        <f>SUMPRODUCT($A26:$F26,Results!$B$15:$G$15)</f>
        <v>-1.3322488409862667</v>
      </c>
      <c r="K26" s="9">
        <f>SUMPRODUCT($A26:$F26,Results!$B$16:$G$16)</f>
        <v>-0.60778346181359533</v>
      </c>
      <c r="L26" s="9">
        <f>SUMPRODUCT($A26:$F26,Results!$B$17:$G$17)</f>
        <v>25.504735684756124</v>
      </c>
      <c r="M26" s="9">
        <f>SUMPRODUCT($A26:$F26,Results!$B$18:$G$18)</f>
        <v>18.134286676722223</v>
      </c>
      <c r="N26" s="9">
        <f>SUMPRODUCT($A26:$F26,Results!$B$19:$G$19)</f>
        <v>-4.4810960671733246</v>
      </c>
      <c r="O26" s="9">
        <f>SUMPRODUCT($A26:$F26,Results!$B$20:$G$20)</f>
        <v>5.0272647576885934</v>
      </c>
      <c r="P26" s="9" cm="1">
        <f t="array" ref="P26">SUMPRODUCT(J26:O26,TRANSPOSE(BQ$20:BQ$25))+$AI$20-$BQ$27</f>
        <v>24.247699434065382</v>
      </c>
      <c r="Q26" s="27" cm="1">
        <f t="array" ref="Q26">SUMPRODUCT(J26:O26,TRANSPOSE(EX$20:EX$25))+$AI$20-$EX$27</f>
        <v>12.429309750353333</v>
      </c>
      <c r="R26" s="9">
        <f>I26-Results!$E$5*H26</f>
        <v>7.8934048639292342</v>
      </c>
      <c r="S26" s="9" cm="1">
        <f t="array" ref="S26">SUMPRODUCT(J26:O26,TRANSPOSE(AW$28:AW$33))+$AI$20-$AH$26</f>
        <v>7.0444697936663232</v>
      </c>
      <c r="T26" s="9">
        <f>SUMPRODUCT(J26:O26,Results!K$9:P$9)</f>
        <v>11.012358477950071</v>
      </c>
      <c r="U26" s="9">
        <f>SUMPRODUCT(J26:O26,Results!K$9:P$9)+$AI$20-$AH$31</f>
        <v>9.4301297568769158</v>
      </c>
      <c r="V26" s="9">
        <f t="shared" si="6"/>
        <v>-3.4830584191395388</v>
      </c>
      <c r="W26" s="9">
        <f t="shared" si="7"/>
        <v>8.3353312645725097</v>
      </c>
      <c r="X26" s="9">
        <f t="shared" si="8"/>
        <v>12.871236150996609</v>
      </c>
      <c r="Y26" s="9">
        <f t="shared" si="9"/>
        <v>13.72017122125952</v>
      </c>
      <c r="Z26" s="9">
        <f t="shared" si="10"/>
        <v>-11.977582412164288</v>
      </c>
      <c r="AA26" s="9">
        <f t="shared" si="11"/>
        <v>11.334511258048927</v>
      </c>
      <c r="AC26" s="9">
        <v>8.4664315573229914</v>
      </c>
      <c r="AD26" s="9">
        <v>8.4664315573229914</v>
      </c>
      <c r="AE26" s="9">
        <f t="shared" si="12"/>
        <v>8.4664315573229914</v>
      </c>
      <c r="AF26" s="9">
        <f t="shared" ca="1" si="0"/>
        <v>0.67674650297507477</v>
      </c>
      <c r="AH26" s="9" cm="1">
        <f t="array" ref="AH26">SUMPRODUCT(AJ20:AO20,TRANSPOSE(AW28:AW33))</f>
        <v>36.968341480260463</v>
      </c>
      <c r="AP26" s="11"/>
    </row>
    <row r="27" spans="1:154" ht="16.5">
      <c r="A27" s="6">
        <v>1.0285432085530672</v>
      </c>
      <c r="B27" s="6">
        <v>3.3846563616151193</v>
      </c>
      <c r="C27" s="6">
        <v>2.6027558680791985</v>
      </c>
      <c r="D27" s="6">
        <v>2.9539636160221017</v>
      </c>
      <c r="E27" s="6">
        <v>2.6430581158368684</v>
      </c>
      <c r="F27" s="6">
        <v>-2.3805753259706353E-2</v>
      </c>
      <c r="G27" s="6">
        <v>2.2951200297887868</v>
      </c>
      <c r="H27" s="6">
        <v>-0.10592178933842167</v>
      </c>
      <c r="I27" s="40">
        <f>SUMPRODUCT(J27:O27,Results!B$12:G$12)+Results!$E$5*H27-AD27+AE27</f>
        <v>35.237427374733983</v>
      </c>
      <c r="J27" s="9">
        <f>SUMPRODUCT($A27:$F27,Results!$B$15:$G$15)</f>
        <v>8.8218090663827766</v>
      </c>
      <c r="K27" s="9">
        <f>SUMPRODUCT($A27:$F27,Results!$B$16:$G$16)</f>
        <v>-8.8153346012142038</v>
      </c>
      <c r="L27" s="9">
        <f>SUMPRODUCT($A27:$F27,Results!$B$17:$G$17)</f>
        <v>11.511632705850472</v>
      </c>
      <c r="M27" s="9">
        <f>SUMPRODUCT($A27:$F27,Results!$B$18:$G$18)</f>
        <v>-2.9443627389025404</v>
      </c>
      <c r="N27" s="9">
        <f>SUMPRODUCT($A27:$F27,Results!$B$19:$G$19)</f>
        <v>-15.650298731006698</v>
      </c>
      <c r="O27" s="9">
        <f>SUMPRODUCT($A27:$F27,Results!$B$20:$G$20)</f>
        <v>13.217624862308234</v>
      </c>
      <c r="P27" s="9" cm="1">
        <f t="array" ref="P27">SUMPRODUCT(J27:O27,TRANSPOSE(BQ$20:BQ$25))+$AI$20-$BQ$27</f>
        <v>30.050109465314897</v>
      </c>
      <c r="Q27" s="27" cm="1">
        <f t="array" ref="Q27">SUMPRODUCT(J27:O27,TRANSPOSE(EX$20:EX$25))+$AI$20-$EX$27</f>
        <v>34.736381761167223</v>
      </c>
      <c r="R27" s="9">
        <f>I27-Results!$E$5*H27</f>
        <v>35.872958110764515</v>
      </c>
      <c r="S27" s="9" cm="1">
        <f t="array" ref="S27">SUMPRODUCT(J27:O27,TRANSPOSE(AW$28:AW$33))+$AI$20-$AH$26</f>
        <v>29.740301796980688</v>
      </c>
      <c r="T27" s="9">
        <f>SUMPRODUCT(J27:O27,Results!K$9:P$9)</f>
        <v>36.911449268483189</v>
      </c>
      <c r="U27" s="9">
        <f>SUMPRODUCT(J27:O27,Results!K$9:P$9)+$AI$20-$AH$31</f>
        <v>35.329220547410031</v>
      </c>
      <c r="V27" s="9">
        <f t="shared" si="6"/>
        <v>5.187317909419086</v>
      </c>
      <c r="W27" s="9">
        <f t="shared" si="7"/>
        <v>0.50104561356675958</v>
      </c>
      <c r="X27" s="9">
        <f t="shared" si="8"/>
        <v>-0.63553073603053178</v>
      </c>
      <c r="Y27" s="9">
        <f t="shared" si="9"/>
        <v>5.4971255777532946</v>
      </c>
      <c r="Z27" s="9">
        <f t="shared" si="10"/>
        <v>2.4952039476438514</v>
      </c>
      <c r="AA27" s="9">
        <f t="shared" si="11"/>
        <v>-9.1793172676048584E-2</v>
      </c>
      <c r="AC27" s="9">
        <v>0.45531060266577583</v>
      </c>
      <c r="AD27" s="9">
        <v>0.45531060266577583</v>
      </c>
      <c r="AE27" s="9">
        <f t="shared" si="12"/>
        <v>0.45531060266577583</v>
      </c>
      <c r="AF27" s="9">
        <f t="shared" ca="1" si="0"/>
        <v>0.23028110921240741</v>
      </c>
      <c r="AU27" s="37" t="s">
        <v>237</v>
      </c>
      <c r="AV27" s="37" t="s">
        <v>249</v>
      </c>
      <c r="AW27" s="37" t="s">
        <v>250</v>
      </c>
      <c r="BA27" s="15"/>
      <c r="BB27" s="55" t="s">
        <v>247</v>
      </c>
      <c r="BC27" s="9" cm="1">
        <f t="array" ref="BC27">SUMPRODUCT(BC20:BC25,TRANSPOSE($AJ20:$AO20))</f>
        <v>52.292877649896596</v>
      </c>
      <c r="BD27" s="9" cm="1">
        <f t="array" ref="BD27">SUMPRODUCT(BD20:BD25,TRANSPOSE($AJ20:$AO20))</f>
        <v>32.885324881730149</v>
      </c>
      <c r="BE27" s="9" cm="1">
        <f t="array" ref="BE27">SUMPRODUCT(BE20:BE25,TRANSPOSE($AJ20:$AO20))</f>
        <v>39.85186312679393</v>
      </c>
      <c r="BF27" s="9" cm="1">
        <f t="array" ref="BF27">SUMPRODUCT(BF20:BF25,TRANSPOSE($AJ20:$AO20))</f>
        <v>37.055360920006251</v>
      </c>
      <c r="BG27" s="9" cm="1">
        <f t="array" ref="BG27">SUMPRODUCT(BG20:BG25,TRANSPOSE($AJ20:$AO20))</f>
        <v>37.838770511413507</v>
      </c>
      <c r="BH27" s="9" cm="1">
        <f t="array" ref="BH27">SUMPRODUCT(BH20:BH25,TRANSPOSE($AJ20:$AO20))</f>
        <v>37.294612994818841</v>
      </c>
      <c r="BI27" s="9" cm="1">
        <f t="array" ref="BI27">SUMPRODUCT(BI20:BI25,TRANSPOSE($AJ20:$AO20))</f>
        <v>37.240494233140325</v>
      </c>
      <c r="BJ27" s="9" cm="1">
        <f t="array" ref="BJ27">SUMPRODUCT(BJ20:BJ25,TRANSPOSE($AJ20:$AO20))</f>
        <v>37.011257587259067</v>
      </c>
      <c r="BK27" s="9" cm="1">
        <f t="array" ref="BK27">SUMPRODUCT(BK20:BK25,TRANSPOSE($AJ20:$AO20))</f>
        <v>36.855131252384197</v>
      </c>
      <c r="BL27" s="9" cm="1">
        <f t="array" ref="BL27">SUMPRODUCT(BL20:BL25,TRANSPOSE($AJ20:$AO20))</f>
        <v>36.682182042170304</v>
      </c>
      <c r="BM27" s="9" cm="1">
        <f t="array" ref="BM27">SUMPRODUCT(BM20:BM25,TRANSPOSE($AJ20:$AO20))</f>
        <v>36.526280273614688</v>
      </c>
      <c r="BN27" s="9" cm="1">
        <f t="array" ref="BN27">SUMPRODUCT(BN20:BN25,TRANSPOSE($AJ20:$AO20))</f>
        <v>36.375090622557096</v>
      </c>
      <c r="BO27" s="9" cm="1">
        <f t="array" ref="BO27">SUMPRODUCT(BO20:BO25,TRANSPOSE($AJ20:$AO20))</f>
        <v>36.232977046840922</v>
      </c>
      <c r="BP27" s="9" cm="1">
        <f t="array" ref="BP27">SUMPRODUCT(BP20:BP25,TRANSPOSE($AJ20:$AO20))</f>
        <v>36.09795005594065</v>
      </c>
      <c r="BQ27" s="9" cm="1">
        <f t="array" ref="BQ27">SUMPRODUCT(BQ20:BQ25,TRANSPOSE($AJ20:$AO20))</f>
        <v>35.970257721444277</v>
      </c>
      <c r="BR27" s="9" cm="1">
        <f t="array" ref="BR27">SUMPRODUCT(BR20:BR25,TRANSPOSE($AJ20:$AO20))</f>
        <v>35.849275095476301</v>
      </c>
      <c r="BS27" s="9" cm="1">
        <f t="array" ref="BS27">SUMPRODUCT(BS20:BS25,TRANSPOSE($AJ20:$AO20))</f>
        <v>35.73468634457754</v>
      </c>
      <c r="BT27" s="9" cm="1">
        <f t="array" ref="BT27">SUMPRODUCT(BT20:BT25,TRANSPOSE($AJ20:$AO20))</f>
        <v>35.626069903963796</v>
      </c>
      <c r="BU27" s="9" cm="1">
        <f t="array" ref="BU27">SUMPRODUCT(BU20:BU25,TRANSPOSE($AJ20:$AO20))</f>
        <v>35.523063476105015</v>
      </c>
      <c r="BV27" s="9" cm="1">
        <f t="array" ref="BV27">SUMPRODUCT(BV20:BV25,TRANSPOSE($AJ20:$AO20))</f>
        <v>35.425309563856182</v>
      </c>
      <c r="BW27" s="9" cm="1">
        <f t="array" ref="BW27">SUMPRODUCT(BW20:BW25,TRANSPOSE($AJ20:$AO20))</f>
        <v>35.33247841813877</v>
      </c>
      <c r="BX27" s="9" cm="1">
        <f t="array" ref="BX27">SUMPRODUCT(BX20:BX25,TRANSPOSE($AJ20:$AO20))</f>
        <v>35.244260309418323</v>
      </c>
      <c r="BY27" s="9" cm="1">
        <f t="array" ref="BY27">SUMPRODUCT(BY20:BY25,TRANSPOSE($AJ20:$AO20))</f>
        <v>35.160367851748013</v>
      </c>
      <c r="BZ27" s="9" cm="1">
        <f t="array" ref="BZ27">SUMPRODUCT(BZ20:BZ25,TRANSPOSE($AJ20:$AO20))</f>
        <v>35.080533910253514</v>
      </c>
      <c r="CA27" s="9" cm="1">
        <f t="array" ref="CA27">SUMPRODUCT(CA20:CA25,TRANSPOSE($AJ20:$AO20))</f>
        <v>35.004510768417816</v>
      </c>
      <c r="CB27" s="9" cm="1">
        <f t="array" ref="CB27">SUMPRODUCT(CB20:CB25,TRANSPOSE($AJ20:$AO20))</f>
        <v>34.932068671448405</v>
      </c>
      <c r="CC27" s="9" cm="1">
        <f t="array" ref="CC27">SUMPRODUCT(CC20:CC25,TRANSPOSE($AJ20:$AO20))</f>
        <v>34.862994566204449</v>
      </c>
      <c r="CD27" s="9" cm="1">
        <f t="array" ref="CD27">SUMPRODUCT(CD20:CD25,TRANSPOSE($AJ20:$AO20))</f>
        <v>34.797090808660101</v>
      </c>
      <c r="CE27" s="9" cm="1">
        <f t="array" ref="CE27">SUMPRODUCT(CE20:CE25,TRANSPOSE($AJ20:$AO20))</f>
        <v>34.734173964195151</v>
      </c>
      <c r="CF27" s="9" cm="1">
        <f t="array" ref="CF27">SUMPRODUCT(CF20:CF25,TRANSPOSE($AJ20:$AO20))</f>
        <v>34.674073675198159</v>
      </c>
      <c r="CG27" s="9" cm="1">
        <f t="array" ref="CG27">SUMPRODUCT(CG20:CG25,TRANSPOSE($AJ20:$AO20))</f>
        <v>34.616631613801012</v>
      </c>
      <c r="CH27" s="9" cm="1">
        <f t="array" ref="CH27">SUMPRODUCT(CH20:CH25,TRANSPOSE($AJ20:$AO20))</f>
        <v>34.561700514266015</v>
      </c>
      <c r="CI27" s="9" cm="1">
        <f t="array" ref="CI27">SUMPRODUCT(CI20:CI25,TRANSPOSE($AJ20:$AO20))</f>
        <v>34.509143283910866</v>
      </c>
      <c r="CJ27" s="9" cm="1">
        <f t="array" ref="CJ27">SUMPRODUCT(CJ20:CJ25,TRANSPOSE($AJ20:$AO20))</f>
        <v>34.458832187538533</v>
      </c>
      <c r="CK27" s="9" cm="1">
        <f t="array" ref="CK27">SUMPRODUCT(CK20:CK25,TRANSPOSE($AJ20:$AO20))</f>
        <v>34.410648100651088</v>
      </c>
      <c r="CL27" s="9" cm="1">
        <f t="array" ref="CL27">SUMPRODUCT(CL20:CL25,TRANSPOSE($AJ20:$AO20))</f>
        <v>34.364479826190276</v>
      </c>
      <c r="CM27" s="9" cm="1">
        <f t="array" ref="CM27">SUMPRODUCT(CM20:CM25,TRANSPOSE($AJ20:$AO20))</f>
        <v>34.320223469745386</v>
      </c>
      <c r="CN27" s="9" cm="1">
        <f t="array" ref="CN27">SUMPRODUCT(CN20:CN25,TRANSPOSE($AJ20:$AO20))</f>
        <v>34.277781868335936</v>
      </c>
      <c r="CO27" s="9" cm="1">
        <f t="array" ref="CO27">SUMPRODUCT(CO20:CO25,TRANSPOSE($AJ20:$AO20))</f>
        <v>34.237064068184431</v>
      </c>
      <c r="CP27" s="9" cm="1">
        <f t="array" ref="CP27">SUMPRODUCT(CP20:CP25,TRANSPOSE($AJ20:$AO20))</f>
        <v>34.197984847210108</v>
      </c>
      <c r="CQ27" s="9" cm="1">
        <f t="array" ref="CQ27">SUMPRODUCT(CQ20:CQ25,TRANSPOSE($AJ20:$AO20))</f>
        <v>34.160464278307991</v>
      </c>
      <c r="CR27" s="9" cm="1">
        <f t="array" ref="CR27">SUMPRODUCT(CR20:CR25,TRANSPOSE($AJ20:$AO20))</f>
        <v>34.124427329799346</v>
      </c>
      <c r="CS27" s="9" cm="1">
        <f t="array" ref="CS27">SUMPRODUCT(CS20:CS25,TRANSPOSE($AJ20:$AO20))</f>
        <v>34.089803499748434</v>
      </c>
      <c r="CT27" s="9" cm="1">
        <f t="array" ref="CT27">SUMPRODUCT(CT20:CT25,TRANSPOSE($AJ20:$AO20))</f>
        <v>34.05652648112877</v>
      </c>
      <c r="CU27" s="9" cm="1">
        <f t="array" ref="CU27">SUMPRODUCT(CU20:CU25,TRANSPOSE($AJ20:$AO20))</f>
        <v>34.024533855089892</v>
      </c>
      <c r="CV27" s="9" cm="1">
        <f t="array" ref="CV27">SUMPRODUCT(CV20:CV25,TRANSPOSE($AJ20:$AO20))</f>
        <v>33.993766809822368</v>
      </c>
      <c r="CW27" s="9" cm="1">
        <f t="array" ref="CW27">SUMPRODUCT(CW20:CW25,TRANSPOSE($AJ20:$AO20))</f>
        <v>33.964169882744486</v>
      </c>
      <c r="CX27" s="9" cm="1">
        <f t="array" ref="CX27">SUMPRODUCT(CX20:CX25,TRANSPOSE($AJ20:$AO20))</f>
        <v>33.935690723940468</v>
      </c>
      <c r="CY27" s="9" cm="1">
        <f t="array" ref="CY27">SUMPRODUCT(CY20:CY25,TRANSPOSE($AJ20:$AO20))</f>
        <v>33.908279878968386</v>
      </c>
      <c r="CZ27" s="9" cm="1">
        <f t="array" ref="CZ27">SUMPRODUCT(CZ20:CZ25,TRANSPOSE($AJ20:$AO20))</f>
        <v>33.881890589327178</v>
      </c>
      <c r="DA27" s="9" cm="1">
        <f t="array" ref="DA27">SUMPRODUCT(DA20:DA25,TRANSPOSE($AJ20:$AO20))</f>
        <v>33.856478609027775</v>
      </c>
      <c r="DB27" s="9" cm="1">
        <f t="array" ref="DB27">SUMPRODUCT(DB20:DB25,TRANSPOSE($AJ20:$AO20))</f>
        <v>33.832002035855012</v>
      </c>
      <c r="DC27" s="9" cm="1">
        <f t="array" ref="DC27">SUMPRODUCT(DC20:DC25,TRANSPOSE($AJ20:$AO20))</f>
        <v>33.808421156035713</v>
      </c>
      <c r="DD27" s="9" cm="1">
        <f t="array" ref="DD27">SUMPRODUCT(DD20:DD25,TRANSPOSE($AJ20:$AO20))</f>
        <v>33.785698301144791</v>
      </c>
      <c r="DE27" s="9" cm="1">
        <f t="array" ref="DE27">SUMPRODUCT(DE20:DE25,TRANSPOSE($AJ20:$AO20))</f>
        <v>33.76379771618759</v>
      </c>
      <c r="DF27" s="9" cm="1">
        <f t="array" ref="DF27">SUMPRODUCT(DF20:DF25,TRANSPOSE($AJ20:$AO20))</f>
        <v>33.742685437892661</v>
      </c>
      <c r="DG27" s="9" cm="1">
        <f t="array" ref="DG27">SUMPRODUCT(DG20:DG25,TRANSPOSE($AJ20:$AO20))</f>
        <v>33.722329182336644</v>
      </c>
      <c r="DH27" s="9" cm="1">
        <f t="array" ref="DH27">SUMPRODUCT(DH20:DH25,TRANSPOSE($AJ20:$AO20))</f>
        <v>33.702698241102468</v>
      </c>
      <c r="DI27" s="9" cm="1">
        <f t="array" ref="DI27">SUMPRODUCT(DI20:DI25,TRANSPOSE($AJ20:$AO20))</f>
        <v>33.683763385243807</v>
      </c>
      <c r="DJ27" s="9" cm="1">
        <f t="array" ref="DJ27">SUMPRODUCT(DJ20:DJ25,TRANSPOSE($AJ20:$AO20))</f>
        <v>33.665496776394207</v>
      </c>
      <c r="DK27" s="9" cm="1">
        <f t="array" ref="DK27">SUMPRODUCT(DK20:DK25,TRANSPOSE($AJ20:$AO20))</f>
        <v>33.647871884419004</v>
      </c>
      <c r="DL27" s="9" cm="1">
        <f t="array" ref="DL27">SUMPRODUCT(DL20:DL25,TRANSPOSE($AJ20:$AO20))</f>
        <v>33.63086341106137</v>
      </c>
      <c r="DM27" s="9" cm="1">
        <f t="array" ref="DM27">SUMPRODUCT(DM20:DM25,TRANSPOSE($AJ20:$AO20))</f>
        <v>33.614447219083701</v>
      </c>
      <c r="DN27" s="9" cm="1">
        <f t="array" ref="DN27">SUMPRODUCT(DN20:DN25,TRANSPOSE($AJ20:$AO20))</f>
        <v>33.598600266449246</v>
      </c>
      <c r="DO27" s="9" cm="1">
        <f t="array" ref="DO27">SUMPRODUCT(DO20:DO25,TRANSPOSE($AJ20:$AO20))</f>
        <v>33.583300545129617</v>
      </c>
      <c r="DP27" s="9" cm="1">
        <f t="array" ref="DP27">SUMPRODUCT(DP20:DP25,TRANSPOSE($AJ20:$AO20))</f>
        <v>33.568527024160616</v>
      </c>
      <c r="DQ27" s="9" cm="1">
        <f t="array" ref="DQ27">SUMPRODUCT(DQ20:DQ25,TRANSPOSE($AJ20:$AO20))</f>
        <v>33.554259596601938</v>
      </c>
      <c r="DR27" s="9" cm="1">
        <f t="array" ref="DR27">SUMPRODUCT(DR20:DR25,TRANSPOSE($AJ20:$AO20))</f>
        <v>33.54047903008658</v>
      </c>
      <c r="DS27" s="9" cm="1">
        <f t="array" ref="DS27">SUMPRODUCT(DS20:DS25,TRANSPOSE($AJ20:$AO20))</f>
        <v>33.527166920673736</v>
      </c>
      <c r="DT27" s="9" cm="1">
        <f t="array" ref="DT27">SUMPRODUCT(DT20:DT25,TRANSPOSE($AJ20:$AO20))</f>
        <v>33.514305649743278</v>
      </c>
      <c r="DU27" s="9" cm="1">
        <f t="array" ref="DU27">SUMPRODUCT(DU20:DU25,TRANSPOSE($AJ20:$AO20))</f>
        <v>33.501878343693306</v>
      </c>
      <c r="DV27" s="9" cm="1">
        <f t="array" ref="DV27">SUMPRODUCT(DV20:DV25,TRANSPOSE($AJ20:$AO20))</f>
        <v>33.489868836222705</v>
      </c>
      <c r="DW27" s="9" cm="1">
        <f t="array" ref="DW27">SUMPRODUCT(DW20:DW25,TRANSPOSE($AJ20:$AO20))</f>
        <v>33.478261632999271</v>
      </c>
      <c r="DX27" s="9" cm="1">
        <f t="array" ref="DX27">SUMPRODUCT(DX20:DX25,TRANSPOSE($AJ20:$AO20))</f>
        <v>33.467041878531333</v>
      </c>
      <c r="DY27" s="9" cm="1">
        <f t="array" ref="DY27">SUMPRODUCT(DY20:DY25,TRANSPOSE($AJ20:$AO20))</f>
        <v>33.456195325076472</v>
      </c>
      <c r="DZ27" s="9" cm="1">
        <f t="array" ref="DZ27">SUMPRODUCT(DZ20:DZ25,TRANSPOSE($AJ20:$AO20))</f>
        <v>33.445708303434287</v>
      </c>
      <c r="EA27" s="9" cm="1">
        <f t="array" ref="EA27">SUMPRODUCT(EA20:EA25,TRANSPOSE($AJ20:$AO20))</f>
        <v>33.435567695484579</v>
      </c>
      <c r="EB27" s="9" cm="1">
        <f t="array" ref="EB27">SUMPRODUCT(EB20:EB25,TRANSPOSE($AJ20:$AO20))</f>
        <v>33.425760908342127</v>
      </c>
      <c r="EC27" s="9" cm="1">
        <f t="array" ref="EC27">SUMPRODUCT(EC20:EC25,TRANSPOSE($AJ20:$AO20))</f>
        <v>33.416275850011793</v>
      </c>
      <c r="ED27" s="9" cm="1">
        <f t="array" ref="ED27">SUMPRODUCT(ED20:ED25,TRANSPOSE($AJ20:$AO20))</f>
        <v>33.407100906435915</v>
      </c>
      <c r="EE27" s="9" cm="1">
        <f t="array" ref="EE27">SUMPRODUCT(EE20:EE25,TRANSPOSE($AJ20:$AO20))</f>
        <v>33.398224919835741</v>
      </c>
      <c r="EF27" s="9" cm="1">
        <f t="array" ref="EF27">SUMPRODUCT(EF20:EF25,TRANSPOSE($AJ20:$AO20))</f>
        <v>33.389637168256513</v>
      </c>
      <c r="EG27" s="9" cm="1">
        <f t="array" ref="EG27">SUMPRODUCT(EG20:EG25,TRANSPOSE($AJ20:$AO20))</f>
        <v>33.381327346232737</v>
      </c>
      <c r="EH27" s="9" cm="1">
        <f t="array" ref="EH27">SUMPRODUCT(EH20:EH25,TRANSPOSE($AJ20:$AO20))</f>
        <v>33.373285546497655</v>
      </c>
      <c r="EI27" s="9" cm="1">
        <f t="array" ref="EI27">SUMPRODUCT(EI20:EI25,TRANSPOSE($AJ20:$AO20))</f>
        <v>33.365502242666423</v>
      </c>
      <c r="EJ27" s="9" cm="1">
        <f t="array" ref="EJ27">SUMPRODUCT(EJ20:EJ25,TRANSPOSE($AJ20:$AO20))</f>
        <v>33.357968272828316</v>
      </c>
      <c r="EK27" s="9" cm="1">
        <f t="array" ref="EK27">SUMPRODUCT(EK20:EK25,TRANSPOSE($AJ20:$AO20))</f>
        <v>33.350674823988498</v>
      </c>
      <c r="EL27" s="9" cm="1">
        <f t="array" ref="EL27">SUMPRODUCT(EL20:EL25,TRANSPOSE($AJ20:$AO20))</f>
        <v>33.343613417304304</v>
      </c>
      <c r="EM27" s="9" cm="1">
        <f t="array" ref="EM27">SUMPRODUCT(EM20:EM25,TRANSPOSE($AJ20:$AO20))</f>
        <v>33.336775894065525</v>
      </c>
      <c r="EN27" s="9" cm="1">
        <f t="array" ref="EN27">SUMPRODUCT(EN20:EN25,TRANSPOSE($AJ20:$AO20))</f>
        <v>33.330154402371761</v>
      </c>
      <c r="EO27" s="9" cm="1">
        <f t="array" ref="EO27">SUMPRODUCT(EO20:EO25,TRANSPOSE($AJ20:$AO20))</f>
        <v>33.323741384463794</v>
      </c>
      <c r="EP27" s="9" cm="1">
        <f t="array" ref="EP27">SUMPRODUCT(EP20:EP25,TRANSPOSE($AJ20:$AO20))</f>
        <v>33.317529564668803</v>
      </c>
      <c r="EQ27" s="9" cm="1">
        <f t="array" ref="EQ27">SUMPRODUCT(EQ20:EQ25,TRANSPOSE($AJ20:$AO20))</f>
        <v>33.311511937922603</v>
      </c>
      <c r="ER27" s="9" cm="1">
        <f t="array" ref="ER27">SUMPRODUCT(ER20:ER25,TRANSPOSE($AJ20:$AO20))</f>
        <v>33.305681758834751</v>
      </c>
      <c r="ES27" s="9" cm="1">
        <f t="array" ref="ES27">SUMPRODUCT(ES20:ES25,TRANSPOSE($AJ20:$AO20))</f>
        <v>33.300032531264286</v>
      </c>
      <c r="ET27" s="9" cm="1">
        <f t="array" ref="ET27">SUMPRODUCT(ET20:ET25,TRANSPOSE($AJ20:$AO20))</f>
        <v>33.294557998377265</v>
      </c>
      <c r="EU27" s="9" cm="1">
        <f t="array" ref="EU27">SUMPRODUCT(EU20:EU25,TRANSPOSE($AJ20:$AO20))</f>
        <v>33.289252133158222</v>
      </c>
      <c r="EV27" s="9" cm="1">
        <f t="array" ref="EV27">SUMPRODUCT(EV20:EV25,TRANSPOSE($AJ20:$AO20))</f>
        <v>33.284109129350327</v>
      </c>
      <c r="EW27" s="9" cm="1">
        <f t="array" ref="EW27">SUMPRODUCT(EW20:EW25,TRANSPOSE($AJ20:$AO20))</f>
        <v>33.279123392800535</v>
      </c>
      <c r="EX27" s="9" cm="1">
        <f t="array" ref="EX27">SUMPRODUCT(EX20:EX25,TRANSPOSE($AJ20:$AO20))</f>
        <v>33.27428953318767</v>
      </c>
    </row>
    <row r="28" spans="1:154">
      <c r="A28" s="6">
        <v>-0.25849222565898883</v>
      </c>
      <c r="B28" s="6">
        <v>4.5428586406916551</v>
      </c>
      <c r="C28" s="6">
        <v>2.6266769494195454</v>
      </c>
      <c r="D28" s="6">
        <v>0.81101449993712127</v>
      </c>
      <c r="E28" s="6">
        <v>11.137506119416745</v>
      </c>
      <c r="F28" s="6">
        <v>4.043946145222769</v>
      </c>
      <c r="G28" s="6">
        <v>4.998858661869706</v>
      </c>
      <c r="H28" s="6">
        <v>2.5978168427424975</v>
      </c>
      <c r="I28" s="40">
        <f>SUMPRODUCT(J28:O28,Results!B$12:G$12)+Results!$E$5*H28-AD28+AE28</f>
        <v>134.25333414858082</v>
      </c>
      <c r="J28" s="9">
        <f>SUMPRODUCT($A28:$F28,Results!$B$15:$G$15)</f>
        <v>35.718866457476572</v>
      </c>
      <c r="K28" s="9">
        <f>SUMPRODUCT($A28:$F28,Results!$B$16:$G$16)</f>
        <v>0.5648309538187386</v>
      </c>
      <c r="L28" s="9">
        <f>SUMPRODUCT($A28:$F28,Results!$B$17:$G$17)</f>
        <v>45.171413798666784</v>
      </c>
      <c r="M28" s="9">
        <f>SUMPRODUCT($A28:$F28,Results!$B$18:$G$18)</f>
        <v>-10.764883528261063</v>
      </c>
      <c r="N28" s="9">
        <f>SUMPRODUCT($A28:$F28,Results!$B$19:$G$19)</f>
        <v>-33.223158850641688</v>
      </c>
      <c r="O28" s="9">
        <f>SUMPRODUCT($A28:$F28,Results!$B$20:$G$20)</f>
        <v>3.9278015382329361</v>
      </c>
      <c r="P28" s="9" cm="1">
        <f t="array" ref="P28">SUMPRODUCT(J28:O28,TRANSPOSE(BQ$20:BQ$25))+$AI$20-$BQ$27</f>
        <v>110.00331632235</v>
      </c>
      <c r="Q28" s="27" cm="1">
        <f t="array" ref="Q28">SUMPRODUCT(J28:O28,TRANSPOSE(EX$20:EX$25))+$AI$20-$EX$27</f>
        <v>119.5353936805474</v>
      </c>
      <c r="R28" s="9">
        <f>I28-Results!$E$5*H28</f>
        <v>118.66643309212583</v>
      </c>
      <c r="S28" s="9" cm="1">
        <f t="array" ref="S28">SUMPRODUCT(J28:O28,TRANSPOSE(AW$28:AW$33))+$AI$20-$AH$26</f>
        <v>89.017993378408377</v>
      </c>
      <c r="T28" s="9">
        <f>SUMPRODUCT(J28:O28,Results!K$9:P$9)</f>
        <v>124.06308427680339</v>
      </c>
      <c r="U28" s="9">
        <f>SUMPRODUCT(J28:O28,Results!K$9:P$9)+$AI$20-$AH$31</f>
        <v>122.48085555573024</v>
      </c>
      <c r="V28" s="9">
        <f t="shared" si="6"/>
        <v>24.250017826230817</v>
      </c>
      <c r="W28" s="9">
        <f t="shared" si="7"/>
        <v>14.717940468033419</v>
      </c>
      <c r="X28" s="9">
        <f t="shared" si="8"/>
        <v>15.586901056454991</v>
      </c>
      <c r="Y28" s="9">
        <f t="shared" si="9"/>
        <v>45.235340770172442</v>
      </c>
      <c r="Z28" s="9">
        <f t="shared" si="10"/>
        <v>101.5111107214907</v>
      </c>
      <c r="AA28" s="9">
        <f t="shared" si="11"/>
        <v>11.772478592850575</v>
      </c>
      <c r="AC28" s="9">
        <v>14.656609604464819</v>
      </c>
      <c r="AD28" s="9">
        <v>14.656609604464819</v>
      </c>
      <c r="AE28" s="9">
        <f t="shared" si="12"/>
        <v>14.656609604464819</v>
      </c>
      <c r="AF28" s="9">
        <f t="shared" ca="1" si="0"/>
        <v>2.3229527818229068E-2</v>
      </c>
      <c r="AH28" s="36" t="s">
        <v>265</v>
      </c>
      <c r="AU28" s="11">
        <f>AJ11/AJ12</f>
        <v>1.5892700222492353</v>
      </c>
      <c r="AV28" s="11" cm="1">
        <f t="array" ref="AV28">SUMPRODUCT($AU2:$AZ2,TRANSPOSE(AU$28:AU$33))</f>
        <v>2429301.1580882408</v>
      </c>
      <c r="AW28" s="3">
        <f>AU28*$AV$39*Results!B4</f>
        <v>0.72201627068815089</v>
      </c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>
      <c r="A29" s="6">
        <v>2.0632153975690786</v>
      </c>
      <c r="B29" s="6">
        <v>0.30643294065048932</v>
      </c>
      <c r="C29" s="6">
        <v>-0.31929869249343562</v>
      </c>
      <c r="D29" s="6">
        <v>2.1290926753482635</v>
      </c>
      <c r="E29" s="6">
        <v>7.6823703075635317</v>
      </c>
      <c r="F29" s="6">
        <v>-1.7004780703663005</v>
      </c>
      <c r="G29" s="6">
        <v>-2.0443660019613881</v>
      </c>
      <c r="H29" s="6">
        <v>-4.4454078210885966</v>
      </c>
      <c r="I29" s="40">
        <f>SUMPRODUCT(J29:O29,Results!B$12:G$12)+Results!$E$5*H29-AD29+AE29</f>
        <v>80.541116603039796</v>
      </c>
      <c r="J29" s="9">
        <f>SUMPRODUCT($A29:$F29,Results!$B$15:$G$15)</f>
        <v>33.656597785189618</v>
      </c>
      <c r="K29" s="9">
        <f>SUMPRODUCT($A29:$F29,Results!$B$16:$G$16)</f>
        <v>-2.113892066887169</v>
      </c>
      <c r="L29" s="9">
        <f>SUMPRODUCT($A29:$F29,Results!$B$17:$G$17)</f>
        <v>19.135928422812785</v>
      </c>
      <c r="M29" s="9">
        <f>SUMPRODUCT($A29:$F29,Results!$B$18:$G$18)</f>
        <v>-8.0230436809454329</v>
      </c>
      <c r="N29" s="9">
        <f>SUMPRODUCT($A29:$F29,Results!$B$19:$G$19)</f>
        <v>-18.257894868008009</v>
      </c>
      <c r="O29" s="9">
        <f>SUMPRODUCT($A29:$F29,Results!$B$20:$G$20)</f>
        <v>16.04543821654244</v>
      </c>
      <c r="P29" s="9" cm="1">
        <f t="array" ref="P29">SUMPRODUCT(J29:O29,TRANSPOSE(BQ$20:BQ$25))+$AI$20-$BQ$27</f>
        <v>84.95478799091282</v>
      </c>
      <c r="Q29" s="27" cm="1">
        <f t="array" ref="Q29">SUMPRODUCT(J29:O29,TRANSPOSE(EX$20:EX$25))+$AI$20-$EX$27</f>
        <v>106.74649898721071</v>
      </c>
      <c r="R29" s="9">
        <f>I29-Results!$E$5*H29</f>
        <v>107.21356352957137</v>
      </c>
      <c r="S29" s="9" cm="1">
        <f t="array" ref="S29">SUMPRODUCT(J29:O29,TRANSPOSE(AW$28:AW$33))+$AI$20-$AH$26</f>
        <v>59.879331409339912</v>
      </c>
      <c r="T29" s="9">
        <f>SUMPRODUCT(J29:O29,Results!K$9:P$9)</f>
        <v>109.82685270766999</v>
      </c>
      <c r="U29" s="9">
        <f>SUMPRODUCT(J29:O29,Results!K$9:P$9)+$AI$20-$AH$31</f>
        <v>108.24462398659682</v>
      </c>
      <c r="V29" s="9">
        <f t="shared" si="6"/>
        <v>-4.4136713878730234</v>
      </c>
      <c r="W29" s="9">
        <f t="shared" si="7"/>
        <v>-26.205382384170917</v>
      </c>
      <c r="X29" s="9">
        <f t="shared" si="8"/>
        <v>-26.672446926531578</v>
      </c>
      <c r="Y29" s="9">
        <f t="shared" si="9"/>
        <v>20.661785193699885</v>
      </c>
      <c r="Z29" s="9">
        <f t="shared" si="10"/>
        <v>47.798893175949665</v>
      </c>
      <c r="AA29" s="9">
        <f t="shared" si="11"/>
        <v>-27.703507383557024</v>
      </c>
      <c r="AC29" s="9">
        <v>-26.324085436867307</v>
      </c>
      <c r="AD29" s="9">
        <v>-26.324085436867307</v>
      </c>
      <c r="AE29" s="9">
        <f t="shared" si="12"/>
        <v>-26.324085436867307</v>
      </c>
      <c r="AF29" s="9">
        <f t="shared" ca="1" si="0"/>
        <v>0.98303108574672249</v>
      </c>
      <c r="AI29" s="53" cm="1">
        <f t="array" ref="AI29:AO29">LINEST(I2:I1001,J2:O1001)</f>
        <v>2.3286416030761012</v>
      </c>
      <c r="AJ29" s="54">
        <v>0.39363362867958668</v>
      </c>
      <c r="AK29" s="54">
        <v>-1.654429984669932</v>
      </c>
      <c r="AL29" s="54">
        <v>1.3427646037212597</v>
      </c>
      <c r="AM29" s="54">
        <v>2.2634384086737729</v>
      </c>
      <c r="AN29" s="54">
        <v>1.3508719019248951</v>
      </c>
      <c r="AO29" s="54">
        <v>-1.5822287210731716</v>
      </c>
      <c r="AU29" s="11">
        <f>AK11/AK13</f>
        <v>2.6760124082571047E-2</v>
      </c>
      <c r="AV29" s="11" cm="1">
        <f t="array" ref="AV29">SUMPRODUCT($AU3:$AZ3,TRANSPOSE(AU$28:AU$33))</f>
        <v>-1102731.8319387983</v>
      </c>
      <c r="AW29" s="3">
        <f>AU29*$AV$39*Results!B5</f>
        <v>1.2157307897814293E-2</v>
      </c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>
      <c r="A30" s="6">
        <v>1.154860309754403</v>
      </c>
      <c r="B30" s="6">
        <v>2.7274948344637715</v>
      </c>
      <c r="C30" s="6">
        <v>5.5199985745865705</v>
      </c>
      <c r="D30" s="6">
        <v>1.4645484287616453</v>
      </c>
      <c r="E30" s="6">
        <v>0.59140529519305607</v>
      </c>
      <c r="F30" s="6">
        <v>-1.2746412338788133</v>
      </c>
      <c r="G30" s="6">
        <v>0.56488189387121246</v>
      </c>
      <c r="H30" s="6">
        <v>-1.8361599252559961</v>
      </c>
      <c r="I30" s="40">
        <f>SUMPRODUCT(J30:O30,Results!B$12:G$12)+Results!$E$5*H30-AD30+AE30</f>
        <v>0.75364465762066146</v>
      </c>
      <c r="J30" s="9">
        <f>SUMPRODUCT($A30:$F30,Results!$B$15:$G$15)</f>
        <v>8.6468799267328382</v>
      </c>
      <c r="K30" s="9">
        <f>SUMPRODUCT($A30:$F30,Results!$B$16:$G$16)</f>
        <v>-12.66954866744628</v>
      </c>
      <c r="L30" s="9">
        <f>SUMPRODUCT($A30:$F30,Results!$B$17:$G$17)</f>
        <v>0.5475163179377589</v>
      </c>
      <c r="M30" s="9">
        <f>SUMPRODUCT($A30:$F30,Results!$B$18:$G$18)</f>
        <v>-10.601316289448176</v>
      </c>
      <c r="N30" s="9">
        <f>SUMPRODUCT($A30:$F30,Results!$B$19:$G$19)</f>
        <v>-18.798501741335475</v>
      </c>
      <c r="O30" s="9">
        <f>SUMPRODUCT($A30:$F30,Results!$B$20:$G$20)</f>
        <v>7.6310942260084751</v>
      </c>
      <c r="P30" s="9" cm="1">
        <f t="array" ref="P30">SUMPRODUCT(J30:O30,TRANSPOSE(BQ$20:BQ$25))+$AI$20-$BQ$27</f>
        <v>9.1983308296838473</v>
      </c>
      <c r="Q30" s="27" cm="1">
        <f t="array" ref="Q30">SUMPRODUCT(J30:O30,TRANSPOSE(EX$20:EX$25))+$AI$20-$EX$27</f>
        <v>9.6816877974504791</v>
      </c>
      <c r="R30" s="9">
        <f>I30-Results!$E$5*H30</f>
        <v>11.770604209156637</v>
      </c>
      <c r="S30" s="9" cm="1">
        <f t="array" ref="S30">SUMPRODUCT(J30:O30,TRANSPOSE(AW$28:AW$33))+$AI$20-$AH$26</f>
        <v>26.714243983139838</v>
      </c>
      <c r="T30" s="9">
        <f>SUMPRODUCT(J30:O30,Results!K$9:P$9)</f>
        <v>11.648766173297467</v>
      </c>
      <c r="U30" s="9">
        <f>SUMPRODUCT(J30:O30,Results!K$9:P$9)+$AI$20-$AH$31</f>
        <v>10.06653745222431</v>
      </c>
      <c r="V30" s="9">
        <f t="shared" si="6"/>
        <v>-8.4446861720631858</v>
      </c>
      <c r="W30" s="9">
        <f t="shared" si="7"/>
        <v>-8.9280431398298177</v>
      </c>
      <c r="X30" s="9">
        <f t="shared" si="8"/>
        <v>-11.016959551535976</v>
      </c>
      <c r="Y30" s="9">
        <f t="shared" si="9"/>
        <v>-25.960599325519176</v>
      </c>
      <c r="Z30" s="9">
        <f t="shared" si="10"/>
        <v>-31.98857876946947</v>
      </c>
      <c r="AA30" s="9">
        <f t="shared" si="11"/>
        <v>-9.3128927946036484</v>
      </c>
      <c r="AC30" s="9">
        <v>-8.9674563440626045</v>
      </c>
      <c r="AD30" s="9">
        <v>-8.9674563440626045</v>
      </c>
      <c r="AE30" s="9">
        <f t="shared" si="12"/>
        <v>-8.9674563440626045</v>
      </c>
      <c r="AF30" s="9">
        <f t="shared" ca="1" si="0"/>
        <v>0.41005221407183212</v>
      </c>
      <c r="AH30" s="36" t="s">
        <v>278</v>
      </c>
      <c r="AU30" s="11">
        <f>AL11/AL14</f>
        <v>1.6258149098932964</v>
      </c>
      <c r="AV30" s="11" cm="1">
        <f t="array" ref="AV30">SUMPRODUCT($AU4:$AZ4,TRANSPOSE(AU$28:AU$33))</f>
        <v>1125078.8736011675</v>
      </c>
      <c r="AW30" s="3">
        <f>AU30*$AV$39*Results!B6</f>
        <v>0.73861886377811514</v>
      </c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>
      <c r="A31" s="6">
        <v>2.1697157399021414</v>
      </c>
      <c r="B31" s="6">
        <v>-6.6298980151809794E-2</v>
      </c>
      <c r="C31" s="6">
        <v>2.1557393271298966</v>
      </c>
      <c r="D31" s="6">
        <v>12.09710349868123</v>
      </c>
      <c r="E31" s="6">
        <v>-3.2668913080077568</v>
      </c>
      <c r="F31" s="6">
        <v>5.2411886080626804</v>
      </c>
      <c r="G31" s="6">
        <v>8.0152649149123683</v>
      </c>
      <c r="H31" s="6">
        <v>5.6142230957851602</v>
      </c>
      <c r="I31" s="40">
        <f>SUMPRODUCT(J31:O31,Results!B$12:G$12)+Results!$E$5*H31-AD31+AE31</f>
        <v>18.011554006754594</v>
      </c>
      <c r="J31" s="9">
        <f>SUMPRODUCT($A31:$F31,Results!$B$15:$G$15)</f>
        <v>-6.4350170539605447</v>
      </c>
      <c r="K31" s="9">
        <f>SUMPRODUCT($A31:$F31,Results!$B$16:$G$16)</f>
        <v>-12.931894482197659</v>
      </c>
      <c r="L31" s="9">
        <f>SUMPRODUCT($A31:$F31,Results!$B$17:$G$17)</f>
        <v>2.2266279445471291</v>
      </c>
      <c r="M31" s="9">
        <f>SUMPRODUCT($A31:$F31,Results!$B$18:$G$18)</f>
        <v>15.209804618883624</v>
      </c>
      <c r="N31" s="9">
        <f>SUMPRODUCT($A31:$F31,Results!$B$19:$G$19)</f>
        <v>-9.1531147112654612</v>
      </c>
      <c r="O31" s="9">
        <f>SUMPRODUCT($A31:$F31,Results!$B$20:$G$20)</f>
        <v>20.619034553533925</v>
      </c>
      <c r="P31" s="9" cm="1">
        <f t="array" ref="P31">SUMPRODUCT(J31:O31,TRANSPOSE(BQ$20:BQ$25))+$AI$20-$BQ$27</f>
        <v>-4.6355976880757304</v>
      </c>
      <c r="Q31" s="27" cm="1">
        <f t="array" ref="Q31">SUMPRODUCT(J31:O31,TRANSPOSE(EX$20:EX$25))+$AI$20-$EX$27</f>
        <v>-12.976302355803661</v>
      </c>
      <c r="R31" s="9">
        <f>I31-Results!$E$5*H31</f>
        <v>-15.673784567956368</v>
      </c>
      <c r="S31" s="9" cm="1">
        <f t="array" ref="S31">SUMPRODUCT(J31:O31,TRANSPOSE(AW$28:AW$33))+$AI$20-$AH$26</f>
        <v>-2.224654886107281</v>
      </c>
      <c r="T31" s="9">
        <f>SUMPRODUCT(J31:O31,Results!K$9:P$9)</f>
        <v>-15.725782108276384</v>
      </c>
      <c r="U31" s="9">
        <f>SUMPRODUCT(J31:O31,Results!K$9:P$9)+$AI$20-$AH$31</f>
        <v>-17.308010829349541</v>
      </c>
      <c r="V31" s="9">
        <f t="shared" si="6"/>
        <v>22.647151694830324</v>
      </c>
      <c r="W31" s="9">
        <f t="shared" si="7"/>
        <v>30.987856362558254</v>
      </c>
      <c r="X31" s="9">
        <f t="shared" si="8"/>
        <v>33.685338574710961</v>
      </c>
      <c r="Y31" s="9">
        <f t="shared" si="9"/>
        <v>20.236208892861875</v>
      </c>
      <c r="Z31" s="9">
        <f t="shared" si="10"/>
        <v>-14.730669420335538</v>
      </c>
      <c r="AA31" s="9">
        <f t="shared" si="11"/>
        <v>35.319564836104135</v>
      </c>
      <c r="AC31" s="9">
        <v>31.083641882957686</v>
      </c>
      <c r="AD31" s="9">
        <v>31.083641882957686</v>
      </c>
      <c r="AE31" s="9">
        <f t="shared" si="12"/>
        <v>31.083641882957686</v>
      </c>
      <c r="AF31" s="9">
        <f t="shared" ca="1" si="0"/>
        <v>0.18152096530807882</v>
      </c>
      <c r="AH31" s="53">
        <f>AVERAGE(T:T)</f>
        <v>34.324452148163289</v>
      </c>
      <c r="AU31" s="11">
        <f>AM11/AM15</f>
        <v>-1.4608166885961695</v>
      </c>
      <c r="AV31" s="11" cm="1">
        <f t="array" ref="AV31">SUMPRODUCT($AU5:$AZ5,TRANSPOSE(AU$28:AU$33))</f>
        <v>-799350.32833911525</v>
      </c>
      <c r="AW31" s="3">
        <f>AU31*$AV$39*Results!B7</f>
        <v>-0.66365904024697764</v>
      </c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ht="16.5">
      <c r="A32" s="6">
        <v>-3.2274119266538386E-2</v>
      </c>
      <c r="B32" s="6">
        <v>2.7621893818713104</v>
      </c>
      <c r="C32" s="6">
        <v>4.3988719830858436</v>
      </c>
      <c r="D32" s="6">
        <v>1.9555728041011178</v>
      </c>
      <c r="E32" s="6">
        <v>5.1109455767054923</v>
      </c>
      <c r="F32" s="6">
        <v>0.26514632225058621</v>
      </c>
      <c r="G32" s="6">
        <v>2.1192755865053923</v>
      </c>
      <c r="H32" s="6">
        <v>-0.28176623262181621</v>
      </c>
      <c r="I32" s="40">
        <f>SUMPRODUCT(J32:O32,Results!B$12:G$12)+Results!$E$5*H32-AD32+AE32</f>
        <v>59.392853477542758</v>
      </c>
      <c r="J32" s="9">
        <f>SUMPRODUCT($A32:$F32,Results!$B$15:$G$15)</f>
        <v>19.625675922425398</v>
      </c>
      <c r="K32" s="9">
        <f>SUMPRODUCT($A32:$F32,Results!$B$16:$G$16)</f>
        <v>-4.7922406699418909</v>
      </c>
      <c r="L32" s="9">
        <f>SUMPRODUCT($A32:$F32,Results!$B$17:$G$17)</f>
        <v>19.607599305029296</v>
      </c>
      <c r="M32" s="9">
        <f>SUMPRODUCT($A32:$F32,Results!$B$18:$G$18)</f>
        <v>-11.322464828790272</v>
      </c>
      <c r="N32" s="9">
        <f>SUMPRODUCT($A32:$F32,Results!$B$19:$G$19)</f>
        <v>-26.756102123153894</v>
      </c>
      <c r="O32" s="9">
        <f>SUMPRODUCT($A32:$F32,Results!$B$20:$G$20)</f>
        <v>5.5443472526851982</v>
      </c>
      <c r="P32" s="9" cm="1">
        <f t="array" ref="P32">SUMPRODUCT(J32:O32,TRANSPOSE(BQ$20:BQ$25))+$AI$20-$BQ$27</f>
        <v>53.644474987298672</v>
      </c>
      <c r="Q32" s="27" cm="1">
        <f t="array" ref="Q32">SUMPRODUCT(J32:O32,TRANSPOSE(EX$20:EX$25))+$AI$20-$EX$27</f>
        <v>60.284656215680343</v>
      </c>
      <c r="R32" s="9">
        <f>I32-Results!$E$5*H32</f>
        <v>61.083450873273655</v>
      </c>
      <c r="S32" s="9" cm="1">
        <f t="array" ref="S32">SUMPRODUCT(J32:O32,TRANSPOSE(AW$28:AW$33))+$AI$20-$AH$26</f>
        <v>54.53225564288212</v>
      </c>
      <c r="T32" s="9">
        <f>SUMPRODUCT(J32:O32,Results!K$9:P$9)</f>
        <v>63.104144294242431</v>
      </c>
      <c r="U32" s="9">
        <f>SUMPRODUCT(J32:O32,Results!K$9:P$9)+$AI$20-$AH$31</f>
        <v>61.521915573169281</v>
      </c>
      <c r="V32" s="9">
        <f t="shared" si="6"/>
        <v>5.748378490244086</v>
      </c>
      <c r="W32" s="9">
        <f t="shared" si="7"/>
        <v>-0.89180273813758504</v>
      </c>
      <c r="X32" s="9">
        <f t="shared" si="8"/>
        <v>-1.6905973957308973</v>
      </c>
      <c r="Y32" s="9">
        <f t="shared" si="9"/>
        <v>4.8605978346606378</v>
      </c>
      <c r="Z32" s="9">
        <f t="shared" si="10"/>
        <v>26.650630050452627</v>
      </c>
      <c r="AA32" s="9">
        <f t="shared" si="11"/>
        <v>-2.1290620956265229</v>
      </c>
      <c r="AC32" s="9">
        <v>-0.95261185159367301</v>
      </c>
      <c r="AD32" s="9">
        <v>-0.95261185159367301</v>
      </c>
      <c r="AE32" s="9">
        <f t="shared" si="12"/>
        <v>-0.95261185159367301</v>
      </c>
      <c r="AF32" s="9">
        <f t="shared" ca="1" si="0"/>
        <v>0.40802518527658582</v>
      </c>
      <c r="AP32" s="18"/>
      <c r="AU32" s="11">
        <f>AN11/AN16</f>
        <v>-1.6804754681426737</v>
      </c>
      <c r="AV32" s="11" cm="1">
        <f t="array" ref="AV32">SUMPRODUCT($AU6:$AZ6,TRANSPOSE(AU$28:AU$33))</f>
        <v>-1997587.4217469972</v>
      </c>
      <c r="AW32" s="3">
        <f>AU32*$AV$39*Results!B8</f>
        <v>-0.76345153026552137</v>
      </c>
    </row>
    <row r="33" spans="1:154">
      <c r="A33" s="6">
        <v>-1.0962165163622302</v>
      </c>
      <c r="B33" s="6">
        <v>1.071667440314557</v>
      </c>
      <c r="C33" s="6">
        <v>-0.20557620825354556</v>
      </c>
      <c r="D33" s="6">
        <v>-2.463706192343083</v>
      </c>
      <c r="E33" s="6">
        <v>2.0239245625969566</v>
      </c>
      <c r="F33" s="6">
        <v>-0.20408156915831593</v>
      </c>
      <c r="G33" s="6">
        <v>8.0442445104121241</v>
      </c>
      <c r="H33" s="6">
        <v>5.643202691284916</v>
      </c>
      <c r="I33" s="40">
        <f>SUMPRODUCT(J33:O33,Results!B$12:G$12)+Results!$E$5*H33-AD33+AE33</f>
        <v>47.854816333698835</v>
      </c>
      <c r="J33" s="9">
        <f>SUMPRODUCT($A33:$F33,Results!$B$15:$G$15)</f>
        <v>2.3104437695771787</v>
      </c>
      <c r="K33" s="9">
        <f>SUMPRODUCT($A33:$F33,Results!$B$16:$G$16)</f>
        <v>4.1938616113106821</v>
      </c>
      <c r="L33" s="9">
        <f>SUMPRODUCT($A33:$F33,Results!$B$17:$G$17)</f>
        <v>7.3297910855907711</v>
      </c>
      <c r="M33" s="9">
        <f>SUMPRODUCT($A33:$F33,Results!$B$18:$G$18)</f>
        <v>-3.2891634959985958</v>
      </c>
      <c r="N33" s="9">
        <f>SUMPRODUCT($A33:$F33,Results!$B$19:$G$19)</f>
        <v>-1.9183986515517095</v>
      </c>
      <c r="O33" s="9">
        <f>SUMPRODUCT($A33:$F33,Results!$B$20:$G$20)</f>
        <v>-5.3199376035264407</v>
      </c>
      <c r="P33" s="9" cm="1">
        <f t="array" ref="P33">SUMPRODUCT(J33:O33,TRANSPOSE(BQ$20:BQ$25))+$AI$20-$BQ$27</f>
        <v>8.4460402968547115</v>
      </c>
      <c r="Q33" s="27" cm="1">
        <f t="array" ref="Q33">SUMPRODUCT(J33:O33,TRANSPOSE(EX$20:EX$25))+$AI$20-$EX$27</f>
        <v>13.024317309526339</v>
      </c>
      <c r="R33" s="9">
        <f>I33-Results!$E$5*H33</f>
        <v>13.995600185989339</v>
      </c>
      <c r="S33" s="9" cm="1">
        <f t="array" ref="S33">SUMPRODUCT(J33:O33,TRANSPOSE(AW$28:AW$33))+$AI$20-$AH$26</f>
        <v>4.4216326663580716</v>
      </c>
      <c r="T33" s="9">
        <f>SUMPRODUCT(J33:O33,Results!K$9:P$9)</f>
        <v>14.754161503862123</v>
      </c>
      <c r="U33" s="9">
        <f>SUMPRODUCT(J33:O33,Results!K$9:P$9)+$AI$20-$AH$31</f>
        <v>13.171932782788964</v>
      </c>
      <c r="V33" s="9">
        <f t="shared" si="6"/>
        <v>39.408776036844124</v>
      </c>
      <c r="W33" s="9">
        <f t="shared" si="7"/>
        <v>34.830499024172497</v>
      </c>
      <c r="X33" s="9">
        <f t="shared" si="8"/>
        <v>33.859216147709496</v>
      </c>
      <c r="Y33" s="9">
        <f t="shared" si="9"/>
        <v>43.433183667340764</v>
      </c>
      <c r="Z33" s="9">
        <f t="shared" si="10"/>
        <v>15.112592906608704</v>
      </c>
      <c r="AA33" s="9">
        <f t="shared" si="11"/>
        <v>34.682883550909871</v>
      </c>
      <c r="AC33" s="9">
        <v>34.791616779508615</v>
      </c>
      <c r="AD33" s="9">
        <v>34.791616779508615</v>
      </c>
      <c r="AE33" s="9">
        <f t="shared" si="12"/>
        <v>34.791616779508615</v>
      </c>
      <c r="AF33" s="9">
        <f t="shared" ca="1" si="0"/>
        <v>0.79514706509901523</v>
      </c>
      <c r="AP33" s="9"/>
      <c r="AU33" s="11">
        <f>AO11/AO17</f>
        <v>0.8824679453734513</v>
      </c>
      <c r="AV33" s="11" cm="1">
        <f t="array" ref="AV33">SUMPRODUCT($AU7:$AZ7,TRANSPOSE(AU$28:AU$33))</f>
        <v>997714.47676753486</v>
      </c>
      <c r="AW33" s="3">
        <f>AU33*$AV$39*Results!B9</f>
        <v>0.40091123975183934</v>
      </c>
    </row>
    <row r="34" spans="1:154">
      <c r="A34" s="6">
        <v>-0.84573966682302115</v>
      </c>
      <c r="B34" s="6">
        <v>2.2440368094398373</v>
      </c>
      <c r="C34" s="6">
        <v>3.1021768871122894</v>
      </c>
      <c r="D34" s="6">
        <v>2.6259941278277261</v>
      </c>
      <c r="E34" s="6">
        <v>0.20994843126380938</v>
      </c>
      <c r="F34" s="6">
        <v>1.7350955149180056</v>
      </c>
      <c r="G34" s="6">
        <v>1.3644719185960821</v>
      </c>
      <c r="H34" s="6">
        <v>-1.0365699005311264</v>
      </c>
      <c r="I34" s="40">
        <f>SUMPRODUCT(J34:O34,Results!B$12:G$12)+Results!$E$5*H34-AD34+AE34</f>
        <v>-7.4702418455960524</v>
      </c>
      <c r="J34" s="9">
        <f>SUMPRODUCT($A34:$F34,Results!$B$15:$G$15)</f>
        <v>-2.9724786037897863</v>
      </c>
      <c r="K34" s="9">
        <f>SUMPRODUCT($A34:$F34,Results!$B$16:$G$16)</f>
        <v>-3.465764381311633</v>
      </c>
      <c r="L34" s="9">
        <f>SUMPRODUCT($A34:$F34,Results!$B$17:$G$17)</f>
        <v>8.619039674690459</v>
      </c>
      <c r="M34" s="9">
        <f>SUMPRODUCT($A34:$F34,Results!$B$18:$G$18)</f>
        <v>-0.71971970695824039</v>
      </c>
      <c r="N34" s="9">
        <f>SUMPRODUCT($A34:$F34,Results!$B$19:$G$19)</f>
        <v>-12.222080284681288</v>
      </c>
      <c r="O34" s="9">
        <f>SUMPRODUCT($A34:$F34,Results!$B$20:$G$20)</f>
        <v>1.3393893479960797</v>
      </c>
      <c r="P34" s="9" cm="1">
        <f t="array" ref="P34">SUMPRODUCT(J34:O34,TRANSPOSE(BQ$20:BQ$25))+$AI$20-$BQ$27</f>
        <v>1.9699015380100846</v>
      </c>
      <c r="Q34" s="27" cm="1">
        <f t="array" ref="Q34">SUMPRODUCT(J34:O34,TRANSPOSE(EX$20:EX$25))+$AI$20-$EX$27</f>
        <v>-1.4942906983196487</v>
      </c>
      <c r="R34" s="9">
        <f>I34-Results!$E$5*H34</f>
        <v>-1.2508224424092935</v>
      </c>
      <c r="S34" s="9" cm="1">
        <f t="array" ref="S34">SUMPRODUCT(J34:O34,TRANSPOSE(AW$28:AW$33))+$AI$20-$AH$26</f>
        <v>10.297345587664772</v>
      </c>
      <c r="T34" s="9">
        <f>SUMPRODUCT(J34:O34,Results!K$9:P$9)</f>
        <v>-0.78797883802537871</v>
      </c>
      <c r="U34" s="9">
        <f>SUMPRODUCT(J34:O34,Results!K$9:P$9)+$AI$20-$AH$31</f>
        <v>-2.3702075590985352</v>
      </c>
      <c r="V34" s="9">
        <f t="shared" si="6"/>
        <v>-9.4401433836061379</v>
      </c>
      <c r="W34" s="9">
        <f t="shared" si="7"/>
        <v>-5.9759511472764038</v>
      </c>
      <c r="X34" s="9">
        <f t="shared" si="8"/>
        <v>-6.2194194031867589</v>
      </c>
      <c r="Y34" s="9">
        <f t="shared" si="9"/>
        <v>-17.767587433260825</v>
      </c>
      <c r="Z34" s="9">
        <f t="shared" si="10"/>
        <v>-40.212465272686181</v>
      </c>
      <c r="AA34" s="9">
        <f t="shared" si="11"/>
        <v>-5.1000342864975172</v>
      </c>
      <c r="AC34" s="9">
        <v>-5.9676290131891241</v>
      </c>
      <c r="AD34" s="9">
        <v>-5.9676290131891241</v>
      </c>
      <c r="AE34" s="9">
        <f t="shared" si="12"/>
        <v>-5.9676290131891241</v>
      </c>
      <c r="AF34" s="9">
        <f t="shared" ca="1" si="0"/>
        <v>0.97044945609764699</v>
      </c>
      <c r="AP34" s="9"/>
      <c r="BC34" s="21">
        <f t="shared" ref="BC34:CH34" si="52">BC20-$AS2/$AQ2</f>
        <v>0</v>
      </c>
      <c r="BD34" s="21">
        <f t="shared" si="52"/>
        <v>-0.27078316824102477</v>
      </c>
      <c r="BE34" s="21">
        <f t="shared" si="52"/>
        <v>-8.2441379494256228E-2</v>
      </c>
      <c r="BF34" s="21">
        <f t="shared" si="52"/>
        <v>-6.6090450312974558E-2</v>
      </c>
      <c r="BG34" s="21">
        <f t="shared" si="52"/>
        <v>9.0578362113962196E-3</v>
      </c>
      <c r="BH34" s="21">
        <f t="shared" si="52"/>
        <v>5.6937624644673224E-2</v>
      </c>
      <c r="BI34" s="21">
        <f t="shared" si="52"/>
        <v>0.10890984828793571</v>
      </c>
      <c r="BJ34" s="21">
        <f t="shared" si="52"/>
        <v>0.15339826115039978</v>
      </c>
      <c r="BK34" s="21">
        <f t="shared" si="52"/>
        <v>0.1948697771812028</v>
      </c>
      <c r="BL34" s="21">
        <f t="shared" si="52"/>
        <v>0.23199167154859646</v>
      </c>
      <c r="BM34" s="21">
        <f t="shared" si="52"/>
        <v>0.26562606667227973</v>
      </c>
      <c r="BN34" s="21">
        <f t="shared" si="52"/>
        <v>0.29584563485173032</v>
      </c>
      <c r="BO34" s="21">
        <f t="shared" si="52"/>
        <v>0.3230121522738193</v>
      </c>
      <c r="BP34" s="21">
        <f t="shared" si="52"/>
        <v>0.34736626461618314</v>
      </c>
      <c r="BQ34" s="21">
        <f t="shared" si="52"/>
        <v>0.3691720220189475</v>
      </c>
      <c r="BR34" s="21">
        <f t="shared" si="52"/>
        <v>0.38866044655139198</v>
      </c>
      <c r="BS34" s="21">
        <f t="shared" si="52"/>
        <v>0.40604937886705239</v>
      </c>
      <c r="BT34" s="21">
        <f t="shared" si="52"/>
        <v>0.42153648408033872</v>
      </c>
      <c r="BU34" s="21">
        <f t="shared" si="52"/>
        <v>0.43530288137272832</v>
      </c>
      <c r="BV34" s="21">
        <f t="shared" si="52"/>
        <v>0.44751323681063859</v>
      </c>
      <c r="BW34" s="21">
        <f t="shared" si="52"/>
        <v>0.45831732868587893</v>
      </c>
      <c r="BX34" s="21">
        <f t="shared" si="52"/>
        <v>0.46785111091644194</v>
      </c>
      <c r="BY34" s="21">
        <f t="shared" si="52"/>
        <v>0.47623792817022947</v>
      </c>
      <c r="BZ34" s="21">
        <f t="shared" si="52"/>
        <v>0.48358960029957954</v>
      </c>
      <c r="CA34" s="21">
        <f t="shared" si="52"/>
        <v>0.49000745915301225</v>
      </c>
      <c r="CB34" s="21">
        <f t="shared" si="52"/>
        <v>0.49558329842548499</v>
      </c>
      <c r="CC34" s="21">
        <f t="shared" si="52"/>
        <v>0.50040024970638364</v>
      </c>
      <c r="CD34" s="21">
        <f t="shared" si="52"/>
        <v>0.50453358277919291</v>
      </c>
      <c r="CE34" s="21">
        <f t="shared" si="52"/>
        <v>0.50805143612227754</v>
      </c>
      <c r="CF34" s="21">
        <f t="shared" si="52"/>
        <v>0.51101548179384781</v>
      </c>
      <c r="CG34" s="21">
        <f t="shared" si="52"/>
        <v>0.51348152996671825</v>
      </c>
      <c r="CH34" s="21">
        <f t="shared" si="52"/>
        <v>0.51550007798850095</v>
      </c>
      <c r="CI34" s="21">
        <f t="shared" ref="CI34:DN34" si="53">CI20-$AS2/$AQ2</f>
        <v>0.51711680875494681</v>
      </c>
      <c r="CJ34" s="21">
        <f t="shared" si="53"/>
        <v>0.51837304285562469</v>
      </c>
      <c r="CK34" s="21">
        <f t="shared" si="53"/>
        <v>0.51930614865025848</v>
      </c>
      <c r="CL34" s="21">
        <f t="shared" si="53"/>
        <v>0.51994991410288771</v>
      </c>
      <c r="CM34" s="21">
        <f t="shared" si="53"/>
        <v>0.52033488388496629</v>
      </c>
      <c r="CN34" s="21">
        <f t="shared" si="53"/>
        <v>0.52048866495438262</v>
      </c>
      <c r="CO34" s="21">
        <f t="shared" si="53"/>
        <v>0.5204362035334601</v>
      </c>
      <c r="CP34" s="21">
        <f t="shared" si="53"/>
        <v>0.52020003614539279</v>
      </c>
      <c r="CQ34" s="21">
        <f t="shared" si="53"/>
        <v>0.51980051712610742</v>
      </c>
      <c r="CR34" s="21">
        <f t="shared" si="53"/>
        <v>0.51925602480639677</v>
      </c>
      <c r="CS34" s="21">
        <f t="shared" si="53"/>
        <v>0.51858314835637176</v>
      </c>
      <c r="CT34" s="21">
        <f t="shared" si="53"/>
        <v>0.51779685709952716</v>
      </c>
      <c r="CU34" s="21">
        <f t="shared" si="53"/>
        <v>0.51691065393567304</v>
      </c>
      <c r="CV34" s="21">
        <f t="shared" si="53"/>
        <v>0.51593671435929711</v>
      </c>
      <c r="CW34" s="21">
        <f t="shared" si="53"/>
        <v>0.51488601242127985</v>
      </c>
      <c r="CX34" s="21">
        <f t="shared" si="53"/>
        <v>0.51376843485606349</v>
      </c>
      <c r="CY34" s="21">
        <f t="shared" si="53"/>
        <v>0.5125928844822375</v>
      </c>
      <c r="CZ34" s="21">
        <f t="shared" si="53"/>
        <v>0.51136737388096509</v>
      </c>
      <c r="DA34" s="21">
        <f t="shared" si="53"/>
        <v>0.51009911026279753</v>
      </c>
      <c r="DB34" s="21">
        <f t="shared" si="53"/>
        <v>0.50879457234828351</v>
      </c>
      <c r="DC34" s="21">
        <f t="shared" si="53"/>
        <v>0.50745958001060332</v>
      </c>
      <c r="DD34" s="21">
        <f t="shared" si="53"/>
        <v>0.50609935735847256</v>
      </c>
      <c r="DE34" s="21">
        <f t="shared" si="53"/>
        <v>0.50471858987412344</v>
      </c>
      <c r="DF34" s="21">
        <f t="shared" si="53"/>
        <v>0.50332147616365341</v>
      </c>
      <c r="DG34" s="21">
        <f t="shared" si="53"/>
        <v>0.50191177482489613</v>
      </c>
      <c r="DH34" s="21">
        <f t="shared" si="53"/>
        <v>0.50049284689070161</v>
      </c>
      <c r="DI34" s="21">
        <f t="shared" si="53"/>
        <v>0.49906769426266806</v>
      </c>
      <c r="DJ34" s="21">
        <f t="shared" si="53"/>
        <v>0.49763899451152283</v>
      </c>
      <c r="DK34" s="21">
        <f t="shared" si="53"/>
        <v>0.49620913238514819</v>
      </c>
      <c r="DL34" s="21">
        <f t="shared" si="53"/>
        <v>0.49478022833331547</v>
      </c>
      <c r="DM34" s="21">
        <f t="shared" si="53"/>
        <v>0.49335416432927748</v>
      </c>
      <c r="DN34" s="21">
        <f t="shared" si="53"/>
        <v>0.49193260724212629</v>
      </c>
      <c r="DO34" s="21">
        <f t="shared" ref="DO34:EX34" si="54">DO20-$AS2/$AQ2</f>
        <v>0.49051702999005153</v>
      </c>
      <c r="DP34" s="21">
        <f t="shared" si="54"/>
        <v>0.48910873068309135</v>
      </c>
      <c r="DQ34" s="21">
        <f t="shared" si="54"/>
        <v>0.48770884994442343</v>
      </c>
      <c r="DR34" s="21">
        <f t="shared" si="54"/>
        <v>0.48631838658153603</v>
      </c>
      <c r="DS34" s="21">
        <f t="shared" si="54"/>
        <v>0.48493821176257434</v>
      </c>
      <c r="DT34" s="21">
        <f t="shared" si="54"/>
        <v>0.48356908183859615</v>
      </c>
      <c r="DU34" s="21">
        <f t="shared" si="54"/>
        <v>0.48221164993928756</v>
      </c>
      <c r="DV34" s="21">
        <f t="shared" si="54"/>
        <v>0.48086647645773872</v>
      </c>
      <c r="DW34" s="21">
        <f t="shared" si="54"/>
        <v>0.47953403852902798</v>
      </c>
      <c r="DX34" s="21">
        <f t="shared" si="54"/>
        <v>0.47821473859755381</v>
      </c>
      <c r="DY34" s="21">
        <f t="shared" si="54"/>
        <v>0.47690891215914866</v>
      </c>
      <c r="DZ34" s="21">
        <f t="shared" si="54"/>
        <v>0.47561683475592254</v>
      </c>
      <c r="EA34" s="21">
        <f t="shared" si="54"/>
        <v>0.47433872829449875</v>
      </c>
      <c r="EB34" s="21">
        <f t="shared" si="54"/>
        <v>0.47307476675163629</v>
      </c>
      <c r="EC34" s="21">
        <f t="shared" si="54"/>
        <v>0.47182508132526058</v>
      </c>
      <c r="ED34" s="21">
        <f t="shared" si="54"/>
        <v>0.47058976508344619</v>
      </c>
      <c r="EE34" s="21">
        <f t="shared" si="54"/>
        <v>0.46936887715897868</v>
      </c>
      <c r="EF34" s="21">
        <f t="shared" si="54"/>
        <v>0.46816244653263983</v>
      </c>
      <c r="EG34" s="21">
        <f t="shared" si="54"/>
        <v>0.46697047544429904</v>
      </c>
      <c r="EH34" s="21">
        <f t="shared" si="54"/>
        <v>0.46579294246723213</v>
      </c>
      <c r="EI34" s="21">
        <f t="shared" si="54"/>
        <v>0.46462980527774278</v>
      </c>
      <c r="EJ34" s="21">
        <f t="shared" si="54"/>
        <v>0.46348100314915064</v>
      </c>
      <c r="EK34" s="21">
        <f t="shared" si="54"/>
        <v>0.46234645919646955</v>
      </c>
      <c r="EL34" s="21">
        <f t="shared" si="54"/>
        <v>0.46122608239562546</v>
      </c>
      <c r="EM34" s="21">
        <f t="shared" si="54"/>
        <v>0.46011976939880361</v>
      </c>
      <c r="EN34" s="21">
        <f t="shared" si="54"/>
        <v>0.45902740616549587</v>
      </c>
      <c r="EO34" s="21">
        <f t="shared" si="54"/>
        <v>0.45794886942695212</v>
      </c>
      <c r="EP34" s="21">
        <f t="shared" si="54"/>
        <v>0.4568840280000882</v>
      </c>
      <c r="EQ34" s="21">
        <f t="shared" si="54"/>
        <v>0.45583274396536699</v>
      </c>
      <c r="ER34" s="21">
        <f t="shared" si="54"/>
        <v>0.45479487372181515</v>
      </c>
      <c r="ES34" s="21">
        <f t="shared" si="54"/>
        <v>0.45377026893107286</v>
      </c>
      <c r="ET34" s="21">
        <f t="shared" si="54"/>
        <v>0.45275877736126902</v>
      </c>
      <c r="EU34" s="21">
        <f t="shared" si="54"/>
        <v>0.45176024364046896</v>
      </c>
      <c r="EV34" s="21">
        <f t="shared" si="54"/>
        <v>0.45077450992853596</v>
      </c>
      <c r="EW34" s="21">
        <f t="shared" si="54"/>
        <v>0.44980141651539685</v>
      </c>
      <c r="EX34" s="21">
        <f t="shared" si="54"/>
        <v>0.44884080235294432</v>
      </c>
    </row>
    <row r="35" spans="1:154" ht="16.5">
      <c r="A35" s="6">
        <v>0.48803408271870075</v>
      </c>
      <c r="B35" s="6">
        <v>1.8766704709545772</v>
      </c>
      <c r="C35" s="6">
        <v>6.2531228596111319</v>
      </c>
      <c r="D35" s="6">
        <v>0.21640202423117308</v>
      </c>
      <c r="E35" s="6">
        <v>2.5754869928718458</v>
      </c>
      <c r="F35" s="6">
        <v>1.0686975920382809</v>
      </c>
      <c r="G35" s="6">
        <v>0.41399036410156653</v>
      </c>
      <c r="H35" s="6">
        <v>-1.987051455025642</v>
      </c>
      <c r="I35" s="40">
        <f>SUMPRODUCT(J35:O35,Results!B$12:G$12)+Results!$E$5*H35-AD35+AE35</f>
        <v>15.276827823450926</v>
      </c>
      <c r="J35" s="9">
        <f>SUMPRODUCT($A35:$F35,Results!$B$15:$G$15)</f>
        <v>18.107266977342078</v>
      </c>
      <c r="K35" s="9">
        <f>SUMPRODUCT($A35:$F35,Results!$B$16:$G$16)</f>
        <v>-8.3624120719090307</v>
      </c>
      <c r="L35" s="9">
        <f>SUMPRODUCT($A35:$F35,Results!$B$17:$G$17)</f>
        <v>9.0083730748580315</v>
      </c>
      <c r="M35" s="9">
        <f>SUMPRODUCT($A35:$F35,Results!$B$18:$G$18)</f>
        <v>-14.892749554362517</v>
      </c>
      <c r="N35" s="9">
        <f>SUMPRODUCT($A35:$F35,Results!$B$19:$G$19)</f>
        <v>-24.769422972918253</v>
      </c>
      <c r="O35" s="9">
        <f>SUMPRODUCT($A35:$F35,Results!$B$20:$G$20)</f>
        <v>-1.7620183600905852</v>
      </c>
      <c r="P35" s="9" cm="1">
        <f t="array" ref="P35">SUMPRODUCT(J35:O35,TRANSPOSE(BQ$20:BQ$25))+$AI$20-$BQ$27</f>
        <v>27.943943254546518</v>
      </c>
      <c r="Q35" s="27" cm="1">
        <f t="array" ref="Q35">SUMPRODUCT(J35:O35,TRANSPOSE(EX$20:EX$25))+$AI$20-$EX$27</f>
        <v>26.369694947531045</v>
      </c>
      <c r="R35" s="9">
        <f>I35-Results!$E$5*H35</f>
        <v>27.199136553604777</v>
      </c>
      <c r="S35" s="9" cm="1">
        <f t="array" ref="S35">SUMPRODUCT(J35:O35,TRANSPOSE(AW$28:AW$33))+$AI$20-$AH$26</f>
        <v>43.487261972025124</v>
      </c>
      <c r="T35" s="9">
        <f>SUMPRODUCT(J35:O35,Results!K$9:P$9)</f>
        <v>28.41474232275975</v>
      </c>
      <c r="U35" s="9">
        <f>SUMPRODUCT(J35:O35,Results!K$9:P$9)+$AI$20-$AH$31</f>
        <v>26.832513601686593</v>
      </c>
      <c r="V35" s="9">
        <f t="shared" si="6"/>
        <v>-12.667115431095592</v>
      </c>
      <c r="W35" s="9">
        <f t="shared" si="7"/>
        <v>-11.092867124080119</v>
      </c>
      <c r="X35" s="9">
        <f t="shared" si="8"/>
        <v>-11.922308730153851</v>
      </c>
      <c r="Y35" s="9">
        <f t="shared" si="9"/>
        <v>-28.210434148574198</v>
      </c>
      <c r="Z35" s="9">
        <f t="shared" si="10"/>
        <v>-17.465395603639205</v>
      </c>
      <c r="AA35" s="9">
        <f t="shared" si="11"/>
        <v>-11.555685778235667</v>
      </c>
      <c r="AC35" s="9">
        <v>-11.109199772351115</v>
      </c>
      <c r="AD35" s="9">
        <v>-11.109199772351115</v>
      </c>
      <c r="AE35" s="9">
        <f t="shared" si="12"/>
        <v>-11.109199772351115</v>
      </c>
      <c r="AF35" s="9">
        <f t="shared" ca="1" si="0"/>
        <v>0.41471191310052502</v>
      </c>
      <c r="AP35" s="8"/>
      <c r="AV35" s="37" t="s">
        <v>252</v>
      </c>
      <c r="AW35" s="37" t="s">
        <v>251</v>
      </c>
      <c r="BC35" s="21">
        <f t="shared" ref="BC35:CH35" si="55">BC21-$AS3/$AQ3</f>
        <v>0</v>
      </c>
      <c r="BD35" s="21">
        <f t="shared" si="55"/>
        <v>0.41569292474760539</v>
      </c>
      <c r="BE35" s="21">
        <f t="shared" si="55"/>
        <v>0.47066263333330116</v>
      </c>
      <c r="BF35" s="21">
        <f t="shared" si="55"/>
        <v>0.62743177105982739</v>
      </c>
      <c r="BG35" s="21">
        <f t="shared" si="55"/>
        <v>0.72614565639044715</v>
      </c>
      <c r="BH35" s="21">
        <f t="shared" si="55"/>
        <v>0.83175761601141485</v>
      </c>
      <c r="BI35" s="21">
        <f t="shared" si="55"/>
        <v>0.92379460426507032</v>
      </c>
      <c r="BJ35" s="21">
        <f t="shared" si="55"/>
        <v>1.0119006399789241</v>
      </c>
      <c r="BK35" s="21">
        <f t="shared" si="55"/>
        <v>1.0938529701309416</v>
      </c>
      <c r="BL35" s="21">
        <f t="shared" si="55"/>
        <v>1.1713774086568178</v>
      </c>
      <c r="BM35" s="21">
        <f t="shared" si="55"/>
        <v>1.2444984303283979</v>
      </c>
      <c r="BN35" s="21">
        <f t="shared" si="55"/>
        <v>1.3137216406054246</v>
      </c>
      <c r="BO35" s="21">
        <f t="shared" si="55"/>
        <v>1.3792837886503484</v>
      </c>
      <c r="BP35" s="21">
        <f t="shared" si="55"/>
        <v>1.4414599930898542</v>
      </c>
      <c r="BQ35" s="21">
        <f t="shared" si="55"/>
        <v>1.5004680611620913</v>
      </c>
      <c r="BR35" s="21">
        <f t="shared" si="55"/>
        <v>1.556514204824327</v>
      </c>
      <c r="BS35" s="21">
        <f t="shared" si="55"/>
        <v>1.6097826564115505</v>
      </c>
      <c r="BT35" s="21">
        <f t="shared" si="55"/>
        <v>1.6604437442398901</v>
      </c>
      <c r="BU35" s="21">
        <f t="shared" si="55"/>
        <v>1.7086538840527401</v>
      </c>
      <c r="BV35" s="21">
        <f t="shared" si="55"/>
        <v>1.7545577948886806</v>
      </c>
      <c r="BW35" s="21">
        <f t="shared" si="55"/>
        <v>1.7982894275850867</v>
      </c>
      <c r="BX35" s="21">
        <f t="shared" si="55"/>
        <v>1.8399730637375262</v>
      </c>
      <c r="BY35" s="21">
        <f t="shared" si="55"/>
        <v>1.8797241413013834</v>
      </c>
      <c r="BZ35" s="21">
        <f t="shared" si="55"/>
        <v>1.9176500260041298</v>
      </c>
      <c r="CA35" s="21">
        <f t="shared" si="55"/>
        <v>1.9538506819775425</v>
      </c>
      <c r="CB35" s="21">
        <f t="shared" si="55"/>
        <v>1.9884192809629759</v>
      </c>
      <c r="CC35" s="21">
        <f t="shared" si="55"/>
        <v>2.0214427507993764</v>
      </c>
      <c r="CD35" s="21">
        <f t="shared" si="55"/>
        <v>2.0530022740261136</v>
      </c>
      <c r="CE35" s="21">
        <f t="shared" si="55"/>
        <v>2.0831737411590163</v>
      </c>
      <c r="CF35" s="21">
        <f t="shared" si="55"/>
        <v>2.1120281638712606</v>
      </c>
      <c r="CG35" s="21">
        <f t="shared" si="55"/>
        <v>2.1396320519449117</v>
      </c>
      <c r="CH35" s="21">
        <f t="shared" si="55"/>
        <v>2.1660477575557331</v>
      </c>
      <c r="CI35" s="21">
        <f t="shared" ref="CI35:DN35" si="56">CI21-$AS3/$AQ3</f>
        <v>2.1913337899502481</v>
      </c>
      <c r="CJ35" s="21">
        <f t="shared" si="56"/>
        <v>2.2155451032673823</v>
      </c>
      <c r="CK35" s="21">
        <f t="shared" si="56"/>
        <v>2.2387333599610066</v>
      </c>
      <c r="CL35" s="21">
        <f t="shared" si="56"/>
        <v>2.2609471720392591</v>
      </c>
      <c r="CM35" s="21">
        <f t="shared" si="56"/>
        <v>2.2822323221205072</v>
      </c>
      <c r="CN35" s="21">
        <f t="shared" si="56"/>
        <v>2.3026319661162544</v>
      </c>
      <c r="CO35" s="21">
        <f t="shared" si="56"/>
        <v>2.3221868191812165</v>
      </c>
      <c r="CP35" s="21">
        <f t="shared" si="56"/>
        <v>2.3409353264182591</v>
      </c>
      <c r="CQ35" s="21">
        <f t="shared" si="56"/>
        <v>2.3589138196883286</v>
      </c>
      <c r="CR35" s="21">
        <f t="shared" si="56"/>
        <v>2.3761566617512719</v>
      </c>
      <c r="CS35" s="21">
        <f t="shared" si="56"/>
        <v>2.3926963788510154</v>
      </c>
      <c r="CT35" s="21">
        <f t="shared" si="56"/>
        <v>2.4085637827567807</v>
      </c>
      <c r="CU35" s="21">
        <f t="shared" si="56"/>
        <v>2.4237880831797369</v>
      </c>
      <c r="CV35" s="21">
        <f t="shared" si="56"/>
        <v>2.4383969914008397</v>
      </c>
      <c r="CW35" s="21">
        <f t="shared" si="56"/>
        <v>2.4524168158697117</v>
      </c>
      <c r="CX35" s="21">
        <f t="shared" si="56"/>
        <v>2.4658725504655901</v>
      </c>
      <c r="CY35" s="21">
        <f t="shared" si="56"/>
        <v>2.4787879560488735</v>
      </c>
      <c r="CZ35" s="21">
        <f t="shared" si="56"/>
        <v>2.4911856358751092</v>
      </c>
      <c r="DA35" s="21">
        <f t="shared" si="56"/>
        <v>2.5030871053917898</v>
      </c>
      <c r="DB35" s="21">
        <f t="shared" si="56"/>
        <v>2.5145128568915935</v>
      </c>
      <c r="DC35" s="21">
        <f t="shared" si="56"/>
        <v>2.5254824194532821</v>
      </c>
      <c r="DD35" s="21">
        <f t="shared" si="56"/>
        <v>2.5360144145629429</v>
      </c>
      <c r="DE35" s="21">
        <f t="shared" si="56"/>
        <v>2.5461266077732674</v>
      </c>
      <c r="DF35" s="21">
        <f t="shared" si="56"/>
        <v>2.5558359567267868</v>
      </c>
      <c r="DG35" s="21">
        <f t="shared" si="56"/>
        <v>2.5651586558401105</v>
      </c>
      <c r="DH35" s="21">
        <f t="shared" si="56"/>
        <v>2.5741101779199873</v>
      </c>
      <c r="DI35" s="21">
        <f t="shared" si="56"/>
        <v>2.5827053129581778</v>
      </c>
      <c r="DJ35" s="21">
        <f t="shared" si="56"/>
        <v>2.5909582043304766</v>
      </c>
      <c r="DK35" s="21">
        <f t="shared" si="56"/>
        <v>2.5988823826055207</v>
      </c>
      <c r="DL35" s="21">
        <f t="shared" si="56"/>
        <v>2.6064907971511491</v>
      </c>
      <c r="DM35" s="21">
        <f t="shared" si="56"/>
        <v>2.613795845709793</v>
      </c>
      <c r="DN35" s="21">
        <f t="shared" si="56"/>
        <v>2.6208094020995856</v>
      </c>
      <c r="DO35" s="21">
        <f t="shared" ref="DO35:EX35" si="57">DO21-$AS3/$AQ3</f>
        <v>2.6275428421844338</v>
      </c>
      <c r="DP35" s="21">
        <f t="shared" si="57"/>
        <v>2.6340070682440366</v>
      </c>
      <c r="DQ35" s="21">
        <f t="shared" si="57"/>
        <v>2.6402125318637095</v>
      </c>
      <c r="DR35" s="21">
        <f t="shared" si="57"/>
        <v>2.6461692554537355</v>
      </c>
      <c r="DS35" s="21">
        <f t="shared" si="57"/>
        <v>2.6518868524987296</v>
      </c>
      <c r="DT35" s="21">
        <f t="shared" si="57"/>
        <v>2.6573745466291077</v>
      </c>
      <c r="DU35" s="21">
        <f t="shared" si="57"/>
        <v>2.6626411895990989</v>
      </c>
      <c r="DV35" s="21">
        <f t="shared" si="57"/>
        <v>2.6676952782487624</v>
      </c>
      <c r="DW35" s="21">
        <f t="shared" si="57"/>
        <v>2.6725449705211224</v>
      </c>
      <c r="DX35" s="21">
        <f t="shared" si="57"/>
        <v>2.6771981005997469</v>
      </c>
      <c r="DY35" s="21">
        <f t="shared" si="57"/>
        <v>2.6816621932268037</v>
      </c>
      <c r="DZ35" s="21">
        <f t="shared" si="57"/>
        <v>2.6859444772568271</v>
      </c>
      <c r="EA35" s="21">
        <f t="shared" si="57"/>
        <v>2.6900518984970163</v>
      </c>
      <c r="EB35" s="21">
        <f t="shared" si="57"/>
        <v>2.6939911318808938</v>
      </c>
      <c r="EC35" s="21">
        <f t="shared" si="57"/>
        <v>2.6977685930184658</v>
      </c>
      <c r="ED35" s="21">
        <f t="shared" si="57"/>
        <v>2.7013904491627074</v>
      </c>
      <c r="EE35" s="21">
        <f t="shared" si="57"/>
        <v>2.7048626296291149</v>
      </c>
      <c r="EF35" s="21">
        <f t="shared" si="57"/>
        <v>2.7081908357022781</v>
      </c>
      <c r="EG35" s="21">
        <f t="shared" si="57"/>
        <v>2.7113805500608739</v>
      </c>
      <c r="EH35" s="21">
        <f t="shared" si="57"/>
        <v>2.7144370457501363</v>
      </c>
      <c r="EI35" s="21">
        <f t="shared" si="57"/>
        <v>2.7173653947287111</v>
      </c>
      <c r="EJ35" s="21">
        <f t="shared" si="57"/>
        <v>2.7201704760148488</v>
      </c>
      <c r="EK35" s="21">
        <f t="shared" si="57"/>
        <v>2.7228569834550829</v>
      </c>
      <c r="EL35" s="21">
        <f t="shared" si="57"/>
        <v>2.7254294331368905</v>
      </c>
      <c r="EM35" s="21">
        <f t="shared" si="57"/>
        <v>2.7278921704653225</v>
      </c>
      <c r="EN35" s="21">
        <f t="shared" si="57"/>
        <v>2.7302493769221918</v>
      </c>
      <c r="EO35" s="21">
        <f t="shared" si="57"/>
        <v>2.7325050765251366</v>
      </c>
      <c r="EP35" s="21">
        <f t="shared" si="57"/>
        <v>2.7346631420026997</v>
      </c>
      <c r="EQ35" s="21">
        <f t="shared" si="57"/>
        <v>2.7367273007004793</v>
      </c>
      <c r="ER35" s="21">
        <f t="shared" si="57"/>
        <v>2.7387011402324135</v>
      </c>
      <c r="ES35" s="21">
        <f t="shared" si="57"/>
        <v>2.7405881138903507</v>
      </c>
      <c r="ET35" s="21">
        <f t="shared" si="57"/>
        <v>2.7423915458241974</v>
      </c>
      <c r="EU35" s="21">
        <f t="shared" si="57"/>
        <v>2.7441146360041677</v>
      </c>
      <c r="EV35" s="21">
        <f t="shared" si="57"/>
        <v>2.7457604649759362</v>
      </c>
      <c r="EW35" s="21">
        <f t="shared" si="57"/>
        <v>2.7473319984188209</v>
      </c>
      <c r="EX35" s="21">
        <f t="shared" si="57"/>
        <v>2.7488320915165163</v>
      </c>
    </row>
    <row r="36" spans="1:154">
      <c r="A36" s="6">
        <v>17.549157692426991</v>
      </c>
      <c r="B36" s="6">
        <v>1.606368668161561</v>
      </c>
      <c r="C36" s="6">
        <v>3.4784847197162843</v>
      </c>
      <c r="D36" s="6">
        <v>1.1788927335077841</v>
      </c>
      <c r="E36" s="6">
        <v>1.9588232981885056</v>
      </c>
      <c r="F36" s="6">
        <v>6.9801349345832682</v>
      </c>
      <c r="G36" s="6">
        <v>0.496795539593334</v>
      </c>
      <c r="H36" s="6">
        <v>-1.9042462795338744</v>
      </c>
      <c r="I36" s="40">
        <f>SUMPRODUCT(J36:O36,Results!B$12:G$12)+Results!$E$5*H36-AD36+AE36</f>
        <v>42.107767876032888</v>
      </c>
      <c r="J36" s="9">
        <f>SUMPRODUCT($A36:$F36,Results!$B$15:$G$15)</f>
        <v>71.147546819482272</v>
      </c>
      <c r="K36" s="9">
        <f>SUMPRODUCT($A36:$F36,Results!$B$16:$G$16)</f>
        <v>-56.855497099989343</v>
      </c>
      <c r="L36" s="9">
        <f>SUMPRODUCT($A36:$F36,Results!$B$17:$G$17)</f>
        <v>-18.055302246812719</v>
      </c>
      <c r="M36" s="9">
        <f>SUMPRODUCT($A36:$F36,Results!$B$18:$G$18)</f>
        <v>-7.5402558924244607</v>
      </c>
      <c r="N36" s="9">
        <f>SUMPRODUCT($A36:$F36,Results!$B$19:$G$19)</f>
        <v>-6.1715567085999199</v>
      </c>
      <c r="O36" s="9">
        <f>SUMPRODUCT($A36:$F36,Results!$B$20:$G$20)</f>
        <v>44.323412765944802</v>
      </c>
      <c r="P36" s="9" cm="1">
        <f t="array" ref="P36">SUMPRODUCT(J36:O36,TRANSPOSE(BQ$20:BQ$25))+$AI$20-$BQ$27</f>
        <v>63.02280283085566</v>
      </c>
      <c r="Q36" s="27" cm="1">
        <f t="array" ref="Q36">SUMPRODUCT(J36:O36,TRANSPOSE(EX$20:EX$25))+$AI$20-$EX$27</f>
        <v>54.510410940814481</v>
      </c>
      <c r="R36" s="9">
        <f>I36-Results!$E$5*H36</f>
        <v>53.533245553236135</v>
      </c>
      <c r="S36" s="9" cm="1">
        <f t="array" ref="S36">SUMPRODUCT(J36:O36,TRANSPOSE(AW$28:AW$33))+$AI$20-$AH$26</f>
        <v>60.601969519515265</v>
      </c>
      <c r="T36" s="9">
        <f>SUMPRODUCT(J36:O36,Results!K$9:P$9)</f>
        <v>56.437121378255874</v>
      </c>
      <c r="U36" s="9">
        <f>SUMPRODUCT(J36:O36,Results!K$9:P$9)+$AI$20-$AH$31</f>
        <v>54.854892657182717</v>
      </c>
      <c r="V36" s="9">
        <f t="shared" si="6"/>
        <v>-20.915034954822772</v>
      </c>
      <c r="W36" s="9">
        <f t="shared" si="7"/>
        <v>-12.402643064781593</v>
      </c>
      <c r="X36" s="9">
        <f t="shared" si="8"/>
        <v>-11.425477677203247</v>
      </c>
      <c r="Y36" s="9">
        <f t="shared" si="9"/>
        <v>-18.494201643482377</v>
      </c>
      <c r="Z36" s="9">
        <f t="shared" si="10"/>
        <v>9.3655444489427566</v>
      </c>
      <c r="AA36" s="9">
        <f t="shared" si="11"/>
        <v>-12.747124781149829</v>
      </c>
      <c r="AC36" s="9">
        <v>-12.303795751236869</v>
      </c>
      <c r="AD36" s="9">
        <v>-12.303795751236869</v>
      </c>
      <c r="AE36" s="9">
        <f t="shared" si="12"/>
        <v>-12.303795751236869</v>
      </c>
      <c r="AF36" s="9">
        <f t="shared" ca="1" si="0"/>
        <v>0.34519526607885298</v>
      </c>
      <c r="AP36" s="27"/>
      <c r="AV36" s="3">
        <f>SUMPRODUCT(AU28:AU33,AV28:AV33)</f>
        <v>11065528.274190446</v>
      </c>
      <c r="AW36" s="3">
        <f>SUMPRODUCT(AS2:AS7,AU28:AU33)</f>
        <v>5027145.3849095097</v>
      </c>
      <c r="BC36" s="21">
        <f t="shared" ref="BC36:CH36" si="58">BC22-$AS4/$AQ4</f>
        <v>0</v>
      </c>
      <c r="BD36" s="21">
        <f t="shared" si="58"/>
        <v>-0.1451006802984518</v>
      </c>
      <c r="BE36" s="21">
        <f t="shared" si="58"/>
        <v>5.1045871615624794E-2</v>
      </c>
      <c r="BF36" s="21">
        <f t="shared" si="58"/>
        <v>6.3800157674489544E-2</v>
      </c>
      <c r="BG36" s="21">
        <f t="shared" si="58"/>
        <v>0.11050906378715775</v>
      </c>
      <c r="BH36" s="21">
        <f t="shared" si="58"/>
        <v>0.12467418745527481</v>
      </c>
      <c r="BI36" s="21">
        <f t="shared" si="58"/>
        <v>0.13868314913655211</v>
      </c>
      <c r="BJ36" s="21">
        <f t="shared" si="58"/>
        <v>0.14518667035912802</v>
      </c>
      <c r="BK36" s="21">
        <f t="shared" si="58"/>
        <v>0.14961563821289658</v>
      </c>
      <c r="BL36" s="21">
        <f t="shared" si="58"/>
        <v>0.15160919891158997</v>
      </c>
      <c r="BM36" s="21">
        <f t="shared" si="58"/>
        <v>0.15231334584062473</v>
      </c>
      <c r="BN36" s="21">
        <f t="shared" si="58"/>
        <v>0.15194786804833105</v>
      </c>
      <c r="BO36" s="21">
        <f t="shared" si="58"/>
        <v>0.1508525107482539</v>
      </c>
      <c r="BP36" s="21">
        <f t="shared" si="58"/>
        <v>0.14918802111228602</v>
      </c>
      <c r="BQ36" s="21">
        <f t="shared" si="58"/>
        <v>0.14709741666892762</v>
      </c>
      <c r="BR36" s="21">
        <f t="shared" si="58"/>
        <v>0.14467686372240984</v>
      </c>
      <c r="BS36" s="21">
        <f t="shared" si="58"/>
        <v>0.14200468767448671</v>
      </c>
      <c r="BT36" s="21">
        <f t="shared" si="58"/>
        <v>0.13914185051884398</v>
      </c>
      <c r="BU36" s="21">
        <f t="shared" si="58"/>
        <v>0.13613873751410321</v>
      </c>
      <c r="BV36" s="21">
        <f t="shared" si="58"/>
        <v>0.13303709378527717</v>
      </c>
      <c r="BW36" s="21">
        <f t="shared" si="58"/>
        <v>0.12987221989995668</v>
      </c>
      <c r="BX36" s="21">
        <f t="shared" si="58"/>
        <v>0.12667413282591022</v>
      </c>
      <c r="BY36" s="21">
        <f t="shared" si="58"/>
        <v>0.12346852244103212</v>
      </c>
      <c r="BZ36" s="21">
        <f t="shared" si="58"/>
        <v>0.12027741066148612</v>
      </c>
      <c r="CA36" s="21">
        <f t="shared" si="58"/>
        <v>0.11711967735880768</v>
      </c>
      <c r="CB36" s="21">
        <f t="shared" si="58"/>
        <v>0.11401147257517819</v>
      </c>
      <c r="CC36" s="21">
        <f t="shared" si="58"/>
        <v>0.11096655782008358</v>
      </c>
      <c r="CD36" s="21">
        <f t="shared" si="58"/>
        <v>0.10799659238488379</v>
      </c>
      <c r="CE36" s="21">
        <f t="shared" si="58"/>
        <v>0.10511137932561176</v>
      </c>
      <c r="CF36" s="21">
        <f t="shared" si="58"/>
        <v>0.10231907932602047</v>
      </c>
      <c r="CG36" s="21">
        <f t="shared" si="58"/>
        <v>9.9626398708614561E-2</v>
      </c>
      <c r="CH36" s="21">
        <f t="shared" si="58"/>
        <v>9.7038755845043845E-2</v>
      </c>
      <c r="CI36" s="21">
        <f t="shared" ref="CI36:DN36" si="59">CI22-$AS4/$AQ4</f>
        <v>9.4560429202254825E-2</v>
      </c>
      <c r="CJ36" s="21">
        <f t="shared" si="59"/>
        <v>9.2194689480559866E-2</v>
      </c>
      <c r="CK36" s="21">
        <f t="shared" si="59"/>
        <v>8.9943917810443086E-2</v>
      </c>
      <c r="CL36" s="21">
        <f t="shared" si="59"/>
        <v>8.780971161674489E-2</v>
      </c>
      <c r="CM36" s="21">
        <f t="shared" si="59"/>
        <v>8.579297950488507E-2</v>
      </c>
      <c r="CN36" s="21">
        <f t="shared" si="59"/>
        <v>8.3894026330654237E-2</v>
      </c>
      <c r="CO36" s="21">
        <f t="shared" si="59"/>
        <v>8.2112629465479481E-2</v>
      </c>
      <c r="CP36" s="21">
        <f t="shared" si="59"/>
        <v>8.0448107148338277E-2</v>
      </c>
      <c r="CQ36" s="21">
        <f t="shared" si="59"/>
        <v>7.8899379715658524E-2</v>
      </c>
      <c r="CR36" s="21">
        <f t="shared" si="59"/>
        <v>7.7465024415897421E-2</v>
      </c>
      <c r="CS36" s="21">
        <f t="shared" si="59"/>
        <v>7.6143324442487392E-2</v>
      </c>
      <c r="CT36" s="21">
        <f t="shared" si="59"/>
        <v>7.4932312754943942E-2</v>
      </c>
      <c r="CU36" s="21">
        <f t="shared" si="59"/>
        <v>7.3829811201485906E-2</v>
      </c>
      <c r="CV36" s="21">
        <f t="shared" si="59"/>
        <v>7.2833465406250575E-2</v>
      </c>
      <c r="CW36" s="21">
        <f t="shared" si="59"/>
        <v>7.1940775839218984E-2</v>
      </c>
      <c r="CX36" s="21">
        <f t="shared" si="59"/>
        <v>7.114912544655394E-2</v>
      </c>
      <c r="CY36" s="21">
        <f t="shared" si="59"/>
        <v>7.0455804182689263E-2</v>
      </c>
      <c r="CZ36" s="21">
        <f t="shared" si="59"/>
        <v>6.9858030752673494E-2</v>
      </c>
      <c r="DA36" s="21">
        <f t="shared" si="59"/>
        <v>6.9352971843646305E-2</v>
      </c>
      <c r="DB36" s="21">
        <f t="shared" si="59"/>
        <v>6.8937759097515761E-2</v>
      </c>
      <c r="DC36" s="21">
        <f t="shared" si="59"/>
        <v>6.8609504052686177E-2</v>
      </c>
      <c r="DD36" s="21">
        <f t="shared" si="59"/>
        <v>6.8365311260744521E-2</v>
      </c>
      <c r="DE36" s="21">
        <f t="shared" si="59"/>
        <v>6.8202289764187629E-2</v>
      </c>
      <c r="DF36" s="21">
        <f t="shared" si="59"/>
        <v>6.8117563103296419E-2</v>
      </c>
      <c r="DG36" s="21">
        <f t="shared" si="59"/>
        <v>6.8108278004020972E-2</v>
      </c>
      <c r="DH36" s="21">
        <f t="shared" si="59"/>
        <v>6.817161188401899E-2</v>
      </c>
      <c r="DI36" s="21">
        <f t="shared" si="59"/>
        <v>6.8304779300674578E-2</v>
      </c>
      <c r="DJ36" s="21">
        <f t="shared" si="59"/>
        <v>6.8505037452865514E-2</v>
      </c>
      <c r="DK36" s="21">
        <f t="shared" si="59"/>
        <v>6.8769690837345854E-2</v>
      </c>
      <c r="DL36" s="21">
        <f t="shared" si="59"/>
        <v>6.9096095150724679E-2</v>
      </c>
      <c r="DM36" s="21">
        <f t="shared" si="59"/>
        <v>6.9481660519100208E-2</v>
      </c>
      <c r="DN36" s="21">
        <f t="shared" si="59"/>
        <v>6.9923854129314789E-2</v>
      </c>
      <c r="DO36" s="21">
        <f t="shared" ref="DO36:EX36" si="60">DO22-$AS4/$AQ4</f>
        <v>7.0420202328487447E-2</v>
      </c>
      <c r="DP36" s="21">
        <f t="shared" si="60"/>
        <v>7.096829225186907E-2</v>
      </c>
      <c r="DQ36" s="21">
        <f t="shared" si="60"/>
        <v>7.1565773033072322E-2</v>
      </c>
      <c r="DR36" s="21">
        <f t="shared" si="60"/>
        <v>7.2210356645322715E-2</v>
      </c>
      <c r="DS36" s="21">
        <f t="shared" si="60"/>
        <v>7.2899818417494266E-2</v>
      </c>
      <c r="DT36" s="21">
        <f t="shared" si="60"/>
        <v>7.3631997264250071E-2</v>
      </c>
      <c r="DU36" s="21">
        <f t="shared" si="60"/>
        <v>7.4404795665629742E-2</v>
      </c>
      <c r="DV36" s="21">
        <f t="shared" si="60"/>
        <v>7.521617942780634E-2</v>
      </c>
      <c r="DW36" s="21">
        <f t="shared" si="60"/>
        <v>7.6064177253466925E-2</v>
      </c>
      <c r="DX36" s="21">
        <f t="shared" si="60"/>
        <v>7.6946880147334307E-2</v>
      </c>
      <c r="DY36" s="21">
        <f t="shared" si="60"/>
        <v>7.7862440679675959E-2</v>
      </c>
      <c r="DZ36" s="21">
        <f t="shared" si="60"/>
        <v>7.8809072128243951E-2</v>
      </c>
      <c r="EA36" s="21">
        <f t="shared" si="60"/>
        <v>7.9785047516930829E-2</v>
      </c>
      <c r="EB36" s="21">
        <f t="shared" si="60"/>
        <v>8.0788698567451966E-2</v>
      </c>
      <c r="EC36" s="21">
        <f t="shared" si="60"/>
        <v>8.181841457861716E-2</v>
      </c>
      <c r="ED36" s="21">
        <f t="shared" si="60"/>
        <v>8.2872641246150236E-2</v>
      </c>
      <c r="EE36" s="21">
        <f t="shared" si="60"/>
        <v>8.3949879434587871E-2</v>
      </c>
      <c r="EF36" s="21">
        <f t="shared" si="60"/>
        <v>8.5048683911491896E-2</v>
      </c>
      <c r="EG36" s="21">
        <f t="shared" si="60"/>
        <v>8.6167662053049154E-2</v>
      </c>
      <c r="EH36" s="21">
        <f t="shared" si="60"/>
        <v>8.7305472529080941E-2</v>
      </c>
      <c r="EI36" s="21">
        <f t="shared" si="60"/>
        <v>8.8460823974548797E-2</v>
      </c>
      <c r="EJ36" s="21">
        <f t="shared" si="60"/>
        <v>8.9632473653784794E-2</v>
      </c>
      <c r="EK36" s="21">
        <f t="shared" si="60"/>
        <v>9.0819226122920815E-2</v>
      </c>
      <c r="EL36" s="21">
        <f t="shared" si="60"/>
        <v>9.2019931895309881E-2</v>
      </c>
      <c r="EM36" s="21">
        <f t="shared" si="60"/>
        <v>9.3233486114103536E-2</v>
      </c>
      <c r="EN36" s="21">
        <f t="shared" si="60"/>
        <v>9.445882723562038E-2</v>
      </c>
      <c r="EO36" s="21">
        <f t="shared" si="60"/>
        <v>9.5694935726628128E-2</v>
      </c>
      <c r="EP36" s="21">
        <f t="shared" si="60"/>
        <v>9.6940832778229957E-2</v>
      </c>
      <c r="EQ36" s="21">
        <f t="shared" si="60"/>
        <v>9.8195579038648839E-2</v>
      </c>
      <c r="ER36" s="21">
        <f t="shared" si="60"/>
        <v>9.9458273366850314E-2</v>
      </c>
      <c r="ES36" s="21">
        <f t="shared" si="60"/>
        <v>0.10072805160862774</v>
      </c>
      <c r="ET36" s="21">
        <f t="shared" si="60"/>
        <v>0.10200408539649697</v>
      </c>
      <c r="EU36" s="21">
        <f t="shared" si="60"/>
        <v>0.10328558097449059</v>
      </c>
      <c r="EV36" s="21">
        <f t="shared" si="60"/>
        <v>0.10457177804872941</v>
      </c>
      <c r="EW36" s="21">
        <f t="shared" si="60"/>
        <v>0.10586194866444321</v>
      </c>
      <c r="EX36" s="21">
        <f t="shared" si="60"/>
        <v>0.10715539610994229</v>
      </c>
    </row>
    <row r="37" spans="1:154">
      <c r="A37" s="6">
        <v>-3.8662452365401667</v>
      </c>
      <c r="B37" s="6">
        <v>1.7221507122759496</v>
      </c>
      <c r="C37" s="6">
        <v>2.3697785020180291</v>
      </c>
      <c r="D37" s="6">
        <v>2.1438165446849085</v>
      </c>
      <c r="E37" s="6">
        <v>5.9543046996021788E-2</v>
      </c>
      <c r="F37" s="6">
        <v>2.9453229204654106</v>
      </c>
      <c r="G37" s="6">
        <v>2.9534040574129099</v>
      </c>
      <c r="H37" s="6">
        <v>0.55236223828570141</v>
      </c>
      <c r="I37" s="40">
        <f>SUMPRODUCT(J37:O37,Results!B$12:G$12)+Results!$E$5*H37-AD37+AE37</f>
        <v>-10.673609678383844</v>
      </c>
      <c r="J37" s="9">
        <f>SUMPRODUCT($A37:$F37,Results!$B$15:$G$15)</f>
        <v>-13.654869201386509</v>
      </c>
      <c r="K37" s="9">
        <f>SUMPRODUCT($A37:$F37,Results!$B$16:$G$16)</f>
        <v>7.3745693053774959</v>
      </c>
      <c r="L37" s="9">
        <f>SUMPRODUCT($A37:$F37,Results!$B$17:$G$17)</f>
        <v>15.144829477852582</v>
      </c>
      <c r="M37" s="9">
        <f>SUMPRODUCT($A37:$F37,Results!$B$18:$G$18)</f>
        <v>2.0262145190729495</v>
      </c>
      <c r="N37" s="9">
        <f>SUMPRODUCT($A37:$F37,Results!$B$19:$G$19)</f>
        <v>-10.621910804614826</v>
      </c>
      <c r="O37" s="9">
        <f>SUMPRODUCT($A37:$F37,Results!$B$20:$G$20)</f>
        <v>-10.473970733127166</v>
      </c>
      <c r="P37" s="9" cm="1">
        <f t="array" ref="P37">SUMPRODUCT(J37:O37,TRANSPOSE(BQ$20:BQ$25))+$AI$20-$BQ$27</f>
        <v>-7.4294432811046818</v>
      </c>
      <c r="Q37" s="27" cm="1">
        <f t="array" ref="Q37">SUMPRODUCT(J37:O37,TRANSPOSE(EX$20:EX$25))+$AI$20-$EX$27</f>
        <v>-13.395791458366155</v>
      </c>
      <c r="R37" s="9">
        <f>I37-Results!$E$5*H37</f>
        <v>-13.987783108098053</v>
      </c>
      <c r="S37" s="9" cm="1">
        <f t="array" ref="S37">SUMPRODUCT(J37:O37,TRANSPOSE(AW$28:AW$33))+$AI$20-$AH$26</f>
        <v>-0.24377825666375941</v>
      </c>
      <c r="T37" s="9">
        <f>SUMPRODUCT(J37:O37,Results!K$9:P$9)</f>
        <v>-13.341650110960508</v>
      </c>
      <c r="U37" s="9">
        <f>SUMPRODUCT(J37:O37,Results!K$9:P$9)+$AI$20-$AH$31</f>
        <v>-14.923878832033665</v>
      </c>
      <c r="V37" s="9">
        <f t="shared" si="6"/>
        <v>-3.2441663972791623</v>
      </c>
      <c r="W37" s="9">
        <f t="shared" si="7"/>
        <v>2.7221817799823107</v>
      </c>
      <c r="X37" s="9">
        <f t="shared" si="8"/>
        <v>3.3141734297142094</v>
      </c>
      <c r="Y37" s="9">
        <f t="shared" si="9"/>
        <v>-10.429831421720085</v>
      </c>
      <c r="Z37" s="9">
        <f t="shared" si="10"/>
        <v>-43.415833105473979</v>
      </c>
      <c r="AA37" s="9">
        <f t="shared" si="11"/>
        <v>4.2502691536498212</v>
      </c>
      <c r="AC37" s="9">
        <v>2.7495641667304369</v>
      </c>
      <c r="AD37" s="9">
        <v>2.7495641667304369</v>
      </c>
      <c r="AE37" s="9">
        <f t="shared" si="12"/>
        <v>2.7495641667304369</v>
      </c>
      <c r="AF37" s="9">
        <f t="shared" ca="1" si="0"/>
        <v>4.993734605072242E-2</v>
      </c>
      <c r="AP37" s="27"/>
      <c r="BC37" s="21">
        <f t="shared" ref="BC37:CH37" si="61">BC23-$AS5/$AQ5</f>
        <v>0</v>
      </c>
      <c r="BD37" s="21">
        <f t="shared" si="61"/>
        <v>0.18218093101444544</v>
      </c>
      <c r="BE37" s="21">
        <f t="shared" si="61"/>
        <v>0.13419138910198813</v>
      </c>
      <c r="BF37" s="21">
        <f t="shared" si="61"/>
        <v>0.16428816172470251</v>
      </c>
      <c r="BG37" s="21">
        <f t="shared" si="61"/>
        <v>0.15907880926791218</v>
      </c>
      <c r="BH37" s="21">
        <f t="shared" si="61"/>
        <v>0.16124664408556644</v>
      </c>
      <c r="BI37" s="21">
        <f t="shared" si="61"/>
        <v>0.15602151368140149</v>
      </c>
      <c r="BJ37" s="21">
        <f t="shared" si="61"/>
        <v>0.14972286434707877</v>
      </c>
      <c r="BK37" s="21">
        <f t="shared" si="61"/>
        <v>0.14074744074924067</v>
      </c>
      <c r="BL37" s="21">
        <f t="shared" si="61"/>
        <v>0.13027134006278457</v>
      </c>
      <c r="BM37" s="21">
        <f t="shared" si="61"/>
        <v>0.11832660544314705</v>
      </c>
      <c r="BN37" s="21">
        <f t="shared" si="61"/>
        <v>0.10527308209574082</v>
      </c>
      <c r="BO37" s="21">
        <f t="shared" si="61"/>
        <v>9.1277640940202853E-2</v>
      </c>
      <c r="BP37" s="21">
        <f t="shared" si="61"/>
        <v>7.6523504657101338E-2</v>
      </c>
      <c r="BQ37" s="21">
        <f t="shared" si="61"/>
        <v>6.1146055513467523E-2</v>
      </c>
      <c r="BR37" s="21">
        <f t="shared" si="61"/>
        <v>4.52660215074846E-2</v>
      </c>
      <c r="BS37" s="21">
        <f t="shared" si="61"/>
        <v>2.8984144788153476E-2</v>
      </c>
      <c r="BT37" s="21">
        <f t="shared" si="61"/>
        <v>1.2388164670752932E-2</v>
      </c>
      <c r="BU37" s="21">
        <f t="shared" si="61"/>
        <v>-4.4460749502698294E-3</v>
      </c>
      <c r="BV37" s="21">
        <f t="shared" si="61"/>
        <v>-2.1452285414182037E-2</v>
      </c>
      <c r="BW37" s="21">
        <f t="shared" si="61"/>
        <v>-3.857249933059459E-2</v>
      </c>
      <c r="BX37" s="21">
        <f t="shared" si="61"/>
        <v>-5.5755885922924964E-2</v>
      </c>
      <c r="BY37" s="21">
        <f t="shared" si="61"/>
        <v>-7.2957872822519643E-2</v>
      </c>
      <c r="BZ37" s="21">
        <f t="shared" si="61"/>
        <v>-9.0139389575137785E-2</v>
      </c>
      <c r="CA37" s="21">
        <f t="shared" si="61"/>
        <v>-0.10726623994231888</v>
      </c>
      <c r="CB37" s="21">
        <f t="shared" si="61"/>
        <v>-0.12430855870308399</v>
      </c>
      <c r="CC37" s="21">
        <f t="shared" si="61"/>
        <v>-0.14124034048691247</v>
      </c>
      <c r="CD37" s="21">
        <f t="shared" si="61"/>
        <v>-0.15803902498810285</v>
      </c>
      <c r="CE37" s="21">
        <f t="shared" si="61"/>
        <v>-0.17468512977410955</v>
      </c>
      <c r="CF37" s="21">
        <f t="shared" si="61"/>
        <v>-0.19116192317653935</v>
      </c>
      <c r="CG37" s="21">
        <f t="shared" si="61"/>
        <v>-0.2074551318562069</v>
      </c>
      <c r="CH37" s="21">
        <f t="shared" si="61"/>
        <v>-0.22355267862485773</v>
      </c>
      <c r="CI37" s="21">
        <f t="shared" ref="CI37:DN37" si="62">CI23-$AS5/$AQ5</f>
        <v>-0.23944444697858558</v>
      </c>
      <c r="CJ37" s="21">
        <f t="shared" si="62"/>
        <v>-0.25512206936600612</v>
      </c>
      <c r="CK37" s="21">
        <f t="shared" si="62"/>
        <v>-0.27057873666318999</v>
      </c>
      <c r="CL37" s="21">
        <f t="shared" si="62"/>
        <v>-0.28580902666446895</v>
      </c>
      <c r="CM37" s="21">
        <f t="shared" si="62"/>
        <v>-0.30080874966983584</v>
      </c>
      <c r="CN37" s="21">
        <f t="shared" si="62"/>
        <v>-0.31557480947056959</v>
      </c>
      <c r="CO37" s="21">
        <f t="shared" si="62"/>
        <v>-0.33010507822037838</v>
      </c>
      <c r="CP37" s="21">
        <f t="shared" si="62"/>
        <v>-0.34439828383791182</v>
      </c>
      <c r="CQ37" s="21">
        <f t="shared" si="62"/>
        <v>-0.35845390872427951</v>
      </c>
      <c r="CR37" s="21">
        <f t="shared" si="62"/>
        <v>-0.37227209870027334</v>
      </c>
      <c r="CS37" s="21">
        <f t="shared" si="62"/>
        <v>-0.3858535811753443</v>
      </c>
      <c r="CT37" s="21">
        <f t="shared" si="62"/>
        <v>-0.39919959165616314</v>
      </c>
      <c r="CU37" s="21">
        <f t="shared" si="62"/>
        <v>-0.41231180778846088</v>
      </c>
      <c r="CV37" s="21">
        <f t="shared" si="62"/>
        <v>-0.42519229020305505</v>
      </c>
      <c r="CW37" s="21">
        <f t="shared" si="62"/>
        <v>-0.43784342950656729</v>
      </c>
      <c r="CX37" s="21">
        <f t="shared" si="62"/>
        <v>-0.45026789882016549</v>
      </c>
      <c r="CY37" s="21">
        <f t="shared" si="62"/>
        <v>-0.46246861132645123</v>
      </c>
      <c r="CZ37" s="21">
        <f t="shared" si="62"/>
        <v>-0.47444868233596471</v>
      </c>
      <c r="DA37" s="21">
        <f t="shared" si="62"/>
        <v>-0.48621139543125824</v>
      </c>
      <c r="DB37" s="21">
        <f t="shared" si="62"/>
        <v>-0.49776017228855574</v>
      </c>
      <c r="DC37" s="21">
        <f t="shared" si="62"/>
        <v>-0.50909854581510416</v>
      </c>
      <c r="DD37" s="21">
        <f t="shared" si="62"/>
        <v>-0.52023013627481463</v>
      </c>
      <c r="DE37" s="21">
        <f t="shared" si="62"/>
        <v>-0.53115863010602959</v>
      </c>
      <c r="DF37" s="21">
        <f t="shared" si="62"/>
        <v>-0.54188776116353887</v>
      </c>
      <c r="DG37" s="21">
        <f t="shared" si="62"/>
        <v>-0.55242129414258756</v>
      </c>
      <c r="DH37" s="21">
        <f t="shared" si="62"/>
        <v>-0.56276300996582451</v>
      </c>
      <c r="DI37" s="21">
        <f t="shared" si="62"/>
        <v>-0.57291669293515024</v>
      </c>
      <c r="DJ37" s="21">
        <f t="shared" si="62"/>
        <v>-0.58288611946945446</v>
      </c>
      <c r="DK37" s="21">
        <f t="shared" si="62"/>
        <v>-0.592675048266465</v>
      </c>
      <c r="DL37" s="21">
        <f t="shared" si="62"/>
        <v>-0.60228721174253075</v>
      </c>
      <c r="DM37" s="21">
        <f t="shared" si="62"/>
        <v>-0.6117263086182928</v>
      </c>
      <c r="DN37" s="21">
        <f t="shared" si="62"/>
        <v>-0.62099599753098567</v>
      </c>
      <c r="DO37" s="21">
        <f t="shared" ref="DO37:EX37" si="63">DO23-$AS5/$AQ5</f>
        <v>-0.63009989156568647</v>
      </c>
      <c r="DP37" s="21">
        <f t="shared" si="63"/>
        <v>-0.63904155360832038</v>
      </c>
      <c r="DQ37" s="21">
        <f t="shared" si="63"/>
        <v>-0.64782449243270535</v>
      </c>
      <c r="DR37" s="21">
        <f t="shared" si="63"/>
        <v>-0.656452159442514</v>
      </c>
      <c r="DS37" s="21">
        <f t="shared" si="63"/>
        <v>-0.66492794599679772</v>
      </c>
      <c r="DT37" s="21">
        <f t="shared" si="63"/>
        <v>-0.67325518125474371</v>
      </c>
      <c r="DU37" s="21">
        <f t="shared" si="63"/>
        <v>-0.68143713048170185</v>
      </c>
      <c r="DV37" s="21">
        <f t="shared" si="63"/>
        <v>-0.6894769937642683</v>
      </c>
      <c r="DW37" s="21">
        <f t="shared" si="63"/>
        <v>-0.69737790508741571</v>
      </c>
      <c r="DX37" s="21">
        <f t="shared" si="63"/>
        <v>-0.70514293173136633</v>
      </c>
      <c r="DY37" s="21">
        <f t="shared" si="63"/>
        <v>-0.71277507395016049</v>
      </c>
      <c r="DZ37" s="21">
        <f t="shared" si="63"/>
        <v>-0.72027726489771682</v>
      </c>
      <c r="EA37" s="21">
        <f t="shared" si="63"/>
        <v>-0.7276523707706587</v>
      </c>
      <c r="EB37" s="21">
        <f t="shared" si="63"/>
        <v>-0.73490319114032132</v>
      </c>
      <c r="EC37" s="21">
        <f t="shared" si="63"/>
        <v>-0.74203245944919438</v>
      </c>
      <c r="ED37" s="21">
        <f t="shared" si="63"/>
        <v>-0.74904284364961693</v>
      </c>
      <c r="EE37" s="21">
        <f t="shared" si="63"/>
        <v>-0.75593694696485814</v>
      </c>
      <c r="EF37" s="21">
        <f t="shared" si="63"/>
        <v>-0.76271730875480703</v>
      </c>
      <c r="EG37" s="21">
        <f t="shared" si="63"/>
        <v>-0.76938640547037684</v>
      </c>
      <c r="EH37" s="21">
        <f t="shared" si="63"/>
        <v>-0.77594665168244192</v>
      </c>
      <c r="EI37" s="21">
        <f t="shared" si="63"/>
        <v>-0.78240040117264831</v>
      </c>
      <c r="EJ37" s="21">
        <f t="shared" si="63"/>
        <v>-0.78874994807483245</v>
      </c>
      <c r="EK37" s="21">
        <f t="shared" si="63"/>
        <v>-0.7949975280570255</v>
      </c>
      <c r="EL37" s="21">
        <f t="shared" si="63"/>
        <v>-0.80114531953514623</v>
      </c>
      <c r="EM37" s="21">
        <f t="shared" si="63"/>
        <v>-0.80719544491049933</v>
      </c>
      <c r="EN37" s="21">
        <f t="shared" si="63"/>
        <v>-0.81314997182410542</v>
      </c>
      <c r="EO37" s="21">
        <f t="shared" si="63"/>
        <v>-0.81901091442170892</v>
      </c>
      <c r="EP37" s="21">
        <f t="shared" si="63"/>
        <v>-0.82478023462404881</v>
      </c>
      <c r="EQ37" s="21">
        <f t="shared" si="63"/>
        <v>-0.83045984339763812</v>
      </c>
      <c r="ER37" s="21">
        <f t="shared" si="63"/>
        <v>-0.83605160202189721</v>
      </c>
      <c r="ES37" s="21">
        <f t="shared" si="63"/>
        <v>-0.84155732334900979</v>
      </c>
      <c r="ET37" s="21">
        <f t="shared" si="63"/>
        <v>-0.84697877305336677</v>
      </c>
      <c r="EU37" s="21">
        <f t="shared" si="63"/>
        <v>-0.8523176708678718</v>
      </c>
      <c r="EV37" s="21">
        <f t="shared" si="63"/>
        <v>-0.85757569180478443</v>
      </c>
      <c r="EW37" s="21">
        <f t="shared" si="63"/>
        <v>-0.86275446735910932</v>
      </c>
      <c r="EX37" s="21">
        <f t="shared" si="63"/>
        <v>-0.86785558669285223</v>
      </c>
    </row>
    <row r="38" spans="1:154">
      <c r="A38" s="6">
        <v>3.9548132123339585</v>
      </c>
      <c r="B38" s="6">
        <v>4.8217925699556394</v>
      </c>
      <c r="C38" s="6">
        <v>2.6175452147768508</v>
      </c>
      <c r="D38" s="6">
        <v>0.35133749298924832</v>
      </c>
      <c r="E38" s="6">
        <v>-0.94012560803476874</v>
      </c>
      <c r="F38" s="6">
        <v>5.6517613307119801</v>
      </c>
      <c r="G38" s="6">
        <v>1.2447749441147862</v>
      </c>
      <c r="H38" s="6">
        <v>-1.1562668750124223</v>
      </c>
      <c r="I38" s="40">
        <f>SUMPRODUCT(J38:O38,Results!B$12:G$12)+Results!$E$5*H38-AD38+AE38</f>
        <v>-29.128916962015133</v>
      </c>
      <c r="J38" s="9">
        <f>SUMPRODUCT($A38:$F38,Results!$B$15:$G$15)</f>
        <v>4.3586622018653358</v>
      </c>
      <c r="K38" s="9">
        <f>SUMPRODUCT($A38:$F38,Results!$B$16:$G$16)</f>
        <v>-20.153342042026466</v>
      </c>
      <c r="L38" s="9">
        <f>SUMPRODUCT($A38:$F38,Results!$B$17:$G$17)</f>
        <v>1.902609420816102</v>
      </c>
      <c r="M38" s="9">
        <f>SUMPRODUCT($A38:$F38,Results!$B$18:$G$18)</f>
        <v>3.7377626330801244</v>
      </c>
      <c r="N38" s="9">
        <f>SUMPRODUCT($A38:$F38,Results!$B$19:$G$19)</f>
        <v>-1.9183255694741761</v>
      </c>
      <c r="O38" s="9">
        <f>SUMPRODUCT($A38:$F38,Results!$B$20:$G$20)</f>
        <v>9.9243522557633792</v>
      </c>
      <c r="P38" s="9" cm="1">
        <f t="array" ref="P38">SUMPRODUCT(J38:O38,TRANSPOSE(BQ$20:BQ$25))+$AI$20-$BQ$27</f>
        <v>-6.7299603725979047</v>
      </c>
      <c r="Q38" s="27" cm="1">
        <f t="array" ref="Q38">SUMPRODUCT(J38:O38,TRANSPOSE(EX$20:EX$25))+$AI$20-$EX$27</f>
        <v>-22.158503937630165</v>
      </c>
      <c r="R38" s="9">
        <f>I38-Results!$E$5*H38</f>
        <v>-22.191315711940597</v>
      </c>
      <c r="S38" s="9" cm="1">
        <f t="array" ref="S38">SUMPRODUCT(J38:O38,TRANSPOSE(AW$28:AW$33))+$AI$20-$AH$26</f>
        <v>3.0439327956653557</v>
      </c>
      <c r="T38" s="9">
        <f>SUMPRODUCT(J38:O38,Results!K$9:P$9)</f>
        <v>-21.001822041896972</v>
      </c>
      <c r="U38" s="9">
        <f>SUMPRODUCT(J38:O38,Results!K$9:P$9)+$AI$20-$AH$31</f>
        <v>-22.584050762970129</v>
      </c>
      <c r="V38" s="9">
        <f t="shared" si="6"/>
        <v>-22.398956589417228</v>
      </c>
      <c r="W38" s="9">
        <f t="shared" si="7"/>
        <v>-6.9704130243849676</v>
      </c>
      <c r="X38" s="9">
        <f t="shared" si="8"/>
        <v>-6.9376012500745361</v>
      </c>
      <c r="Y38" s="9">
        <f t="shared" si="9"/>
        <v>-32.172849757680488</v>
      </c>
      <c r="Z38" s="9">
        <f t="shared" si="10"/>
        <v>-61.871140389105264</v>
      </c>
      <c r="AA38" s="9">
        <f t="shared" si="11"/>
        <v>-6.5448661990450034</v>
      </c>
      <c r="AC38" s="9">
        <v>-6.8849163677691188</v>
      </c>
      <c r="AD38" s="9">
        <v>-6.8849163677691188</v>
      </c>
      <c r="AE38" s="9">
        <f t="shared" si="12"/>
        <v>-6.8849163677691188</v>
      </c>
      <c r="AF38" s="9">
        <f t="shared" ca="1" si="0"/>
        <v>0.84294615865420264</v>
      </c>
      <c r="AP38" s="27"/>
      <c r="AV38" s="46" t="s">
        <v>248</v>
      </c>
      <c r="BC38" s="21">
        <f t="shared" ref="BC38:CH38" si="64">BC24-$AS6/$AQ6</f>
        <v>0</v>
      </c>
      <c r="BD38" s="21">
        <f t="shared" si="64"/>
        <v>0.32537177572346609</v>
      </c>
      <c r="BE38" s="21">
        <f t="shared" si="64"/>
        <v>0.26809304838968884</v>
      </c>
      <c r="BF38" s="21">
        <f t="shared" si="64"/>
        <v>0.35570026691907108</v>
      </c>
      <c r="BG38" s="21">
        <f t="shared" si="64"/>
        <v>0.38847248582838101</v>
      </c>
      <c r="BH38" s="21">
        <f t="shared" si="64"/>
        <v>0.43765223947082532</v>
      </c>
      <c r="BI38" s="21">
        <f t="shared" si="64"/>
        <v>0.47601681834343579</v>
      </c>
      <c r="BJ38" s="21">
        <f t="shared" si="64"/>
        <v>0.5133816822932169</v>
      </c>
      <c r="BK38" s="21">
        <f t="shared" si="64"/>
        <v>0.54626272838647527</v>
      </c>
      <c r="BL38" s="21">
        <f t="shared" si="64"/>
        <v>0.57624270482076867</v>
      </c>
      <c r="BM38" s="21">
        <f t="shared" si="64"/>
        <v>0.60309919063618966</v>
      </c>
      <c r="BN38" s="21">
        <f t="shared" si="64"/>
        <v>0.6272882497440494</v>
      </c>
      <c r="BO38" s="21">
        <f t="shared" si="64"/>
        <v>0.64900428702603485</v>
      </c>
      <c r="BP38" s="21">
        <f t="shared" si="64"/>
        <v>0.66851574412362613</v>
      </c>
      <c r="BQ38" s="21">
        <f t="shared" si="64"/>
        <v>0.68603720316320271</v>
      </c>
      <c r="BR38" s="21">
        <f t="shared" si="64"/>
        <v>0.70177584777407753</v>
      </c>
      <c r="BS38" s="21">
        <f t="shared" si="64"/>
        <v>0.71591527412959666</v>
      </c>
      <c r="BT38" s="21">
        <f t="shared" si="64"/>
        <v>0.72862312738561719</v>
      </c>
      <c r="BU38" s="21">
        <f t="shared" si="64"/>
        <v>0.74005021361531498</v>
      </c>
      <c r="BV38" s="21">
        <f t="shared" si="64"/>
        <v>0.75033278592446062</v>
      </c>
      <c r="BW38" s="21">
        <f t="shared" si="64"/>
        <v>0.75959358266778665</v>
      </c>
      <c r="BX38" s="21">
        <f t="shared" si="64"/>
        <v>0.7679432016578448</v>
      </c>
      <c r="BY38" s="21">
        <f t="shared" si="64"/>
        <v>0.77548121072181653</v>
      </c>
      <c r="BZ38" s="21">
        <f t="shared" si="64"/>
        <v>0.78229721520591766</v>
      </c>
      <c r="CA38" s="21">
        <f t="shared" si="64"/>
        <v>0.78847180756225521</v>
      </c>
      <c r="CB38" s="21">
        <f t="shared" si="64"/>
        <v>0.79407743597242286</v>
      </c>
      <c r="CC38" s="21">
        <f t="shared" si="64"/>
        <v>0.79917918857637571</v>
      </c>
      <c r="CD38" s="21">
        <f t="shared" si="64"/>
        <v>0.80383550464472386</v>
      </c>
      <c r="CE38" s="21">
        <f t="shared" si="64"/>
        <v>0.80809881803480565</v>
      </c>
      <c r="CF38" s="21">
        <f t="shared" si="64"/>
        <v>0.81201613976657516</v>
      </c>
      <c r="CG38" s="21">
        <f t="shared" si="64"/>
        <v>0.81562958525135154</v>
      </c>
      <c r="CH38" s="21">
        <f t="shared" si="64"/>
        <v>0.81897685145875676</v>
      </c>
      <c r="CI38" s="21">
        <f t="shared" ref="CI38:DN38" si="65">CI24-$AS6/$AQ6</f>
        <v>0.82209164871824547</v>
      </c>
      <c r="CJ38" s="21">
        <f t="shared" si="65"/>
        <v>0.82500409144440667</v>
      </c>
      <c r="CK38" s="21">
        <f t="shared" si="65"/>
        <v>0.82774105165716283</v>
      </c>
      <c r="CL38" s="21">
        <f t="shared" si="65"/>
        <v>0.83032647880707522</v>
      </c>
      <c r="CM38" s="21">
        <f t="shared" si="65"/>
        <v>0.83278168908289973</v>
      </c>
      <c r="CN38" s="21">
        <f t="shared" si="65"/>
        <v>0.83512562707967297</v>
      </c>
      <c r="CO38" s="21">
        <f t="shared" si="65"/>
        <v>0.83737510243432511</v>
      </c>
      <c r="CP38" s="21">
        <f t="shared" si="65"/>
        <v>0.83954500379064434</v>
      </c>
      <c r="CQ38" s="21">
        <f t="shared" si="65"/>
        <v>0.8416484922333326</v>
      </c>
      <c r="CR38" s="21">
        <f t="shared" si="65"/>
        <v>0.84369717612984296</v>
      </c>
      <c r="CS38" s="21">
        <f t="shared" si="65"/>
        <v>0.84570126913655286</v>
      </c>
      <c r="CT38" s="21">
        <f t="shared" si="65"/>
        <v>0.84766973296084613</v>
      </c>
      <c r="CU38" s="21">
        <f t="shared" si="65"/>
        <v>0.84961040632118678</v>
      </c>
      <c r="CV38" s="21">
        <f t="shared" si="65"/>
        <v>0.85153012141180762</v>
      </c>
      <c r="CW38" s="21">
        <f t="shared" si="65"/>
        <v>0.85343480905588709</v>
      </c>
      <c r="CX38" s="21">
        <f t="shared" si="65"/>
        <v>0.85532959361984939</v>
      </c>
      <c r="CY38" s="21">
        <f t="shared" si="65"/>
        <v>0.85721887866059643</v>
      </c>
      <c r="CZ38" s="21">
        <f t="shared" si="65"/>
        <v>0.85910642418612648</v>
      </c>
      <c r="DA38" s="21">
        <f t="shared" si="65"/>
        <v>0.86099541632717502</v>
      </c>
      <c r="DB38" s="21">
        <f t="shared" si="65"/>
        <v>0.86288853014248101</v>
      </c>
      <c r="DC38" s="21">
        <f t="shared" si="65"/>
        <v>0.86478798621225372</v>
      </c>
      <c r="DD38" s="21">
        <f t="shared" si="65"/>
        <v>0.86669560161279224</v>
      </c>
      <c r="DE38" s="21">
        <f t="shared" si="65"/>
        <v>0.86861283580933535</v>
      </c>
      <c r="DF38" s="21">
        <f t="shared" si="65"/>
        <v>0.87054083195360388</v>
      </c>
      <c r="DG38" s="21">
        <f t="shared" si="65"/>
        <v>0.87248045402661589</v>
      </c>
      <c r="DH38" s="21">
        <f t="shared" si="65"/>
        <v>0.87443232022578299</v>
      </c>
      <c r="DI38" s="21">
        <f t="shared" si="65"/>
        <v>0.87639683295761717</v>
      </c>
      <c r="DJ38" s="21">
        <f t="shared" si="65"/>
        <v>0.87837420576324343</v>
      </c>
      <c r="DK38" s="21">
        <f t="shared" si="65"/>
        <v>0.88036448747296647</v>
      </c>
      <c r="DL38" s="21">
        <f t="shared" si="65"/>
        <v>0.88236758385812353</v>
      </c>
      <c r="DM38" s="21">
        <f t="shared" si="65"/>
        <v>0.88438327702303643</v>
      </c>
      <c r="DN38" s="21">
        <f t="shared" si="65"/>
        <v>0.88641124275687622</v>
      </c>
      <c r="DO38" s="21">
        <f t="shared" ref="DO38:EX38" si="66">DO24-$AS6/$AQ6</f>
        <v>0.88845106604439705</v>
      </c>
      <c r="DP38" s="21">
        <f t="shared" si="66"/>
        <v>0.89050225491559776</v>
      </c>
      <c r="DQ38" s="21">
        <f t="shared" si="66"/>
        <v>0.89256425279726403</v>
      </c>
      <c r="DR38" s="21">
        <f t="shared" si="66"/>
        <v>0.89463644951383114</v>
      </c>
      <c r="DS38" s="21">
        <f t="shared" si="66"/>
        <v>0.89671819107095851</v>
      </c>
      <c r="DT38" s="21">
        <f t="shared" si="66"/>
        <v>0.89880878834249345</v>
      </c>
      <c r="DU38" s="21">
        <f t="shared" si="66"/>
        <v>0.90090752476995917</v>
      </c>
      <c r="DV38" s="21">
        <f t="shared" si="66"/>
        <v>0.9030136631732768</v>
      </c>
      <c r="DW38" s="21">
        <f t="shared" si="66"/>
        <v>0.90512645176196849</v>
      </c>
      <c r="DX38" s="21">
        <f t="shared" si="66"/>
        <v>0.90724512942752211</v>
      </c>
      <c r="DY38" s="21">
        <f t="shared" si="66"/>
        <v>0.90936893038985034</v>
      </c>
      <c r="DZ38" s="21">
        <f t="shared" si="66"/>
        <v>0.91149708826374976</v>
      </c>
      <c r="EA38" s="21">
        <f t="shared" si="66"/>
        <v>0.91362883960490082</v>
      </c>
      <c r="EB38" s="21">
        <f t="shared" si="66"/>
        <v>0.91576342698920687</v>
      </c>
      <c r="EC38" s="21">
        <f t="shared" si="66"/>
        <v>0.9179001016740389</v>
      </c>
      <c r="ED38" s="21">
        <f t="shared" si="66"/>
        <v>0.92003812588524958</v>
      </c>
      <c r="EE38" s="21">
        <f t="shared" si="66"/>
        <v>0.92217677476954119</v>
      </c>
      <c r="EF38" s="21">
        <f t="shared" si="66"/>
        <v>0.92431533804790333</v>
      </c>
      <c r="EG38" s="21">
        <f t="shared" si="66"/>
        <v>0.92645312140234815</v>
      </c>
      <c r="EH38" s="21">
        <f t="shared" si="66"/>
        <v>0.92858944762499196</v>
      </c>
      <c r="EI38" s="21">
        <f t="shared" si="66"/>
        <v>0.93072365755567699</v>
      </c>
      <c r="EJ38" s="21">
        <f t="shared" si="66"/>
        <v>0.93285511083173078</v>
      </c>
      <c r="EK38" s="21">
        <f t="shared" si="66"/>
        <v>0.934983186471119</v>
      </c>
      <c r="EL38" s="21">
        <f t="shared" si="66"/>
        <v>0.93710728330812521</v>
      </c>
      <c r="EM38" s="21">
        <f t="shared" si="66"/>
        <v>0.93922682029877691</v>
      </c>
      <c r="EN38" s="21">
        <f t="shared" si="66"/>
        <v>0.94134123671149816</v>
      </c>
      <c r="EO38" s="21">
        <f t="shared" si="66"/>
        <v>0.94344999221691106</v>
      </c>
      <c r="EP38" s="21">
        <f t="shared" si="66"/>
        <v>0.9455525668892838</v>
      </c>
      <c r="EQ38" s="21">
        <f t="shared" si="66"/>
        <v>0.94764846113084766</v>
      </c>
      <c r="ER38" s="21">
        <f t="shared" si="66"/>
        <v>0.94973719552904701</v>
      </c>
      <c r="ES38" s="21">
        <f t="shared" si="66"/>
        <v>0.95181831065574751</v>
      </c>
      <c r="ET38" s="21">
        <f t="shared" si="66"/>
        <v>0.95389136681647502</v>
      </c>
      <c r="EU38" s="21">
        <f t="shared" si="66"/>
        <v>0.95595594375691773</v>
      </c>
      <c r="EV38" s="21">
        <f t="shared" si="66"/>
        <v>0.95801164033314701</v>
      </c>
      <c r="EW38" s="21">
        <f t="shared" si="66"/>
        <v>0.96005807415132483</v>
      </c>
      <c r="EX38" s="21">
        <f t="shared" si="66"/>
        <v>0.96209488118203845</v>
      </c>
    </row>
    <row r="39" spans="1:154">
      <c r="A39" s="6">
        <v>8.3202770463060869</v>
      </c>
      <c r="B39" s="6">
        <v>-1.2126408221963392</v>
      </c>
      <c r="C39" s="6">
        <v>-1.2341948025734935</v>
      </c>
      <c r="D39" s="6">
        <v>4.198453038961758</v>
      </c>
      <c r="E39" s="6">
        <v>13.508363223105301</v>
      </c>
      <c r="F39" s="6">
        <v>-2.8339953447821618</v>
      </c>
      <c r="G39" s="6">
        <v>5.2012352199767697</v>
      </c>
      <c r="H39" s="6">
        <v>2.8001934008495613</v>
      </c>
      <c r="I39" s="40">
        <f>SUMPRODUCT(J39:O39,Results!B$12:G$12)+Results!$E$5*H39-AD39+AE39</f>
        <v>221.62375822602914</v>
      </c>
      <c r="J39" s="9">
        <f>SUMPRODUCT($A39:$F39,Results!$B$15:$G$15)</f>
        <v>78.084583000336892</v>
      </c>
      <c r="K39" s="9">
        <f>SUMPRODUCT($A39:$F39,Results!$B$16:$G$16)</f>
        <v>-15.376282450267011</v>
      </c>
      <c r="L39" s="9">
        <f>SUMPRODUCT($A39:$F39,Results!$B$17:$G$17)</f>
        <v>22.960500235948047</v>
      </c>
      <c r="M39" s="9">
        <f>SUMPRODUCT($A39:$F39,Results!$B$18:$G$18)</f>
        <v>-15.245491772827874</v>
      </c>
      <c r="N39" s="9">
        <f>SUMPRODUCT($A39:$F39,Results!$B$19:$G$19)</f>
        <v>-28.61300893746893</v>
      </c>
      <c r="O39" s="9">
        <f>SUMPRODUCT($A39:$F39,Results!$B$20:$G$20)</f>
        <v>40.399584953208887</v>
      </c>
      <c r="P39" s="9" cm="1">
        <f t="array" ref="P39">SUMPRODUCT(J39:O39,TRANSPOSE(BQ$20:BQ$25))+$AI$20-$BQ$27</f>
        <v>165.89382703122482</v>
      </c>
      <c r="Q39" s="27" cm="1">
        <f t="array" ref="Q39">SUMPRODUCT(J39:O39,TRANSPOSE(EX$20:EX$25))+$AI$20-$EX$27</f>
        <v>204.78389062650024</v>
      </c>
      <c r="R39" s="9">
        <f>I39-Results!$E$5*H39</f>
        <v>204.82259782093178</v>
      </c>
      <c r="S39" s="9" cm="1">
        <f t="array" ref="S39">SUMPRODUCT(J39:O39,TRANSPOSE(AW$28:AW$33))+$AI$20-$AH$26</f>
        <v>117.0834473448643</v>
      </c>
      <c r="T39" s="9">
        <f>SUMPRODUCT(J39:O39,Results!K$9:P$9)</f>
        <v>209.54525832224863</v>
      </c>
      <c r="U39" s="9">
        <f>SUMPRODUCT(J39:O39,Results!K$9:P$9)+$AI$20-$AH$31</f>
        <v>207.96302960117546</v>
      </c>
      <c r="V39" s="9">
        <f t="shared" si="6"/>
        <v>55.729931194804323</v>
      </c>
      <c r="W39" s="9">
        <f t="shared" si="7"/>
        <v>16.839867599528901</v>
      </c>
      <c r="X39" s="9">
        <f t="shared" si="8"/>
        <v>16.801160405097363</v>
      </c>
      <c r="Y39" s="9">
        <f t="shared" si="9"/>
        <v>104.54031088116484</v>
      </c>
      <c r="Z39" s="9">
        <f t="shared" si="10"/>
        <v>188.88153479893901</v>
      </c>
      <c r="AA39" s="9">
        <f t="shared" si="11"/>
        <v>13.660728624853675</v>
      </c>
      <c r="AC39" s="9">
        <v>16.651514228286914</v>
      </c>
      <c r="AD39" s="9">
        <v>16.651514228286914</v>
      </c>
      <c r="AE39" s="9">
        <f t="shared" si="12"/>
        <v>16.651514228286914</v>
      </c>
      <c r="AF39" s="9">
        <f t="shared" ca="1" si="0"/>
        <v>3.3826791091929875E-3</v>
      </c>
      <c r="AP39" s="27"/>
      <c r="AV39" s="6">
        <f>AW36/AV36</f>
        <v>0.45430685823061578</v>
      </c>
      <c r="BC39" s="21">
        <f t="shared" ref="BC39:CH39" si="67">BC25-$AS7/$AQ7</f>
        <v>0</v>
      </c>
      <c r="BD39" s="21">
        <f t="shared" si="67"/>
        <v>-0.27477643445803457</v>
      </c>
      <c r="BE39" s="21">
        <f t="shared" si="67"/>
        <v>-0.13266024698972334</v>
      </c>
      <c r="BF39" s="21">
        <f t="shared" si="67"/>
        <v>-0.12540471825330402</v>
      </c>
      <c r="BG39" s="21">
        <f t="shared" si="67"/>
        <v>-6.0583865573497264E-2</v>
      </c>
      <c r="BH39" s="21">
        <f t="shared" si="67"/>
        <v>-1.4590324249549314E-2</v>
      </c>
      <c r="BI39" s="21">
        <f t="shared" si="67"/>
        <v>3.8127497103082941E-2</v>
      </c>
      <c r="BJ39" s="21">
        <f t="shared" si="67"/>
        <v>8.6942673061443876E-2</v>
      </c>
      <c r="BK39" s="21">
        <f t="shared" si="67"/>
        <v>0.13526118056131464</v>
      </c>
      <c r="BL39" s="21">
        <f t="shared" si="67"/>
        <v>0.18164678702939396</v>
      </c>
      <c r="BM39" s="21">
        <f t="shared" si="67"/>
        <v>0.22660212228327059</v>
      </c>
      <c r="BN39" s="21">
        <f t="shared" si="67"/>
        <v>0.26998162849768059</v>
      </c>
      <c r="BO39" s="21">
        <f t="shared" si="67"/>
        <v>0.31190460860522862</v>
      </c>
      <c r="BP39" s="21">
        <f t="shared" si="67"/>
        <v>0.35240012464434889</v>
      </c>
      <c r="BQ39" s="21">
        <f t="shared" si="67"/>
        <v>0.39153020067312871</v>
      </c>
      <c r="BR39" s="21">
        <f t="shared" si="67"/>
        <v>0.42934158702517666</v>
      </c>
      <c r="BS39" s="21">
        <f t="shared" si="67"/>
        <v>0.46588287529538253</v>
      </c>
      <c r="BT39" s="21">
        <f t="shared" si="67"/>
        <v>0.50119835078482766</v>
      </c>
      <c r="BU39" s="21">
        <f t="shared" si="67"/>
        <v>0.53533067649068133</v>
      </c>
      <c r="BV39" s="21">
        <f t="shared" si="67"/>
        <v>0.56832033719378616</v>
      </c>
      <c r="BW39" s="21">
        <f t="shared" si="67"/>
        <v>0.60020621285324061</v>
      </c>
      <c r="BX39" s="21">
        <f t="shared" si="67"/>
        <v>0.63102565460591276</v>
      </c>
      <c r="BY39" s="21">
        <f t="shared" si="67"/>
        <v>0.66081467229327195</v>
      </c>
      <c r="BZ39" s="21">
        <f t="shared" si="67"/>
        <v>0.68960802474051297</v>
      </c>
      <c r="CA39" s="21">
        <f t="shared" si="67"/>
        <v>0.71743930494704888</v>
      </c>
      <c r="CB39" s="21">
        <f t="shared" si="67"/>
        <v>0.74434099851126034</v>
      </c>
      <c r="CC39" s="21">
        <f t="shared" si="67"/>
        <v>0.77034453244996204</v>
      </c>
      <c r="CD39" s="21">
        <f t="shared" si="67"/>
        <v>0.79548031457896951</v>
      </c>
      <c r="CE39" s="21">
        <f t="shared" si="67"/>
        <v>0.81977776783798761</v>
      </c>
      <c r="CF39" s="21">
        <f t="shared" si="67"/>
        <v>0.84326536090775495</v>
      </c>
      <c r="CG39" s="21">
        <f t="shared" si="67"/>
        <v>0.86597063655696749</v>
      </c>
      <c r="CH39" s="21">
        <f t="shared" si="67"/>
        <v>0.88792023842637646</v>
      </c>
      <c r="CI39" s="21">
        <f t="shared" ref="CI39:DN39" si="68">CI25-$AS7/$AQ7</f>
        <v>0.90913993676432381</v>
      </c>
      <c r="CJ39" s="21">
        <f t="shared" si="68"/>
        <v>0.92965465339779119</v>
      </c>
      <c r="CK39" s="21">
        <f t="shared" si="68"/>
        <v>0.94948848611453496</v>
      </c>
      <c r="CL39" s="21">
        <f t="shared" si="68"/>
        <v>0.96866473254983987</v>
      </c>
      <c r="CM39" s="21">
        <f t="shared" si="68"/>
        <v>0.98720591362611287</v>
      </c>
      <c r="CN39" s="21">
        <f t="shared" si="68"/>
        <v>1.0051337965645932</v>
      </c>
      <c r="CO39" s="21">
        <f t="shared" si="68"/>
        <v>1.0224694174725317</v>
      </c>
      <c r="CP39" s="21">
        <f t="shared" si="68"/>
        <v>1.0392331035004214</v>
      </c>
      <c r="CQ39" s="21">
        <f t="shared" si="68"/>
        <v>1.0554444945598731</v>
      </c>
      <c r="CR39" s="21">
        <f t="shared" si="68"/>
        <v>1.0711225645914655</v>
      </c>
      <c r="CS39" s="21">
        <f t="shared" si="68"/>
        <v>1.0862856423722929</v>
      </c>
      <c r="CT39" s="21">
        <f t="shared" si="68"/>
        <v>1.1009514318541969</v>
      </c>
      <c r="CU39" s="21">
        <f t="shared" si="68"/>
        <v>1.1151370320254022</v>
      </c>
      <c r="CV39" s="21">
        <f t="shared" si="68"/>
        <v>1.128858956290155</v>
      </c>
      <c r="CW39" s="21">
        <f t="shared" si="68"/>
        <v>1.1421331513628767</v>
      </c>
      <c r="CX39" s="21">
        <f t="shared" si="68"/>
        <v>1.1549750156751561</v>
      </c>
      <c r="CY39" s="21">
        <f t="shared" si="68"/>
        <v>1.1673994172955955</v>
      </c>
      <c r="CZ39" s="21">
        <f t="shared" si="68"/>
        <v>1.1794207113640574</v>
      </c>
      <c r="DA39" s="21">
        <f t="shared" si="68"/>
        <v>1.1910527570432263</v>
      </c>
      <c r="DB39" s="21">
        <f t="shared" si="68"/>
        <v>1.2023089339916111</v>
      </c>
      <c r="DC39" s="21">
        <f t="shared" si="68"/>
        <v>1.2132021583631785</v>
      </c>
      <c r="DD39" s="21">
        <f t="shared" si="68"/>
        <v>1.2237448983397123</v>
      </c>
      <c r="DE39" s="21">
        <f t="shared" si="68"/>
        <v>1.2339491892027965</v>
      </c>
      <c r="DF39" s="21">
        <f t="shared" si="68"/>
        <v>1.2438266479529705</v>
      </c>
      <c r="DG39" s="21">
        <f t="shared" si="68"/>
        <v>1.253388487484179</v>
      </c>
      <c r="DH39" s="21">
        <f t="shared" si="68"/>
        <v>1.2626455303220991</v>
      </c>
      <c r="DI39" s="21">
        <f t="shared" si="68"/>
        <v>1.2716082219353044</v>
      </c>
      <c r="DJ39" s="21">
        <f t="shared" si="68"/>
        <v>1.2802866436285227</v>
      </c>
      <c r="DK39" s="21">
        <f t="shared" si="68"/>
        <v>1.2886905250274916</v>
      </c>
      <c r="DL39" s="21">
        <f t="shared" si="68"/>
        <v>1.2968292561650641</v>
      </c>
      <c r="DM39" s="21">
        <f t="shared" si="68"/>
        <v>1.3047118991783564</v>
      </c>
      <c r="DN39" s="21">
        <f t="shared" si="68"/>
        <v>1.3123471996267906</v>
      </c>
      <c r="DO39" s="21">
        <f t="shared" ref="DO39:EX39" si="69">DO25-$AS7/$AQ7</f>
        <v>1.3197435974409051</v>
      </c>
      <c r="DP39" s="21">
        <f t="shared" si="69"/>
        <v>1.3269092375118183</v>
      </c>
      <c r="DQ39" s="21">
        <f t="shared" si="69"/>
        <v>1.3338519799311692</v>
      </c>
      <c r="DR39" s="21">
        <f t="shared" si="69"/>
        <v>1.3405794098913026</v>
      </c>
      <c r="DS39" s="21">
        <f t="shared" si="69"/>
        <v>1.3470988472553724</v>
      </c>
      <c r="DT39" s="21">
        <f t="shared" si="69"/>
        <v>1.3534173558069238</v>
      </c>
      <c r="DU39" s="21">
        <f t="shared" si="69"/>
        <v>1.3595417521883775</v>
      </c>
      <c r="DV39" s="21">
        <f t="shared" si="69"/>
        <v>1.3654786145377065</v>
      </c>
      <c r="DW39" s="21">
        <f t="shared" si="69"/>
        <v>1.3712342908324233</v>
      </c>
      <c r="DX39" s="21">
        <f t="shared" si="69"/>
        <v>1.376814906949837</v>
      </c>
      <c r="DY39" s="21">
        <f t="shared" si="69"/>
        <v>1.3822263744523573</v>
      </c>
      <c r="DZ39" s="21">
        <f t="shared" si="69"/>
        <v>1.387474398106431</v>
      </c>
      <c r="EA39" s="21">
        <f t="shared" si="69"/>
        <v>1.3925644831435267</v>
      </c>
      <c r="EB39" s="21">
        <f t="shared" si="69"/>
        <v>1.3975019422713579</v>
      </c>
      <c r="EC39" s="21">
        <f t="shared" si="69"/>
        <v>1.4022919024433698</v>
      </c>
      <c r="ED39" s="21">
        <f t="shared" si="69"/>
        <v>1.4069393113942934</v>
      </c>
      <c r="EE39" s="21">
        <f t="shared" si="69"/>
        <v>1.4114489439493729</v>
      </c>
      <c r="EF39" s="21">
        <f t="shared" si="69"/>
        <v>1.4158254081146859</v>
      </c>
      <c r="EG39" s="21">
        <f t="shared" si="69"/>
        <v>1.4200731509557554</v>
      </c>
      <c r="EH39" s="21">
        <f t="shared" si="69"/>
        <v>1.42419646427147</v>
      </c>
      <c r="EI39" s="21">
        <f t="shared" si="69"/>
        <v>1.4281994900701207</v>
      </c>
      <c r="EJ39" s="21">
        <f t="shared" si="69"/>
        <v>1.4320862258541727</v>
      </c>
      <c r="EK39" s="21">
        <f t="shared" si="69"/>
        <v>1.4358605297201956</v>
      </c>
      <c r="EL39" s="21">
        <f t="shared" si="69"/>
        <v>1.4395261252801852</v>
      </c>
      <c r="EM39" s="21">
        <f t="shared" si="69"/>
        <v>1.443086606410322</v>
      </c>
      <c r="EN39" s="21">
        <f t="shared" si="69"/>
        <v>1.4465454418330319</v>
      </c>
      <c r="EO39" s="21">
        <f t="shared" si="69"/>
        <v>1.449905979538026</v>
      </c>
      <c r="EP39" s="21">
        <f t="shared" si="69"/>
        <v>1.4531714510478317</v>
      </c>
      <c r="EQ39" s="21">
        <f t="shared" si="69"/>
        <v>1.4563449755331392</v>
      </c>
      <c r="ER39" s="21">
        <f t="shared" si="69"/>
        <v>1.4594295637831372</v>
      </c>
      <c r="ES39" s="21">
        <f t="shared" si="69"/>
        <v>1.4624281220358246</v>
      </c>
      <c r="ET39" s="21">
        <f t="shared" si="69"/>
        <v>1.4653434556731479</v>
      </c>
      <c r="EU39" s="21">
        <f t="shared" si="69"/>
        <v>1.4681782727856367</v>
      </c>
      <c r="EV39" s="21">
        <f t="shared" si="69"/>
        <v>1.4709351876110688</v>
      </c>
      <c r="EW39" s="21">
        <f t="shared" si="69"/>
        <v>1.4736167238515439</v>
      </c>
      <c r="EX39" s="21">
        <f t="shared" si="69"/>
        <v>1.4762253178732023</v>
      </c>
    </row>
    <row r="40" spans="1:154">
      <c r="A40" s="6">
        <v>-0.52229974777185473</v>
      </c>
      <c r="B40" s="6">
        <v>3.0384339322525609</v>
      </c>
      <c r="C40" s="6">
        <v>1.0534349514878234</v>
      </c>
      <c r="D40" s="6">
        <v>2.2809775438026936</v>
      </c>
      <c r="E40" s="6">
        <v>3.1269792918394042</v>
      </c>
      <c r="F40" s="6">
        <v>4.1848984401961404</v>
      </c>
      <c r="G40" s="6">
        <v>7.4009421741291206</v>
      </c>
      <c r="H40" s="6">
        <v>4.9999003550019125</v>
      </c>
      <c r="I40" s="40">
        <f>SUMPRODUCT(J40:O40,Results!B$12:G$12)+Results!$E$5*H40-AD40+AE40</f>
        <v>56.947212704404237</v>
      </c>
      <c r="J40" s="9">
        <f>SUMPRODUCT($A40:$F40,Results!$B$15:$G$15)</f>
        <v>4.387132269808685</v>
      </c>
      <c r="K40" s="9">
        <f>SUMPRODUCT($A40:$F40,Results!$B$16:$G$16)</f>
        <v>-0.81745542593421261</v>
      </c>
      <c r="L40" s="9">
        <f>SUMPRODUCT($A40:$F40,Results!$B$17:$G$17)</f>
        <v>21.376142946144476</v>
      </c>
      <c r="M40" s="9">
        <f>SUMPRODUCT($A40:$F40,Results!$B$18:$G$18)</f>
        <v>2.8527055504947922</v>
      </c>
      <c r="N40" s="9">
        <f>SUMPRODUCT($A40:$F40,Results!$B$19:$G$19)</f>
        <v>-11.551325815036268</v>
      </c>
      <c r="O40" s="9">
        <f>SUMPRODUCT($A40:$F40,Results!$B$20:$G$20)</f>
        <v>2.4544567079666928</v>
      </c>
      <c r="P40" s="9" cm="1">
        <f t="array" ref="P40">SUMPRODUCT(J40:O40,TRANSPOSE(BQ$20:BQ$25))+$AI$20-$BQ$27</f>
        <v>29.889095918497482</v>
      </c>
      <c r="Q40" s="27" cm="1">
        <f t="array" ref="Q40">SUMPRODUCT(J40:O40,TRANSPOSE(EX$20:EX$25))+$AI$20-$EX$27</f>
        <v>27.883630175504379</v>
      </c>
      <c r="R40" s="9">
        <f>I40-Results!$E$5*H40</f>
        <v>26.947810574392761</v>
      </c>
      <c r="S40" s="9" cm="1">
        <f t="array" ref="S40">SUMPRODUCT(J40:O40,TRANSPOSE(AW$28:AW$33))+$AI$20-$AH$26</f>
        <v>22.63002000887117</v>
      </c>
      <c r="T40" s="9">
        <f>SUMPRODUCT(J40:O40,Results!K$9:P$9)</f>
        <v>29.228279923357569</v>
      </c>
      <c r="U40" s="9">
        <f>SUMPRODUCT(J40:O40,Results!K$9:P$9)+$AI$20-$AH$31</f>
        <v>27.646051202284411</v>
      </c>
      <c r="V40" s="9">
        <f t="shared" si="6"/>
        <v>27.058116785906755</v>
      </c>
      <c r="W40" s="9">
        <f t="shared" si="7"/>
        <v>29.063582528899857</v>
      </c>
      <c r="X40" s="9">
        <f t="shared" si="8"/>
        <v>29.999402130011475</v>
      </c>
      <c r="Y40" s="9">
        <f t="shared" si="9"/>
        <v>34.317192695533066</v>
      </c>
      <c r="Z40" s="9">
        <f t="shared" si="10"/>
        <v>24.204989277314105</v>
      </c>
      <c r="AA40" s="9">
        <f t="shared" si="11"/>
        <v>29.301161502119825</v>
      </c>
      <c r="AC40" s="9">
        <v>29.080470458889465</v>
      </c>
      <c r="AD40" s="9">
        <v>29.080470458889465</v>
      </c>
      <c r="AE40" s="9">
        <f t="shared" si="12"/>
        <v>29.080470458889465</v>
      </c>
      <c r="AF40" s="9">
        <f t="shared" ca="1" si="0"/>
        <v>0.74412917430674208</v>
      </c>
      <c r="AP40" s="27"/>
    </row>
    <row r="41" spans="1:154">
      <c r="A41" s="6">
        <v>0.56365009583070935</v>
      </c>
      <c r="B41" s="6">
        <v>5.9599399065812957</v>
      </c>
      <c r="C41" s="6">
        <v>0.7154727088384174</v>
      </c>
      <c r="D41" s="6">
        <v>1.7894211997115057</v>
      </c>
      <c r="E41" s="6">
        <v>4.6293730480997679</v>
      </c>
      <c r="F41" s="6">
        <v>0.98275825406035944</v>
      </c>
      <c r="G41" s="6">
        <v>8.0087015449382442</v>
      </c>
      <c r="H41" s="6">
        <v>5.6076597258110361</v>
      </c>
      <c r="I41" s="40">
        <f>SUMPRODUCT(J41:O41,Results!B$12:G$12)+Results!$E$5*H41-AD41+AE41</f>
        <v>82.309532621153153</v>
      </c>
      <c r="J41" s="9">
        <f>SUMPRODUCT($A41:$F41,Results!$B$15:$G$15)</f>
        <v>6.3146711818697359</v>
      </c>
      <c r="K41" s="9">
        <f>SUMPRODUCT($A41:$F41,Results!$B$16:$G$16)</f>
        <v>-6.6938484604891091</v>
      </c>
      <c r="L41" s="9">
        <f>SUMPRODUCT($A41:$F41,Results!$B$17:$G$17)</f>
        <v>22.304504286851135</v>
      </c>
      <c r="M41" s="9">
        <f>SUMPRODUCT($A41:$F41,Results!$B$18:$G$18)</f>
        <v>1.4948053752480435</v>
      </c>
      <c r="N41" s="9">
        <f>SUMPRODUCT($A41:$F41,Results!$B$19:$G$19)</f>
        <v>-12.534765236270372</v>
      </c>
      <c r="O41" s="9">
        <f>SUMPRODUCT($A41:$F41,Results!$B$20:$G$20)</f>
        <v>14.981227481285652</v>
      </c>
      <c r="P41" s="9" cm="1">
        <f t="array" ref="P41">SUMPRODUCT(J41:O41,TRANSPOSE(BQ$20:BQ$25))+$AI$20-$BQ$27</f>
        <v>42.071875825469228</v>
      </c>
      <c r="Q41" s="27" cm="1">
        <f t="array" ref="Q41">SUMPRODUCT(J41:O41,TRANSPOSE(EX$20:EX$25))+$AI$20-$EX$27</f>
        <v>47.424749018088136</v>
      </c>
      <c r="R41" s="9">
        <f>I41-Results!$E$5*H41</f>
        <v>48.663574266286936</v>
      </c>
      <c r="S41" s="9" cm="1">
        <f t="array" ref="S41">SUMPRODUCT(J41:O41,TRANSPOSE(AW$28:AW$33))+$AI$20-$AH$26</f>
        <v>31.310112803900893</v>
      </c>
      <c r="T41" s="9">
        <f>SUMPRODUCT(J41:O41,Results!K$9:P$9)</f>
        <v>50.807650641515409</v>
      </c>
      <c r="U41" s="9">
        <f>SUMPRODUCT(J41:O41,Results!K$9:P$9)+$AI$20-$AH$31</f>
        <v>49.225421920442244</v>
      </c>
      <c r="V41" s="9">
        <f t="shared" si="6"/>
        <v>40.237656795683925</v>
      </c>
      <c r="W41" s="9">
        <f t="shared" si="7"/>
        <v>34.884783603065017</v>
      </c>
      <c r="X41" s="9">
        <f t="shared" si="8"/>
        <v>33.645958354866217</v>
      </c>
      <c r="Y41" s="9">
        <f t="shared" si="9"/>
        <v>50.99941981725226</v>
      </c>
      <c r="Z41" s="9">
        <f t="shared" si="10"/>
        <v>49.567309194063021</v>
      </c>
      <c r="AA41" s="9">
        <f t="shared" si="11"/>
        <v>33.084110700710909</v>
      </c>
      <c r="AC41" s="9">
        <v>34.82965142786469</v>
      </c>
      <c r="AD41" s="9">
        <v>34.82965142786469</v>
      </c>
      <c r="AE41" s="9">
        <f t="shared" si="12"/>
        <v>34.82965142786469</v>
      </c>
      <c r="AF41" s="9">
        <f t="shared" ca="1" si="0"/>
        <v>0.97480583758207451</v>
      </c>
      <c r="AP41" s="27"/>
      <c r="BC41" s="6">
        <f t="shared" ref="BC41:CH41" si="70">SQRT(SUMPRODUCT(BC34:BC39,BC34:BC39))</f>
        <v>0</v>
      </c>
      <c r="BD41">
        <f t="shared" si="70"/>
        <v>0.69407284366062127</v>
      </c>
      <c r="BE41">
        <f t="shared" si="70"/>
        <v>0.5817263352415154</v>
      </c>
      <c r="BF41">
        <f t="shared" si="70"/>
        <v>0.75587608667459782</v>
      </c>
      <c r="BG41">
        <f t="shared" si="70"/>
        <v>0.84821527718042544</v>
      </c>
      <c r="BH41">
        <f t="shared" si="70"/>
        <v>0.96351394303102644</v>
      </c>
      <c r="BI41">
        <f t="shared" si="70"/>
        <v>1.066245408848441</v>
      </c>
      <c r="BJ41">
        <f t="shared" si="70"/>
        <v>1.1670860367536187</v>
      </c>
      <c r="BK41">
        <f t="shared" si="70"/>
        <v>1.2622922747879448</v>
      </c>
      <c r="BL41">
        <f t="shared" si="70"/>
        <v>1.3531268789411799</v>
      </c>
      <c r="BM41">
        <f t="shared" si="70"/>
        <v>1.4393092950550295</v>
      </c>
      <c r="BN41">
        <f t="shared" si="70"/>
        <v>1.5211641571728587</v>
      </c>
      <c r="BO41">
        <f t="shared" si="70"/>
        <v>1.5988557650182951</v>
      </c>
      <c r="BP41">
        <f t="shared" si="70"/>
        <v>1.6726273625260728</v>
      </c>
      <c r="BQ41">
        <f t="shared" si="70"/>
        <v>1.7427024463940313</v>
      </c>
      <c r="BR41">
        <f t="shared" si="70"/>
        <v>1.8093085306274952</v>
      </c>
      <c r="BS41">
        <f t="shared" si="70"/>
        <v>1.8726620742029043</v>
      </c>
      <c r="BT41">
        <f t="shared" si="70"/>
        <v>1.9329696854779037</v>
      </c>
      <c r="BU41">
        <f t="shared" si="70"/>
        <v>1.9904254493244291</v>
      </c>
      <c r="BV41">
        <f t="shared" si="70"/>
        <v>2.0452108734550842</v>
      </c>
      <c r="BW41">
        <f t="shared" si="70"/>
        <v>2.0974947387591047</v>
      </c>
      <c r="BX41">
        <f t="shared" si="70"/>
        <v>2.1474335216138769</v>
      </c>
      <c r="BY41">
        <f t="shared" si="70"/>
        <v>2.1951719472880238</v>
      </c>
      <c r="BZ41">
        <f t="shared" si="70"/>
        <v>2.2408436914531551</v>
      </c>
      <c r="CA41">
        <f t="shared" si="70"/>
        <v>2.2845721284628087</v>
      </c>
      <c r="CB41">
        <f t="shared" si="70"/>
        <v>2.3264710985985788</v>
      </c>
      <c r="CC41">
        <f t="shared" si="70"/>
        <v>2.3666456620140672</v>
      </c>
      <c r="CD41">
        <f t="shared" si="70"/>
        <v>2.4051928238925946</v>
      </c>
      <c r="CE41">
        <f t="shared" si="70"/>
        <v>2.4422022198374509</v>
      </c>
      <c r="CF41">
        <f t="shared" si="70"/>
        <v>2.4777567561472575</v>
      </c>
      <c r="CG41">
        <f t="shared" si="70"/>
        <v>2.5119332025546082</v>
      </c>
      <c r="CH41">
        <f t="shared" si="70"/>
        <v>2.5448027372877302</v>
      </c>
      <c r="CI41">
        <f t="shared" ref="CI41:DN41" si="71">SQRT(SUMPRODUCT(CI34:CI39,CI34:CI39))</f>
        <v>2.5764314456912172</v>
      </c>
      <c r="CJ41">
        <f t="shared" si="71"/>
        <v>2.6068807745467883</v>
      </c>
      <c r="CK41">
        <f t="shared" si="71"/>
        <v>2.636207944752496</v>
      </c>
      <c r="CL41">
        <f t="shared" si="71"/>
        <v>2.6644663252889949</v>
      </c>
      <c r="CM41">
        <f t="shared" si="71"/>
        <v>2.6917057714950077</v>
      </c>
      <c r="CN41">
        <f t="shared" si="71"/>
        <v>2.7179729306515044</v>
      </c>
      <c r="CO41">
        <f t="shared" si="71"/>
        <v>2.7433115177747185</v>
      </c>
      <c r="CP41">
        <f t="shared" si="71"/>
        <v>2.7677625643710533</v>
      </c>
      <c r="CQ41">
        <f t="shared" si="71"/>
        <v>2.7913646427322547</v>
      </c>
      <c r="CR41">
        <f t="shared" si="71"/>
        <v>2.8141540681610913</v>
      </c>
      <c r="CS41">
        <f t="shared" si="71"/>
        <v>2.8361650813258952</v>
      </c>
      <c r="CT41">
        <f t="shared" si="71"/>
        <v>2.8574300127532037</v>
      </c>
      <c r="CU41">
        <f t="shared" si="71"/>
        <v>2.8779794312857447</v>
      </c>
      <c r="CV41">
        <f t="shared" si="71"/>
        <v>2.8978422781607422</v>
      </c>
      <c r="CW41">
        <f t="shared" si="71"/>
        <v>2.917045988202517</v>
      </c>
      <c r="CX41">
        <f t="shared" si="71"/>
        <v>2.9356165994743901</v>
      </c>
      <c r="CY41">
        <f t="shared" si="71"/>
        <v>2.9535788525980218</v>
      </c>
      <c r="CZ41">
        <f t="shared" si="71"/>
        <v>2.9709562808233536</v>
      </c>
      <c r="DA41">
        <f t="shared" si="71"/>
        <v>2.9877712918188668</v>
      </c>
      <c r="DB41">
        <f t="shared" si="71"/>
        <v>3.0040452420490955</v>
      </c>
      <c r="DC41">
        <f t="shared" si="71"/>
        <v>3.0197985045137812</v>
      </c>
      <c r="DD41">
        <f t="shared" si="71"/>
        <v>3.0350505305397153</v>
      </c>
      <c r="DE41">
        <f t="shared" si="71"/>
        <v>3.0498199062416282</v>
      </c>
      <c r="DF41">
        <f t="shared" si="71"/>
        <v>3.0641244042015412</v>
      </c>
      <c r="DG41">
        <f t="shared" si="71"/>
        <v>3.0779810308561895</v>
      </c>
      <c r="DH41">
        <f t="shared" si="71"/>
        <v>3.0914060700287354</v>
      </c>
      <c r="DI41">
        <f t="shared" si="71"/>
        <v>3.1044151229933354</v>
      </c>
      <c r="DJ41">
        <f t="shared" si="71"/>
        <v>3.117023145418754</v>
      </c>
      <c r="DK41">
        <f t="shared" si="71"/>
        <v>3.129244481499402</v>
      </c>
      <c r="DL41">
        <f t="shared" si="71"/>
        <v>3.1410928955486379</v>
      </c>
      <c r="DM41">
        <f t="shared" si="71"/>
        <v>3.1525816012992691</v>
      </c>
      <c r="DN41">
        <f t="shared" si="71"/>
        <v>3.1637232891296758</v>
      </c>
      <c r="DO41">
        <f t="shared" ref="DO41:EX41" si="72">SQRT(SUMPRODUCT(DO34:DO39,DO34:DO39))</f>
        <v>3.1745301514103899</v>
      </c>
      <c r="DP41">
        <f t="shared" si="72"/>
        <v>3.1850139061450284</v>
      </c>
      <c r="DQ41">
        <f t="shared" si="72"/>
        <v>3.195185819060864</v>
      </c>
      <c r="DR41">
        <f t="shared" si="72"/>
        <v>3.2050567242878336</v>
      </c>
      <c r="DS41">
        <f t="shared" si="72"/>
        <v>3.2146370437500797</v>
      </c>
      <c r="DT41">
        <f t="shared" si="72"/>
        <v>3.2239368053811264</v>
      </c>
      <c r="DU41">
        <f t="shared" si="72"/>
        <v>3.2329656602622046</v>
      </c>
      <c r="DV41">
        <f t="shared" si="72"/>
        <v>3.2417328987729674</v>
      </c>
      <c r="DW41">
        <f t="shared" si="72"/>
        <v>3.2502474658347134</v>
      </c>
      <c r="DX41">
        <f t="shared" si="72"/>
        <v>3.2585179753181022</v>
      </c>
      <c r="DY41">
        <f t="shared" si="72"/>
        <v>3.2665527236801419</v>
      </c>
      <c r="DZ41">
        <f t="shared" si="72"/>
        <v>3.2743597028888014</v>
      </c>
      <c r="EA41">
        <f t="shared" si="72"/>
        <v>3.2819466126878845</v>
      </c>
      <c r="EB41">
        <f t="shared" si="72"/>
        <v>3.2893208722497262</v>
      </c>
      <c r="EC41">
        <f t="shared" si="72"/>
        <v>3.2964896312587206</v>
      </c>
      <c r="ED41">
        <f t="shared" si="72"/>
        <v>3.3034597804646717</v>
      </c>
      <c r="EE41">
        <f t="shared" si="72"/>
        <v>3.3102379617413304</v>
      </c>
      <c r="EF41">
        <f t="shared" si="72"/>
        <v>3.3168305776822864</v>
      </c>
      <c r="EG41">
        <f t="shared" si="72"/>
        <v>3.323243800763489</v>
      </c>
      <c r="EH41">
        <f t="shared" si="72"/>
        <v>3.329483582099118</v>
      </c>
      <c r="EI41">
        <f t="shared" si="72"/>
        <v>3.3355556598152134</v>
      </c>
      <c r="EJ41">
        <f t="shared" si="72"/>
        <v>3.341465567063421</v>
      </c>
      <c r="EK41">
        <f t="shared" si="72"/>
        <v>3.3472186396953547</v>
      </c>
      <c r="EL41">
        <f t="shared" si="72"/>
        <v>3.3528200236164323</v>
      </c>
      <c r="EM41">
        <f t="shared" si="72"/>
        <v>3.3582746818365341</v>
      </c>
      <c r="EN41">
        <f t="shared" si="72"/>
        <v>3.363587401233505</v>
      </c>
      <c r="EO41">
        <f t="shared" si="72"/>
        <v>3.368762799044315</v>
      </c>
      <c r="EP41">
        <f t="shared" si="72"/>
        <v>3.3738053290975865</v>
      </c>
      <c r="EQ41">
        <f t="shared" si="72"/>
        <v>3.3787192878002421</v>
      </c>
      <c r="ER41">
        <f t="shared" si="72"/>
        <v>3.3835088198900971</v>
      </c>
      <c r="ES41">
        <f t="shared" si="72"/>
        <v>3.3881779239654546</v>
      </c>
      <c r="ET41">
        <f t="shared" si="72"/>
        <v>3.3927304578020032</v>
      </c>
      <c r="EU41">
        <f t="shared" si="72"/>
        <v>3.3971701434666541</v>
      </c>
      <c r="EV41">
        <f t="shared" si="72"/>
        <v>3.4015005722373659</v>
      </c>
      <c r="EW41">
        <f t="shared" si="72"/>
        <v>3.4057252093374255</v>
      </c>
      <c r="EX41">
        <f t="shared" si="72"/>
        <v>3.4098473984921807</v>
      </c>
    </row>
    <row r="42" spans="1:154">
      <c r="A42" s="6">
        <v>9.7739101064553537</v>
      </c>
      <c r="B42" s="6">
        <v>2.571310345069207</v>
      </c>
      <c r="C42" s="6">
        <v>0.81557603897907538</v>
      </c>
      <c r="D42" s="6">
        <v>3.1241098980973696</v>
      </c>
      <c r="E42" s="6">
        <v>-0.24737220754190581</v>
      </c>
      <c r="F42" s="6">
        <v>5.5026107719253297</v>
      </c>
      <c r="G42" s="6">
        <v>6.368215499739545</v>
      </c>
      <c r="H42" s="6">
        <v>3.9671736806123366</v>
      </c>
      <c r="I42" s="40">
        <f>SUMPRODUCT(J42:O42,Results!B$12:G$12)+Results!$E$5*H42-AD42+AE42</f>
        <v>36.657939493462877</v>
      </c>
      <c r="J42" s="9">
        <f>SUMPRODUCT($A42:$F42,Results!$B$15:$G$15)</f>
        <v>27.718863389243193</v>
      </c>
      <c r="K42" s="9">
        <f>SUMPRODUCT($A42:$F42,Results!$B$16:$G$16)</f>
        <v>-33.659519490096613</v>
      </c>
      <c r="L42" s="9">
        <f>SUMPRODUCT($A42:$F42,Results!$B$17:$G$17)</f>
        <v>-7.7155616435123751</v>
      </c>
      <c r="M42" s="9">
        <f>SUMPRODUCT($A42:$F42,Results!$B$18:$G$18)</f>
        <v>5.7456472355402086</v>
      </c>
      <c r="N42" s="9">
        <f>SUMPRODUCT($A42:$F42,Results!$B$19:$G$19)</f>
        <v>1.5441860461217951</v>
      </c>
      <c r="O42" s="9">
        <f>SUMPRODUCT($A42:$F42,Results!$B$20:$G$20)</f>
        <v>31.082652693556305</v>
      </c>
      <c r="P42" s="9" cm="1">
        <f t="array" ref="P42">SUMPRODUCT(J42:O42,TRANSPOSE(BQ$20:BQ$25))+$AI$20-$BQ$27</f>
        <v>21.656281060944572</v>
      </c>
      <c r="Q42" s="27" cm="1">
        <f t="array" ref="Q42">SUMPRODUCT(J42:O42,TRANSPOSE(EX$20:EX$25))+$AI$20-$EX$27</f>
        <v>13.653189302298465</v>
      </c>
      <c r="R42" s="9">
        <f>I42-Results!$E$5*H42</f>
        <v>12.854897409788858</v>
      </c>
      <c r="S42" s="9" cm="1">
        <f t="array" ref="S42">SUMPRODUCT(J42:O42,TRANSPOSE(AW$28:AW$33))+$AI$20-$AH$26</f>
        <v>17.148606698457492</v>
      </c>
      <c r="T42" s="9">
        <f>SUMPRODUCT(J42:O42,Results!K$9:P$9)</f>
        <v>14.380632086755668</v>
      </c>
      <c r="U42" s="9">
        <f>SUMPRODUCT(J42:O42,Results!K$9:P$9)+$AI$20-$AH$31</f>
        <v>12.79840336568251</v>
      </c>
      <c r="V42" s="9">
        <f t="shared" si="6"/>
        <v>15.001658432518305</v>
      </c>
      <c r="W42" s="9">
        <f t="shared" si="7"/>
        <v>23.004750191164412</v>
      </c>
      <c r="X42" s="9">
        <f t="shared" si="8"/>
        <v>23.803042083674018</v>
      </c>
      <c r="Y42" s="9">
        <f t="shared" si="9"/>
        <v>19.509332795005385</v>
      </c>
      <c r="Z42" s="9">
        <f t="shared" si="10"/>
        <v>3.9157160663727453</v>
      </c>
      <c r="AA42" s="9">
        <f t="shared" si="11"/>
        <v>23.859536127780366</v>
      </c>
      <c r="AC42" s="9">
        <v>23.085258339093478</v>
      </c>
      <c r="AD42" s="9">
        <v>23.085258339093478</v>
      </c>
      <c r="AE42" s="9">
        <f t="shared" si="12"/>
        <v>23.085258339093478</v>
      </c>
      <c r="AF42" s="9">
        <f t="shared" ca="1" si="0"/>
        <v>4.0602020700537422E-2</v>
      </c>
    </row>
    <row r="43" spans="1:154">
      <c r="A43" s="6">
        <v>-3.9328363599874612</v>
      </c>
      <c r="B43" s="6">
        <v>1.6512092228767941</v>
      </c>
      <c r="C43" s="6">
        <v>5.308423711554668</v>
      </c>
      <c r="D43" s="6">
        <v>-0.39739975415266587</v>
      </c>
      <c r="E43" s="6">
        <v>-2.6358305823378712</v>
      </c>
      <c r="F43" s="6">
        <v>1.4723735543206686</v>
      </c>
      <c r="G43" s="6">
        <v>4.0371940281069563</v>
      </c>
      <c r="H43" s="6">
        <v>1.6361522089797478</v>
      </c>
      <c r="I43" s="40">
        <f>SUMPRODUCT(J43:O43,Results!B$12:G$12)+Results!$E$5*H43-AD43+AE43</f>
        <v>-39.796552300973644</v>
      </c>
      <c r="J43" s="9">
        <f>SUMPRODUCT($A43:$F43,Results!$B$15:$G$15)</f>
        <v>-17.734368495364517</v>
      </c>
      <c r="K43" s="9">
        <f>SUMPRODUCT($A43:$F43,Results!$B$16:$G$16)</f>
        <v>3.1911342841382675</v>
      </c>
      <c r="L43" s="9">
        <f>SUMPRODUCT($A43:$F43,Results!$B$17:$G$17)</f>
        <v>2.0779188040835823</v>
      </c>
      <c r="M43" s="9">
        <f>SUMPRODUCT($A43:$F43,Results!$B$18:$G$18)</f>
        <v>-5.5112554341102253</v>
      </c>
      <c r="N43" s="9">
        <f>SUMPRODUCT($A43:$F43,Results!$B$19:$G$19)</f>
        <v>-11.229429742916063</v>
      </c>
      <c r="O43" s="9">
        <f>SUMPRODUCT($A43:$F43,Results!$B$20:$G$20)</f>
        <v>-17.681770740494716</v>
      </c>
      <c r="P43" s="9" cm="1">
        <f t="array" ref="P43">SUMPRODUCT(J43:O43,TRANSPOSE(BQ$20:BQ$25))+$AI$20-$BQ$27</f>
        <v>-38.445758174349969</v>
      </c>
      <c r="Q43" s="27" cm="1">
        <f t="array" ref="Q43">SUMPRODUCT(J43:O43,TRANSPOSE(EX$20:EX$25))+$AI$20-$EX$27</f>
        <v>-50.421299850420191</v>
      </c>
      <c r="R43" s="9">
        <f>I43-Results!$E$5*H43</f>
        <v>-49.613465554852127</v>
      </c>
      <c r="S43" s="9" cm="1">
        <f t="array" ref="S43">SUMPRODUCT(J43:O43,TRANSPOSE(AW$28:AW$33))+$AI$20-$AH$26</f>
        <v>-10.315135844455494</v>
      </c>
      <c r="T43" s="9">
        <f>SUMPRODUCT(J43:O43,Results!K$9:P$9)</f>
        <v>-50.420570269994712</v>
      </c>
      <c r="U43" s="9">
        <f>SUMPRODUCT(J43:O43,Results!K$9:P$9)+$AI$20-$AH$31</f>
        <v>-52.00279899106787</v>
      </c>
      <c r="V43" s="9">
        <f t="shared" si="6"/>
        <v>-1.3507941266236756</v>
      </c>
      <c r="W43" s="9">
        <f t="shared" si="7"/>
        <v>10.624747549446546</v>
      </c>
      <c r="X43" s="9">
        <f t="shared" si="8"/>
        <v>9.8169132538784822</v>
      </c>
      <c r="Y43" s="9">
        <f t="shared" si="9"/>
        <v>-29.481416456518151</v>
      </c>
      <c r="Z43" s="9">
        <f t="shared" si="10"/>
        <v>-72.538775728063769</v>
      </c>
      <c r="AA43" s="9">
        <f t="shared" si="11"/>
        <v>12.206246690094225</v>
      </c>
      <c r="AC43" s="9">
        <v>10.660807637452919</v>
      </c>
      <c r="AD43" s="9">
        <v>10.660807637452919</v>
      </c>
      <c r="AE43" s="9">
        <f t="shared" si="12"/>
        <v>10.660807637452919</v>
      </c>
      <c r="AF43" s="9">
        <f t="shared" ca="1" si="0"/>
        <v>0.99784349561245889</v>
      </c>
    </row>
    <row r="44" spans="1:154">
      <c r="A44" s="6">
        <v>-1.1074959330368466</v>
      </c>
      <c r="B44" s="6">
        <v>-0.81727947209224716</v>
      </c>
      <c r="C44" s="6">
        <v>3.2788828078612071</v>
      </c>
      <c r="D44" s="6">
        <v>4.7026642567003796</v>
      </c>
      <c r="E44" s="6">
        <v>2.7740974913573262</v>
      </c>
      <c r="F44" s="6">
        <v>-2.0855656749489109</v>
      </c>
      <c r="G44" s="6">
        <v>-1.2010526295698334</v>
      </c>
      <c r="H44" s="6">
        <v>-3.6020944486970419</v>
      </c>
      <c r="I44" s="40">
        <f>SUMPRODUCT(J44:O44,Results!B$12:G$12)+Results!$E$5*H44-AD44+AE44</f>
        <v>27.269830387410668</v>
      </c>
      <c r="J44" s="9">
        <f>SUMPRODUCT($A44:$F44,Results!$B$15:$G$15)</f>
        <v>11.489854089286609</v>
      </c>
      <c r="K44" s="9">
        <f>SUMPRODUCT($A44:$F44,Results!$B$16:$G$16)</f>
        <v>1.237970732728596</v>
      </c>
      <c r="L44" s="9">
        <f>SUMPRODUCT($A44:$F44,Results!$B$17:$G$17)</f>
        <v>9.9768818649071083</v>
      </c>
      <c r="M44" s="9">
        <f>SUMPRODUCT($A44:$F44,Results!$B$18:$G$18)</f>
        <v>-8.2465179748176869</v>
      </c>
      <c r="N44" s="9">
        <f>SUMPRODUCT($A44:$F44,Results!$B$19:$G$19)</f>
        <v>-22.530164642723712</v>
      </c>
      <c r="O44" s="9">
        <f>SUMPRODUCT($A44:$F44,Results!$B$20:$G$20)</f>
        <v>5.499863706334545</v>
      </c>
      <c r="P44" s="9" cm="1">
        <f t="array" ref="P44">SUMPRODUCT(J44:O44,TRANSPOSE(BQ$20:BQ$25))+$AI$20-$BQ$27</f>
        <v>36.218852289819687</v>
      </c>
      <c r="Q44" s="27" cm="1">
        <f t="array" ref="Q44">SUMPRODUCT(J44:O44,TRANSPOSE(EX$20:EX$25))+$AI$20-$EX$27</f>
        <v>48.384223564356716</v>
      </c>
      <c r="R44" s="9">
        <f>I44-Results!$E$5*H44</f>
        <v>48.88239707959292</v>
      </c>
      <c r="S44" s="9" cm="1">
        <f t="array" ref="S44">SUMPRODUCT(J44:O44,TRANSPOSE(AW$28:AW$33))+$AI$20-$AH$26</f>
        <v>36.33242914074107</v>
      </c>
      <c r="T44" s="9">
        <f>SUMPRODUCT(J44:O44,Results!K$9:P$9)</f>
        <v>49.301862956824898</v>
      </c>
      <c r="U44" s="9">
        <f>SUMPRODUCT(J44:O44,Results!K$9:P$9)+$AI$20-$AH$31</f>
        <v>47.719634235751741</v>
      </c>
      <c r="V44" s="9">
        <f t="shared" si="6"/>
        <v>-8.9490219024090187</v>
      </c>
      <c r="W44" s="9">
        <f t="shared" si="7"/>
        <v>-21.114393176946049</v>
      </c>
      <c r="X44" s="9">
        <f t="shared" si="8"/>
        <v>-21.612566692182252</v>
      </c>
      <c r="Y44" s="9">
        <f t="shared" si="9"/>
        <v>-9.062598753330402</v>
      </c>
      <c r="Z44" s="9">
        <f t="shared" si="10"/>
        <v>-5.4723930396794636</v>
      </c>
      <c r="AA44" s="9">
        <f t="shared" si="11"/>
        <v>-20.449803848341073</v>
      </c>
      <c r="AC44" s="9">
        <v>-21.190354379069856</v>
      </c>
      <c r="AD44" s="9">
        <v>-21.190354379069856</v>
      </c>
      <c r="AE44" s="9">
        <f t="shared" si="12"/>
        <v>-21.190354379069856</v>
      </c>
      <c r="AF44" s="9">
        <f t="shared" ca="1" si="0"/>
        <v>0.26533372615810469</v>
      </c>
    </row>
    <row r="45" spans="1:154">
      <c r="A45" s="6">
        <v>2.9490378103762338</v>
      </c>
      <c r="B45" s="6">
        <v>2.9947400513394973</v>
      </c>
      <c r="C45" s="6">
        <v>-1.9341882952872838</v>
      </c>
      <c r="D45" s="6">
        <v>2.3561694954955938</v>
      </c>
      <c r="E45" s="6">
        <v>0.19240670322895803</v>
      </c>
      <c r="F45" s="6">
        <v>5.3702580647385503</v>
      </c>
      <c r="G45" s="6">
        <v>0.43433640579445776</v>
      </c>
      <c r="H45" s="6">
        <v>-1.9667054133327508</v>
      </c>
      <c r="I45" s="40">
        <f>SUMPRODUCT(J45:O45,Results!B$12:G$12)+Results!$E$5*H45-AD45+AE45</f>
        <v>-13.896940813211632</v>
      </c>
      <c r="J45" s="9">
        <f>SUMPRODUCT($A45:$F45,Results!$B$15:$G$15)</f>
        <v>0.33711943929162014</v>
      </c>
      <c r="K45" s="9">
        <f>SUMPRODUCT($A45:$F45,Results!$B$16:$G$16)</f>
        <v>-9.9985470721891705</v>
      </c>
      <c r="L45" s="9">
        <f>SUMPRODUCT($A45:$F45,Results!$B$17:$G$17)</f>
        <v>7.8049683261586589</v>
      </c>
      <c r="M45" s="9">
        <f>SUMPRODUCT($A45:$F45,Results!$B$18:$G$18)</f>
        <v>13.324994648389335</v>
      </c>
      <c r="N45" s="9">
        <f>SUMPRODUCT($A45:$F45,Results!$B$19:$G$19)</f>
        <v>6.5107115513886535</v>
      </c>
      <c r="O45" s="9">
        <f>SUMPRODUCT($A45:$F45,Results!$B$20:$G$20)</f>
        <v>13.15940821745199</v>
      </c>
      <c r="P45" s="9" cm="1">
        <f t="array" ref="P45">SUMPRODUCT(J45:O45,TRANSPOSE(BQ$20:BQ$25))+$AI$20-$BQ$27</f>
        <v>5.4747338987833345</v>
      </c>
      <c r="Q45" s="27" cm="1">
        <f t="array" ref="Q45">SUMPRODUCT(J45:O45,TRANSPOSE(EX$20:EX$25))+$AI$20-$EX$27</f>
        <v>-0.90367690338163698</v>
      </c>
      <c r="R45" s="9">
        <f>I45-Results!$E$5*H45</f>
        <v>-2.0967083332151262</v>
      </c>
      <c r="S45" s="9" cm="1">
        <f t="array" ref="S45">SUMPRODUCT(J45:O45,TRANSPOSE(AW$28:AW$33))+$AI$20-$AH$26</f>
        <v>-6.8774821050444572</v>
      </c>
      <c r="T45" s="9">
        <f>SUMPRODUCT(J45:O45,Results!K$9:P$9)</f>
        <v>-0.53434532604478235</v>
      </c>
      <c r="U45" s="9">
        <f>SUMPRODUCT(J45:O45,Results!K$9:P$9)+$AI$20-$AH$31</f>
        <v>-2.1165740471179362</v>
      </c>
      <c r="V45" s="9">
        <f t="shared" si="6"/>
        <v>-19.371674711994967</v>
      </c>
      <c r="W45" s="9">
        <f t="shared" si="7"/>
        <v>-12.993263909829995</v>
      </c>
      <c r="X45" s="9">
        <f t="shared" si="8"/>
        <v>-11.800232479996506</v>
      </c>
      <c r="Y45" s="9">
        <f t="shared" si="9"/>
        <v>-7.0194587081671749</v>
      </c>
      <c r="Z45" s="9">
        <f t="shared" si="10"/>
        <v>-46.639164240301767</v>
      </c>
      <c r="AA45" s="9">
        <f t="shared" si="11"/>
        <v>-11.780366766093696</v>
      </c>
      <c r="AC45" s="9">
        <v>-12.929683081043979</v>
      </c>
      <c r="AD45" s="9">
        <v>-12.929683081043979</v>
      </c>
      <c r="AE45" s="9">
        <f t="shared" si="12"/>
        <v>-12.929683081043979</v>
      </c>
      <c r="AF45" s="9">
        <f t="shared" ca="1" si="0"/>
        <v>0.98883189946922279</v>
      </c>
      <c r="BC45" s="6"/>
      <c r="BD45" s="6">
        <f t="shared" ref="BD45:CI45" si="73">BD34/BD$41</f>
        <v>-0.3901365263232065</v>
      </c>
      <c r="BE45" s="6">
        <f t="shared" si="73"/>
        <v>-0.14171849287178828</v>
      </c>
      <c r="BF45" s="6">
        <f t="shared" si="73"/>
        <v>-8.7435561830951636E-2</v>
      </c>
      <c r="BG45" s="6">
        <f t="shared" si="73"/>
        <v>1.06786996828277E-2</v>
      </c>
      <c r="BH45" s="6">
        <f t="shared" si="73"/>
        <v>5.9093721535111977E-2</v>
      </c>
      <c r="BI45" s="6">
        <f t="shared" si="73"/>
        <v>0.10214332215091061</v>
      </c>
      <c r="BJ45" s="6">
        <f t="shared" si="73"/>
        <v>0.13143697749747255</v>
      </c>
      <c r="BK45" s="6">
        <f t="shared" si="73"/>
        <v>0.1543776992645696</v>
      </c>
      <c r="BL45" s="6">
        <f t="shared" si="73"/>
        <v>0.17144857230988542</v>
      </c>
      <c r="BM45" s="6">
        <f t="shared" si="73"/>
        <v>0.18455106736604796</v>
      </c>
      <c r="BN45" s="6">
        <f t="shared" si="73"/>
        <v>0.19448633039156712</v>
      </c>
      <c r="BO45" s="6">
        <f t="shared" si="73"/>
        <v>0.20202707419960625</v>
      </c>
      <c r="BP45" s="6">
        <f t="shared" si="73"/>
        <v>0.20767701904121422</v>
      </c>
      <c r="BQ45" s="6">
        <f t="shared" si="73"/>
        <v>0.21183881550337619</v>
      </c>
      <c r="BR45" s="6">
        <f t="shared" si="73"/>
        <v>0.21481159236926758</v>
      </c>
      <c r="BS45" s="6">
        <f t="shared" si="73"/>
        <v>0.2168300327435673</v>
      </c>
      <c r="BT45" s="6">
        <f t="shared" si="73"/>
        <v>0.21807713139387327</v>
      </c>
      <c r="BU45" s="6">
        <f t="shared" si="73"/>
        <v>0.21869841019188868</v>
      </c>
      <c r="BV45" s="6">
        <f t="shared" si="73"/>
        <v>0.21881031565934839</v>
      </c>
      <c r="BW45" s="6">
        <f t="shared" si="73"/>
        <v>0.21850702183740553</v>
      </c>
      <c r="BX45" s="6">
        <f t="shared" si="73"/>
        <v>0.21786523597006824</v>
      </c>
      <c r="BY45" s="6">
        <f t="shared" si="73"/>
        <v>0.21694789274188156</v>
      </c>
      <c r="BZ45" s="6">
        <f t="shared" si="73"/>
        <v>0.21580693117688124</v>
      </c>
      <c r="CA45" s="6">
        <f t="shared" si="73"/>
        <v>0.21448544042368117</v>
      </c>
      <c r="CB45" s="6">
        <f t="shared" si="73"/>
        <v>0.21301932300986451</v>
      </c>
      <c r="CC45" s="6">
        <f t="shared" si="73"/>
        <v>0.21143860178905366</v>
      </c>
      <c r="CD45" s="6">
        <f t="shared" si="73"/>
        <v>0.20976845505577776</v>
      </c>
      <c r="CE45" s="6">
        <f t="shared" si="73"/>
        <v>0.20803004435729841</v>
      </c>
      <c r="CF45" s="6">
        <f t="shared" si="73"/>
        <v>0.20624118187793461</v>
      </c>
      <c r="CG45" s="6">
        <f t="shared" si="73"/>
        <v>0.20441687280717227</v>
      </c>
      <c r="CH45" s="6">
        <f t="shared" si="73"/>
        <v>0.20256975931184543</v>
      </c>
      <c r="CI45" s="6">
        <f t="shared" si="73"/>
        <v>0.20071048644425013</v>
      </c>
      <c r="CJ45" s="6">
        <f t="shared" ref="CJ45:DO45" si="74">CJ34/CJ$41</f>
        <v>0.19884800560000482</v>
      </c>
      <c r="CK45" s="6">
        <f t="shared" si="74"/>
        <v>0.19698982763630746</v>
      </c>
      <c r="CL45" s="6">
        <f t="shared" si="74"/>
        <v>0.19514223511400267</v>
      </c>
      <c r="CM45" s="6">
        <f t="shared" si="74"/>
        <v>0.19331046111922021</v>
      </c>
      <c r="CN45" s="6">
        <f t="shared" si="74"/>
        <v>0.19149884058249994</v>
      </c>
      <c r="CO45" s="6">
        <f t="shared" si="74"/>
        <v>0.18971093882754531</v>
      </c>
      <c r="CP45" s="6">
        <f t="shared" si="74"/>
        <v>0.1879496611601881</v>
      </c>
      <c r="CQ45" s="6">
        <f t="shared" si="74"/>
        <v>0.18621734658690603</v>
      </c>
      <c r="CR45" s="6">
        <f t="shared" si="74"/>
        <v>0.18451584818371533</v>
      </c>
      <c r="CS45" s="6">
        <f t="shared" si="74"/>
        <v>0.18284660218506615</v>
      </c>
      <c r="CT45" s="6">
        <f t="shared" si="74"/>
        <v>0.18121068750188468</v>
      </c>
      <c r="CU45" s="6">
        <f t="shared" si="74"/>
        <v>0.17960887708802764</v>
      </c>
      <c r="CV45" s="6">
        <f t="shared" si="74"/>
        <v>0.17804168233985518</v>
      </c>
      <c r="CW45" s="6">
        <f t="shared" si="74"/>
        <v>0.17650939152267273</v>
      </c>
      <c r="CX45" s="6">
        <f t="shared" si="74"/>
        <v>0.17501210306143233</v>
      </c>
      <c r="CY45" s="6">
        <f t="shared" si="74"/>
        <v>0.17354975440433948</v>
      </c>
      <c r="CZ45" s="6">
        <f t="shared" si="74"/>
        <v>0.17212214706143292</v>
      </c>
      <c r="DA45" s="6">
        <f t="shared" si="74"/>
        <v>0.17072896833152992</v>
      </c>
      <c r="DB45" s="6">
        <f t="shared" si="74"/>
        <v>0.16936981015679664</v>
      </c>
      <c r="DC45" s="6">
        <f t="shared" si="74"/>
        <v>0.16804418548194147</v>
      </c>
      <c r="DD45" s="6">
        <f t="shared" si="74"/>
        <v>0.1667515424425155</v>
      </c>
      <c r="DE45" s="6">
        <f t="shared" si="74"/>
        <v>0.16549127666233288</v>
      </c>
      <c r="DF45" s="6">
        <f t="shared" si="74"/>
        <v>0.16426274190222065</v>
      </c>
      <c r="DG45" s="6">
        <f t="shared" si="74"/>
        <v>0.16306525927006163</v>
      </c>
      <c r="DH45" s="6">
        <f t="shared" si="74"/>
        <v>0.16189812517449362</v>
      </c>
      <c r="DI45" s="6">
        <f t="shared" si="74"/>
        <v>0.16076061818094017</v>
      </c>
      <c r="DJ45" s="6">
        <f t="shared" si="74"/>
        <v>0.15965200490824968</v>
      </c>
      <c r="DK45" s="6">
        <f t="shared" si="74"/>
        <v>0.15857154508662286</v>
      </c>
      <c r="DL45" s="6">
        <f t="shared" si="74"/>
        <v>0.15751849588227312</v>
      </c>
      <c r="DM45" s="6">
        <f t="shared" si="74"/>
        <v>0.15649211558106921</v>
      </c>
      <c r="DN45" s="6">
        <f t="shared" si="74"/>
        <v>0.15549166671193118</v>
      </c>
      <c r="DO45" s="6">
        <f t="shared" si="74"/>
        <v>0.1545164186807686</v>
      </c>
      <c r="DP45" s="6">
        <f t="shared" ref="DP45:EX45" si="75">DP34/DP$41</f>
        <v>0.15356564997704597</v>
      </c>
      <c r="DQ45" s="6">
        <f t="shared" si="75"/>
        <v>0.15263865000745774</v>
      </c>
      <c r="DR45" s="6">
        <f t="shared" si="75"/>
        <v>0.15173472060454604</v>
      </c>
      <c r="DS45" s="6">
        <f t="shared" si="75"/>
        <v>0.15085317725227942</v>
      </c>
      <c r="DT45" s="6">
        <f t="shared" si="75"/>
        <v>0.14999335006550468</v>
      </c>
      <c r="DU45" s="6">
        <f t="shared" si="75"/>
        <v>0.14915458455571054</v>
      </c>
      <c r="DV45" s="6">
        <f t="shared" si="75"/>
        <v>0.14833624221161223</v>
      </c>
      <c r="DW45" s="6">
        <f t="shared" si="75"/>
        <v>0.14753770091960561</v>
      </c>
      <c r="DX45" s="6">
        <f t="shared" si="75"/>
        <v>0.14675835524610531</v>
      </c>
      <c r="DY45" s="6">
        <f t="shared" si="75"/>
        <v>0.145997616601105</v>
      </c>
      <c r="DZ45" s="6">
        <f t="shared" si="75"/>
        <v>0.14525491329993767</v>
      </c>
      <c r="EA45" s="6">
        <f t="shared" si="75"/>
        <v>0.14452969053814671</v>
      </c>
      <c r="EB45" s="6">
        <f t="shared" si="75"/>
        <v>0.14382141029253784</v>
      </c>
      <c r="EC45" s="6">
        <f t="shared" si="75"/>
        <v>0.14312955115988046</v>
      </c>
      <c r="ED45" s="6">
        <f t="shared" si="75"/>
        <v>0.14245360814329394</v>
      </c>
      <c r="EE45" s="6">
        <f t="shared" si="75"/>
        <v>0.14179309239510687</v>
      </c>
      <c r="EF45" s="6">
        <f t="shared" si="75"/>
        <v>0.1411475309238675</v>
      </c>
      <c r="EG45" s="6">
        <f t="shared" si="75"/>
        <v>0.14051646627220557</v>
      </c>
      <c r="EH45" s="6">
        <f t="shared" si="75"/>
        <v>0.13989945617138819</v>
      </c>
      <c r="EI45" s="6">
        <f t="shared" si="75"/>
        <v>0.13929607317764944</v>
      </c>
      <c r="EJ45" s="6">
        <f t="shared" si="75"/>
        <v>0.13870590429470489</v>
      </c>
      <c r="EK45" s="6">
        <f t="shared" si="75"/>
        <v>0.13812855058627116</v>
      </c>
      <c r="EL45" s="6">
        <f t="shared" si="75"/>
        <v>0.13756362678189207</v>
      </c>
      <c r="EM45" s="6">
        <f t="shared" si="75"/>
        <v>0.1370107608789102</v>
      </c>
      <c r="EN45" s="6">
        <f t="shared" si="75"/>
        <v>0.13646959374302567</v>
      </c>
      <c r="EO45" s="6">
        <f t="shared" si="75"/>
        <v>0.1359397787095214</v>
      </c>
      <c r="EP45" s="6">
        <f t="shared" si="75"/>
        <v>0.13542098118692994</v>
      </c>
      <c r="EQ45" s="6">
        <f t="shared" si="75"/>
        <v>0.13491287826463461</v>
      </c>
      <c r="ER45" s="6">
        <f t="shared" si="75"/>
        <v>0.13441515832566611</v>
      </c>
      <c r="ES45" s="6">
        <f t="shared" si="75"/>
        <v>0.13392752066573568</v>
      </c>
      <c r="ET45" s="6">
        <f t="shared" si="75"/>
        <v>0.13344967511937006</v>
      </c>
      <c r="EU45" s="6">
        <f t="shared" si="75"/>
        <v>0.1329813416938454</v>
      </c>
      <c r="EV45" s="6">
        <f t="shared" si="75"/>
        <v>0.13252225021148098</v>
      </c>
      <c r="EW45" s="6">
        <f t="shared" si="75"/>
        <v>0.13207213996072939</v>
      </c>
      <c r="EX45" s="6">
        <f t="shared" si="75"/>
        <v>0.13163075935639224</v>
      </c>
    </row>
    <row r="46" spans="1:154">
      <c r="A46" s="6">
        <v>4.0301851703677682</v>
      </c>
      <c r="B46" s="6">
        <v>0.27439099977440795</v>
      </c>
      <c r="C46" s="6">
        <v>-0.54746647183902997</v>
      </c>
      <c r="D46" s="6">
        <v>0.64445912164288388</v>
      </c>
      <c r="E46" s="6">
        <v>11.822467646713243</v>
      </c>
      <c r="F46" s="6">
        <v>0.45408317010051757</v>
      </c>
      <c r="G46" s="6">
        <v>8.9082430159032047</v>
      </c>
      <c r="H46" s="6">
        <v>6.5072011967759966</v>
      </c>
      <c r="I46" s="40">
        <f>SUMPRODUCT(J46:O46,Results!B$12:G$12)+Results!$E$5*H46-AD46+AE46</f>
        <v>193.00554053089388</v>
      </c>
      <c r="J46" s="9">
        <f>SUMPRODUCT($A46:$F46,Results!$B$15:$G$15)</f>
        <v>56.968721240499328</v>
      </c>
      <c r="K46" s="9">
        <f>SUMPRODUCT($A46:$F46,Results!$B$16:$G$16)</f>
        <v>-4.3787700861327625</v>
      </c>
      <c r="L46" s="9">
        <f>SUMPRODUCT($A46:$F46,Results!$B$17:$G$17)</f>
        <v>29.559235290098083</v>
      </c>
      <c r="M46" s="9">
        <f>SUMPRODUCT($A46:$F46,Results!$B$18:$G$18)</f>
        <v>-13.047801709323242</v>
      </c>
      <c r="N46" s="9">
        <f>SUMPRODUCT($A46:$F46,Results!$B$19:$G$19)</f>
        <v>-24.489697883149091</v>
      </c>
      <c r="O46" s="9">
        <f>SUMPRODUCT($A46:$F46,Results!$B$20:$G$20)</f>
        <v>17.228236263184506</v>
      </c>
      <c r="P46" s="9" cm="1">
        <f t="array" ref="P46">SUMPRODUCT(J46:O46,TRANSPOSE(BQ$20:BQ$25))+$AI$20-$BQ$27</f>
        <v>129.87818552015102</v>
      </c>
      <c r="Q46" s="27" cm="1">
        <f t="array" ref="Q46">SUMPRODUCT(J46:O46,TRANSPOSE(EX$20:EX$25))+$AI$20-$EX$27</f>
        <v>154.51407142522487</v>
      </c>
      <c r="R46" s="9">
        <f>I46-Results!$E$5*H46</f>
        <v>153.96233335023788</v>
      </c>
      <c r="S46" s="9" cm="1">
        <f t="array" ref="S46">SUMPRODUCT(J46:O46,TRANSPOSE(AW$28:AW$33))+$AI$20-$AH$26</f>
        <v>92.948982774122911</v>
      </c>
      <c r="T46" s="9">
        <f>SUMPRODUCT(J46:O46,Results!K$9:P$9)</f>
        <v>158.80255672628684</v>
      </c>
      <c r="U46" s="9">
        <f>SUMPRODUCT(J46:O46,Results!K$9:P$9)+$AI$20-$AH$31</f>
        <v>157.22032800521367</v>
      </c>
      <c r="V46" s="9">
        <f t="shared" si="6"/>
        <v>63.12735501074286</v>
      </c>
      <c r="W46" s="9">
        <f t="shared" si="7"/>
        <v>38.491469105669012</v>
      </c>
      <c r="X46" s="9">
        <f t="shared" si="8"/>
        <v>39.043207180655997</v>
      </c>
      <c r="Y46" s="9">
        <f t="shared" si="9"/>
        <v>100.05655775677097</v>
      </c>
      <c r="Z46" s="9">
        <f t="shared" si="10"/>
        <v>160.26331710380376</v>
      </c>
      <c r="AA46" s="9">
        <f t="shared" si="11"/>
        <v>35.785212525680208</v>
      </c>
      <c r="AC46" s="9">
        <v>38.371680143003346</v>
      </c>
      <c r="AD46" s="9">
        <v>38.371680143003346</v>
      </c>
      <c r="AE46" s="9">
        <f t="shared" si="12"/>
        <v>38.371680143003346</v>
      </c>
      <c r="AF46" s="9">
        <f t="shared" ca="1" si="0"/>
        <v>0.6156000785836635</v>
      </c>
      <c r="BC46" s="6"/>
      <c r="BD46" s="6">
        <f t="shared" ref="BD46:CI46" si="76">BD35/BD$41</f>
        <v>0.5989182958883571</v>
      </c>
      <c r="BE46" s="6">
        <f t="shared" si="76"/>
        <v>0.80907912332677201</v>
      </c>
      <c r="BF46" s="6">
        <f t="shared" si="76"/>
        <v>0.83007225935688944</v>
      </c>
      <c r="BG46" s="6">
        <f t="shared" si="76"/>
        <v>0.85608651002401992</v>
      </c>
      <c r="BH46" s="6">
        <f t="shared" si="76"/>
        <v>0.86325436391181642</v>
      </c>
      <c r="BI46" s="6">
        <f t="shared" si="76"/>
        <v>0.86639960800654758</v>
      </c>
      <c r="BJ46" s="6">
        <f t="shared" si="76"/>
        <v>0.86703174240147696</v>
      </c>
      <c r="BK46" s="6">
        <f t="shared" si="76"/>
        <v>0.86656077358526207</v>
      </c>
      <c r="BL46" s="6">
        <f t="shared" si="76"/>
        <v>0.86568187129164065</v>
      </c>
      <c r="BM46" s="6">
        <f t="shared" si="76"/>
        <v>0.86464975568772151</v>
      </c>
      <c r="BN46" s="6">
        <f t="shared" si="76"/>
        <v>0.86362910564960071</v>
      </c>
      <c r="BO46" s="6">
        <f t="shared" si="76"/>
        <v>0.8626693031529119</v>
      </c>
      <c r="BP46" s="6">
        <f t="shared" si="76"/>
        <v>0.86179386119386459</v>
      </c>
      <c r="BQ46" s="6">
        <f t="shared" si="76"/>
        <v>0.86100072004078088</v>
      </c>
      <c r="BR46" s="6">
        <f t="shared" si="76"/>
        <v>0.86028125025448521</v>
      </c>
      <c r="BS46" s="6">
        <f t="shared" si="76"/>
        <v>0.85962260815088698</v>
      </c>
      <c r="BT46" s="6">
        <f t="shared" si="76"/>
        <v>0.85901178725902527</v>
      </c>
      <c r="BU46" s="6">
        <f t="shared" si="76"/>
        <v>0.85843651397879528</v>
      </c>
      <c r="BV46" s="6">
        <f t="shared" si="76"/>
        <v>0.85788600953632332</v>
      </c>
      <c r="BW46" s="6">
        <f t="shared" si="76"/>
        <v>0.85735110289190508</v>
      </c>
      <c r="BX46" s="6">
        <f t="shared" si="76"/>
        <v>0.85682422539195413</v>
      </c>
      <c r="BY46" s="6">
        <f t="shared" si="76"/>
        <v>0.85629927242084458</v>
      </c>
      <c r="BZ46" s="6">
        <f t="shared" si="76"/>
        <v>0.85577143703430791</v>
      </c>
      <c r="CA46" s="6">
        <f t="shared" si="76"/>
        <v>0.85523703000447859</v>
      </c>
      <c r="CB46" s="6">
        <f t="shared" si="76"/>
        <v>0.85469330874592053</v>
      </c>
      <c r="CC46" s="6">
        <f t="shared" si="76"/>
        <v>0.85413832042735305</v>
      </c>
      <c r="CD46" s="6">
        <f t="shared" si="76"/>
        <v>0.85357076307233803</v>
      </c>
      <c r="CE46" s="6">
        <f t="shared" si="76"/>
        <v>0.85298986473678218</v>
      </c>
      <c r="CF46" s="6">
        <f t="shared" si="76"/>
        <v>0.85239527997708708</v>
      </c>
      <c r="CG46" s="6">
        <f t="shared" si="76"/>
        <v>0.85178700204644364</v>
      </c>
      <c r="CH46" s="6">
        <f t="shared" si="76"/>
        <v>0.8511652890881134</v>
      </c>
      <c r="CI46" s="6">
        <f t="shared" si="76"/>
        <v>0.8505306025568814</v>
      </c>
      <c r="CJ46" s="6">
        <f t="shared" ref="CJ46:DO46" si="77">CJ35/CJ$41</f>
        <v>0.84988355620235811</v>
      </c>
      <c r="CK46" s="6">
        <f t="shared" si="77"/>
        <v>0.84922487409133163</v>
      </c>
      <c r="CL46" s="6">
        <f t="shared" si="77"/>
        <v>0.84855535631287471</v>
      </c>
      <c r="CM46" s="6">
        <f t="shared" si="77"/>
        <v>0.84787585117556374</v>
      </c>
      <c r="CN46" s="6">
        <f t="shared" si="77"/>
        <v>0.84718723286339292</v>
      </c>
      <c r="CO46" s="6">
        <f t="shared" si="77"/>
        <v>0.84649038366043672</v>
      </c>
      <c r="CP46" s="6">
        <f t="shared" si="77"/>
        <v>0.84578617998260752</v>
      </c>
      <c r="CQ46" s="6">
        <f t="shared" si="77"/>
        <v>0.84507548156781376</v>
      </c>
      <c r="CR46" s="6">
        <f t="shared" si="77"/>
        <v>0.84435912327428875</v>
      </c>
      <c r="CS46" s="6">
        <f t="shared" si="77"/>
        <v>0.84363790902200941</v>
      </c>
      <c r="CT46" s="6">
        <f t="shared" si="77"/>
        <v>0.84291260748537833</v>
      </c>
      <c r="CU46" s="6">
        <f t="shared" si="77"/>
        <v>0.84218394920803985</v>
      </c>
      <c r="CV46" s="6">
        <f t="shared" si="77"/>
        <v>0.84145262486421035</v>
      </c>
      <c r="CW46" s="6">
        <f t="shared" si="77"/>
        <v>0.84071928443640698</v>
      </c>
      <c r="CX46" s="6">
        <f t="shared" si="77"/>
        <v>0.83998453711806043</v>
      </c>
      <c r="CY46" s="6">
        <f t="shared" si="77"/>
        <v>0.83924895178216974</v>
      </c>
      <c r="CZ46" s="6">
        <f t="shared" si="77"/>
        <v>0.83851305788475505</v>
      </c>
      <c r="DA46" s="6">
        <f t="shared" si="77"/>
        <v>0.83777734669509607</v>
      </c>
      <c r="DB46" s="6">
        <f t="shared" si="77"/>
        <v>0.83704227276431231</v>
      </c>
      <c r="DC46" s="6">
        <f t="shared" si="77"/>
        <v>0.83630825556022026</v>
      </c>
      <c r="DD46" s="6">
        <f t="shared" si="77"/>
        <v>0.83557568121014769</v>
      </c>
      <c r="DE46" s="6">
        <f t="shared" si="77"/>
        <v>0.83484490430483316</v>
      </c>
      <c r="DF46" s="6">
        <f t="shared" si="77"/>
        <v>0.83411624972609233</v>
      </c>
      <c r="DG46" s="6">
        <f t="shared" si="77"/>
        <v>0.83339001446885808</v>
      </c>
      <c r="DH46" s="6">
        <f t="shared" si="77"/>
        <v>0.83266646943475153</v>
      </c>
      <c r="DI46" s="6">
        <f t="shared" si="77"/>
        <v>0.83194586117976543</v>
      </c>
      <c r="DJ46" s="6">
        <f t="shared" si="77"/>
        <v>0.83122841360306821</v>
      </c>
      <c r="DK46" s="6">
        <f t="shared" si="77"/>
        <v>0.83051432956757854</v>
      </c>
      <c r="DL46" s="6">
        <f t="shared" si="77"/>
        <v>0.82980379244590508</v>
      </c>
      <c r="DM46" s="6">
        <f t="shared" si="77"/>
        <v>0.82909696758763451</v>
      </c>
      <c r="DN46" s="6">
        <f t="shared" si="77"/>
        <v>0.82839400370585414</v>
      </c>
      <c r="DO46" s="6">
        <f t="shared" si="77"/>
        <v>0.82769503418232182</v>
      </c>
      <c r="DP46" s="6">
        <f t="shared" ref="DP46:EX46" si="78">DP35/DP$41</f>
        <v>0.827000178291874</v>
      </c>
      <c r="DQ46" s="6">
        <f t="shared" si="78"/>
        <v>0.82630954234759546</v>
      </c>
      <c r="DR46" s="6">
        <f t="shared" si="78"/>
        <v>0.82562322076896055</v>
      </c>
      <c r="DS46" s="6">
        <f t="shared" si="78"/>
        <v>0.82494129707568287</v>
      </c>
      <c r="DT46" s="6">
        <f t="shared" si="78"/>
        <v>0.82426384481036963</v>
      </c>
      <c r="DU46" s="6">
        <f t="shared" si="78"/>
        <v>0.82359092839332837</v>
      </c>
      <c r="DV46" s="6">
        <f t="shared" si="78"/>
        <v>0.82292260391302297</v>
      </c>
      <c r="DW46" s="6">
        <f t="shared" si="78"/>
        <v>0.82225891985574451</v>
      </c>
      <c r="DX46" s="6">
        <f t="shared" si="78"/>
        <v>0.8215999177780795</v>
      </c>
      <c r="DY46" s="6">
        <f t="shared" si="78"/>
        <v>0.82094563292571232</v>
      </c>
      <c r="DZ46" s="6">
        <f t="shared" si="78"/>
        <v>0.82029609480203247</v>
      </c>
      <c r="EA46" s="6">
        <f t="shared" si="78"/>
        <v>0.81965132768990667</v>
      </c>
      <c r="EB46" s="6">
        <f t="shared" si="78"/>
        <v>0.81901135112985879</v>
      </c>
      <c r="EC46" s="6">
        <f t="shared" si="78"/>
        <v>0.81837618035775794</v>
      </c>
      <c r="ED46" s="6">
        <f t="shared" si="78"/>
        <v>0.81774582670497176</v>
      </c>
      <c r="EE46" s="6">
        <f t="shared" si="78"/>
        <v>0.81712029796378705</v>
      </c>
      <c r="EF46" s="6">
        <f t="shared" si="78"/>
        <v>0.81649959872074329</v>
      </c>
      <c r="EG46" s="6">
        <f t="shared" si="78"/>
        <v>0.81588373066037334</v>
      </c>
      <c r="EH46" s="6">
        <f t="shared" si="78"/>
        <v>0.81527269284168769</v>
      </c>
      <c r="EI46" s="6">
        <f t="shared" si="78"/>
        <v>0.81466648194959235</v>
      </c>
      <c r="EJ46" s="6">
        <f t="shared" si="78"/>
        <v>0.81406509252328318</v>
      </c>
      <c r="EK46" s="6">
        <f t="shared" si="78"/>
        <v>0.81346851716352242</v>
      </c>
      <c r="EL46" s="6">
        <f t="shared" si="78"/>
        <v>0.81287674672056409</v>
      </c>
      <c r="EM46" s="6">
        <f t="shared" si="78"/>
        <v>0.81228977046437567</v>
      </c>
      <c r="EN46" s="6">
        <f t="shared" si="78"/>
        <v>0.81170757623867495</v>
      </c>
      <c r="EO46" s="6">
        <f t="shared" si="78"/>
        <v>0.81113015060019111</v>
      </c>
      <c r="EP46" s="6">
        <f t="shared" si="78"/>
        <v>0.81055747894445285</v>
      </c>
      <c r="EQ46" s="6">
        <f t="shared" si="78"/>
        <v>0.80998954561929892</v>
      </c>
      <c r="ER46" s="6">
        <f t="shared" si="78"/>
        <v>0.80942633402722197</v>
      </c>
      <c r="ES46" s="6">
        <f t="shared" si="78"/>
        <v>0.80886782671755975</v>
      </c>
      <c r="ET46" s="6">
        <f t="shared" si="78"/>
        <v>0.80831400546946752</v>
      </c>
      <c r="EU46" s="6">
        <f t="shared" si="78"/>
        <v>0.80776485136653364</v>
      </c>
      <c r="EV46" s="6">
        <f t="shared" si="78"/>
        <v>0.80722034486382255</v>
      </c>
      <c r="EW46" s="6">
        <f t="shared" si="78"/>
        <v>0.8066804658480673</v>
      </c>
      <c r="EX46" s="6">
        <f t="shared" si="78"/>
        <v>0.80614519369167004</v>
      </c>
    </row>
    <row r="47" spans="1:154">
      <c r="A47" s="6">
        <v>0.68713141648293286</v>
      </c>
      <c r="B47" s="6">
        <v>3.9797839619219353</v>
      </c>
      <c r="C47" s="6">
        <v>6.58673741202941</v>
      </c>
      <c r="D47" s="6">
        <v>12.423946357340547</v>
      </c>
      <c r="E47" s="6">
        <v>3.6068621629291404</v>
      </c>
      <c r="F47" s="6">
        <v>6.8068720538252911</v>
      </c>
      <c r="G47" s="6">
        <v>2.6529323869130499</v>
      </c>
      <c r="H47" s="6">
        <v>0.2518905677858414</v>
      </c>
      <c r="I47" s="40">
        <f>SUMPRODUCT(J47:O47,Results!B$12:G$12)+Results!$E$5*H47-AD47+AE47</f>
        <v>55.052195778661442</v>
      </c>
      <c r="J47" s="9">
        <f>SUMPRODUCT($A47:$F47,Results!$B$15:$G$15)</f>
        <v>13.012242126760693</v>
      </c>
      <c r="K47" s="9">
        <f>SUMPRODUCT($A47:$F47,Results!$B$16:$G$16)</f>
        <v>-13.047493279550647</v>
      </c>
      <c r="L47" s="9">
        <f>SUMPRODUCT($A47:$F47,Results!$B$17:$G$17)</f>
        <v>32.02037942859269</v>
      </c>
      <c r="M47" s="9">
        <f>SUMPRODUCT($A47:$F47,Results!$B$18:$G$18)</f>
        <v>2.7794611085925238</v>
      </c>
      <c r="N47" s="9">
        <f>SUMPRODUCT($A47:$F47,Results!$B$19:$G$19)</f>
        <v>-38.667892473978263</v>
      </c>
      <c r="O47" s="9">
        <f>SUMPRODUCT($A47:$F47,Results!$B$20:$G$20)</f>
        <v>19.456655360319765</v>
      </c>
      <c r="P47" s="9" cm="1">
        <f t="array" ref="P47">SUMPRODUCT(J47:O47,TRANSPOSE(BQ$20:BQ$25))+$AI$20-$BQ$27</f>
        <v>62.191904253759681</v>
      </c>
      <c r="Q47" s="27" cm="1">
        <f t="array" ref="Q47">SUMPRODUCT(J47:O47,TRANSPOSE(EX$20:EX$25))+$AI$20-$EX$27</f>
        <v>56.20540847354448</v>
      </c>
      <c r="R47" s="9">
        <f>I47-Results!$E$5*H47</f>
        <v>53.540852371946393</v>
      </c>
      <c r="S47" s="9" cm="1">
        <f t="array" ref="S47">SUMPRODUCT(J47:O47,TRANSPOSE(AW$28:AW$33))+$AI$20-$AH$26</f>
        <v>64.138005370280879</v>
      </c>
      <c r="T47" s="9">
        <f>SUMPRODUCT(J47:O47,Results!K$9:P$9)</f>
        <v>56.529677440225925</v>
      </c>
      <c r="U47" s="9">
        <f>SUMPRODUCT(J47:O47,Results!K$9:P$9)+$AI$20-$AH$31</f>
        <v>54.94744871915276</v>
      </c>
      <c r="V47" s="9">
        <f t="shared" si="6"/>
        <v>-7.1397084750982387</v>
      </c>
      <c r="W47" s="9">
        <f t="shared" si="7"/>
        <v>-1.1532126948830381</v>
      </c>
      <c r="X47" s="9">
        <f t="shared" si="8"/>
        <v>1.5113434067150493</v>
      </c>
      <c r="Y47" s="9">
        <f t="shared" si="9"/>
        <v>-9.0858095916194372</v>
      </c>
      <c r="Z47" s="9">
        <f t="shared" si="10"/>
        <v>22.309972351571311</v>
      </c>
      <c r="AA47" s="9">
        <f t="shared" si="11"/>
        <v>0.10474705950868213</v>
      </c>
      <c r="AC47" s="9">
        <v>-1.1005244561100938</v>
      </c>
      <c r="AD47" s="9">
        <v>-1.1005244561100938</v>
      </c>
      <c r="AE47" s="9">
        <f t="shared" si="12"/>
        <v>-1.1005244561100938</v>
      </c>
      <c r="AF47" s="9">
        <f t="shared" ca="1" si="0"/>
        <v>0.50838137078680024</v>
      </c>
      <c r="BC47" s="6"/>
      <c r="BD47" s="6">
        <f t="shared" ref="BD47:CI47" si="79">BD36/BD$41</f>
        <v>-0.20905684702080241</v>
      </c>
      <c r="BE47" s="6">
        <f t="shared" si="79"/>
        <v>8.7748944002048787E-2</v>
      </c>
      <c r="BF47" s="6">
        <f t="shared" si="79"/>
        <v>8.4405577579748606E-2</v>
      </c>
      <c r="BG47" s="6">
        <f t="shared" si="79"/>
        <v>0.13028421765109421</v>
      </c>
      <c r="BH47" s="6">
        <f t="shared" si="79"/>
        <v>0.12939531218725719</v>
      </c>
      <c r="BI47" s="6">
        <f t="shared" si="79"/>
        <v>0.13006681950108628</v>
      </c>
      <c r="BJ47" s="6">
        <f t="shared" si="79"/>
        <v>0.12440100025785683</v>
      </c>
      <c r="BK47" s="6">
        <f t="shared" si="79"/>
        <v>0.11852693801681614</v>
      </c>
      <c r="BL47" s="6">
        <f t="shared" si="79"/>
        <v>0.11204359418994321</v>
      </c>
      <c r="BM47" s="6">
        <f t="shared" si="79"/>
        <v>0.10582391593239956</v>
      </c>
      <c r="BN47" s="6">
        <f t="shared" si="79"/>
        <v>9.9889198237967908E-2</v>
      </c>
      <c r="BO47" s="6">
        <f t="shared" si="79"/>
        <v>9.4350293534156124E-2</v>
      </c>
      <c r="BP47" s="6">
        <f t="shared" si="79"/>
        <v>8.9193818333197616E-2</v>
      </c>
      <c r="BQ47" s="6">
        <f t="shared" si="79"/>
        <v>8.4407649150489775E-2</v>
      </c>
      <c r="BR47" s="6">
        <f t="shared" si="79"/>
        <v>7.9962516770002601E-2</v>
      </c>
      <c r="BS47" s="6">
        <f t="shared" si="79"/>
        <v>7.5830385861224203E-2</v>
      </c>
      <c r="BT47" s="6">
        <f t="shared" si="79"/>
        <v>7.1983462319246266E-2</v>
      </c>
      <c r="BU47" s="6">
        <f t="shared" si="79"/>
        <v>6.8396803085646898E-2</v>
      </c>
      <c r="BV47" s="6">
        <f t="shared" si="79"/>
        <v>6.5048106047143436E-2</v>
      </c>
      <c r="BW47" s="6">
        <f t="shared" si="79"/>
        <v>6.1917781008018237E-2</v>
      </c>
      <c r="BX47" s="6">
        <f t="shared" si="79"/>
        <v>5.8988616667728019E-2</v>
      </c>
      <c r="BY47" s="6">
        <f t="shared" si="79"/>
        <v>5.6245490287705507E-2</v>
      </c>
      <c r="BZ47" s="6">
        <f t="shared" si="79"/>
        <v>5.3675056015838364E-2</v>
      </c>
      <c r="CA47" s="6">
        <f t="shared" si="79"/>
        <v>5.126547588480497E-2</v>
      </c>
      <c r="CB47" s="6">
        <f t="shared" si="79"/>
        <v>4.90061847937232E-2</v>
      </c>
      <c r="CC47" s="6">
        <f t="shared" si="79"/>
        <v>4.6887694090060196E-2</v>
      </c>
      <c r="CD47" s="6">
        <f t="shared" si="79"/>
        <v>4.4901427990334988E-2</v>
      </c>
      <c r="CE47" s="6">
        <f t="shared" si="79"/>
        <v>4.3039588807108613E-2</v>
      </c>
      <c r="CF47" s="6">
        <f t="shared" si="79"/>
        <v>4.1295046042017315E-2</v>
      </c>
      <c r="CG47" s="6">
        <f t="shared" si="79"/>
        <v>3.9661245214361443E-2</v>
      </c>
      <c r="CH47" s="6">
        <f t="shared" si="79"/>
        <v>3.8132132767378459E-2</v>
      </c>
      <c r="CI47" s="6">
        <f t="shared" si="79"/>
        <v>3.670209403801377E-2</v>
      </c>
      <c r="CJ47" s="6">
        <f t="shared" ref="CJ47:DO47" si="80">CJ36/CJ$41</f>
        <v>3.5365901801392548E-2</v>
      </c>
      <c r="CK47" s="6">
        <f t="shared" si="80"/>
        <v>3.4118673373047435E-2</v>
      </c>
      <c r="CL47" s="6">
        <f t="shared" si="80"/>
        <v>3.295583463875109E-2</v>
      </c>
      <c r="CM47" s="6">
        <f t="shared" si="80"/>
        <v>3.1873089701492358E-2</v>
      </c>
      <c r="CN47" s="6">
        <f t="shared" si="80"/>
        <v>3.0866395093399494E-2</v>
      </c>
      <c r="CO47" s="6">
        <f t="shared" si="80"/>
        <v>2.9931937708658939E-2</v>
      </c>
      <c r="CP47" s="6">
        <f t="shared" si="80"/>
        <v>2.9066115780281648E-2</v>
      </c>
      <c r="CQ47" s="6">
        <f t="shared" si="80"/>
        <v>2.8265522356989488E-2</v>
      </c>
      <c r="CR47" s="6">
        <f t="shared" si="80"/>
        <v>2.7526930843028413E-2</v>
      </c>
      <c r="CS47" s="6">
        <f t="shared" si="80"/>
        <v>2.6847282248778942E-2</v>
      </c>
      <c r="CT47" s="6">
        <f t="shared" si="80"/>
        <v>2.62236738679541E-2</v>
      </c>
      <c r="CU47" s="6">
        <f t="shared" si="80"/>
        <v>2.5653349151457363E-2</v>
      </c>
      <c r="CV47" s="6">
        <f t="shared" si="80"/>
        <v>2.513368859138804E-2</v>
      </c>
      <c r="CW47" s="6">
        <f t="shared" si="80"/>
        <v>2.4662201463456827E-2</v>
      </c>
      <c r="CX47" s="6">
        <f t="shared" si="80"/>
        <v>2.4236518303954575E-2</v>
      </c>
      <c r="CY47" s="6">
        <f t="shared" si="80"/>
        <v>2.3854384019818889E-2</v>
      </c>
      <c r="CZ47" s="6">
        <f t="shared" si="80"/>
        <v>2.35136515483538E-2</v>
      </c>
      <c r="DA47" s="6">
        <f t="shared" si="80"/>
        <v>2.321227599768062E-2</v>
      </c>
      <c r="DB47" s="6">
        <f t="shared" si="80"/>
        <v>2.2948309210713645E-2</v>
      </c>
      <c r="DC47" s="6">
        <f t="shared" si="80"/>
        <v>2.2719894704939268E-2</v>
      </c>
      <c r="DD47" s="6">
        <f t="shared" si="80"/>
        <v>2.2525262947957342E-2</v>
      </c>
      <c r="DE47" s="6">
        <f t="shared" si="80"/>
        <v>2.2362726934993048E-2</v>
      </c>
      <c r="DF47" s="6">
        <f t="shared" si="80"/>
        <v>2.2230678039668789E-2</v>
      </c>
      <c r="DG47" s="6">
        <f t="shared" si="80"/>
        <v>2.2127582113485464E-2</v>
      </c>
      <c r="DH47" s="6">
        <f t="shared" si="80"/>
        <v>2.2051975812865412E-2</v>
      </c>
      <c r="DI47" s="6">
        <f t="shared" si="80"/>
        <v>2.2002463135411422E-2</v>
      </c>
      <c r="DJ47" s="6">
        <f t="shared" si="80"/>
        <v>2.197771214934699E-2</v>
      </c>
      <c r="DK47" s="6">
        <f t="shared" si="80"/>
        <v>2.1976451902024068E-2</v>
      </c>
      <c r="DL47" s="6">
        <f t="shared" si="80"/>
        <v>2.1997469494978446E-2</v>
      </c>
      <c r="DM47" s="6">
        <f t="shared" si="80"/>
        <v>2.2039607314356217E-2</v>
      </c>
      <c r="DN47" s="6">
        <f t="shared" si="80"/>
        <v>2.2101760406660117E-2</v>
      </c>
      <c r="DO47" s="6">
        <f t="shared" si="80"/>
        <v>2.2182873990722989E-2</v>
      </c>
      <c r="DP47" s="6">
        <f t="shared" ref="DP47:EX47" si="81">DP36/DP$41</f>
        <v>2.2281941097634112E-2</v>
      </c>
      <c r="DQ47" s="6">
        <f t="shared" si="81"/>
        <v>2.2398000331043999E-2</v>
      </c>
      <c r="DR47" s="6">
        <f t="shared" si="81"/>
        <v>2.2530133740883453E-2</v>
      </c>
      <c r="DS47" s="6">
        <f t="shared" si="81"/>
        <v>2.2677464804067574E-2</v>
      </c>
      <c r="DT47" s="6">
        <f t="shared" si="81"/>
        <v>2.2839156506216152E-2</v>
      </c>
      <c r="DU47" s="6">
        <f t="shared" si="81"/>
        <v>2.3014409518842604E-2</v>
      </c>
      <c r="DV47" s="6">
        <f t="shared" si="81"/>
        <v>2.3202460466831339E-2</v>
      </c>
      <c r="DW47" s="6">
        <f t="shared" si="81"/>
        <v>2.3402580281354817E-2</v>
      </c>
      <c r="DX47" s="6">
        <f t="shared" si="81"/>
        <v>2.3614072633686367E-2</v>
      </c>
      <c r="DY47" s="6">
        <f t="shared" si="81"/>
        <v>2.383627244563654E-2</v>
      </c>
      <c r="DZ47" s="6">
        <f t="shared" si="81"/>
        <v>2.4068544472592521E-2</v>
      </c>
      <c r="EA47" s="6">
        <f t="shared" si="81"/>
        <v>2.4310281955375136E-2</v>
      </c>
      <c r="EB47" s="6">
        <f t="shared" si="81"/>
        <v>2.4560905337336899E-2</v>
      </c>
      <c r="EC47" s="6">
        <f t="shared" si="81"/>
        <v>2.4819861043329262E-2</v>
      </c>
      <c r="ED47" s="6">
        <f t="shared" si="81"/>
        <v>2.5086620317348981E-2</v>
      </c>
      <c r="EE47" s="6">
        <f t="shared" si="81"/>
        <v>2.5360678115849578E-2</v>
      </c>
      <c r="EF47" s="6">
        <f t="shared" si="81"/>
        <v>2.5641552053865129E-2</v>
      </c>
      <c r="EG47" s="6">
        <f t="shared" si="81"/>
        <v>2.5928781401248026E-2</v>
      </c>
      <c r="EH47" s="6">
        <f t="shared" si="81"/>
        <v>2.6221926126464942E-2</v>
      </c>
      <c r="EI47" s="6">
        <f t="shared" si="81"/>
        <v>2.6520565985533408E-2</v>
      </c>
      <c r="EJ47" s="6">
        <f t="shared" si="81"/>
        <v>2.6824299653806241E-2</v>
      </c>
      <c r="EK47" s="6">
        <f t="shared" si="81"/>
        <v>2.7132743898434637E-2</v>
      </c>
      <c r="EL47" s="6">
        <f t="shared" si="81"/>
        <v>2.7445532789456134E-2</v>
      </c>
      <c r="EM47" s="6">
        <f t="shared" si="81"/>
        <v>2.7762316947557458E-2</v>
      </c>
      <c r="EN47" s="6">
        <f t="shared" si="81"/>
        <v>2.8082762826671354E-2</v>
      </c>
      <c r="EO47" s="6">
        <f t="shared" si="81"/>
        <v>2.8406552029657844E-2</v>
      </c>
      <c r="EP47" s="6">
        <f t="shared" si="81"/>
        <v>2.8733380655415395E-2</v>
      </c>
      <c r="EQ47" s="6">
        <f t="shared" si="81"/>
        <v>2.9062958675853866E-2</v>
      </c>
      <c r="ER47" s="6">
        <f t="shared" si="81"/>
        <v>2.9395009341243835E-2</v>
      </c>
      <c r="ES47" s="6">
        <f t="shared" si="81"/>
        <v>2.972926861253428E-2</v>
      </c>
      <c r="ET47" s="6">
        <f t="shared" si="81"/>
        <v>3.006548461930595E-2</v>
      </c>
      <c r="EU47" s="6">
        <f t="shared" si="81"/>
        <v>3.0403417142095938E-2</v>
      </c>
      <c r="EV47" s="6">
        <f t="shared" si="81"/>
        <v>3.0742837117897773E-2</v>
      </c>
      <c r="EW47" s="6">
        <f t="shared" si="81"/>
        <v>3.1083526167702283E-2</v>
      </c>
      <c r="EX47" s="6">
        <f t="shared" si="81"/>
        <v>3.1425276145004594E-2</v>
      </c>
    </row>
    <row r="48" spans="1:154">
      <c r="A48" s="6">
        <v>1.7274492167085942</v>
      </c>
      <c r="B48" s="6">
        <v>4.4606373980429401</v>
      </c>
      <c r="C48" s="6">
        <v>1.288443284902282</v>
      </c>
      <c r="D48" s="6">
        <v>1.0598698943301441E-2</v>
      </c>
      <c r="E48" s="6">
        <v>3.7024226153537612</v>
      </c>
      <c r="F48" s="6">
        <v>1.4838272749293473</v>
      </c>
      <c r="G48" s="6">
        <v>-1.4303370197001666</v>
      </c>
      <c r="H48" s="6">
        <v>-3.8313788388273751</v>
      </c>
      <c r="I48" s="40">
        <f>SUMPRODUCT(J48:O48,Results!B$12:G$12)+Results!$E$5*H48-AD48+AE48</f>
        <v>14.704509814706263</v>
      </c>
      <c r="J48" s="9">
        <f>SUMPRODUCT($A48:$F48,Results!$B$15:$G$15)</f>
        <v>12.276714910741138</v>
      </c>
      <c r="K48" s="9">
        <f>SUMPRODUCT($A48:$F48,Results!$B$16:$G$16)</f>
        <v>-9.1659244846109065</v>
      </c>
      <c r="L48" s="9">
        <f>SUMPRODUCT($A48:$F48,Results!$B$17:$G$17)</f>
        <v>14.512336889436916</v>
      </c>
      <c r="M48" s="9">
        <f>SUMPRODUCT($A48:$F48,Results!$B$18:$G$18)</f>
        <v>-2.1639578431379469</v>
      </c>
      <c r="N48" s="9">
        <f>SUMPRODUCT($A48:$F48,Results!$B$19:$G$19)</f>
        <v>-10.202267057774653</v>
      </c>
      <c r="O48" s="9">
        <f>SUMPRODUCT($A48:$F48,Results!$B$20:$G$20)</f>
        <v>10.616462852234644</v>
      </c>
      <c r="P48" s="9" cm="1">
        <f t="array" ref="P48">SUMPRODUCT(J48:O48,TRANSPOSE(BQ$20:BQ$25))+$AI$20-$BQ$27</f>
        <v>34.304578026846492</v>
      </c>
      <c r="Q48" s="27" cm="1">
        <f t="array" ref="Q48">SUMPRODUCT(J48:O48,TRANSPOSE(EX$20:EX$25))+$AI$20-$EX$27</f>
        <v>36.666086281817996</v>
      </c>
      <c r="R48" s="9">
        <f>I48-Results!$E$5*H48</f>
        <v>37.692782847670514</v>
      </c>
      <c r="S48" s="9" cm="1">
        <f t="array" ref="S48">SUMPRODUCT(J48:O48,TRANSPOSE(AW$28:AW$33))+$AI$20-$AH$26</f>
        <v>28.726848547514365</v>
      </c>
      <c r="T48" s="9">
        <f>SUMPRODUCT(J48:O48,Results!K$9:P$9)</f>
        <v>39.610514397569702</v>
      </c>
      <c r="U48" s="9">
        <f>SUMPRODUCT(J48:O48,Results!K$9:P$9)+$AI$20-$AH$31</f>
        <v>38.028285676496552</v>
      </c>
      <c r="V48" s="9">
        <f t="shared" si="6"/>
        <v>-19.600068212140229</v>
      </c>
      <c r="W48" s="9">
        <f t="shared" si="7"/>
        <v>-21.961576467111733</v>
      </c>
      <c r="X48" s="9">
        <f t="shared" si="8"/>
        <v>-22.988273032964251</v>
      </c>
      <c r="Y48" s="9">
        <f t="shared" si="9"/>
        <v>-14.022338732808102</v>
      </c>
      <c r="Z48" s="9">
        <f t="shared" si="10"/>
        <v>-18.037713612383868</v>
      </c>
      <c r="AA48" s="9">
        <f t="shared" si="11"/>
        <v>-23.323775861790288</v>
      </c>
      <c r="AC48" s="9">
        <v>-21.992831125043345</v>
      </c>
      <c r="AD48" s="9">
        <v>-21.992831125043345</v>
      </c>
      <c r="AE48" s="9">
        <f t="shared" si="12"/>
        <v>-21.992831125043345</v>
      </c>
      <c r="AF48" s="9">
        <f t="shared" ca="1" si="0"/>
        <v>7.412290031974389E-2</v>
      </c>
      <c r="BC48" s="6"/>
      <c r="BD48" s="6">
        <f t="shared" ref="BD48:CI48" si="82">BD37/BD$41</f>
        <v>0.26248099558772808</v>
      </c>
      <c r="BE48" s="6">
        <f t="shared" si="82"/>
        <v>0.23067786512755328</v>
      </c>
      <c r="BF48" s="6">
        <f t="shared" si="82"/>
        <v>0.21734800798828291</v>
      </c>
      <c r="BG48" s="6">
        <f t="shared" si="82"/>
        <v>0.18754532433878132</v>
      </c>
      <c r="BH48" s="6">
        <f t="shared" si="82"/>
        <v>0.1673526836345679</v>
      </c>
      <c r="BI48" s="6">
        <f t="shared" si="82"/>
        <v>0.14632795826047848</v>
      </c>
      <c r="BJ48" s="6">
        <f t="shared" si="82"/>
        <v>0.12828776939491948</v>
      </c>
      <c r="BK48" s="6">
        <f t="shared" si="82"/>
        <v>0.11150146725954188</v>
      </c>
      <c r="BL48" s="6">
        <f t="shared" si="82"/>
        <v>9.6274297769268866E-2</v>
      </c>
      <c r="BM48" s="6">
        <f t="shared" si="82"/>
        <v>8.221068664648834E-2</v>
      </c>
      <c r="BN48" s="6">
        <f t="shared" si="82"/>
        <v>6.9205602563890828E-2</v>
      </c>
      <c r="BO48" s="6">
        <f t="shared" si="82"/>
        <v>5.7089352859267077E-2</v>
      </c>
      <c r="BP48" s="6">
        <f t="shared" si="82"/>
        <v>4.5750479976324372E-2</v>
      </c>
      <c r="BQ48" s="6">
        <f t="shared" si="82"/>
        <v>3.5086916667839564E-2</v>
      </c>
      <c r="BR48" s="6">
        <f t="shared" si="82"/>
        <v>2.5018409376418332E-2</v>
      </c>
      <c r="BS48" s="6">
        <f t="shared" si="82"/>
        <v>1.5477509363503575E-2</v>
      </c>
      <c r="BT48" s="6">
        <f t="shared" si="82"/>
        <v>6.4088768509011082E-3</v>
      </c>
      <c r="BU48" s="6">
        <f t="shared" si="82"/>
        <v>-2.2337309602722738E-3</v>
      </c>
      <c r="BV48" s="6">
        <f t="shared" si="82"/>
        <v>-1.0489033523443743E-2</v>
      </c>
      <c r="BW48" s="6">
        <f t="shared" si="82"/>
        <v>-1.8389795510721708E-2</v>
      </c>
      <c r="BX48" s="6">
        <f t="shared" si="82"/>
        <v>-2.5963963662550226E-2</v>
      </c>
      <c r="BY48" s="6">
        <f t="shared" si="82"/>
        <v>-3.3235607312062189E-2</v>
      </c>
      <c r="BZ48" s="6">
        <f t="shared" si="82"/>
        <v>-4.02256480088014E-2</v>
      </c>
      <c r="CA48" s="6">
        <f t="shared" si="82"/>
        <v>-4.6952441818719798E-2</v>
      </c>
      <c r="CB48" s="6">
        <f t="shared" si="82"/>
        <v>-5.3432238542728973E-2</v>
      </c>
      <c r="CC48" s="6">
        <f t="shared" si="82"/>
        <v>-5.9679546775377373E-2</v>
      </c>
      <c r="CD48" s="6">
        <f t="shared" si="82"/>
        <v>-6.5707424127571815E-2</v>
      </c>
      <c r="CE48" s="6">
        <f t="shared" si="82"/>
        <v>-7.1527709030473452E-2</v>
      </c>
      <c r="CF48" s="6">
        <f t="shared" si="82"/>
        <v>-7.7151206510595122E-2</v>
      </c>
      <c r="CG48" s="6">
        <f t="shared" si="82"/>
        <v>-8.2587837783754489E-2</v>
      </c>
      <c r="CH48" s="6">
        <f t="shared" si="82"/>
        <v>-8.7846761302654772E-2</v>
      </c>
      <c r="CI48" s="6">
        <f t="shared" si="82"/>
        <v>-9.2936471249420838E-2</v>
      </c>
      <c r="CJ48" s="6">
        <f t="shared" ref="CJ48:DO48" si="83">CJ37/CJ$41</f>
        <v>-9.7864878155142956E-2</v>
      </c>
      <c r="CK48" s="6">
        <f t="shared" si="83"/>
        <v>-0.10263937532006552</v>
      </c>
      <c r="CL48" s="6">
        <f t="shared" si="83"/>
        <v>-0.10726689391860464</v>
      </c>
      <c r="CM48" s="6">
        <f t="shared" si="83"/>
        <v>-0.11175394905913615</v>
      </c>
      <c r="CN48" s="6">
        <f t="shared" si="83"/>
        <v>-0.11610667858819536</v>
      </c>
      <c r="CO48" s="6">
        <f t="shared" si="83"/>
        <v>-0.1203308760530953</v>
      </c>
      <c r="CP48" s="6">
        <f t="shared" si="83"/>
        <v>-0.12443201894240988</v>
      </c>
      <c r="CQ48" s="6">
        <f t="shared" si="83"/>
        <v>-0.12841529309241956</v>
      </c>
      <c r="CR48" s="6">
        <f t="shared" si="83"/>
        <v>-0.13228561396552624</v>
      </c>
      <c r="CS48" s="6">
        <f t="shared" si="83"/>
        <v>-0.13604764536306871</v>
      </c>
      <c r="CT48" s="6">
        <f t="shared" si="83"/>
        <v>-0.13970581602155308</v>
      </c>
      <c r="CU48" s="6">
        <f t="shared" si="83"/>
        <v>-0.14326433445157025</v>
      </c>
      <c r="CV48" s="6">
        <f t="shared" si="83"/>
        <v>-0.14672720230754732</v>
      </c>
      <c r="CW48" s="6">
        <f t="shared" si="83"/>
        <v>-0.15009822652003038</v>
      </c>
      <c r="CX48" s="6">
        <f t="shared" si="83"/>
        <v>-0.15338103037732656</v>
      </c>
      <c r="CY48" s="6">
        <f t="shared" si="83"/>
        <v>-0.15657906370762895</v>
      </c>
      <c r="CZ48" s="6">
        <f t="shared" si="83"/>
        <v>-0.15969561228429749</v>
      </c>
      <c r="DA48" s="6">
        <f t="shared" si="83"/>
        <v>-0.1627338065542718</v>
      </c>
      <c r="DB48" s="6">
        <f t="shared" si="83"/>
        <v>-0.16569662977147026</v>
      </c>
      <c r="DC48" s="6">
        <f t="shared" si="83"/>
        <v>-0.16858692560253263</v>
      </c>
      <c r="DD48" s="6">
        <f t="shared" si="83"/>
        <v>-0.17140740526066411</v>
      </c>
      <c r="DE48" s="6">
        <f t="shared" si="83"/>
        <v>-0.17416065421403523</v>
      </c>
      <c r="DF48" s="6">
        <f t="shared" si="83"/>
        <v>-0.17684913850772505</v>
      </c>
      <c r="DG48" s="6">
        <f t="shared" si="83"/>
        <v>-0.17947521073218661</v>
      </c>
      <c r="DH48" s="6">
        <f t="shared" si="83"/>
        <v>-0.18204111566637168</v>
      </c>
      <c r="DI48" s="6">
        <f t="shared" si="83"/>
        <v>-0.18454899561973953</v>
      </c>
      <c r="DJ48" s="6">
        <f t="shared" si="83"/>
        <v>-0.18700089549419982</v>
      </c>
      <c r="DK48" s="6">
        <f t="shared" si="83"/>
        <v>-0.18939876758446184</v>
      </c>
      <c r="DL48" s="6">
        <f t="shared" si="83"/>
        <v>-0.19174447613314935</v>
      </c>
      <c r="DM48" s="6">
        <f t="shared" si="83"/>
        <v>-0.19403980165531096</v>
      </c>
      <c r="DN48" s="6">
        <f t="shared" si="83"/>
        <v>-0.19628644504552056</v>
      </c>
      <c r="DO48" s="6">
        <f t="shared" si="83"/>
        <v>-0.19848603147956992</v>
      </c>
      <c r="DP48" s="6">
        <f t="shared" ref="DP48:EX48" si="84">DP37/DP$41</f>
        <v>-0.20064011412175664</v>
      </c>
      <c r="DQ48" s="6">
        <f t="shared" si="84"/>
        <v>-0.20275017764792014</v>
      </c>
      <c r="DR48" s="6">
        <f t="shared" si="84"/>
        <v>-0.20481764159365332</v>
      </c>
      <c r="DS48" s="6">
        <f t="shared" si="84"/>
        <v>-0.20684386353649328</v>
      </c>
      <c r="DT48" s="6">
        <f t="shared" si="84"/>
        <v>-0.20883014212034254</v>
      </c>
      <c r="DU48" s="6">
        <f t="shared" si="84"/>
        <v>-0.21077771992989092</v>
      </c>
      <c r="DV48" s="6">
        <f t="shared" si="84"/>
        <v>-0.21268778622237605</v>
      </c>
      <c r="DW48" s="6">
        <f t="shared" si="84"/>
        <v>-0.21456147952362709</v>
      </c>
      <c r="DX48" s="6">
        <f t="shared" si="84"/>
        <v>-0.21639989009498375</v>
      </c>
      <c r="DY48" s="6">
        <f t="shared" si="84"/>
        <v>-0.21820406227735353</v>
      </c>
      <c r="DZ48" s="6">
        <f t="shared" si="84"/>
        <v>-0.21997499671836687</v>
      </c>
      <c r="EA48" s="6">
        <f t="shared" si="84"/>
        <v>-0.22171365248830724</v>
      </c>
      <c r="EB48" s="6">
        <f t="shared" si="84"/>
        <v>-0.22342094909022522</v>
      </c>
      <c r="EC48" s="6">
        <f t="shared" si="84"/>
        <v>-0.22509776836939699</v>
      </c>
      <c r="ED48" s="6">
        <f t="shared" si="84"/>
        <v>-0.22674495632704661</v>
      </c>
      <c r="EE48" s="6">
        <f t="shared" si="84"/>
        <v>-0.22836332484302793</v>
      </c>
      <c r="EF48" s="6">
        <f t="shared" si="84"/>
        <v>-0.22995365331194387</v>
      </c>
      <c r="EG48" s="6">
        <f t="shared" si="84"/>
        <v>-0.23151669019697454</v>
      </c>
      <c r="EH48" s="6">
        <f t="shared" si="84"/>
        <v>-0.23305315450549116</v>
      </c>
      <c r="EI48" s="6">
        <f t="shared" si="84"/>
        <v>-0.23456373719034043</v>
      </c>
      <c r="EJ48" s="6">
        <f t="shared" si="84"/>
        <v>-0.23604910248050506</v>
      </c>
      <c r="EK48" s="6">
        <f t="shared" si="84"/>
        <v>-0.23750988914467261</v>
      </c>
      <c r="EL48" s="6">
        <f t="shared" si="84"/>
        <v>-0.23894671169107717</v>
      </c>
      <c r="EM48" s="6">
        <f t="shared" si="84"/>
        <v>-0.24036016150682163</v>
      </c>
      <c r="EN48" s="6">
        <f t="shared" si="84"/>
        <v>-0.24175080793973261</v>
      </c>
      <c r="EO48" s="6">
        <f t="shared" si="84"/>
        <v>-0.24311919932565579</v>
      </c>
      <c r="EP48" s="6">
        <f t="shared" si="84"/>
        <v>-0.2444658639639585</v>
      </c>
      <c r="EQ48" s="6">
        <f t="shared" si="84"/>
        <v>-0.24579131104387175</v>
      </c>
      <c r="ER48" s="6">
        <f t="shared" si="84"/>
        <v>-0.24709603152417783</v>
      </c>
      <c r="ES48" s="6">
        <f t="shared" si="84"/>
        <v>-0.2483804989686221</v>
      </c>
      <c r="ET48" s="6">
        <f t="shared" si="84"/>
        <v>-0.24964517033931605</v>
      </c>
      <c r="EU48" s="6">
        <f t="shared" si="84"/>
        <v>-0.25089048675028131</v>
      </c>
      <c r="EV48" s="6">
        <f t="shared" si="84"/>
        <v>-0.25211687418318052</v>
      </c>
      <c r="EW48" s="6">
        <f t="shared" si="84"/>
        <v>-0.25332474416717721</v>
      </c>
      <c r="EX48" s="6">
        <f t="shared" si="84"/>
        <v>-0.25451449442476931</v>
      </c>
    </row>
    <row r="49" spans="1:154">
      <c r="A49" s="6">
        <v>-1.0515715963787944</v>
      </c>
      <c r="B49" s="6">
        <v>5.8929806146021972</v>
      </c>
      <c r="C49" s="6">
        <v>3.2121314443603275</v>
      </c>
      <c r="D49" s="6">
        <v>0.31774361826833408</v>
      </c>
      <c r="E49" s="6">
        <v>1.4159888383916142</v>
      </c>
      <c r="F49" s="6">
        <v>2.2902219187448538</v>
      </c>
      <c r="G49" s="6">
        <v>-1.8924799189913735</v>
      </c>
      <c r="H49" s="6">
        <v>-4.2935217381185815</v>
      </c>
      <c r="I49" s="40">
        <f>SUMPRODUCT(J49:O49,Results!B$12:G$12)+Results!$E$5*H49-AD49+AE49</f>
        <v>-26.796975278835401</v>
      </c>
      <c r="J49" s="9">
        <f>SUMPRODUCT($A49:$F49,Results!$B$15:$G$15)</f>
        <v>-5.9983782465130133</v>
      </c>
      <c r="K49" s="9">
        <f>SUMPRODUCT($A49:$F49,Results!$B$16:$G$16)</f>
        <v>-5.7889582824457264</v>
      </c>
      <c r="L49" s="9">
        <f>SUMPRODUCT($A49:$F49,Results!$B$17:$G$17)</f>
        <v>15.619548807549183</v>
      </c>
      <c r="M49" s="9">
        <f>SUMPRODUCT($A49:$F49,Results!$B$18:$G$18)</f>
        <v>-0.53541795306948115</v>
      </c>
      <c r="N49" s="9">
        <f>SUMPRODUCT($A49:$F49,Results!$B$19:$G$19)</f>
        <v>-11.9704551789848</v>
      </c>
      <c r="O49" s="9">
        <f>SUMPRODUCT($A49:$F49,Results!$B$20:$G$20)</f>
        <v>1.7926571263566822</v>
      </c>
      <c r="P49" s="9" cm="1">
        <f t="array" ref="P49">SUMPRODUCT(J49:O49,TRANSPOSE(BQ$20:BQ$25))+$AI$20-$BQ$27</f>
        <v>4.2314365202532116</v>
      </c>
      <c r="Q49" s="27" cm="1">
        <f t="array" ref="Q49">SUMPRODUCT(J49:O49,TRANSPOSE(EX$20:EX$25))+$AI$20-$EX$27</f>
        <v>-2.2637278750904173</v>
      </c>
      <c r="R49" s="9">
        <f>I49-Results!$E$5*H49</f>
        <v>-1.0358448501239117</v>
      </c>
      <c r="S49" s="9" cm="1">
        <f t="array" ref="S49">SUMPRODUCT(J49:O49,TRANSPOSE(AW$28:AW$33))+$AI$20-$AH$26</f>
        <v>13.122364180030409</v>
      </c>
      <c r="T49" s="9">
        <f>SUMPRODUCT(J49:O49,Results!K$9:P$9)</f>
        <v>0.11567988316752231</v>
      </c>
      <c r="U49" s="9">
        <f>SUMPRODUCT(J49:O49,Results!K$9:P$9)+$AI$20-$AH$31</f>
        <v>-1.4665488379056342</v>
      </c>
      <c r="V49" s="9">
        <f t="shared" si="6"/>
        <v>-31.028411799088612</v>
      </c>
      <c r="W49" s="9">
        <f t="shared" si="7"/>
        <v>-24.533247403744983</v>
      </c>
      <c r="X49" s="9">
        <f t="shared" si="8"/>
        <v>-25.761130428711489</v>
      </c>
      <c r="Y49" s="9">
        <f t="shared" si="9"/>
        <v>-39.919339458865807</v>
      </c>
      <c r="Z49" s="9">
        <f t="shared" si="10"/>
        <v>-59.539198705925529</v>
      </c>
      <c r="AA49" s="9">
        <f t="shared" si="11"/>
        <v>-25.330426440929767</v>
      </c>
      <c r="AC49" s="9">
        <v>-24.531909778411354</v>
      </c>
      <c r="AD49" s="9">
        <v>-24.531909778411354</v>
      </c>
      <c r="AE49" s="9">
        <f t="shared" si="12"/>
        <v>-24.531909778411354</v>
      </c>
      <c r="AF49" s="9">
        <f t="shared" ca="1" si="0"/>
        <v>0.66647575271083714</v>
      </c>
      <c r="BC49" s="6"/>
      <c r="BD49" s="6">
        <f t="shared" ref="BD49:CI49" si="85">BD38/BD$41</f>
        <v>0.46878620694539397</v>
      </c>
      <c r="BE49" s="6">
        <f t="shared" si="85"/>
        <v>0.46085767851370285</v>
      </c>
      <c r="BF49" s="6">
        <f t="shared" si="85"/>
        <v>0.47058012971932911</v>
      </c>
      <c r="BG49" s="6">
        <f t="shared" si="85"/>
        <v>0.45798807953531862</v>
      </c>
      <c r="BH49" s="6">
        <f t="shared" si="85"/>
        <v>0.45422512319236086</v>
      </c>
      <c r="BI49" s="6">
        <f t="shared" si="85"/>
        <v>0.4464420802126034</v>
      </c>
      <c r="BJ49" s="6">
        <f t="shared" si="85"/>
        <v>0.43988332147409276</v>
      </c>
      <c r="BK49" s="6">
        <f t="shared" si="85"/>
        <v>0.43275455241001387</v>
      </c>
      <c r="BL49" s="6">
        <f t="shared" si="85"/>
        <v>0.42586006810512689</v>
      </c>
      <c r="BM49" s="6">
        <f t="shared" si="85"/>
        <v>0.41901986786872741</v>
      </c>
      <c r="BN49" s="6">
        <f t="shared" si="85"/>
        <v>0.41237380383054018</v>
      </c>
      <c r="BO49" s="6">
        <f t="shared" si="85"/>
        <v>0.40591797035463578</v>
      </c>
      <c r="BP49" s="6">
        <f t="shared" si="85"/>
        <v>0.39968002383627477</v>
      </c>
      <c r="BQ49" s="6">
        <f t="shared" si="85"/>
        <v>0.39366284507302934</v>
      </c>
      <c r="BR49" s="6">
        <f t="shared" si="85"/>
        <v>0.3878696396411126</v>
      </c>
      <c r="BS49" s="6">
        <f t="shared" si="85"/>
        <v>0.38229816473125555</v>
      </c>
      <c r="BT49" s="6">
        <f t="shared" si="85"/>
        <v>0.37694493238028914</v>
      </c>
      <c r="BU49" s="6">
        <f t="shared" si="85"/>
        <v>0.37180503990566222</v>
      </c>
      <c r="BV49" s="6">
        <f t="shared" si="85"/>
        <v>0.36687306705781553</v>
      </c>
      <c r="BW49" s="6">
        <f t="shared" si="85"/>
        <v>0.36214326006708769</v>
      </c>
      <c r="BX49" s="6">
        <f t="shared" si="85"/>
        <v>0.35760976716089754</v>
      </c>
      <c r="BY49" s="6">
        <f t="shared" si="85"/>
        <v>0.35326672777495516</v>
      </c>
      <c r="BZ49" s="6">
        <f t="shared" si="85"/>
        <v>0.34910833727032925</v>
      </c>
      <c r="CA49" s="6">
        <f t="shared" si="85"/>
        <v>0.34512887456645297</v>
      </c>
      <c r="CB49" s="6">
        <f t="shared" si="85"/>
        <v>0.34132271681808546</v>
      </c>
      <c r="CC49" s="6">
        <f t="shared" si="85"/>
        <v>0.33768434430368283</v>
      </c>
      <c r="CD49" s="6">
        <f t="shared" si="85"/>
        <v>0.33420834149329709</v>
      </c>
      <c r="CE49" s="6">
        <f t="shared" si="85"/>
        <v>0.33088939624688057</v>
      </c>
      <c r="CF49" s="6">
        <f t="shared" si="85"/>
        <v>0.32772229870909719</v>
      </c>
      <c r="CG49" s="6">
        <f t="shared" si="85"/>
        <v>0.32470194049024287</v>
      </c>
      <c r="CH49" s="6">
        <f t="shared" si="85"/>
        <v>0.32182331441989426</v>
      </c>
      <c r="CI49" s="6">
        <f t="shared" si="85"/>
        <v>0.31908151489654357</v>
      </c>
      <c r="CJ49" s="6">
        <f t="shared" ref="CJ49:DO49" si="86">CJ38/CJ$41</f>
        <v>0.31647173875369705</v>
      </c>
      <c r="CK49" s="6">
        <f t="shared" si="86"/>
        <v>0.31398928650709168</v>
      </c>
      <c r="CL49" s="6">
        <f t="shared" si="86"/>
        <v>0.31162956383658402</v>
      </c>
      <c r="CM49" s="6">
        <f t="shared" si="86"/>
        <v>0.30938808316347377</v>
      </c>
      <c r="CN49" s="6">
        <f t="shared" si="86"/>
        <v>0.30726046520245931</v>
      </c>
      <c r="CO49" s="6">
        <f t="shared" si="86"/>
        <v>0.3052424403895535</v>
      </c>
      <c r="CP49" s="6">
        <f t="shared" si="86"/>
        <v>0.30332985010996516</v>
      </c>
      <c r="CQ49" s="6">
        <f t="shared" si="86"/>
        <v>0.30151864767102116</v>
      </c>
      <c r="CR49" s="6">
        <f t="shared" si="86"/>
        <v>0.29980489898378476</v>
      </c>
      <c r="CS49" s="6">
        <f t="shared" si="86"/>
        <v>0.29818478293273082</v>
      </c>
      <c r="CT49" s="6">
        <f t="shared" si="86"/>
        <v>0.29665459142570411</v>
      </c>
      <c r="CU49" s="6">
        <f t="shared" si="86"/>
        <v>0.29521072912658763</v>
      </c>
      <c r="CV49" s="6">
        <f t="shared" si="86"/>
        <v>0.29384971288094841</v>
      </c>
      <c r="CW49" s="6">
        <f t="shared" si="86"/>
        <v>0.29256817085073566</v>
      </c>
      <c r="CX49" s="6">
        <f t="shared" si="86"/>
        <v>0.29136284137819379</v>
      </c>
      <c r="CY49" s="6">
        <f t="shared" si="86"/>
        <v>0.29023057160182841</v>
      </c>
      <c r="CZ49" s="6">
        <f t="shared" si="86"/>
        <v>0.2891683158488077</v>
      </c>
      <c r="DA49" s="6">
        <f t="shared" si="86"/>
        <v>0.28817313382880339</v>
      </c>
      <c r="DB49" s="6">
        <f t="shared" si="86"/>
        <v>0.28724218865422091</v>
      </c>
      <c r="DC49" s="6">
        <f t="shared" si="86"/>
        <v>0.28637274471115531</v>
      </c>
      <c r="DD49" s="6">
        <f t="shared" si="86"/>
        <v>0.2855621654044323</v>
      </c>
      <c r="DE49" s="6">
        <f t="shared" si="86"/>
        <v>0.28480791079882134</v>
      </c>
      <c r="DF49" s="6">
        <f t="shared" si="86"/>
        <v>0.28410753517706866</v>
      </c>
      <c r="DG49" s="6">
        <f t="shared" si="86"/>
        <v>0.28345868453384249</v>
      </c>
      <c r="DH49" s="6">
        <f t="shared" si="86"/>
        <v>0.28285909402308151</v>
      </c>
      <c r="DI49" s="6">
        <f t="shared" si="86"/>
        <v>0.28230658537463216</v>
      </c>
      <c r="DJ49" s="6">
        <f t="shared" si="86"/>
        <v>0.28179906429448054</v>
      </c>
      <c r="DK49" s="6">
        <f t="shared" si="86"/>
        <v>0.28133451786136343</v>
      </c>
      <c r="DL49" s="6">
        <f t="shared" si="86"/>
        <v>0.28091101193108936</v>
      </c>
      <c r="DM49" s="6">
        <f t="shared" si="86"/>
        <v>0.28052668855853147</v>
      </c>
      <c r="DN49" s="6">
        <f t="shared" si="86"/>
        <v>0.2801797634459755</v>
      </c>
      <c r="DO49" s="6">
        <f t="shared" si="86"/>
        <v>0.27986852342532431</v>
      </c>
      <c r="DP49" s="6">
        <f t="shared" ref="DP49:EX49" si="87">DP38/DP$41</f>
        <v>0.27959132398056447</v>
      </c>
      <c r="DQ49" s="6">
        <f t="shared" si="87"/>
        <v>0.27934658681591434</v>
      </c>
      <c r="DR49" s="6">
        <f t="shared" si="87"/>
        <v>0.2791327974741602</v>
      </c>
      <c r="DS49" s="6">
        <f t="shared" si="87"/>
        <v>0.27894850300887447</v>
      </c>
      <c r="DT49" s="6">
        <f t="shared" si="87"/>
        <v>0.27879230971347724</v>
      </c>
      <c r="DU49" s="6">
        <f t="shared" si="87"/>
        <v>0.27866288090944102</v>
      </c>
      <c r="DV49" s="6">
        <f t="shared" si="87"/>
        <v>0.27855893479536137</v>
      </c>
      <c r="DW49" s="6">
        <f t="shared" si="87"/>
        <v>0.27847924235809479</v>
      </c>
      <c r="DX49" s="6">
        <f t="shared" si="87"/>
        <v>0.27842262534671308</v>
      </c>
      <c r="DY49" s="6">
        <f t="shared" si="87"/>
        <v>0.2783879543096256</v>
      </c>
      <c r="DZ49" s="6">
        <f t="shared" si="87"/>
        <v>0.27837414669487354</v>
      </c>
      <c r="EA49" s="6">
        <f t="shared" si="87"/>
        <v>0.27838016501330198</v>
      </c>
      <c r="EB49" s="6">
        <f t="shared" si="87"/>
        <v>0.27840501506405846</v>
      </c>
      <c r="EC49" s="6">
        <f t="shared" si="87"/>
        <v>0.27844774422164675</v>
      </c>
      <c r="ED49" s="6">
        <f t="shared" si="87"/>
        <v>0.278507439783582</v>
      </c>
      <c r="EE49" s="6">
        <f t="shared" si="87"/>
        <v>0.27858322737753743</v>
      </c>
      <c r="EF49" s="6">
        <f t="shared" si="87"/>
        <v>0.27867426942674606</v>
      </c>
      <c r="EG49" s="6">
        <f t="shared" si="87"/>
        <v>0.27877976367232005</v>
      </c>
      <c r="EH49" s="6">
        <f t="shared" si="87"/>
        <v>0.27889894175106583</v>
      </c>
      <c r="EI49" s="6">
        <f t="shared" si="87"/>
        <v>0.27903106782731313</v>
      </c>
      <c r="EJ49" s="6">
        <f t="shared" si="87"/>
        <v>0.27917543727722788</v>
      </c>
      <c r="EK49" s="6">
        <f t="shared" si="87"/>
        <v>0.2793313754240494</v>
      </c>
      <c r="EL49" s="6">
        <f t="shared" si="87"/>
        <v>0.2794982363226699</v>
      </c>
      <c r="EM49" s="6">
        <f t="shared" si="87"/>
        <v>0.27967540159196969</v>
      </c>
      <c r="EN49" s="6">
        <f t="shared" si="87"/>
        <v>0.27986227929331842</v>
      </c>
      <c r="EO49" s="6">
        <f t="shared" si="87"/>
        <v>0.28005830285366445</v>
      </c>
      <c r="EP49" s="6">
        <f t="shared" si="87"/>
        <v>0.2802629300316497</v>
      </c>
      <c r="EQ49" s="6">
        <f t="shared" si="87"/>
        <v>0.28047564192520597</v>
      </c>
      <c r="ER49" s="6">
        <f t="shared" si="87"/>
        <v>0.28069594201911857</v>
      </c>
      <c r="ES49" s="6">
        <f t="shared" si="87"/>
        <v>0.2809233552710711</v>
      </c>
      <c r="ET49" s="6">
        <f t="shared" si="87"/>
        <v>0.28115742723471704</v>
      </c>
      <c r="EU49" s="6">
        <f t="shared" si="87"/>
        <v>0.28139772321836348</v>
      </c>
      <c r="EV49" s="6">
        <f t="shared" si="87"/>
        <v>0.28164382747788475</v>
      </c>
      <c r="EW49" s="6">
        <f t="shared" si="87"/>
        <v>0.28189534244252828</v>
      </c>
      <c r="EX49" s="6">
        <f t="shared" si="87"/>
        <v>0.28215188797231</v>
      </c>
    </row>
    <row r="50" spans="1:154">
      <c r="A50" s="6">
        <v>-0.2505540349932206</v>
      </c>
      <c r="B50" s="6">
        <v>3.6060832299059706</v>
      </c>
      <c r="C50" s="6">
        <v>4.1555108468971058</v>
      </c>
      <c r="D50" s="6">
        <v>-0.4333743548083635</v>
      </c>
      <c r="E50" s="6">
        <v>2.6210141382119989</v>
      </c>
      <c r="F50" s="6">
        <v>1.7834668358764125</v>
      </c>
      <c r="G50" s="6">
        <v>3.4764273198983244</v>
      </c>
      <c r="H50" s="6">
        <v>1.0753855007711159</v>
      </c>
      <c r="I50" s="40">
        <f>SUMPRODUCT(J50:O50,Results!B$12:G$12)+Results!$E$5*H50-AD50+AE50</f>
        <v>25.724333680333061</v>
      </c>
      <c r="J50" s="9">
        <f>SUMPRODUCT($A50:$F50,Results!$B$15:$G$15)</f>
        <v>8.5492102611843617</v>
      </c>
      <c r="K50" s="9">
        <f>SUMPRODUCT($A50:$F50,Results!$B$16:$G$16)</f>
        <v>-5.6437576328403836</v>
      </c>
      <c r="L50" s="9">
        <f>SUMPRODUCT($A50:$F50,Results!$B$17:$G$17)</f>
        <v>13.561617724754223</v>
      </c>
      <c r="M50" s="9">
        <f>SUMPRODUCT($A50:$F50,Results!$B$18:$G$18)</f>
        <v>-8.0891884065870183</v>
      </c>
      <c r="N50" s="9">
        <f>SUMPRODUCT($A50:$F50,Results!$B$19:$G$19)</f>
        <v>-17.402109562082742</v>
      </c>
      <c r="O50" s="9">
        <f>SUMPRODUCT($A50:$F50,Results!$B$20:$G$20)</f>
        <v>-1.1934626173157254</v>
      </c>
      <c r="P50" s="9" cm="1">
        <f t="array" ref="P50">SUMPRODUCT(J50:O50,TRANSPOSE(BQ$20:BQ$25))+$AI$20-$BQ$27</f>
        <v>21.169120635566649</v>
      </c>
      <c r="Q50" s="27" cm="1">
        <f t="array" ref="Q50">SUMPRODUCT(J50:O50,TRANSPOSE(EX$20:EX$25))+$AI$20-$EX$27</f>
        <v>18.375391821233826</v>
      </c>
      <c r="R50" s="9">
        <f>I50-Results!$E$5*H50</f>
        <v>19.272020675706365</v>
      </c>
      <c r="S50" s="9" cm="1">
        <f t="array" ref="S50">SUMPRODUCT(J50:O50,TRANSPOSE(AW$28:AW$33))+$AI$20-$AH$26</f>
        <v>30.070462244354232</v>
      </c>
      <c r="T50" s="9">
        <f>SUMPRODUCT(J50:O50,Results!K$9:P$9)</f>
        <v>20.738443995566168</v>
      </c>
      <c r="U50" s="9">
        <f>SUMPRODUCT(J50:O50,Results!K$9:P$9)+$AI$20-$AH$31</f>
        <v>19.156215274493007</v>
      </c>
      <c r="V50" s="9">
        <f t="shared" si="6"/>
        <v>4.5552130447664112</v>
      </c>
      <c r="W50" s="9">
        <f t="shared" si="7"/>
        <v>7.3489418590992344</v>
      </c>
      <c r="X50" s="9">
        <f t="shared" si="8"/>
        <v>6.4523130046266957</v>
      </c>
      <c r="Y50" s="9">
        <f t="shared" si="9"/>
        <v>-4.3461285640211713</v>
      </c>
      <c r="Z50" s="9">
        <f t="shared" si="10"/>
        <v>-7.0178897467570707</v>
      </c>
      <c r="AA50" s="9">
        <f t="shared" si="11"/>
        <v>6.5681184058400532</v>
      </c>
      <c r="AC50" s="9">
        <v>7.3375742085762425</v>
      </c>
      <c r="AD50" s="9">
        <v>7.3375742085762425</v>
      </c>
      <c r="AE50" s="9">
        <f t="shared" si="12"/>
        <v>7.3375742085762425</v>
      </c>
      <c r="AF50" s="9">
        <f t="shared" ca="1" si="0"/>
        <v>0.31779624226271275</v>
      </c>
      <c r="BC50" s="6"/>
      <c r="BD50" s="6">
        <f t="shared" ref="BD50:CI50" si="88">BD39/BD$41</f>
        <v>-0.39588990833992516</v>
      </c>
      <c r="BE50" s="6">
        <f t="shared" si="88"/>
        <v>-0.22804579912072706</v>
      </c>
      <c r="BF50" s="6">
        <f t="shared" si="88"/>
        <v>-0.16590645009687988</v>
      </c>
      <c r="BG50" s="6">
        <f t="shared" si="88"/>
        <v>-7.1425105398815344E-2</v>
      </c>
      <c r="BH50" s="6">
        <f t="shared" si="88"/>
        <v>-1.5142826271564901E-2</v>
      </c>
      <c r="BI50" s="6">
        <f t="shared" si="88"/>
        <v>3.5758650669606297E-2</v>
      </c>
      <c r="BJ50" s="6">
        <f t="shared" si="88"/>
        <v>7.4495513032856356E-2</v>
      </c>
      <c r="BK50" s="6">
        <f t="shared" si="88"/>
        <v>0.10715519952305615</v>
      </c>
      <c r="BL50" s="6">
        <f t="shared" si="88"/>
        <v>0.13424224280544361</v>
      </c>
      <c r="BM50" s="6">
        <f t="shared" si="88"/>
        <v>0.15743810108209358</v>
      </c>
      <c r="BN50" s="6">
        <f t="shared" si="88"/>
        <v>0.17748355903905316</v>
      </c>
      <c r="BO50" s="6">
        <f t="shared" si="88"/>
        <v>0.19507989115056892</v>
      </c>
      <c r="BP50" s="6">
        <f t="shared" si="88"/>
        <v>0.21068657164147983</v>
      </c>
      <c r="BQ50" s="6">
        <f t="shared" si="88"/>
        <v>0.2246684174244869</v>
      </c>
      <c r="BR50" s="6">
        <f t="shared" si="88"/>
        <v>0.23729595022484892</v>
      </c>
      <c r="BS50" s="6">
        <f t="shared" si="88"/>
        <v>0.24878107038809169</v>
      </c>
      <c r="BT50" s="6">
        <f t="shared" si="88"/>
        <v>0.25928929695600084</v>
      </c>
      <c r="BU50" s="6">
        <f t="shared" si="88"/>
        <v>0.26895288978161835</v>
      </c>
      <c r="BV50" s="6">
        <f t="shared" si="88"/>
        <v>0.27787860145379151</v>
      </c>
      <c r="BW50" s="6">
        <f t="shared" si="88"/>
        <v>0.28615385858289571</v>
      </c>
      <c r="BX50" s="6">
        <f t="shared" si="88"/>
        <v>0.29385107769560814</v>
      </c>
      <c r="BY50" s="6">
        <f t="shared" si="88"/>
        <v>0.30103093887914373</v>
      </c>
      <c r="BZ50" s="6">
        <f t="shared" si="88"/>
        <v>0.3077448138711148</v>
      </c>
      <c r="CA50" s="6">
        <f t="shared" si="88"/>
        <v>0.31403661806457528</v>
      </c>
      <c r="CB50" s="6">
        <f t="shared" si="88"/>
        <v>0.31994422752968515</v>
      </c>
      <c r="CC50" s="6">
        <f t="shared" si="88"/>
        <v>0.32550057865205811</v>
      </c>
      <c r="CD50" s="6">
        <f t="shared" si="88"/>
        <v>0.33073452850717977</v>
      </c>
      <c r="CE50" s="6">
        <f t="shared" si="88"/>
        <v>0.33567153496918478</v>
      </c>
      <c r="CF50" s="6">
        <f t="shared" si="88"/>
        <v>0.34033419899497114</v>
      </c>
      <c r="CG50" s="6">
        <f t="shared" si="88"/>
        <v>0.34474270083148906</v>
      </c>
      <c r="CH50" s="6">
        <f t="shared" si="88"/>
        <v>0.34891515378230398</v>
      </c>
      <c r="CI50" s="6">
        <f t="shared" si="88"/>
        <v>0.35286789341309854</v>
      </c>
      <c r="CJ50" s="6">
        <f t="shared" ref="CJ50:DO50" si="89">CJ39/CJ$41</f>
        <v>0.35661571579138046</v>
      </c>
      <c r="CK50" s="6">
        <f t="shared" si="89"/>
        <v>0.36017207519783839</v>
      </c>
      <c r="CL50" s="6">
        <f t="shared" si="89"/>
        <v>0.36354924937727484</v>
      </c>
      <c r="CM50" s="6">
        <f t="shared" si="89"/>
        <v>0.36675847861254396</v>
      </c>
      <c r="CN50" s="6">
        <f t="shared" si="89"/>
        <v>0.36981008354769018</v>
      </c>
      <c r="CO50" s="6">
        <f t="shared" si="89"/>
        <v>0.37271356564781399</v>
      </c>
      <c r="CP50" s="6">
        <f t="shared" si="89"/>
        <v>0.37547769338248016</v>
      </c>
      <c r="CQ50" s="6">
        <f t="shared" si="89"/>
        <v>0.37811057659839764</v>
      </c>
      <c r="CR50" s="6">
        <f t="shared" si="89"/>
        <v>0.38061973106234032</v>
      </c>
      <c r="CS50" s="6">
        <f t="shared" si="89"/>
        <v>0.38301213477477092</v>
      </c>
      <c r="CT50" s="6">
        <f t="shared" si="89"/>
        <v>0.38529427735428706</v>
      </c>
      <c r="CU50" s="6">
        <f t="shared" si="89"/>
        <v>0.3874722035547043</v>
      </c>
      <c r="CV50" s="6">
        <f t="shared" si="89"/>
        <v>0.38955155178653844</v>
      </c>
      <c r="CW50" s="6">
        <f t="shared" si="89"/>
        <v>0.39153758836234837</v>
      </c>
      <c r="CX50" s="6">
        <f t="shared" si="89"/>
        <v>0.39343523806274622</v>
      </c>
      <c r="CY50" s="6">
        <f t="shared" si="89"/>
        <v>0.39524911152066577</v>
      </c>
      <c r="CZ50" s="6">
        <f t="shared" si="89"/>
        <v>0.39698352984083612</v>
      </c>
      <c r="DA50" s="6">
        <f t="shared" si="89"/>
        <v>0.3986425468055651</v>
      </c>
      <c r="DB50" s="6">
        <f t="shared" si="89"/>
        <v>0.40022996896394997</v>
      </c>
      <c r="DC50" s="6">
        <f t="shared" si="89"/>
        <v>0.40174937385715292</v>
      </c>
      <c r="DD50" s="6">
        <f t="shared" si="89"/>
        <v>0.40320412659557825</v>
      </c>
      <c r="DE50" s="6">
        <f t="shared" si="89"/>
        <v>0.40459739497320807</v>
      </c>
      <c r="DF50" s="6">
        <f t="shared" si="89"/>
        <v>0.40593216327882437</v>
      </c>
      <c r="DG50" s="6">
        <f t="shared" si="89"/>
        <v>0.40721124494244493</v>
      </c>
      <c r="DH50" s="6">
        <f t="shared" si="89"/>
        <v>0.40843729413727992</v>
      </c>
      <c r="DI50" s="6">
        <f t="shared" si="89"/>
        <v>0.40961281644227909</v>
      </c>
      <c r="DJ50" s="6">
        <f t="shared" si="89"/>
        <v>0.41074017865739126</v>
      </c>
      <c r="DK50" s="6">
        <f t="shared" si="89"/>
        <v>0.41182161785262794</v>
      </c>
      <c r="DL50" s="6">
        <f t="shared" si="89"/>
        <v>0.41285924972255678</v>
      </c>
      <c r="DM50" s="6">
        <f t="shared" si="89"/>
        <v>0.4138550763097289</v>
      </c>
      <c r="DN50" s="6">
        <f t="shared" si="89"/>
        <v>0.41481099315351649</v>
      </c>
      <c r="DO50" s="6">
        <f t="shared" si="89"/>
        <v>0.41572879591474832</v>
      </c>
      <c r="DP50" s="6">
        <f t="shared" ref="DP50:EX50" si="90">DP39/DP$41</f>
        <v>0.41661018652123838</v>
      </c>
      <c r="DQ50" s="6">
        <f t="shared" si="90"/>
        <v>0.41745677887466898</v>
      </c>
      <c r="DR50" s="6">
        <f t="shared" si="90"/>
        <v>0.41827010415523319</v>
      </c>
      <c r="DS50" s="6">
        <f t="shared" si="90"/>
        <v>0.41905161575687422</v>
      </c>
      <c r="DT50" s="6">
        <f t="shared" si="90"/>
        <v>0.41980269388280578</v>
      </c>
      <c r="DU50" s="6">
        <f t="shared" si="90"/>
        <v>0.4205246498282057</v>
      </c>
      <c r="DV50" s="6">
        <f t="shared" si="90"/>
        <v>0.42121872997450083</v>
      </c>
      <c r="DW50" s="6">
        <f t="shared" si="90"/>
        <v>0.42188611951744709</v>
      </c>
      <c r="DX50" s="6">
        <f t="shared" si="90"/>
        <v>0.42252794594924092</v>
      </c>
      <c r="DY50" s="6">
        <f t="shared" si="90"/>
        <v>0.42314528231312998</v>
      </c>
      <c r="DZ50" s="6">
        <f t="shared" si="90"/>
        <v>0.42373915024740039</v>
      </c>
      <c r="EA50" s="6">
        <f t="shared" si="90"/>
        <v>0.42431052283419962</v>
      </c>
      <c r="EB50" s="6">
        <f t="shared" si="90"/>
        <v>0.42486032726735429</v>
      </c>
      <c r="EC50" s="6">
        <f t="shared" si="90"/>
        <v>0.42538944735218936</v>
      </c>
      <c r="ED50" s="6">
        <f t="shared" si="90"/>
        <v>0.42589872584929439</v>
      </c>
      <c r="EE50" s="6">
        <f t="shared" si="90"/>
        <v>0.42638896667322634</v>
      </c>
      <c r="EF50" s="6">
        <f t="shared" si="90"/>
        <v>0.42686093695627569</v>
      </c>
      <c r="EG50" s="6">
        <f t="shared" si="90"/>
        <v>0.42731536898662226</v>
      </c>
      <c r="EH50" s="6">
        <f t="shared" si="90"/>
        <v>0.4277529620294947</v>
      </c>
      <c r="EI50" s="6">
        <f t="shared" si="90"/>
        <v>0.42817438403928226</v>
      </c>
      <c r="EJ50" s="6">
        <f t="shared" si="90"/>
        <v>0.42858027326995096</v>
      </c>
      <c r="EK50" s="6">
        <f t="shared" si="90"/>
        <v>0.42897123979056223</v>
      </c>
      <c r="EL50" s="6">
        <f t="shared" si="90"/>
        <v>0.42934786691218746</v>
      </c>
      <c r="EM50" s="6">
        <f t="shared" si="90"/>
        <v>0.42971071253205045</v>
      </c>
      <c r="EN50" s="6">
        <f t="shared" si="90"/>
        <v>0.43006031040030368</v>
      </c>
      <c r="EO50" s="6">
        <f t="shared" si="90"/>
        <v>0.43039717131445115</v>
      </c>
      <c r="EP50" s="6">
        <f t="shared" si="90"/>
        <v>0.43072178424607588</v>
      </c>
      <c r="EQ50" s="6">
        <f t="shared" si="90"/>
        <v>0.43103461740419136</v>
      </c>
      <c r="ER50" s="6">
        <f t="shared" si="90"/>
        <v>0.43133611923924059</v>
      </c>
      <c r="ES50" s="6">
        <f t="shared" si="90"/>
        <v>0.43162671939147412</v>
      </c>
      <c r="ET50" s="6">
        <f t="shared" si="90"/>
        <v>0.43190682958718679</v>
      </c>
      <c r="EU50" s="6">
        <f t="shared" si="90"/>
        <v>0.43217684448604893</v>
      </c>
      <c r="EV50" s="6">
        <f t="shared" si="90"/>
        <v>0.43243714248254517</v>
      </c>
      <c r="EW50" s="6">
        <f t="shared" si="90"/>
        <v>0.43268808646433105</v>
      </c>
      <c r="EX50" s="6">
        <f t="shared" si="90"/>
        <v>0.43293002453012491</v>
      </c>
    </row>
    <row r="51" spans="1:154">
      <c r="A51" s="6">
        <v>2.7479162866572633</v>
      </c>
      <c r="B51" s="6">
        <v>7.6002411037270852</v>
      </c>
      <c r="C51" s="6">
        <v>0.63837561578137292</v>
      </c>
      <c r="D51" s="6">
        <v>2.2241845386890171</v>
      </c>
      <c r="E51" s="6">
        <v>0.83950777484299655</v>
      </c>
      <c r="F51" s="6">
        <v>-0.7050797739977096</v>
      </c>
      <c r="G51" s="6">
        <v>2.3044120935058836</v>
      </c>
      <c r="H51" s="6">
        <v>-9.662972562132488E-2</v>
      </c>
      <c r="I51" s="40">
        <f>SUMPRODUCT(J51:O51,Results!B$12:G$12)+Results!$E$5*H51-AD51+AE51</f>
        <v>9.7110993648480992</v>
      </c>
      <c r="J51" s="9">
        <f>SUMPRODUCT($A51:$F51,Results!$B$15:$G$15)</f>
        <v>-4.8730960144248536</v>
      </c>
      <c r="K51" s="9">
        <f>SUMPRODUCT($A51:$F51,Results!$B$16:$G$16)</f>
        <v>-18.116110814705021</v>
      </c>
      <c r="L51" s="9">
        <f>SUMPRODUCT($A51:$F51,Results!$B$17:$G$17)</f>
        <v>6.1984149031462437</v>
      </c>
      <c r="M51" s="9">
        <f>SUMPRODUCT($A51:$F51,Results!$B$18:$G$18)</f>
        <v>6.4638221255276056</v>
      </c>
      <c r="N51" s="9">
        <f>SUMPRODUCT($A51:$F51,Results!$B$19:$G$19)</f>
        <v>-2.4481399248101816</v>
      </c>
      <c r="O51" s="9">
        <f>SUMPRODUCT($A51:$F51,Results!$B$20:$G$20)</f>
        <v>26.421184783386522</v>
      </c>
      <c r="P51" s="9" cm="1">
        <f t="array" ref="P51">SUMPRODUCT(J51:O51,TRANSPOSE(BQ$20:BQ$25))+$AI$20-$BQ$27</f>
        <v>6.0092922721862081</v>
      </c>
      <c r="Q51" s="27" cm="1">
        <f t="array" ref="Q51">SUMPRODUCT(J51:O51,TRANSPOSE(EX$20:EX$25))+$AI$20-$EX$27</f>
        <v>7.4321494505632373</v>
      </c>
      <c r="R51" s="9">
        <f>I51-Results!$E$5*H51</f>
        <v>10.290877718576048</v>
      </c>
      <c r="S51" s="9" cm="1">
        <f t="array" ref="S51">SUMPRODUCT(J51:O51,TRANSPOSE(AW$28:AW$33))+$AI$20-$AH$26</f>
        <v>4.7852625026568134</v>
      </c>
      <c r="T51" s="9">
        <f>SUMPRODUCT(J51:O51,Results!K$9:P$9)</f>
        <v>10.603241363051609</v>
      </c>
      <c r="U51" s="9">
        <f>SUMPRODUCT(J51:O51,Results!K$9:P$9)+$AI$20-$AH$31</f>
        <v>9.0210126419784515</v>
      </c>
      <c r="V51" s="9">
        <f t="shared" si="6"/>
        <v>3.7018070926618911</v>
      </c>
      <c r="W51" s="9">
        <f t="shared" si="7"/>
        <v>2.2789499142848619</v>
      </c>
      <c r="X51" s="9">
        <f t="shared" si="8"/>
        <v>-0.57977835372794928</v>
      </c>
      <c r="Y51" s="9">
        <f t="shared" si="9"/>
        <v>4.9258368621912858</v>
      </c>
      <c r="Z51" s="9">
        <f t="shared" si="10"/>
        <v>-23.031124062242032</v>
      </c>
      <c r="AA51" s="9">
        <f t="shared" si="11"/>
        <v>0.69008672286964767</v>
      </c>
      <c r="AC51" s="9">
        <v>2.2307301382647502</v>
      </c>
      <c r="AD51" s="9">
        <v>2.2307301382647502</v>
      </c>
      <c r="AE51" s="9">
        <f t="shared" si="12"/>
        <v>2.2307301382647502</v>
      </c>
      <c r="AF51" s="9">
        <f t="shared" ca="1" si="0"/>
        <v>0.12936716776207824</v>
      </c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</row>
    <row r="52" spans="1:154">
      <c r="A52" s="6">
        <v>2.826937760205249</v>
      </c>
      <c r="B52" s="6">
        <v>5.7394215851813506</v>
      </c>
      <c r="C52" s="6">
        <v>1.5278530910792087</v>
      </c>
      <c r="D52" s="6">
        <v>3.0145154397221749</v>
      </c>
      <c r="E52" s="6">
        <v>2.3692808082474852</v>
      </c>
      <c r="F52" s="6">
        <v>3.0780168705091895</v>
      </c>
      <c r="G52" s="6">
        <v>0.63876236462016545</v>
      </c>
      <c r="H52" s="6">
        <v>-1.762279454507043</v>
      </c>
      <c r="I52" s="40">
        <f>SUMPRODUCT(J52:O52,Results!B$12:G$12)+Results!$E$5*H52-AD52+AE52</f>
        <v>15.252793862778841</v>
      </c>
      <c r="J52" s="9">
        <f>SUMPRODUCT($A52:$F52,Results!$B$15:$G$15)</f>
        <v>7.2039711638620201</v>
      </c>
      <c r="K52" s="9">
        <f>SUMPRODUCT($A52:$F52,Results!$B$16:$G$16)</f>
        <v>-15.596076743870718</v>
      </c>
      <c r="L52" s="9">
        <f>SUMPRODUCT($A52:$F52,Results!$B$17:$G$17)</f>
        <v>14.262492958544584</v>
      </c>
      <c r="M52" s="9">
        <f>SUMPRODUCT($A52:$F52,Results!$B$18:$G$18)</f>
        <v>4.3703900014282802</v>
      </c>
      <c r="N52" s="9">
        <f>SUMPRODUCT($A52:$F52,Results!$B$19:$G$19)</f>
        <v>-9.5845957508373285</v>
      </c>
      <c r="O52" s="9">
        <f>SUMPRODUCT($A52:$F52,Results!$B$20:$G$20)</f>
        <v>19.351419599572335</v>
      </c>
      <c r="P52" s="9" cm="1">
        <f t="array" ref="P52">SUMPRODUCT(J52:O52,TRANSPOSE(BQ$20:BQ$25))+$AI$20-$BQ$27</f>
        <v>27.780253776771445</v>
      </c>
      <c r="Q52" s="27" cm="1">
        <f t="array" ref="Q52">SUMPRODUCT(J52:O52,TRANSPOSE(EX$20:EX$25))+$AI$20-$EX$27</f>
        <v>25.295289166957893</v>
      </c>
      <c r="R52" s="9">
        <f>I52-Results!$E$5*H52</f>
        <v>25.826470589821099</v>
      </c>
      <c r="S52" s="9" cm="1">
        <f t="array" ref="S52">SUMPRODUCT(J52:O52,TRANSPOSE(AW$28:AW$33))+$AI$20-$AH$26</f>
        <v>23.495333459139573</v>
      </c>
      <c r="T52" s="9">
        <f>SUMPRODUCT(J52:O52,Results!K$9:P$9)</f>
        <v>27.641251096647736</v>
      </c>
      <c r="U52" s="9">
        <f>SUMPRODUCT(J52:O52,Results!K$9:P$9)+$AI$20-$AH$31</f>
        <v>26.059022375574578</v>
      </c>
      <c r="V52" s="9">
        <f t="shared" si="6"/>
        <v>-12.527459913992605</v>
      </c>
      <c r="W52" s="9">
        <f t="shared" si="7"/>
        <v>-10.042495304179052</v>
      </c>
      <c r="X52" s="9">
        <f t="shared" si="8"/>
        <v>-10.573676727042258</v>
      </c>
      <c r="Y52" s="9">
        <f t="shared" si="9"/>
        <v>-8.2425395963607322</v>
      </c>
      <c r="Z52" s="9">
        <f t="shared" si="10"/>
        <v>-17.48942956431129</v>
      </c>
      <c r="AA52" s="9">
        <f t="shared" si="11"/>
        <v>-10.806228512795737</v>
      </c>
      <c r="AC52" s="9">
        <v>-10.038694165679448</v>
      </c>
      <c r="AD52" s="9">
        <v>-10.038694165679448</v>
      </c>
      <c r="AE52" s="9">
        <f t="shared" si="12"/>
        <v>-10.038694165679448</v>
      </c>
      <c r="AF52" s="9">
        <f t="shared" ca="1" si="0"/>
        <v>0.27531692099263338</v>
      </c>
      <c r="BD52" s="21" cm="1">
        <f t="array" ref="BD52">-SUMPRODUCT($AU2:$AZ2,TRANSPOSE(BD$45:BD$50))/$AQ2+BD45</f>
        <v>0.27135738052137592</v>
      </c>
      <c r="BE52" s="21" cm="1">
        <f t="array" ref="BE52">-SUMPRODUCT($AU2:$AZ2,TRANSPOSE(BE$45:BE$50))/$AQ2+BE45</f>
        <v>0.35187115577820266</v>
      </c>
      <c r="BF52" s="21" cm="1">
        <f t="array" ref="BF52">-SUMPRODUCT($AU2:$AZ2,TRANSPOSE(BF$45:BF$50))/$AQ2+BF45</f>
        <v>0.37022074039086755</v>
      </c>
      <c r="BG52" s="21" cm="1">
        <f t="array" ref="BG52">-SUMPRODUCT($AU2:$AZ2,TRANSPOSE(BG$45:BG$50))/$AQ2+BG45</f>
        <v>0.38636511473252783</v>
      </c>
      <c r="BH52" s="21" cm="1">
        <f t="array" ref="BH52">-SUMPRODUCT($AU2:$AZ2,TRANSPOSE(BH$45:BH$50))/$AQ2+BH45</f>
        <v>0.3940711177821884</v>
      </c>
      <c r="BI52" s="21" cm="1">
        <f t="array" ref="BI52">-SUMPRODUCT($AU2:$AZ2,TRANSPOSE(BI$45:BI$50))/$AQ2+BI45</f>
        <v>0.39782720363555529</v>
      </c>
      <c r="BJ52" s="21" cm="1">
        <f t="array" ref="BJ52">-SUMPRODUCT($AU2:$AZ2,TRANSPOSE(BJ$45:BJ$50))/$AQ2+BJ45</f>
        <v>0.39898767593646622</v>
      </c>
      <c r="BK52" s="21" cm="1">
        <f t="array" ref="BK52">-SUMPRODUCT($AU2:$AZ2,TRANSPOSE(BK$45:BK$50))/$AQ2+BK45</f>
        <v>0.39830303158124258</v>
      </c>
      <c r="BL52" s="21" cm="1">
        <f t="array" ref="BL52">-SUMPRODUCT($AU2:$AZ2,TRANSPOSE(BL$45:BL$50))/$AQ2+BL45</f>
        <v>0.39642197879702468</v>
      </c>
      <c r="BM52" s="21" cm="1">
        <f t="array" ref="BM52">-SUMPRODUCT($AU2:$AZ2,TRANSPOSE(BM$45:BM$50))/$AQ2+BM45</f>
        <v>0.3936810559339099</v>
      </c>
      <c r="BN52" s="21" cm="1">
        <f t="array" ref="BN52">-SUMPRODUCT($AU2:$AZ2,TRANSPOSE(BN$45:BN$50))/$AQ2+BN45</f>
        <v>0.39035584536677181</v>
      </c>
      <c r="BO52" s="21" cm="1">
        <f t="array" ref="BO52">-SUMPRODUCT($AU2:$AZ2,TRANSPOSE(BO$45:BO$50))/$AQ2+BO45</f>
        <v>0.38661988553428694</v>
      </c>
      <c r="BP52" s="21" cm="1">
        <f t="array" ref="BP52">-SUMPRODUCT($AU2:$AZ2,TRANSPOSE(BP$45:BP$50))/$AQ2+BP45</f>
        <v>0.38260475979149644</v>
      </c>
      <c r="BQ52" s="21" cm="1">
        <f t="array" ref="BQ52">-SUMPRODUCT($AU2:$AZ2,TRANSPOSE(BQ$45:BQ$50))/$AQ2+BQ45</f>
        <v>0.37840287431565034</v>
      </c>
      <c r="BR52" s="21" cm="1">
        <f t="array" ref="BR52">-SUMPRODUCT($AU2:$AZ2,TRANSPOSE(BR$45:BR$50))/$AQ2+BR45</f>
        <v>0.37408354387924181</v>
      </c>
      <c r="BS52" s="21" cm="1">
        <f t="array" ref="BS52">-SUMPRODUCT($AU2:$AZ2,TRANSPOSE(BS$45:BS$50))/$AQ2+BS45</f>
        <v>0.36969812218579179</v>
      </c>
      <c r="BT52" s="21" cm="1">
        <f t="array" ref="BT52">-SUMPRODUCT($AU2:$AZ2,TRANSPOSE(BT$45:BT$50))/$AQ2+BT45</f>
        <v>0.36528563014643534</v>
      </c>
      <c r="BU52" s="21" cm="1">
        <f t="array" ref="BU52">-SUMPRODUCT($AU2:$AZ2,TRANSPOSE(BU$45:BU$50))/$AQ2+BU45</f>
        <v>0.36087581441217043</v>
      </c>
      <c r="BV52" s="21" cm="1">
        <f t="array" ref="BV52">-SUMPRODUCT($AU2:$AZ2,TRANSPOSE(BV$45:BV$50))/$AQ2+BV45</f>
        <v>0.35649160015230863</v>
      </c>
      <c r="BW52" s="21" cm="1">
        <f t="array" ref="BW52">-SUMPRODUCT($AU2:$AZ2,TRANSPOSE(BW$45:BW$50))/$AQ2+BW45</f>
        <v>0.35215071843014445</v>
      </c>
      <c r="BX52" s="21" cm="1">
        <f t="array" ref="BX52">-SUMPRODUCT($AU2:$AZ2,TRANSPOSE(BX$45:BX$50))/$AQ2+BX45</f>
        <v>0.34786692528197094</v>
      </c>
      <c r="BY52" s="21" cm="1">
        <f t="array" ref="BY52">-SUMPRODUCT($AU2:$AZ2,TRANSPOSE(BY$45:BY$50))/$AQ2+BY45</f>
        <v>0.34365087868063243</v>
      </c>
      <c r="BZ52" s="21" cm="1">
        <f t="array" ref="BZ52">-SUMPRODUCT($AU2:$AZ2,TRANSPOSE(BZ$45:BZ$50))/$AQ2+BZ45</f>
        <v>0.33951079689127062</v>
      </c>
      <c r="CA52" s="21" cm="1">
        <f t="array" ref="CA52">-SUMPRODUCT($AU2:$AZ2,TRANSPOSE(CA$45:CA$50))/$AQ2+CA45</f>
        <v>0.33545295292653571</v>
      </c>
      <c r="CB52" s="21" cm="1">
        <f t="array" ref="CB52">-SUMPRODUCT($AU2:$AZ2,TRANSPOSE(CB$45:CB$50))/$AQ2+CB45</f>
        <v>0.33148205383335927</v>
      </c>
      <c r="CC52" s="21" cm="1">
        <f t="array" ref="CC52">-SUMPRODUCT($AU2:$AZ2,TRANSPOSE(CC$45:CC$50))/$AQ2+CC45</f>
        <v>0.32760153472252634</v>
      </c>
      <c r="CD52" s="21" cm="1">
        <f t="array" ref="CD52">-SUMPRODUCT($AU2:$AZ2,TRANSPOSE(CD$45:CD$50))/$AQ2+CD45</f>
        <v>0.32381379015709283</v>
      </c>
      <c r="CE52" s="21" cm="1">
        <f t="array" ref="CE52">-SUMPRODUCT($AU2:$AZ2,TRANSPOSE(CE$45:CE$50))/$AQ2+CE45</f>
        <v>0.32012035845537301</v>
      </c>
      <c r="CF52" s="21" cm="1">
        <f t="array" ref="CF52">-SUMPRODUCT($AU2:$AZ2,TRANSPOSE(CF$45:CF$50))/$AQ2+CF45</f>
        <v>0.31652207032106772</v>
      </c>
      <c r="CG52" s="21" cm="1">
        <f t="array" ref="CG52">-SUMPRODUCT($AU2:$AZ2,TRANSPOSE(CG$45:CG$50))/$AQ2+CG45</f>
        <v>0.3130191700280423</v>
      </c>
      <c r="CH52" s="21" cm="1">
        <f t="array" ref="CH52">-SUMPRODUCT($AU2:$AZ2,TRANSPOSE(CH$45:CH$50))/$AQ2+CH45</f>
        <v>0.30961141523909291</v>
      </c>
      <c r="CI52" s="21" cm="1">
        <f t="array" ref="CI52">-SUMPRODUCT($AU2:$AZ2,TRANSPOSE(CI$45:CI$50))/$AQ2+CI45</f>
        <v>0.30629815996712112</v>
      </c>
      <c r="CJ52" s="21" cm="1">
        <f t="array" ref="CJ52">-SUMPRODUCT($AU2:$AZ2,TRANSPOSE(CJ$45:CJ$50))/$AQ2+CJ45</f>
        <v>0.30307842407125118</v>
      </c>
      <c r="CK52" s="21" cm="1">
        <f t="array" ref="CK52">-SUMPRODUCT($AU2:$AZ2,TRANSPOSE(CK$45:CK$50))/$AQ2+CK45</f>
        <v>0.29995095186550308</v>
      </c>
      <c r="CL52" s="21" cm="1">
        <f t="array" ref="CL52">-SUMPRODUCT($AU2:$AZ2,TRANSPOSE(CL$45:CL$50))/$AQ2+CL45</f>
        <v>0.29691426182321312</v>
      </c>
      <c r="CM52" s="21" cm="1">
        <f t="array" ref="CM52">-SUMPRODUCT($AU2:$AZ2,TRANSPOSE(CM$45:CM$50))/$AQ2+CM45</f>
        <v>0.29396668892080469</v>
      </c>
      <c r="CN52" s="21" cm="1">
        <f t="array" ref="CN52">-SUMPRODUCT($AU2:$AZ2,TRANSPOSE(CN$45:CN$50))/$AQ2+CN45</f>
        <v>0.29110642083724791</v>
      </c>
      <c r="CO52" s="21" cm="1">
        <f t="array" ref="CO52">-SUMPRODUCT($AU2:$AZ2,TRANSPOSE(CO$45:CO$50))/$AQ2+CO45</f>
        <v>0.28833152897926673</v>
      </c>
      <c r="CP52" s="21" cm="1">
        <f t="array" ref="CP52">-SUMPRODUCT($AU2:$AZ2,TRANSPOSE(CP$45:CP$50))/$AQ2+CP45</f>
        <v>0.28563999511525462</v>
      </c>
      <c r="CQ52" s="21" cm="1">
        <f t="array" ref="CQ52">-SUMPRODUCT($AU2:$AZ2,TRANSPOSE(CQ$45:CQ$50))/$AQ2+CQ45</f>
        <v>0.2830297342571883</v>
      </c>
      <c r="CR52" s="21" cm="1">
        <f t="array" ref="CR52">-SUMPRODUCT($AU2:$AZ2,TRANSPOSE(CR$45:CR$50))/$AQ2+CR45</f>
        <v>0.28049861431830142</v>
      </c>
      <c r="CS52" s="21" cm="1">
        <f t="array" ref="CS52">-SUMPRODUCT($AU2:$AZ2,TRANSPOSE(CS$45:CS$50))/$AQ2+CS45</f>
        <v>0.27804447298670437</v>
      </c>
      <c r="CT52" s="21" cm="1">
        <f t="array" ref="CT52">-SUMPRODUCT($AU2:$AZ2,TRANSPOSE(CT$45:CT$50))/$AQ2+CT45</f>
        <v>0.27566513218559485</v>
      </c>
      <c r="CU52" s="21" cm="1">
        <f t="array" ref="CU52">-SUMPRODUCT($AU2:$AZ2,TRANSPOSE(CU$45:CU$50))/$AQ2+CU45</f>
        <v>0.27335841043480041</v>
      </c>
      <c r="CV52" s="21" cm="1">
        <f t="array" ref="CV52">-SUMPRODUCT($AU2:$AZ2,TRANSPOSE(CV$45:CV$50))/$AQ2+CV45</f>
        <v>0.27112213338296942</v>
      </c>
      <c r="CW52" s="21" cm="1">
        <f t="array" ref="CW52">-SUMPRODUCT($AU2:$AZ2,TRANSPOSE(CW$45:CW$50))/$AQ2+CW45</f>
        <v>0.26895414274237373</v>
      </c>
      <c r="CX52" s="21" cm="1">
        <f t="array" ref="CX52">-SUMPRODUCT($AU2:$AZ2,TRANSPOSE(CX$45:CX$50))/$AQ2+CX45</f>
        <v>0.26685230382725128</v>
      </c>
      <c r="CY52" s="21" cm="1">
        <f t="array" ref="CY52">-SUMPRODUCT($AU2:$AZ2,TRANSPOSE(CY$45:CY$50))/$AQ2+CY45</f>
        <v>0.2648145118705722</v>
      </c>
      <c r="CZ52" s="21" cm="1">
        <f t="array" ref="CZ52">-SUMPRODUCT($AU2:$AZ2,TRANSPOSE(CZ$45:CZ$50))/$AQ2+CZ45</f>
        <v>0.26283869727204912</v>
      </c>
      <c r="DA52" s="21" cm="1">
        <f t="array" ref="DA52">-SUMPRODUCT($AU2:$AZ2,TRANSPOSE(DA$45:DA$50))/$AQ2+DA45</f>
        <v>0.26092282991136329</v>
      </c>
      <c r="DB52" s="21" cm="1">
        <f t="array" ref="DB52">-SUMPRODUCT($AU2:$AZ2,TRANSPOSE(DB$45:DB$50))/$AQ2+DB45</f>
        <v>0.25906492264436715</v>
      </c>
      <c r="DC52" s="21" cm="1">
        <f t="array" ref="DC52">-SUMPRODUCT($AU2:$AZ2,TRANSPOSE(DC$45:DC$50))/$AQ2+DC45</f>
        <v>0.25726303408597234</v>
      </c>
      <c r="DD52" s="21" cm="1">
        <f t="array" ref="DD52">-SUMPRODUCT($AU2:$AZ2,TRANSPOSE(DD$45:DD$50))/$AQ2+DD45</f>
        <v>0.25551527077120617</v>
      </c>
      <c r="DE52" s="21" cm="1">
        <f t="array" ref="DE52">-SUMPRODUCT($AU2:$AZ2,TRANSPOSE(DE$45:DE$50))/$AQ2+DE45</f>
        <v>0.25381978877520917</v>
      </c>
      <c r="DF52" s="21" cm="1">
        <f t="array" ref="DF52">-SUMPRODUCT($AU2:$AZ2,TRANSPOSE(DF$45:DF$50))/$AQ2+DF45</f>
        <v>0.25217479486354993</v>
      </c>
      <c r="DG52" s="21" cm="1">
        <f t="array" ref="DG52">-SUMPRODUCT($AU2:$AZ2,TRANSPOSE(DG$45:DG$50))/$AQ2+DG45</f>
        <v>0.25057854723594042</v>
      </c>
      <c r="DH52" s="21" cm="1">
        <f t="array" ref="DH52">-SUMPRODUCT($AU2:$AZ2,TRANSPOSE(DH$45:DH$50))/$AQ2+DH45</f>
        <v>0.2490293559191131</v>
      </c>
      <c r="DI52" s="21" cm="1">
        <f t="array" ref="DI52">-SUMPRODUCT($AU2:$AZ2,TRANSPOSE(DI$45:DI$50))/$AQ2+DI45</f>
        <v>0.24752558285813936</v>
      </c>
      <c r="DJ52" s="21" cm="1">
        <f t="array" ref="DJ52">-SUMPRODUCT($AU2:$AZ2,TRANSPOSE(DJ$45:DJ$50))/$AQ2+DJ45</f>
        <v>0.2460656417497124</v>
      </c>
      <c r="DK52" s="21" cm="1">
        <f t="array" ref="DK52">-SUMPRODUCT($AU2:$AZ2,TRANSPOSE(DK$45:DK$50))/$AQ2+DK45</f>
        <v>0.2446479976558158</v>
      </c>
      <c r="DL52" s="21" cm="1">
        <f t="array" ref="DL52">-SUMPRODUCT($AU2:$AZ2,TRANSPOSE(DL$45:DL$50))/$AQ2+DL45</f>
        <v>0.24327116643165517</v>
      </c>
      <c r="DM52" s="21" cm="1">
        <f t="array" ref="DM52">-SUMPRODUCT($AU2:$AZ2,TRANSPOSE(DM$45:DM$50))/$AQ2+DM45</f>
        <v>0.24193371399770092</v>
      </c>
      <c r="DN52" s="21" cm="1">
        <f t="array" ref="DN52">-SUMPRODUCT($AU2:$AZ2,TRANSPOSE(DN$45:DN$50))/$AQ2+DN45</f>
        <v>0.24063425548209247</v>
      </c>
      <c r="DO52" s="21" cm="1">
        <f t="array" ref="DO52">-SUMPRODUCT($AU2:$AZ2,TRANSPOSE(DO$45:DO$50))/$AQ2+DO45</f>
        <v>0.23937145425646977</v>
      </c>
      <c r="DP52" s="21" cm="1">
        <f t="array" ref="DP52">-SUMPRODUCT($AU2:$AZ2,TRANSPOSE(DP$45:DP$50))/$AQ2+DP45</f>
        <v>0.23814402088544934</v>
      </c>
      <c r="DQ52" s="21" cm="1">
        <f t="array" ref="DQ52">-SUMPRODUCT($AU2:$AZ2,TRANSPOSE(DQ$45:DQ$50))/$AQ2+DQ45</f>
        <v>0.23695071200744428</v>
      </c>
      <c r="DR52" s="21" cm="1">
        <f t="array" ref="DR52">-SUMPRODUCT($AU2:$AZ2,TRANSPOSE(DR$45:DR$50))/$AQ2+DR45</f>
        <v>0.23579032916227755</v>
      </c>
      <c r="DS52" s="21" cm="1">
        <f t="array" ref="DS52">-SUMPRODUCT($AU2:$AZ2,TRANSPOSE(DS$45:DS$50))/$AQ2+DS45</f>
        <v>0.23466171757904605</v>
      </c>
      <c r="DT52" s="21" cm="1">
        <f t="array" ref="DT52">-SUMPRODUCT($AU2:$AZ2,TRANSPOSE(DT$45:DT$50))/$AQ2+DT45</f>
        <v>0.2335637649359244</v>
      </c>
      <c r="DU52" s="21" cm="1">
        <f t="array" ref="DU52">-SUMPRODUCT($AU2:$AZ2,TRANSPOSE(DU$45:DU$50))/$AQ2+DU45</f>
        <v>0.23249540010202346</v>
      </c>
      <c r="DV52" s="21" cm="1">
        <f t="array" ref="DV52">-SUMPRODUCT($AU2:$AZ2,TRANSPOSE(DV$45:DV$50))/$AQ2+DV45</f>
        <v>0.23145559187003228</v>
      </c>
      <c r="DW52" s="21" cm="1">
        <f t="array" ref="DW52">-SUMPRODUCT($AU2:$AZ2,TRANSPOSE(DW$45:DW$50))/$AQ2+DW45</f>
        <v>0.23044334768713515</v>
      </c>
      <c r="DX52" s="21" cm="1">
        <f t="array" ref="DX52">-SUMPRODUCT($AU2:$AZ2,TRANSPOSE(DX$45:DX$50))/$AQ2+DX45</f>
        <v>0.2294577123906098</v>
      </c>
      <c r="DY52" s="21" cm="1">
        <f t="array" ref="DY52">-SUMPRODUCT($AU2:$AZ2,TRANSPOSE(DY$45:DY$50))/$AQ2+DY45</f>
        <v>0.22849776695354945</v>
      </c>
      <c r="DZ52" s="21" cm="1">
        <f t="array" ref="DZ52">-SUMPRODUCT($AU2:$AZ2,TRANSPOSE(DZ$45:DZ$50))/$AQ2+DZ45</f>
        <v>0.22756262724530241</v>
      </c>
      <c r="EA52" s="21" cm="1">
        <f t="array" ref="EA52">-SUMPRODUCT($AU2:$AZ2,TRANSPOSE(EA$45:EA$50))/$AQ2+EA45</f>
        <v>0.22665144281047533</v>
      </c>
      <c r="EB52" s="21" cm="1">
        <f t="array" ref="EB52">-SUMPRODUCT($AU2:$AZ2,TRANSPOSE(EB$45:EB$50))/$AQ2+EB45</f>
        <v>0.22576339566969025</v>
      </c>
      <c r="EC52" s="21" cm="1">
        <f t="array" ref="EC52">-SUMPRODUCT($AU2:$AZ2,TRANSPOSE(EC$45:EC$50))/$AQ2+EC45</f>
        <v>0.22489769914470736</v>
      </c>
      <c r="ED52" s="21" cm="1">
        <f t="array" ref="ED52">-SUMPRODUCT($AU2:$AZ2,TRANSPOSE(ED$45:ED$50))/$AQ2+ED45</f>
        <v>0.22405359671002023</v>
      </c>
      <c r="EE52" s="21" cm="1">
        <f t="array" ref="EE52">-SUMPRODUCT($AU2:$AZ2,TRANSPOSE(EE$45:EE$50))/$AQ2+EE45</f>
        <v>0.22323036087259018</v>
      </c>
      <c r="EF52" s="21" cm="1">
        <f t="array" ref="EF52">-SUMPRODUCT($AU2:$AZ2,TRANSPOSE(EF$45:EF$50))/$AQ2+EF45</f>
        <v>0.22242729208099815</v>
      </c>
      <c r="EG52" s="21" cm="1">
        <f t="array" ref="EG52">-SUMPRODUCT($AU2:$AZ2,TRANSPOSE(EG$45:EG$50))/$AQ2+EG45</f>
        <v>0.22164371766496166</v>
      </c>
      <c r="EH52" s="21" cm="1">
        <f t="array" ref="EH52">-SUMPRODUCT($AU2:$AZ2,TRANSPOSE(EH$45:EH$50))/$AQ2+EH45</f>
        <v>0.22087899080587042</v>
      </c>
      <c r="EI52" s="21" cm="1">
        <f t="array" ref="EI52">-SUMPRODUCT($AU2:$AZ2,TRANSPOSE(EI$45:EI$50))/$AQ2+EI45</f>
        <v>0.22013248953874534</v>
      </c>
      <c r="EJ52" s="21" cm="1">
        <f t="array" ref="EJ52">-SUMPRODUCT($AU2:$AZ2,TRANSPOSE(EJ$45:EJ$50))/$AQ2+EJ45</f>
        <v>0.21940361578580936</v>
      </c>
      <c r="EK52" s="21" cm="1">
        <f t="array" ref="EK52">-SUMPRODUCT($AU2:$AZ2,TRANSPOSE(EK$45:EK$50))/$AQ2+EK45</f>
        <v>0.21869179442167352</v>
      </c>
      <c r="EL52" s="21" cm="1">
        <f t="array" ref="EL52">-SUMPRODUCT($AU2:$AZ2,TRANSPOSE(EL$45:EL$50))/$AQ2+EL45</f>
        <v>0.21799647236998393</v>
      </c>
      <c r="EM52" s="21" cm="1">
        <f t="array" ref="EM52">-SUMPRODUCT($AU2:$AZ2,TRANSPOSE(EM$45:EM$50))/$AQ2+EM45</f>
        <v>0.21731711773124235</v>
      </c>
      <c r="EN52" s="21" cm="1">
        <f t="array" ref="EN52">-SUMPRODUCT($AU2:$AZ2,TRANSPOSE(EN$45:EN$50))/$AQ2+EN45</f>
        <v>0.21665321894139999</v>
      </c>
      <c r="EO52" s="21" cm="1">
        <f t="array" ref="EO52">-SUMPRODUCT($AU2:$AZ2,TRANSPOSE(EO$45:EO$50))/$AQ2+EO45</f>
        <v>0.21600428396073035</v>
      </c>
      <c r="EP52" s="21" cm="1">
        <f t="array" ref="EP52">-SUMPRODUCT($AU2:$AZ2,TRANSPOSE(EP$45:EP$50))/$AQ2+EP45</f>
        <v>0.21536983949241217</v>
      </c>
      <c r="EQ52" s="21" cm="1">
        <f t="array" ref="EQ52">-SUMPRODUCT($AU2:$AZ2,TRANSPOSE(EQ$45:EQ$50))/$AQ2+EQ45</f>
        <v>0.21474943023018545</v>
      </c>
      <c r="ER52" s="21" cm="1">
        <f t="array" ref="ER52">-SUMPRODUCT($AU2:$AZ2,TRANSPOSE(ER$45:ER$50))/$AQ2+ER45</f>
        <v>0.2141426181343995</v>
      </c>
      <c r="ES52" s="21" cm="1">
        <f t="array" ref="ES52">-SUMPRODUCT($AU2:$AZ2,TRANSPOSE(ES$45:ES$50))/$AQ2+ES45</f>
        <v>0.21354898173572745</v>
      </c>
      <c r="ET52" s="21" cm="1">
        <f t="array" ref="ET52">-SUMPRODUCT($AU2:$AZ2,TRANSPOSE(ET$45:ET$50))/$AQ2+ET45</f>
        <v>0.21296811546579419</v>
      </c>
      <c r="EU52" s="21" cm="1">
        <f t="array" ref="EU52">-SUMPRODUCT($AU2:$AZ2,TRANSPOSE(EU$45:EU$50))/$AQ2+EU45</f>
        <v>0.21239962901394299</v>
      </c>
      <c r="EV52" s="21" cm="1">
        <f t="array" ref="EV52">-SUMPRODUCT($AU2:$AZ2,TRANSPOSE(EV$45:EV$50))/$AQ2+EV45</f>
        <v>0.21184314670935095</v>
      </c>
      <c r="EW52" s="21" cm="1">
        <f t="array" ref="EW52">-SUMPRODUCT($AU2:$AZ2,TRANSPOSE(EW$45:EW$50))/$AQ2+EW45</f>
        <v>0.21129830692769536</v>
      </c>
      <c r="EX52" s="21" cm="1">
        <f t="array" ref="EX52">-SUMPRODUCT($AU2:$AZ2,TRANSPOSE(EX$45:EX$50))/$AQ2+EX45</f>
        <v>0.21076476152157003</v>
      </c>
    </row>
    <row r="53" spans="1:154">
      <c r="A53" s="6">
        <v>-0.35854810824025429</v>
      </c>
      <c r="B53" s="6">
        <v>1.6240215278113344</v>
      </c>
      <c r="C53" s="6">
        <v>2.6525943827816461</v>
      </c>
      <c r="D53" s="6">
        <v>6.1661044701001491E-2</v>
      </c>
      <c r="E53" s="6">
        <v>-0.72020652034997179</v>
      </c>
      <c r="F53" s="6">
        <v>7.3882999044599007</v>
      </c>
      <c r="G53" s="6">
        <v>0.10726760281479629</v>
      </c>
      <c r="H53" s="6">
        <v>-2.2937742163124124</v>
      </c>
      <c r="I53" s="40">
        <f>SUMPRODUCT(J53:O53,Results!B$12:G$12)+Results!$E$5*H53-AD53+AE53</f>
        <v>-43.273602908798424</v>
      </c>
      <c r="J53" s="9">
        <f>SUMPRODUCT($A53:$F53,Results!$B$15:$G$15)</f>
        <v>-1.9464441919243913</v>
      </c>
      <c r="K53" s="9">
        <f>SUMPRODUCT($A53:$F53,Results!$B$16:$G$16)</f>
        <v>-2.7213202661629641</v>
      </c>
      <c r="L53" s="9">
        <f>SUMPRODUCT($A53:$F53,Results!$B$17:$G$17)</f>
        <v>9.8721757973986843</v>
      </c>
      <c r="M53" s="9">
        <f>SUMPRODUCT($A53:$F53,Results!$B$18:$G$18)</f>
        <v>2.4300103116755265</v>
      </c>
      <c r="N53" s="9">
        <f>SUMPRODUCT($A53:$F53,Results!$B$19:$G$19)</f>
        <v>-5.2038789339413416</v>
      </c>
      <c r="O53" s="9">
        <f>SUMPRODUCT($A53:$F53,Results!$B$20:$G$20)</f>
        <v>-11.315211104881792</v>
      </c>
      <c r="P53" s="9" cm="1">
        <f t="array" ref="P53">SUMPRODUCT(J53:O53,TRANSPOSE(BQ$20:BQ$25))+$AI$20-$BQ$27</f>
        <v>-10.350250678230235</v>
      </c>
      <c r="Q53" s="27" cm="1">
        <f t="array" ref="Q53">SUMPRODUCT(J53:O53,TRANSPOSE(EX$20:EX$25))+$AI$20-$EX$27</f>
        <v>-27.568474849619594</v>
      </c>
      <c r="R53" s="9">
        <f>I53-Results!$E$5*H53</f>
        <v>-29.510957610923949</v>
      </c>
      <c r="S53" s="9" cm="1">
        <f t="array" ref="S53">SUMPRODUCT(J53:O53,TRANSPOSE(AW$28:AW$33))+$AI$20-$AH$26</f>
        <v>-0.54897537551282483</v>
      </c>
      <c r="T53" s="9">
        <f>SUMPRODUCT(J53:O53,Results!K$9:P$9)</f>
        <v>-27.950704354896647</v>
      </c>
      <c r="U53" s="9">
        <f>SUMPRODUCT(J53:O53,Results!K$9:P$9)+$AI$20-$AH$31</f>
        <v>-29.532933075969805</v>
      </c>
      <c r="V53" s="9">
        <f t="shared" si="6"/>
        <v>-32.923352230568184</v>
      </c>
      <c r="W53" s="9">
        <f t="shared" si="7"/>
        <v>-15.705128059178829</v>
      </c>
      <c r="X53" s="9">
        <f t="shared" si="8"/>
        <v>-13.762645297874474</v>
      </c>
      <c r="Y53" s="9">
        <f t="shared" si="9"/>
        <v>-42.724627533285599</v>
      </c>
      <c r="Z53" s="9">
        <f t="shared" si="10"/>
        <v>-76.015826335888562</v>
      </c>
      <c r="AA53" s="9">
        <f t="shared" si="11"/>
        <v>-13.740669832828619</v>
      </c>
      <c r="AC53" s="9">
        <v>-15.590601625325849</v>
      </c>
      <c r="AD53" s="9">
        <v>-15.590601625325849</v>
      </c>
      <c r="AE53" s="9">
        <f t="shared" si="12"/>
        <v>-15.590601625325849</v>
      </c>
      <c r="AF53" s="9">
        <f t="shared" ca="1" si="0"/>
        <v>3.6885668368659141E-2</v>
      </c>
      <c r="BD53" s="21" cm="1">
        <f t="array" ref="BD53">-SUMPRODUCT($AU3:$AZ3,TRANSPOSE(BD$45:BD$50))/$AQ3+BD46</f>
        <v>7.9198760026078951E-2</v>
      </c>
      <c r="BE53" s="21" cm="1">
        <f t="array" ref="BE53">-SUMPRODUCT($AU3:$AZ3,TRANSPOSE(BE$45:BE$50))/$AQ3+BE46</f>
        <v>0.36398360102489502</v>
      </c>
      <c r="BF53" s="21" cm="1">
        <f t="array" ref="BF53">-SUMPRODUCT($AU3:$AZ3,TRANSPOSE(BF$45:BF$50))/$AQ3+BF46</f>
        <v>0.41071908096556925</v>
      </c>
      <c r="BG53" s="21" cm="1">
        <f t="array" ref="BG53">-SUMPRODUCT($AU3:$AZ3,TRANSPOSE(BG$45:BG$50))/$AQ3+BG46</f>
        <v>0.49051779949880292</v>
      </c>
      <c r="BH53" s="21" cm="1">
        <f t="array" ref="BH53">-SUMPRODUCT($AU3:$AZ3,TRANSPOSE(BH$45:BH$50))/$AQ3+BH46</f>
        <v>0.52734232150193538</v>
      </c>
      <c r="BI53" s="21" cm="1">
        <f t="array" ref="BI53">-SUMPRODUCT($AU3:$AZ3,TRANSPOSE(BI$45:BI$50))/$AQ3+BI46</f>
        <v>0.55916556384072102</v>
      </c>
      <c r="BJ53" s="21" cm="1">
        <f t="array" ref="BJ53">-SUMPRODUCT($AU3:$AZ3,TRANSPOSE(BJ$45:BJ$50))/$AQ3+BJ46</f>
        <v>0.58107116701499972</v>
      </c>
      <c r="BK53" s="21" cm="1">
        <f t="array" ref="BK53">-SUMPRODUCT($AU3:$AZ3,TRANSPOSE(BK$45:BK$50))/$AQ3+BK46</f>
        <v>0.59866046794603223</v>
      </c>
      <c r="BL53" s="21" cm="1">
        <f t="array" ref="BL53">-SUMPRODUCT($AU3:$AZ3,TRANSPOSE(BL$45:BL$50))/$AQ3+BL46</f>
        <v>0.61251130140089427</v>
      </c>
      <c r="BM53" s="21" cm="1">
        <f t="array" ref="BM53">-SUMPRODUCT($AU3:$AZ3,TRANSPOSE(BM$45:BM$50))/$AQ3+BM46</f>
        <v>0.62393032473502141</v>
      </c>
      <c r="BN53" s="21" cm="1">
        <f t="array" ref="BN53">-SUMPRODUCT($AU3:$AZ3,TRANSPOSE(BN$45:BN$50))/$AQ3+BN46</f>
        <v>0.63345619824070354</v>
      </c>
      <c r="BO53" s="21" cm="1">
        <f t="array" ref="BO53">-SUMPRODUCT($AU3:$AZ3,TRANSPOSE(BO$45:BO$50))/$AQ3+BO46</f>
        <v>0.64156322964536538</v>
      </c>
      <c r="BP53" s="21" cm="1">
        <f t="array" ref="BP53">-SUMPRODUCT($AU3:$AZ3,TRANSPOSE(BP$45:BP$50))/$AQ3+BP46</f>
        <v>0.64854561196237548</v>
      </c>
      <c r="BQ53" s="21" cm="1">
        <f t="array" ref="BQ53">-SUMPRODUCT($AU3:$AZ3,TRANSPOSE(BQ$45:BQ$50))/$AQ3+BQ46</f>
        <v>0.6546276918571432</v>
      </c>
      <c r="BR53" s="21" cm="1">
        <f t="array" ref="BR53">-SUMPRODUCT($AU3:$AZ3,TRANSPOSE(BR$45:BR$50))/$AQ3+BR46</f>
        <v>0.65997021041503467</v>
      </c>
      <c r="BS53" s="21" cm="1">
        <f t="array" ref="BS53">-SUMPRODUCT($AU3:$AZ3,TRANSPOSE(BS$45:BS$50))/$AQ3+BS46</f>
        <v>0.66469590890930541</v>
      </c>
      <c r="BT53" s="21" cm="1">
        <f t="array" ref="BT53">-SUMPRODUCT($AU3:$AZ3,TRANSPOSE(BT$45:BT$50))/$AQ3+BT46</f>
        <v>0.66889872563390229</v>
      </c>
      <c r="BU53" s="21" cm="1">
        <f t="array" ref="BU53">-SUMPRODUCT($AU3:$AZ3,TRANSPOSE(BU$45:BU$50))/$AQ3+BU46</f>
        <v>0.6726526083132125</v>
      </c>
      <c r="BV53" s="21" cm="1">
        <f t="array" ref="BV53">-SUMPRODUCT($AU3:$AZ3,TRANSPOSE(BV$45:BV$50))/$AQ3+BV46</f>
        <v>0.67601660091987825</v>
      </c>
      <c r="BW53" s="21" cm="1">
        <f t="array" ref="BW53">-SUMPRODUCT($AU3:$AZ3,TRANSPOSE(BW$45:BW$50))/$AQ3+BW46</f>
        <v>0.67903871827232176</v>
      </c>
      <c r="BX53" s="21" cm="1">
        <f t="array" ref="BX53">-SUMPRODUCT($AU3:$AZ3,TRANSPOSE(BX$45:BX$50))/$AQ3+BX46</f>
        <v>0.68175857451154243</v>
      </c>
      <c r="BY53" s="21" cm="1">
        <f t="array" ref="BY53">-SUMPRODUCT($AU3:$AZ3,TRANSPOSE(BY$45:BY$50))/$AQ3+BY46</f>
        <v>0.68420931814115238</v>
      </c>
      <c r="BZ53" s="21" cm="1">
        <f t="array" ref="BZ53">-SUMPRODUCT($AU3:$AZ3,TRANSPOSE(BZ$45:BZ$50))/$AQ3+BZ46</f>
        <v>0.68641903185690911</v>
      </c>
      <c r="CA53" s="21" cm="1">
        <f t="array" ref="CA53">-SUMPRODUCT($AU3:$AZ3,TRANSPOSE(CA$45:CA$50))/$AQ3+CA46</f>
        <v>0.68841177593880176</v>
      </c>
      <c r="CB53" s="21" cm="1">
        <f t="array" ref="CB53">-SUMPRODUCT($AU3:$AZ3,TRANSPOSE(CB$45:CB$50))/$AQ3+CB46</f>
        <v>0.69020837053124962</v>
      </c>
      <c r="CC53" s="21" cm="1">
        <f t="array" ref="CC53">-SUMPRODUCT($AU3:$AZ3,TRANSPOSE(CC$45:CC$50))/$AQ3+CC46</f>
        <v>0.69182699191442221</v>
      </c>
      <c r="CD53" s="21" cm="1">
        <f t="array" ref="CD53">-SUMPRODUCT($AU3:$AZ3,TRANSPOSE(CD$45:CD$50))/$AQ3+CD46</f>
        <v>0.69328363191801756</v>
      </c>
      <c r="CE53" s="21" cm="1">
        <f t="array" ref="CE53">-SUMPRODUCT($AU3:$AZ3,TRANSPOSE(CE$45:CE$50))/$AQ3+CE46</f>
        <v>0.69459245649058521</v>
      </c>
      <c r="CF53" s="21" cm="1">
        <f t="array" ref="CF53">-SUMPRODUCT($AU3:$AZ3,TRANSPOSE(CF$45:CF$50))/$AQ3+CF46</f>
        <v>0.69576608878989155</v>
      </c>
      <c r="CG53" s="21" cm="1">
        <f t="array" ref="CG53">-SUMPRODUCT($AU3:$AZ3,TRANSPOSE(CG$45:CG$50))/$AQ3+CG46</f>
        <v>0.6968158353207945</v>
      </c>
      <c r="CH53" s="21" cm="1">
        <f t="array" ref="CH53">-SUMPRODUCT($AU3:$AZ3,TRANSPOSE(CH$45:CH$50))/$AQ3+CH46</f>
        <v>0.6977518686163996</v>
      </c>
      <c r="CI53" s="21" cm="1">
        <f t="array" ref="CI53">-SUMPRODUCT($AU3:$AZ3,TRANSPOSE(CI$45:CI$50))/$AQ3+CI46</f>
        <v>0.6985833764487781</v>
      </c>
      <c r="CJ53" s="21" cm="1">
        <f t="array" ref="CJ53">-SUMPRODUCT($AU3:$AZ3,TRANSPOSE(CJ$45:CJ$50))/$AQ3+CJ46</f>
        <v>0.69931868500213257</v>
      </c>
      <c r="CK53" s="21" cm="1">
        <f t="array" ref="CK53">-SUMPRODUCT($AU3:$AZ3,TRANSPOSE(CK$45:CK$50))/$AQ3+CK46</f>
        <v>0.69996536159627498</v>
      </c>
      <c r="CL53" s="21" cm="1">
        <f t="array" ref="CL53">-SUMPRODUCT($AU3:$AZ3,TRANSPOSE(CL$45:CL$50))/$AQ3+CL46</f>
        <v>0.70053030119284843</v>
      </c>
      <c r="CM53" s="21" cm="1">
        <f t="array" ref="CM53">-SUMPRODUCT($AU3:$AZ3,TRANSPOSE(CM$45:CM$50))/$AQ3+CM46</f>
        <v>0.70101979991691998</v>
      </c>
      <c r="CN53" s="21" cm="1">
        <f t="array" ref="CN53">-SUMPRODUCT($AU3:$AZ3,TRANSPOSE(CN$45:CN$50))/$AQ3+CN46</f>
        <v>0.70143961808207578</v>
      </c>
      <c r="CO53" s="21" cm="1">
        <f t="array" ref="CO53">-SUMPRODUCT($AU3:$AZ3,TRANSPOSE(CO$45:CO$50))/$AQ3+CO46</f>
        <v>0.70179503464934423</v>
      </c>
      <c r="CP53" s="21" cm="1">
        <f t="array" ref="CP53">-SUMPRODUCT($AU3:$AZ3,TRANSPOSE(CP$45:CP$50))/$AQ3+CP46</f>
        <v>0.70209089462928731</v>
      </c>
      <c r="CQ53" s="21" cm="1">
        <f t="array" ref="CQ53">-SUMPRODUCT($AU3:$AZ3,TRANSPOSE(CQ$45:CQ$50))/$AQ3+CQ46</f>
        <v>0.70233165061685288</v>
      </c>
      <c r="CR53" s="21" cm="1">
        <f t="array" ref="CR53">-SUMPRODUCT($AU3:$AZ3,TRANSPOSE(CR$45:CR$50))/$AQ3+CR46</f>
        <v>0.70252139940414948</v>
      </c>
      <c r="CS53" s="21" cm="1">
        <f t="array" ref="CS53">-SUMPRODUCT($AU3:$AZ3,TRANSPOSE(CS$45:CS$50))/$AQ3+CS46</f>
        <v>0.70266391442825205</v>
      </c>
      <c r="CT53" s="21" cm="1">
        <f t="array" ref="CT53">-SUMPRODUCT($AU3:$AZ3,TRANSPOSE(CT$45:CT$50))/$AQ3+CT46</f>
        <v>0.70276267466557574</v>
      </c>
      <c r="CU53" s="21" cm="1">
        <f t="array" ref="CU53">-SUMPRODUCT($AU3:$AZ3,TRANSPOSE(CU$45:CU$50))/$AQ3+CU46</f>
        <v>0.70282089047091834</v>
      </c>
      <c r="CV53" s="21" cm="1">
        <f t="array" ref="CV53">-SUMPRODUCT($AU3:$AZ3,TRANSPOSE(CV$45:CV$50))/$AQ3+CV46</f>
        <v>0.70284152677032963</v>
      </c>
      <c r="CW53" s="21" cm="1">
        <f t="array" ref="CW53">-SUMPRODUCT($AU3:$AZ3,TRANSPOSE(CW$45:CW$50))/$AQ3+CW46</f>
        <v>0.7028273239467524</v>
      </c>
      <c r="CX53" s="21" cm="1">
        <f t="array" ref="CX53">-SUMPRODUCT($AU3:$AZ3,TRANSPOSE(CX$45:CX$50))/$AQ3+CX46</f>
        <v>0.70278081670156001</v>
      </c>
      <c r="CY53" s="21" cm="1">
        <f t="array" ref="CY53">-SUMPRODUCT($AU3:$AZ3,TRANSPOSE(CY$45:CY$50))/$AQ3+CY46</f>
        <v>0.70270435113044727</v>
      </c>
      <c r="CZ53" s="21" cm="1">
        <f t="array" ref="CZ53">-SUMPRODUCT($AU3:$AZ3,TRANSPOSE(CZ$45:CZ$50))/$AQ3+CZ46</f>
        <v>0.70260010021611496</v>
      </c>
      <c r="DA53" s="21" cm="1">
        <f t="array" ref="DA53">-SUMPRODUCT($AU3:$AZ3,TRANSPOSE(DA$45:DA$50))/$AQ3+DA46</f>
        <v>0.70247007791091287</v>
      </c>
      <c r="DB53" s="21" cm="1">
        <f t="array" ref="DB53">-SUMPRODUCT($AU3:$AZ3,TRANSPOSE(DB$45:DB$50))/$AQ3+DB46</f>
        <v>0.70231615195867159</v>
      </c>
      <c r="DC53" s="21" cm="1">
        <f t="array" ref="DC53">-SUMPRODUCT($AU3:$AZ3,TRANSPOSE(DC$45:DC$50))/$AQ3+DC46</f>
        <v>0.70214005558517589</v>
      </c>
      <c r="DD53" s="21" cm="1">
        <f t="array" ref="DD53">-SUMPRODUCT($AU3:$AZ3,TRANSPOSE(DD$45:DD$50))/$AQ3+DD46</f>
        <v>0.70194339817031381</v>
      </c>
      <c r="DE53" s="21" cm="1">
        <f t="array" ref="DE53">-SUMPRODUCT($AU3:$AZ3,TRANSPOSE(DE$45:DE$50))/$AQ3+DE46</f>
        <v>0.70172767500115607</v>
      </c>
      <c r="DF53" s="21" cm="1">
        <f t="array" ref="DF53">-SUMPRODUCT($AU3:$AZ3,TRANSPOSE(DF$45:DF$50))/$AQ3+DF46</f>
        <v>0.70149427619359972</v>
      </c>
      <c r="DG53" s="21" cm="1">
        <f t="array" ref="DG53">-SUMPRODUCT($AU3:$AZ3,TRANSPOSE(DG$45:DG$50))/$AQ3+DG46</f>
        <v>0.70124449486031548</v>
      </c>
      <c r="DH53" s="21" cm="1">
        <f t="array" ref="DH53">-SUMPRODUCT($AU3:$AZ3,TRANSPOSE(DH$45:DH$50))/$AQ3+DH46</f>
        <v>0.70097953459424689</v>
      </c>
      <c r="DI53" s="21" cm="1">
        <f t="array" ref="DI53">-SUMPRODUCT($AU3:$AZ3,TRANSPOSE(DI$45:DI$50))/$AQ3+DI46</f>
        <v>0.70070051632960728</v>
      </c>
      <c r="DJ53" s="21" cm="1">
        <f t="array" ref="DJ53">-SUMPRODUCT($AU3:$AZ3,TRANSPOSE(DJ$45:DJ$50))/$AQ3+DJ46</f>
        <v>0.70040848463594463</v>
      </c>
      <c r="DK53" s="21" cm="1">
        <f t="array" ref="DK53">-SUMPRODUCT($AU3:$AZ3,TRANSPOSE(DK$45:DK$50))/$AQ3+DK46</f>
        <v>0.70010441349530028</v>
      </c>
      <c r="DL53" s="21" cm="1">
        <f t="array" ref="DL53">-SUMPRODUCT($AU3:$AZ3,TRANSPOSE(DL$45:DL$50))/$AQ3+DL46</f>
        <v>0.69978921160759122</v>
      </c>
      <c r="DM53" s="21" cm="1">
        <f t="array" ref="DM53">-SUMPRODUCT($AU3:$AZ3,TRANSPOSE(DM$45:DM$50))/$AQ3+DM46</f>
        <v>0.69946372726504158</v>
      </c>
      <c r="DN53" s="21" cm="1">
        <f t="array" ref="DN53">-SUMPRODUCT($AU3:$AZ3,TRANSPOSE(DN$45:DN$50))/$AQ3+DN46</f>
        <v>0.69912875283264653</v>
      </c>
      <c r="DO53" s="21" cm="1">
        <f t="array" ref="DO53">-SUMPRODUCT($AU3:$AZ3,TRANSPOSE(DO$45:DO$50))/$AQ3+DO46</f>
        <v>0.69878502886824756</v>
      </c>
      <c r="DP53" s="21" cm="1">
        <f t="array" ref="DP53">-SUMPRODUCT($AU3:$AZ3,TRANSPOSE(DP$45:DP$50))/$AQ3+DP46</f>
        <v>0.69843324791273664</v>
      </c>
      <c r="DQ53" s="21" cm="1">
        <f t="array" ref="DQ53">-SUMPRODUCT($AU3:$AZ3,TRANSPOSE(DQ$45:DQ$50))/$AQ3+DQ46</f>
        <v>0.69807405797817312</v>
      </c>
      <c r="DR53" s="21" cm="1">
        <f t="array" ref="DR53">-SUMPRODUCT($AU3:$AZ3,TRANSPOSE(DR$45:DR$50))/$AQ3+DR46</f>
        <v>0.69770806575911959</v>
      </c>
      <c r="DS53" s="21" cm="1">
        <f t="array" ref="DS53">-SUMPRODUCT($AU3:$AZ3,TRANSPOSE(DS$45:DS$50))/$AQ3+DS46</f>
        <v>0.69733583959028766</v>
      </c>
      <c r="DT53" s="21" cm="1">
        <f t="array" ref="DT53">-SUMPRODUCT($AU3:$AZ3,TRANSPOSE(DT$45:DT$50))/$AQ3+DT46</f>
        <v>0.69695791217156455</v>
      </c>
      <c r="DU53" s="21" cm="1">
        <f t="array" ref="DU53">-SUMPRODUCT($AU3:$AZ3,TRANSPOSE(DU$45:DU$50))/$AQ3+DU46</f>
        <v>0.6965747830796668</v>
      </c>
      <c r="DV53" s="21" cm="1">
        <f t="array" ref="DV53">-SUMPRODUCT($AU3:$AZ3,TRANSPOSE(DV$45:DV$50))/$AQ3+DV46</f>
        <v>0.69618692108401681</v>
      </c>
      <c r="DW53" s="21" cm="1">
        <f t="array" ref="DW53">-SUMPRODUCT($AU3:$AZ3,TRANSPOSE(DW$45:DW$50))/$AQ3+DW46</f>
        <v>0.69579476628292736</v>
      </c>
      <c r="DX53" s="21" cm="1">
        <f t="array" ref="DX53">-SUMPRODUCT($AU3:$AZ3,TRANSPOSE(DX$45:DX$50))/$AQ3+DX46</f>
        <v>0.69539873207481406</v>
      </c>
      <c r="DY53" s="21" cm="1">
        <f t="array" ref="DY53">-SUMPRODUCT($AU3:$AZ3,TRANSPOSE(DY$45:DY$50))/$AQ3+DY46</f>
        <v>0.69499920697790729</v>
      </c>
      <c r="DZ53" s="21" cm="1">
        <f t="array" ref="DZ53">-SUMPRODUCT($AU3:$AZ3,TRANSPOSE(DZ$45:DZ$50))/$AQ3+DZ46</f>
        <v>0.69459655631079864</v>
      </c>
      <c r="EA53" s="21" cm="1">
        <f t="array" ref="EA53">-SUMPRODUCT($AU3:$AZ3,TRANSPOSE(EA$45:EA$50))/$AQ3+EA46</f>
        <v>0.6941911237451186</v>
      </c>
      <c r="EB53" s="21" cm="1">
        <f t="array" ref="EB53">-SUMPRODUCT($AU3:$AZ3,TRANSPOSE(EB$45:EB$50))/$AQ3+EB46</f>
        <v>0.69378323274069575</v>
      </c>
      <c r="EC53" s="21" cm="1">
        <f t="array" ref="EC53">-SUMPRODUCT($AU3:$AZ3,TRANSPOSE(EC$45:EC$50))/$AQ3+EC46</f>
        <v>0.69337318787268232</v>
      </c>
      <c r="ED53" s="21" cm="1">
        <f t="array" ref="ED53">-SUMPRODUCT($AU3:$AZ3,TRANSPOSE(ED$45:ED$50))/$AQ3+ED46</f>
        <v>0.69296127605934121</v>
      </c>
      <c r="EE53" s="21" cm="1">
        <f t="array" ref="EE53">-SUMPRODUCT($AU3:$AZ3,TRANSPOSE(EE$45:EE$50))/$AQ3+EE46</f>
        <v>0.69254776769846427</v>
      </c>
      <c r="EF53" s="21" cm="1">
        <f t="array" ref="EF53">-SUMPRODUCT($AU3:$AZ3,TRANSPOSE(EF$45:EF$50))/$AQ3+EF46</f>
        <v>0.69213291771973307</v>
      </c>
      <c r="EG53" s="21" cm="1">
        <f t="array" ref="EG53">-SUMPRODUCT($AU3:$AZ3,TRANSPOSE(EG$45:EG$50))/$AQ3+EG46</f>
        <v>0.6917169665597247</v>
      </c>
      <c r="EH53" s="21" cm="1">
        <f t="array" ref="EH53">-SUMPRODUCT($AU3:$AZ3,TRANSPOSE(EH$45:EH$50))/$AQ3+EH46</f>
        <v>0.69130014106571591</v>
      </c>
      <c r="EI53" s="21" cm="1">
        <f t="array" ref="EI53">-SUMPRODUCT($AU3:$AZ3,TRANSPOSE(EI$45:EI$50))/$AQ3+EI46</f>
        <v>0.69088265533392701</v>
      </c>
      <c r="EJ53" s="21" cm="1">
        <f t="array" ref="EJ53">-SUMPRODUCT($AU3:$AZ3,TRANSPOSE(EJ$45:EJ$50))/$AQ3+EJ46</f>
        <v>0.69046471148738542</v>
      </c>
      <c r="EK53" s="21" cm="1">
        <f t="array" ref="EK53">-SUMPRODUCT($AU3:$AZ3,TRANSPOSE(EK$45:EK$50))/$AQ3+EK46</f>
        <v>0.69004650039816484</v>
      </c>
      <c r="EL53" s="21" cm="1">
        <f t="array" ref="EL53">-SUMPRODUCT($AU3:$AZ3,TRANSPOSE(EL$45:EL$50))/$AQ3+EL46</f>
        <v>0.68962820235836086</v>
      </c>
      <c r="EM53" s="21" cm="1">
        <f t="array" ref="EM53">-SUMPRODUCT($AU3:$AZ3,TRANSPOSE(EM$45:EM$50))/$AQ3+EM46</f>
        <v>0.6892099877038137</v>
      </c>
      <c r="EN53" s="21" cm="1">
        <f t="array" ref="EN53">-SUMPRODUCT($AU3:$AZ3,TRANSPOSE(EN$45:EN$50))/$AQ3+EN46</f>
        <v>0.68879201739425677</v>
      </c>
      <c r="EO53" s="21" cm="1">
        <f t="array" ref="EO53">-SUMPRODUCT($AU3:$AZ3,TRANSPOSE(EO$45:EO$50))/$AQ3+EO46</f>
        <v>0.68837444355327226</v>
      </c>
      <c r="EP53" s="21" cm="1">
        <f t="array" ref="EP53">-SUMPRODUCT($AU3:$AZ3,TRANSPOSE(EP$45:EP$50))/$AQ3+EP46</f>
        <v>0.68795740997116039</v>
      </c>
      <c r="EQ53" s="21" cm="1">
        <f t="array" ref="EQ53">-SUMPRODUCT($AU3:$AZ3,TRANSPOSE(EQ$45:EQ$50))/$AQ3+EQ46</f>
        <v>0.68754105257357212</v>
      </c>
      <c r="ER53" s="21" cm="1">
        <f t="array" ref="ER53">-SUMPRODUCT($AU3:$AZ3,TRANSPOSE(ER$45:ER$50))/$AQ3+ER46</f>
        <v>0.68712549985853522</v>
      </c>
      <c r="ES53" s="21" cm="1">
        <f t="array" ref="ES53">-SUMPRODUCT($AU3:$AZ3,TRANSPOSE(ES$45:ES$50))/$AQ3+ES46</f>
        <v>0.68671087330427771</v>
      </c>
      <c r="ET53" s="21" cm="1">
        <f t="array" ref="ET53">-SUMPRODUCT($AU3:$AZ3,TRANSPOSE(ET$45:ET$50))/$AQ3+ET46</f>
        <v>0.68629728775006837</v>
      </c>
      <c r="EU53" s="21" cm="1">
        <f t="array" ref="EU53">-SUMPRODUCT($AU3:$AZ3,TRANSPOSE(EU$45:EU$50))/$AQ3+EU46</f>
        <v>0.68588485175211311</v>
      </c>
      <c r="EV53" s="21" cm="1">
        <f t="array" ref="EV53">-SUMPRODUCT($AU3:$AZ3,TRANSPOSE(EV$45:EV$50))/$AQ3+EV46</f>
        <v>0.68547366791638076</v>
      </c>
      <c r="EW53" s="21" cm="1">
        <f t="array" ref="EW53">-SUMPRODUCT($AU3:$AZ3,TRANSPOSE(EW$45:EW$50))/$AQ3+EW46</f>
        <v>0.68506383321008357</v>
      </c>
      <c r="EX53" s="21" cm="1">
        <f t="array" ref="EX53">-SUMPRODUCT($AU3:$AZ3,TRANSPOSE(EX$45:EX$50))/$AQ3+EX46</f>
        <v>0.68465543925339767</v>
      </c>
    </row>
    <row r="54" spans="1:154">
      <c r="A54" s="6">
        <v>-0.79415838583058429</v>
      </c>
      <c r="B54" s="6">
        <v>3.8264932590025413</v>
      </c>
      <c r="C54" s="6">
        <v>-1.1405616040056132</v>
      </c>
      <c r="D54" s="6">
        <v>-1.1176482741680369</v>
      </c>
      <c r="E54" s="6">
        <v>2.880171359464903</v>
      </c>
      <c r="F54" s="6">
        <v>6.2825057046715882</v>
      </c>
      <c r="G54" s="6">
        <v>1.246183120673755</v>
      </c>
      <c r="H54" s="6">
        <v>-1.1548586984534535</v>
      </c>
      <c r="I54" s="40">
        <f>SUMPRODUCT(J54:O54,Results!B$12:G$12)+Results!$E$5*H54-AD54+AE54</f>
        <v>1.4892945747014874</v>
      </c>
      <c r="J54" s="9">
        <f>SUMPRODUCT($A54:$F54,Results!$B$15:$G$15)</f>
        <v>-1.0207353787251159</v>
      </c>
      <c r="K54" s="9">
        <f>SUMPRODUCT($A54:$F54,Results!$B$16:$G$16)</f>
        <v>2.4101998053690226</v>
      </c>
      <c r="L54" s="9">
        <f>SUMPRODUCT($A54:$F54,Results!$B$17:$G$17)</f>
        <v>22.692725488829346</v>
      </c>
      <c r="M54" s="9">
        <f>SUMPRODUCT($A54:$F54,Results!$B$18:$G$18)</f>
        <v>7.2729659901400225</v>
      </c>
      <c r="N54" s="9">
        <f>SUMPRODUCT($A54:$F54,Results!$B$19:$G$19)</f>
        <v>-0.33631540042160346</v>
      </c>
      <c r="O54" s="9">
        <f>SUMPRODUCT($A54:$F54,Results!$B$20:$G$20)</f>
        <v>-4.7989427313154334</v>
      </c>
      <c r="P54" s="9" cm="1">
        <f t="array" ref="P54">SUMPRODUCT(J54:O54,TRANSPOSE(BQ$20:BQ$25))+$AI$20-$BQ$27</f>
        <v>17.08236562918821</v>
      </c>
      <c r="Q54" s="27" cm="1">
        <f t="array" ref="Q54">SUMPRODUCT(J54:O54,TRANSPOSE(EX$20:EX$25))+$AI$20-$EX$27</f>
        <v>9.7445969642999302</v>
      </c>
      <c r="R54" s="9">
        <f>I54-Results!$E$5*H54</f>
        <v>8.4184467654222086</v>
      </c>
      <c r="S54" s="9" cm="1">
        <f t="array" ref="S54">SUMPRODUCT(J54:O54,TRANSPOSE(AW$28:AW$33))+$AI$20-$AH$26</f>
        <v>5.3335118514687778</v>
      </c>
      <c r="T54" s="9">
        <f>SUMPRODUCT(J54:O54,Results!K$9:P$9)</f>
        <v>11.207428860051285</v>
      </c>
      <c r="U54" s="9">
        <f>SUMPRODUCT(J54:O54,Results!K$9:P$9)+$AI$20-$AH$31</f>
        <v>9.6252001389781299</v>
      </c>
      <c r="V54" s="9">
        <f t="shared" si="6"/>
        <v>-15.593071054486723</v>
      </c>
      <c r="W54" s="9">
        <f t="shared" si="7"/>
        <v>-8.2553023895984428</v>
      </c>
      <c r="X54" s="9">
        <f t="shared" si="8"/>
        <v>-6.9291521907207212</v>
      </c>
      <c r="Y54" s="9">
        <f t="shared" si="9"/>
        <v>-3.8442172767672904</v>
      </c>
      <c r="Z54" s="9">
        <f t="shared" si="10"/>
        <v>-31.252928852388642</v>
      </c>
      <c r="AA54" s="9">
        <f t="shared" si="11"/>
        <v>-8.1359055642766425</v>
      </c>
      <c r="AC54" s="9">
        <v>-8.2027842567597151</v>
      </c>
      <c r="AD54" s="9">
        <v>-8.2027842567597151</v>
      </c>
      <c r="AE54" s="9">
        <f t="shared" si="12"/>
        <v>-8.2027842567597151</v>
      </c>
      <c r="AF54" s="9">
        <f t="shared" ca="1" si="0"/>
        <v>0.94891280055860061</v>
      </c>
      <c r="BD54" s="21" cm="1">
        <f t="array" ref="BD54">-SUMPRODUCT($AU4:$AZ4,TRANSPOSE(BD$45:BD$50))/$AQ4+BD47</f>
        <v>0.28260225667319999</v>
      </c>
      <c r="BE54" s="21" cm="1">
        <f t="array" ref="BE54">-SUMPRODUCT($AU4:$AZ4,TRANSPOSE(BE$45:BE$50))/$AQ4+BE47</f>
        <v>0.359105004050078</v>
      </c>
      <c r="BF54" s="21" cm="1">
        <f t="array" ref="BF54">-SUMPRODUCT($AU4:$AZ4,TRANSPOSE(BF$45:BF$50))/$AQ4+BF47</f>
        <v>0.33816355430708145</v>
      </c>
      <c r="BG54" s="21" cm="1">
        <f t="array" ref="BG54">-SUMPRODUCT($AU4:$AZ4,TRANSPOSE(BG$45:BG$50))/$AQ4+BG47</f>
        <v>0.31804999864007633</v>
      </c>
      <c r="BH54" s="21" cm="1">
        <f t="array" ref="BH54">-SUMPRODUCT($AU4:$AZ4,TRANSPOSE(BH$45:BH$50))/$AQ4+BH47</f>
        <v>0.29453007036128132</v>
      </c>
      <c r="BI54" s="21" cm="1">
        <f t="array" ref="BI54">-SUMPRODUCT($AU4:$AZ4,TRANSPOSE(BI$45:BI$50))/$AQ4+BI47</f>
        <v>0.27225191147232586</v>
      </c>
      <c r="BJ54" s="21" cm="1">
        <f t="array" ref="BJ54">-SUMPRODUCT($AU4:$AZ4,TRANSPOSE(BJ$45:BJ$50))/$AQ4+BJ47</f>
        <v>0.25252321528165567</v>
      </c>
      <c r="BK54" s="21" cm="1">
        <f t="array" ref="BK54">-SUMPRODUCT($AU4:$AZ4,TRANSPOSE(BK$45:BK$50))/$AQ4+BK47</f>
        <v>0.2350564010699398</v>
      </c>
      <c r="BL54" s="21" cm="1">
        <f t="array" ref="BL54">-SUMPRODUCT($AU4:$AZ4,TRANSPOSE(BL$45:BL$50))/$AQ4+BL47</f>
        <v>0.21979758939664454</v>
      </c>
      <c r="BM54" s="21" cm="1">
        <f t="array" ref="BM54">-SUMPRODUCT($AU4:$AZ4,TRANSPOSE(BM$45:BM$50))/$AQ4+BM47</f>
        <v>0.20638270687706894</v>
      </c>
      <c r="BN54" s="21" cm="1">
        <f t="array" ref="BN54">-SUMPRODUCT($AU4:$AZ4,TRANSPOSE(BN$45:BN$50))/$AQ4+BN47</f>
        <v>0.19455703689255072</v>
      </c>
      <c r="BO54" s="21" cm="1">
        <f t="array" ref="BO54">-SUMPRODUCT($AU4:$AZ4,TRANSPOSE(BO$45:BO$50))/$AQ4+BO47</f>
        <v>0.18406206979362549</v>
      </c>
      <c r="BP54" s="21" cm="1">
        <f t="array" ref="BP54">-SUMPRODUCT($AU4:$AZ4,TRANSPOSE(BP$45:BP$50))/$AQ4+BP47</f>
        <v>0.17469407921564156</v>
      </c>
      <c r="BQ54" s="21" cm="1">
        <f t="array" ref="BQ54">-SUMPRODUCT($AU4:$AZ4,TRANSPOSE(BQ$45:BQ$50))/$AQ4+BQ47</f>
        <v>0.16628056305335667</v>
      </c>
      <c r="BR54" s="21" cm="1">
        <f t="array" ref="BR54">-SUMPRODUCT($AU4:$AZ4,TRANSPOSE(BR$45:BR$50))/$AQ4+BR47</f>
        <v>0.15868237125559026</v>
      </c>
      <c r="BS54" s="21" cm="1">
        <f t="array" ref="BS54">-SUMPRODUCT($AU4:$AZ4,TRANSPOSE(BS$45:BS$50))/$AQ4+BS47</f>
        <v>0.15178527654984586</v>
      </c>
      <c r="BT54" s="21" cm="1">
        <f t="array" ref="BT54">-SUMPRODUCT($AU4:$AZ4,TRANSPOSE(BT$45:BT$50))/$AQ4+BT47</f>
        <v>0.14549603127532854</v>
      </c>
      <c r="BU54" s="21" cm="1">
        <f t="array" ref="BU54">-SUMPRODUCT($AU4:$AZ4,TRANSPOSE(BU$45:BU$50))/$AQ4+BU47</f>
        <v>0.13973785060783453</v>
      </c>
      <c r="BV54" s="21" cm="1">
        <f t="array" ref="BV54">-SUMPRODUCT($AU4:$AZ4,TRANSPOSE(BV$45:BV$50))/$AQ4+BV47</f>
        <v>0.13444721215171423</v>
      </c>
      <c r="BW54" s="21" cm="1">
        <f t="array" ref="BW54">-SUMPRODUCT($AU4:$AZ4,TRANSPOSE(BW$45:BW$50))/$AQ4+BW47</f>
        <v>0.12957115367314159</v>
      </c>
      <c r="BX54" s="21" cm="1">
        <f t="array" ref="BX54">-SUMPRODUCT($AU4:$AZ4,TRANSPOSE(BX$45:BX$50))/$AQ4+BX47</f>
        <v>0.12506519994045912</v>
      </c>
      <c r="BY54" s="21" cm="1">
        <f t="array" ref="BY54">-SUMPRODUCT($AU4:$AZ4,TRANSPOSE(BY$45:BY$50))/$AQ4+BY47</f>
        <v>0.12089171023153486</v>
      </c>
      <c r="BZ54" s="21" cm="1">
        <f t="array" ref="BZ54">-SUMPRODUCT($AU4:$AZ4,TRANSPOSE(BZ$45:BZ$50))/$AQ4+BZ47</f>
        <v>0.11701858485596256</v>
      </c>
      <c r="CA54" s="21" cm="1">
        <f t="array" ref="CA54">-SUMPRODUCT($AU4:$AZ4,TRANSPOSE(CA$45:CA$50))/$AQ4+CA47</f>
        <v>0.11341824127390353</v>
      </c>
      <c r="CB54" s="21" cm="1">
        <f t="array" ref="CB54">-SUMPRODUCT($AU4:$AZ4,TRANSPOSE(CB$45:CB$50))/$AQ4+CB47</f>
        <v>0.11006680386994078</v>
      </c>
      <c r="CC54" s="21" cm="1">
        <f t="array" ref="CC54">-SUMPRODUCT($AU4:$AZ4,TRANSPOSE(CC$45:CC$50))/$AQ4+CC47</f>
        <v>0.10694345872966231</v>
      </c>
      <c r="CD54" s="21" cm="1">
        <f t="array" ref="CD54">-SUMPRODUCT($AU4:$AZ4,TRANSPOSE(CD$45:CD$50))/$AQ4+CD47</f>
        <v>0.10402993769918087</v>
      </c>
      <c r="CE54" s="21" cm="1">
        <f t="array" ref="CE54">-SUMPRODUCT($AU4:$AZ4,TRANSPOSE(CE$45:CE$50))/$AQ4+CE47</f>
        <v>0.10131010348559102</v>
      </c>
      <c r="CF54" s="21" cm="1">
        <f t="array" ref="CF54">-SUMPRODUCT($AU4:$AZ4,TRANSPOSE(CF$45:CF$50))/$AQ4+CF47</f>
        <v>9.8769614248817694E-2</v>
      </c>
      <c r="CG54" s="21" cm="1">
        <f t="array" ref="CG54">-SUMPRODUCT($AU4:$AZ4,TRANSPOSE(CG$45:CG$50))/$AQ4+CG47</f>
        <v>9.6395650926243748E-2</v>
      </c>
      <c r="CH54" s="21" cm="1">
        <f t="array" ref="CH54">-SUMPRODUCT($AU4:$AZ4,TRANSPOSE(CH$45:CH$50))/$AQ4+CH47</f>
        <v>9.4176694322538848E-2</v>
      </c>
      <c r="CI54" s="21" cm="1">
        <f t="array" ref="CI54">-SUMPRODUCT($AU4:$AZ4,TRANSPOSE(CI$45:CI$50))/$AQ4+CI47</f>
        <v>9.2102341855771347E-2</v>
      </c>
      <c r="CJ54" s="21" cm="1">
        <f t="array" ref="CJ54">-SUMPRODUCT($AU4:$AZ4,TRANSPOSE(CJ$45:CJ$50))/$AQ4+CJ47</f>
        <v>9.0163156061388278E-2</v>
      </c>
      <c r="CK54" s="21" cm="1">
        <f t="array" ref="CK54">-SUMPRODUCT($AU4:$AZ4,TRANSPOSE(CK$45:CK$50))/$AQ4+CK47</f>
        <v>8.8350538651101623E-2</v>
      </c>
      <c r="CL54" s="21" cm="1">
        <f t="array" ref="CL54">-SUMPRODUCT($AU4:$AZ4,TRANSPOSE(CL$45:CL$50))/$AQ4+CL47</f>
        <v>8.6656625235559531E-2</v>
      </c>
      <c r="CM54" s="21" cm="1">
        <f t="array" ref="CM54">-SUMPRODUCT($AU4:$AZ4,TRANSPOSE(CM$45:CM$50))/$AQ4+CM47</f>
        <v>8.5074196836127269E-2</v>
      </c>
      <c r="CN54" s="21" cm="1">
        <f t="array" ref="CN54">-SUMPRODUCT($AU4:$AZ4,TRANSPOSE(CN$45:CN$50))/$AQ4+CN47</f>
        <v>8.3596605102857907E-2</v>
      </c>
      <c r="CO54" s="21" cm="1">
        <f t="array" ref="CO54">-SUMPRODUCT($AU4:$AZ4,TRANSPOSE(CO$45:CO$50))/$AQ4+CO47</f>
        <v>8.2217708774739384E-2</v>
      </c>
      <c r="CP54" s="21" cm="1">
        <f t="array" ref="CP54">-SUMPRODUCT($AU4:$AZ4,TRANSPOSE(CP$45:CP$50))/$AQ4+CP47</f>
        <v>8.0931819404462577E-2</v>
      </c>
      <c r="CQ54" s="21" cm="1">
        <f t="array" ref="CQ54">-SUMPRODUCT($AU4:$AZ4,TRANSPOSE(CQ$45:CQ$50))/$AQ4+CQ47</f>
        <v>7.9733654753359806E-2</v>
      </c>
      <c r="CR54" s="21" cm="1">
        <f t="array" ref="CR54">-SUMPRODUCT($AU4:$AZ4,TRANSPOSE(CR$45:CR$50))/$AQ4+CR47</f>
        <v>7.8618298565831871E-2</v>
      </c>
      <c r="CS54" s="21" cm="1">
        <f t="array" ref="CS54">-SUMPRODUCT($AU4:$AZ4,TRANSPOSE(CS$45:CS$50))/$AQ4+CS47</f>
        <v>7.758116567408388E-2</v>
      </c>
      <c r="CT54" s="21" cm="1">
        <f t="array" ref="CT54">-SUMPRODUCT($AU4:$AZ4,TRANSPOSE(CT$45:CT$50))/$AQ4+CT47</f>
        <v>7.6617971576841082E-2</v>
      </c>
      <c r="CU54" s="21" cm="1">
        <f t="array" ref="CU54">-SUMPRODUCT($AU4:$AZ4,TRANSPOSE(CU$45:CU$50))/$AQ4+CU47</f>
        <v>7.5724705790318911E-2</v>
      </c>
      <c r="CV54" s="21" cm="1">
        <f t="array" ref="CV54">-SUMPRODUCT($AU4:$AZ4,TRANSPOSE(CV$45:CV$50))/$AQ4+CV47</f>
        <v>7.4897608394141668E-2</v>
      </c>
      <c r="CW54" s="21" cm="1">
        <f t="array" ref="CW54">-SUMPRODUCT($AU4:$AZ4,TRANSPOSE(CW$45:CW$50))/$AQ4+CW47</f>
        <v>7.4133149295414022E-2</v>
      </c>
      <c r="CX54" s="21" cm="1">
        <f t="array" ref="CX54">-SUMPRODUCT($AU4:$AZ4,TRANSPOSE(CX$45:CX$50))/$AQ4+CX47</f>
        <v>7.3428009815633077E-2</v>
      </c>
      <c r="CY54" s="21" cm="1">
        <f t="array" ref="CY54">-SUMPRODUCT($AU4:$AZ4,TRANSPOSE(CY$45:CY$50))/$AQ4+CY47</f>
        <v>7.277906627142991E-2</v>
      </c>
      <c r="CZ54" s="21" cm="1">
        <f t="array" ref="CZ54">-SUMPRODUCT($AU4:$AZ4,TRANSPOSE(CZ$45:CZ$50))/$AQ4+CZ47</f>
        <v>7.2183375274262121E-2</v>
      </c>
      <c r="DA54" s="21" cm="1">
        <f t="array" ref="DA54">-SUMPRODUCT($AU4:$AZ4,TRANSPOSE(DA$45:DA$50))/$AQ4+DA47</f>
        <v>7.1638160518527311E-2</v>
      </c>
      <c r="DB54" s="21" cm="1">
        <f t="array" ref="DB54">-SUMPRODUCT($AU4:$AZ4,TRANSPOSE(DB$45:DB$50))/$AQ4+DB47</f>
        <v>7.1140800864025466E-2</v>
      </c>
      <c r="DC54" s="21" cm="1">
        <f t="array" ref="DC54">-SUMPRODUCT($AU4:$AZ4,TRANSPOSE(DC$45:DC$50))/$AQ4+DC47</f>
        <v>7.0688819548762119E-2</v>
      </c>
      <c r="DD54" s="21" cm="1">
        <f t="array" ref="DD54">-SUMPRODUCT($AU4:$AZ4,TRANSPOSE(DD$45:DD$50))/$AQ4+DD47</f>
        <v>7.0279874392967151E-2</v>
      </c>
      <c r="DE54" s="21" cm="1">
        <f t="array" ref="DE54">-SUMPRODUCT($AU4:$AZ4,TRANSPOSE(DE$45:DE$50))/$AQ4+DE47</f>
        <v>6.9911748875854968E-2</v>
      </c>
      <c r="DF54" s="21" cm="1">
        <f t="array" ref="DF54">-SUMPRODUCT($AU4:$AZ4,TRANSPOSE(DF$45:DF$50))/$AQ4+DF47</f>
        <v>6.9582343983853823E-2</v>
      </c>
      <c r="DG54" s="21" cm="1">
        <f t="array" ref="DG54">-SUMPRODUCT($AU4:$AZ4,TRANSPOSE(DG$45:DG$50))/$AQ4+DG47</f>
        <v>6.9289670743404752E-2</v>
      </c>
      <c r="DH54" s="21" cm="1">
        <f t="array" ref="DH54">-SUMPRODUCT($AU4:$AZ4,TRANSPOSE(DH$45:DH$50))/$AQ4+DH47</f>
        <v>6.9031843363477188E-2</v>
      </c>
      <c r="DI54" s="21" cm="1">
        <f t="array" ref="DI54">-SUMPRODUCT($AU4:$AZ4,TRANSPOSE(DI$45:DI$50))/$AQ4+DI47</f>
        <v>6.8807072923080775E-2</v>
      </c>
      <c r="DJ54" s="21" cm="1">
        <f t="array" ref="DJ54">-SUMPRODUCT($AU4:$AZ4,TRANSPOSE(DJ$45:DJ$50))/$AQ4+DJ47</f>
        <v>6.8613661547599902E-2</v>
      </c>
      <c r="DK54" s="21" cm="1">
        <f t="array" ref="DK54">-SUMPRODUCT($AU4:$AZ4,TRANSPOSE(DK$45:DK$50))/$AQ4+DK47</f>
        <v>6.8449997025014309E-2</v>
      </c>
      <c r="DL54" s="21" cm="1">
        <f t="array" ref="DL54">-SUMPRODUCT($AU4:$AZ4,TRANSPOSE(DL$45:DL$50))/$AQ4+DL47</f>
        <v>6.8314547819214366E-2</v>
      </c>
      <c r="DM54" s="21" cm="1">
        <f t="array" ref="DM54">-SUMPRODUCT($AU4:$AZ4,TRANSPOSE(DM$45:DM$50))/$AQ4+DM47</f>
        <v>6.8205858442854789E-2</v>
      </c>
      <c r="DN54" s="21" cm="1">
        <f t="array" ref="DN54">-SUMPRODUCT($AU4:$AZ4,TRANSPOSE(DN$45:DN$50))/$AQ4+DN47</f>
        <v>6.8122545156668185E-2</v>
      </c>
      <c r="DO54" s="21" cm="1">
        <f t="array" ref="DO54">-SUMPRODUCT($AU4:$AZ4,TRANSPOSE(DO$45:DO$50))/$AQ4+DO47</f>
        <v>6.8063291966001721E-2</v>
      </c>
      <c r="DP54" s="21" cm="1">
        <f t="array" ref="DP54">-SUMPRODUCT($AU4:$AZ4,TRANSPOSE(DP$45:DP$50))/$AQ4+DP47</f>
        <v>6.8026846888642092E-2</v>
      </c>
      <c r="DQ54" s="21" cm="1">
        <f t="array" ref="DQ54">-SUMPRODUCT($AU4:$AZ4,TRANSPOSE(DQ$45:DQ$50))/$AQ4+DQ47</f>
        <v>6.8012018470852795E-2</v>
      </c>
      <c r="DR54" s="21" cm="1">
        <f t="array" ref="DR54">-SUMPRODUCT($AU4:$AZ4,TRANSPOSE(DR$45:DR$50))/$AQ4+DR47</f>
        <v>6.8017672531017676E-2</v>
      </c>
      <c r="DS54" s="21" cm="1">
        <f t="array" ref="DS54">-SUMPRODUCT($AU4:$AZ4,TRANSPOSE(DS$45:DS$50))/$AQ4+DS47</f>
        <v>6.8042729112440067E-2</v>
      </c>
      <c r="DT54" s="21" cm="1">
        <f t="array" ref="DT54">-SUMPRODUCT($AU4:$AZ4,TRANSPOSE(DT$45:DT$50))/$AQ4+DT47</f>
        <v>6.8086159628718973E-2</v>
      </c>
      <c r="DU54" s="21" cm="1">
        <f t="array" ref="DU54">-SUMPRODUCT($AU4:$AZ4,TRANSPOSE(DU$45:DU$50))/$AQ4+DU47</f>
        <v>6.814698418676976E-2</v>
      </c>
      <c r="DV54" s="21" cm="1">
        <f t="array" ref="DV54">-SUMPRODUCT($AU4:$AZ4,TRANSPOSE(DV$45:DV$50))/$AQ4+DV47</f>
        <v>6.8224269073998062E-2</v>
      </c>
      <c r="DW54" s="21" cm="1">
        <f t="array" ref="DW54">-SUMPRODUCT($AU4:$AZ4,TRANSPOSE(DW$45:DW$50))/$AQ4+DW47</f>
        <v>6.8317124397406753E-2</v>
      </c>
      <c r="DX54" s="21" cm="1">
        <f t="array" ref="DX54">-SUMPRODUCT($AU4:$AZ4,TRANSPOSE(DX$45:DX$50))/$AQ4+DX47</f>
        <v>6.8424701863540174E-2</v>
      </c>
      <c r="DY54" s="21" cm="1">
        <f t="array" ref="DY54">-SUMPRODUCT($AU4:$AZ4,TRANSPOSE(DY$45:DY$50))/$AQ4+DY47</f>
        <v>6.8546192689165009E-2</v>
      </c>
      <c r="DZ54" s="21" cm="1">
        <f t="array" ref="DZ54">-SUMPRODUCT($AU4:$AZ4,TRANSPOSE(DZ$45:DZ$50))/$AQ4+DZ47</f>
        <v>6.8680825633474968E-2</v>
      </c>
      <c r="EA54" s="21" cm="1">
        <f t="array" ref="EA54">-SUMPRODUCT($AU4:$AZ4,TRANSPOSE(EA$45:EA$50))/$AQ4+EA47</f>
        <v>6.8827865143394992E-2</v>
      </c>
      <c r="EB54" s="21" cm="1">
        <f t="array" ref="EB54">-SUMPRODUCT($AU4:$AZ4,TRANSPOSE(EB$45:EB$50))/$AQ4+EB47</f>
        <v>6.8986609604270069E-2</v>
      </c>
      <c r="EC54" s="21" cm="1">
        <f t="array" ref="EC54">-SUMPRODUCT($AU4:$AZ4,TRANSPOSE(EC$45:EC$50))/$AQ4+EC47</f>
        <v>6.915638968885629E-2</v>
      </c>
      <c r="ED54" s="21" cm="1">
        <f t="array" ref="ED54">-SUMPRODUCT($AU4:$AZ4,TRANSPOSE(ED$45:ED$50))/$AQ4+ED47</f>
        <v>6.9336566798104321E-2</v>
      </c>
      <c r="EE54" s="21" cm="1">
        <f t="array" ref="EE54">-SUMPRODUCT($AU4:$AZ4,TRANSPOSE(EE$45:EE$50))/$AQ4+EE47</f>
        <v>6.9526531587739748E-2</v>
      </c>
      <c r="EF54" s="21" cm="1">
        <f t="array" ref="EF54">-SUMPRODUCT($AU4:$AZ4,TRANSPOSE(EF$45:EF$50))/$AQ4+EF47</f>
        <v>6.9725702575108572E-2</v>
      </c>
      <c r="EG54" s="21" cm="1">
        <f t="array" ref="EG54">-SUMPRODUCT($AU4:$AZ4,TRANSPOSE(EG$45:EG$50))/$AQ4+EG47</f>
        <v>6.993352482118198E-2</v>
      </c>
      <c r="EH54" s="21" cm="1">
        <f t="array" ref="EH54">-SUMPRODUCT($AU4:$AZ4,TRANSPOSE(EH$45:EH$50))/$AQ4+EH47</f>
        <v>7.0149468682992766E-2</v>
      </c>
      <c r="EI54" s="21" cm="1">
        <f t="array" ref="EI54">-SUMPRODUCT($AU4:$AZ4,TRANSPOSE(EI$45:EI$50))/$AQ4+EI47</f>
        <v>7.0373028632129186E-2</v>
      </c>
      <c r="EJ54" s="21" cm="1">
        <f t="array" ref="EJ54">-SUMPRODUCT($AU4:$AZ4,TRANSPOSE(EJ$45:EJ$50))/$AQ4+EJ47</f>
        <v>7.0603722135226518E-2</v>
      </c>
      <c r="EK54" s="21" cm="1">
        <f t="array" ref="EK54">-SUMPRODUCT($AU4:$AZ4,TRANSPOSE(EK$45:EK$50))/$AQ4+EK47</f>
        <v>7.0841088592689921E-2</v>
      </c>
      <c r="EL54" s="21" cm="1">
        <f t="array" ref="EL54">-SUMPRODUCT($AU4:$AZ4,TRANSPOSE(EL$45:EL$50))/$AQ4+EL47</f>
        <v>7.1084688332146789E-2</v>
      </c>
      <c r="EM54" s="21" cm="1">
        <f t="array" ref="EM54">-SUMPRODUCT($AU4:$AZ4,TRANSPOSE(EM$45:EM$50))/$AQ4+EM47</f>
        <v>7.1334101653371798E-2</v>
      </c>
      <c r="EN54" s="21" cm="1">
        <f t="array" ref="EN54">-SUMPRODUCT($AU4:$AZ4,TRANSPOSE(EN$45:EN$50))/$AQ4+EN47</f>
        <v>7.1588927921651335E-2</v>
      </c>
      <c r="EO54" s="21" cm="1">
        <f t="array" ref="EO54">-SUMPRODUCT($AU4:$AZ4,TRANSPOSE(EO$45:EO$50))/$AQ4+EO47</f>
        <v>7.1848784706761371E-2</v>
      </c>
      <c r="EP54" s="21" cm="1">
        <f t="array" ref="EP54">-SUMPRODUCT($AU4:$AZ4,TRANSPOSE(EP$45:EP$50))/$AQ4+EP47</f>
        <v>7.2113306964920978E-2</v>
      </c>
      <c r="EQ54" s="21" cm="1">
        <f t="array" ref="EQ54">-SUMPRODUCT($AU4:$AZ4,TRANSPOSE(EQ$45:EQ$50))/$AQ4+EQ47</f>
        <v>7.2382146261261424E-2</v>
      </c>
      <c r="ER54" s="21" cm="1">
        <f t="array" ref="ER54">-SUMPRODUCT($AU4:$AZ4,TRANSPOSE(ER$45:ER$50))/$AQ4+ER47</f>
        <v>7.2654970030509511E-2</v>
      </c>
      <c r="ES54" s="21" cm="1">
        <f t="array" ref="ES54">-SUMPRODUCT($AU4:$AZ4,TRANSPOSE(ES$45:ES$50))/$AQ4+ES47</f>
        <v>7.2931460873737808E-2</v>
      </c>
      <c r="ET54" s="21" cm="1">
        <f t="array" ref="ET54">-SUMPRODUCT($AU4:$AZ4,TRANSPOSE(ET$45:ET$50))/$AQ4+ET47</f>
        <v>7.3211315889167489E-2</v>
      </c>
      <c r="EU54" s="21" cm="1">
        <f t="array" ref="EU54">-SUMPRODUCT($AU4:$AZ4,TRANSPOSE(EU$45:EU$50))/$AQ4+EU47</f>
        <v>7.3494246035143249E-2</v>
      </c>
      <c r="EV54" s="21" cm="1">
        <f t="array" ref="EV54">-SUMPRODUCT($AU4:$AZ4,TRANSPOSE(EV$45:EV$50))/$AQ4+EV47</f>
        <v>7.3779975523514923E-2</v>
      </c>
      <c r="EW54" s="21" cm="1">
        <f t="array" ref="EW54">-SUMPRODUCT($AU4:$AZ4,TRANSPOSE(EW$45:EW$50))/$AQ4+EW47</f>
        <v>7.4068241241773497E-2</v>
      </c>
      <c r="EX54" s="21" cm="1">
        <f t="array" ref="EX54">-SUMPRODUCT($AU4:$AZ4,TRANSPOSE(EX$45:EX$50))/$AQ4+EX47</f>
        <v>7.4358792202389654E-2</v>
      </c>
    </row>
    <row r="55" spans="1:154">
      <c r="A55" s="6">
        <v>1.5684556337026812</v>
      </c>
      <c r="B55" s="6">
        <v>4.8553981075008545</v>
      </c>
      <c r="C55" s="6">
        <v>2.0749805763190001</v>
      </c>
      <c r="D55" s="6">
        <v>1.5431706771172327</v>
      </c>
      <c r="E55" s="6">
        <v>6.2974914401066924</v>
      </c>
      <c r="F55" s="6">
        <v>0.98473502159463067</v>
      </c>
      <c r="G55" s="6">
        <v>3.8020979309602487</v>
      </c>
      <c r="H55" s="6">
        <v>1.4010561118330402</v>
      </c>
      <c r="I55" s="40">
        <f>SUMPRODUCT(J55:O55,Results!B$12:G$12)+Results!$E$5*H55-AD55+AE55</f>
        <v>81.406943140053428</v>
      </c>
      <c r="J55" s="9">
        <f>SUMPRODUCT($A55:$F55,Results!$B$15:$G$15)</f>
        <v>21.156100196685415</v>
      </c>
      <c r="K55" s="9">
        <f>SUMPRODUCT($A55:$F55,Results!$B$16:$G$16)</f>
        <v>-8.7210659489298283</v>
      </c>
      <c r="L55" s="9">
        <f>SUMPRODUCT($A55:$F55,Results!$B$17:$G$17)</f>
        <v>23.579680840779417</v>
      </c>
      <c r="M55" s="9">
        <f>SUMPRODUCT($A55:$F55,Results!$B$18:$G$18)</f>
        <v>-5.4705751538794321</v>
      </c>
      <c r="N55" s="9">
        <f>SUMPRODUCT($A55:$F55,Results!$B$19:$G$19)</f>
        <v>-20.294366774608356</v>
      </c>
      <c r="O55" s="9">
        <f>SUMPRODUCT($A55:$F55,Results!$B$20:$G$20)</f>
        <v>14.694735982082991</v>
      </c>
      <c r="P55" s="9" cm="1">
        <f t="array" ref="P55">SUMPRODUCT(J55:O55,TRANSPOSE(BQ$20:BQ$25))+$AI$20-$BQ$27</f>
        <v>64.066978867988183</v>
      </c>
      <c r="Q55" s="27" cm="1">
        <f t="array" ref="Q55">SUMPRODUCT(J55:O55,TRANSPOSE(EX$20:EX$25))+$AI$20-$EX$27</f>
        <v>72.038608523044786</v>
      </c>
      <c r="R55" s="9">
        <f>I55-Results!$E$5*H55</f>
        <v>73.000606469055185</v>
      </c>
      <c r="S55" s="9" cm="1">
        <f t="array" ref="S55">SUMPRODUCT(J55:O55,TRANSPOSE(AW$28:AW$33))+$AI$20-$AH$26</f>
        <v>53.374949746544061</v>
      </c>
      <c r="T55" s="9">
        <f>SUMPRODUCT(J55:O55,Results!K$9:P$9)</f>
        <v>75.782458363491003</v>
      </c>
      <c r="U55" s="9">
        <f>SUMPRODUCT(J55:O55,Results!K$9:P$9)+$AI$20-$AH$31</f>
        <v>74.200229642417838</v>
      </c>
      <c r="V55" s="9">
        <f t="shared" si="6"/>
        <v>17.339964272065245</v>
      </c>
      <c r="W55" s="9">
        <f t="shared" si="7"/>
        <v>9.3683346170086423</v>
      </c>
      <c r="X55" s="9">
        <f t="shared" si="8"/>
        <v>8.4063366709982432</v>
      </c>
      <c r="Y55" s="9">
        <f t="shared" si="9"/>
        <v>28.031993393509367</v>
      </c>
      <c r="Z55" s="9">
        <f t="shared" si="10"/>
        <v>48.664719712963297</v>
      </c>
      <c r="AA55" s="9">
        <f t="shared" si="11"/>
        <v>7.2067134976355902</v>
      </c>
      <c r="AC55" s="9">
        <v>9.3024961127889156</v>
      </c>
      <c r="AD55" s="9">
        <v>9.3024961127889156</v>
      </c>
      <c r="AE55" s="9">
        <f t="shared" si="12"/>
        <v>9.3024961127889156</v>
      </c>
      <c r="AF55" s="9">
        <f t="shared" ca="1" si="0"/>
        <v>0.87376834247685387</v>
      </c>
      <c r="BD55" s="21" cm="1">
        <f t="array" ref="BD55">-SUMPRODUCT($AU5:$AZ5,TRANSPOSE(BD$45:BD$50))/$AQ5+BD48</f>
        <v>-6.9141938559870664E-2</v>
      </c>
      <c r="BE55" s="21" cm="1">
        <f t="array" ref="BE55">-SUMPRODUCT($AU5:$AZ5,TRANSPOSE(BE$45:BE$50))/$AQ5+BE48</f>
        <v>-3.0758052723046159E-2</v>
      </c>
      <c r="BF55" s="21" cm="1">
        <f t="array" ref="BF55">-SUMPRODUCT($AU5:$AZ5,TRANSPOSE(BF$45:BF$50))/$AQ5+BF48</f>
        <v>-3.0563371634322628E-2</v>
      </c>
      <c r="BG55" s="21" cm="1">
        <f t="array" ref="BG55">-SUMPRODUCT($AU5:$AZ5,TRANSPOSE(BG$45:BG$50))/$AQ5+BG48</f>
        <v>-2.468039363599675E-2</v>
      </c>
      <c r="BH55" s="21" cm="1">
        <f t="array" ref="BH55">-SUMPRODUCT($AU5:$AZ5,TRANSPOSE(BH$45:BH$50))/$AQ5+BH48</f>
        <v>-2.7150014301559056E-2</v>
      </c>
      <c r="BI55" s="21" cm="1">
        <f t="array" ref="BI55">-SUMPRODUCT($AU5:$AZ5,TRANSPOSE(BI$45:BI$50))/$AQ5+BI48</f>
        <v>-3.0441459722130748E-2</v>
      </c>
      <c r="BJ55" s="21" cm="1">
        <f t="array" ref="BJ55">-SUMPRODUCT($AU5:$AZ5,TRANSPOSE(BJ$45:BJ$50))/$AQ5+BJ48</f>
        <v>-3.5501658798400837E-2</v>
      </c>
      <c r="BK55" s="21" cm="1">
        <f t="array" ref="BK55">-SUMPRODUCT($AU5:$AZ5,TRANSPOSE(BK$45:BK$50))/$AQ5+BK48</f>
        <v>-4.1123273895010748E-2</v>
      </c>
      <c r="BL55" s="21" cm="1">
        <f t="array" ref="BL55">-SUMPRODUCT($AU5:$AZ5,TRANSPOSE(BL$45:BL$50))/$AQ5+BL48</f>
        <v>-4.7190198173629003E-2</v>
      </c>
      <c r="BM55" s="21" cm="1">
        <f t="array" ref="BM55">-SUMPRODUCT($AU5:$AZ5,TRANSPOSE(BM$45:BM$50))/$AQ5+BM48</f>
        <v>-5.343385829781927E-2</v>
      </c>
      <c r="BN55" s="21" cm="1">
        <f t="array" ref="BN55">-SUMPRODUCT($AU5:$AZ5,TRANSPOSE(BN$45:BN$50))/$AQ5+BN48</f>
        <v>-5.9759027088299138E-2</v>
      </c>
      <c r="BO55" s="21" cm="1">
        <f t="array" ref="BO55">-SUMPRODUCT($AU5:$AZ5,TRANSPOSE(BO$45:BO$50))/$AQ5+BO48</f>
        <v>-6.6083150631248533E-2</v>
      </c>
      <c r="BP55" s="21" cm="1">
        <f t="array" ref="BP55">-SUMPRODUCT($AU5:$AZ5,TRANSPOSE(BP$45:BP$50))/$AQ5+BP48</f>
        <v>-7.2362128118115931E-2</v>
      </c>
      <c r="BQ55" s="21" cm="1">
        <f t="array" ref="BQ55">-SUMPRODUCT($AU5:$AZ5,TRANSPOSE(BQ$45:BQ$50))/$AQ5+BQ48</f>
        <v>-7.8564708387402926E-2</v>
      </c>
      <c r="BR55" s="21" cm="1">
        <f t="array" ref="BR55">-SUMPRODUCT($AU5:$AZ5,TRANSPOSE(BR$45:BR$50))/$AQ5+BR48</f>
        <v>-8.4671455217845637E-2</v>
      </c>
      <c r="BS55" s="21" cm="1">
        <f t="array" ref="BS55">-SUMPRODUCT($AU5:$AZ5,TRANSPOSE(BS$45:BS$50))/$AQ5+BS48</f>
        <v>-9.0669196905674834E-2</v>
      </c>
      <c r="BT55" s="21" cm="1">
        <f t="array" ref="BT55">-SUMPRODUCT($AU5:$AZ5,TRANSPOSE(BT$45:BT$50))/$AQ5+BT48</f>
        <v>-9.6549370311813265E-2</v>
      </c>
      <c r="BU55" s="21" cm="1">
        <f t="array" ref="BU55">-SUMPRODUCT($AU5:$AZ5,TRANSPOSE(BU$45:BU$50))/$AQ5+BU48</f>
        <v>-0.1023063770098713</v>
      </c>
      <c r="BV55" s="21" cm="1">
        <f t="array" ref="BV55">-SUMPRODUCT($AU5:$AZ5,TRANSPOSE(BV$45:BV$50))/$AQ5+BV48</f>
        <v>-0.10793675762739775</v>
      </c>
      <c r="BW55" s="21" cm="1">
        <f t="array" ref="BW55">-SUMPRODUCT($AU5:$AZ5,TRANSPOSE(BW$45:BW$50))/$AQ5+BW48</f>
        <v>-0.11343857628846102</v>
      </c>
      <c r="BX55" s="21" cm="1">
        <f t="array" ref="BX55">-SUMPRODUCT($AU5:$AZ5,TRANSPOSE(BX$45:BX$50))/$AQ5+BX48</f>
        <v>-0.11881103711430316</v>
      </c>
      <c r="BY55" s="21" cm="1">
        <f t="array" ref="BY55">-SUMPRODUCT($AU5:$AZ5,TRANSPOSE(BY$45:BY$50))/$AQ5+BY48</f>
        <v>-0.12405420947822121</v>
      </c>
      <c r="BZ55" s="21" cm="1">
        <f t="array" ref="BZ55">-SUMPRODUCT($AU5:$AZ5,TRANSPOSE(BZ$45:BZ$50))/$AQ5+BZ48</f>
        <v>-0.1291688358544375</v>
      </c>
      <c r="CA55" s="21" cm="1">
        <f t="array" ref="CA55">-SUMPRODUCT($AU5:$AZ5,TRANSPOSE(CA$45:CA$50))/$AQ5+CA48</f>
        <v>-0.13415618876684504</v>
      </c>
      <c r="CB55" s="21" cm="1">
        <f t="array" ref="CB55">-SUMPRODUCT($AU5:$AZ5,TRANSPOSE(CB$45:CB$50))/$AQ5+CB48</f>
        <v>-0.13901796231046268</v>
      </c>
      <c r="CC55" s="21" cm="1">
        <f t="array" ref="CC55">-SUMPRODUCT($AU5:$AZ5,TRANSPOSE(CC$45:CC$50))/$AQ5+CC48</f>
        <v>-0.14375618685266711</v>
      </c>
      <c r="CD55" s="21" cm="1">
        <f t="array" ref="CD55">-SUMPRODUCT($AU5:$AZ5,TRANSPOSE(CD$45:CD$50))/$AQ5+CD48</f>
        <v>-0.14837316045663163</v>
      </c>
      <c r="CE55" s="21" cm="1">
        <f t="array" ref="CE55">-SUMPRODUCT($AU5:$AZ5,TRANSPOSE(CE$45:CE$50))/$AQ5+CE48</f>
        <v>-0.1528713925318739</v>
      </c>
      <c r="CF55" s="21" cm="1">
        <f t="array" ref="CF55">-SUMPRODUCT($AU5:$AZ5,TRANSPOSE(CF$45:CF$50))/$AQ5+CF48</f>
        <v>-0.1572535568327981</v>
      </c>
      <c r="CG55" s="21" cm="1">
        <f t="array" ref="CG55">-SUMPRODUCT($AU5:$AZ5,TRANSPOSE(CG$45:CG$50))/$AQ5+CG48</f>
        <v>-0.16152245180193353</v>
      </c>
      <c r="CH55" s="21" cm="1">
        <f t="array" ref="CH55">-SUMPRODUCT($AU5:$AZ5,TRANSPOSE(CH$45:CH$50))/$AQ5+CH48</f>
        <v>-0.16568096686441108</v>
      </c>
      <c r="CI55" s="21" cm="1">
        <f t="array" ref="CI55">-SUMPRODUCT($AU5:$AZ5,TRANSPOSE(CI$45:CI$50))/$AQ5+CI48</f>
        <v>-0.16973205365576099</v>
      </c>
      <c r="CJ55" s="21" cm="1">
        <f t="array" ref="CJ55">-SUMPRODUCT($AU5:$AZ5,TRANSPOSE(CJ$45:CJ$50))/$AQ5+CJ48</f>
        <v>-0.17367870141907379</v>
      </c>
      <c r="CK55" s="21" cm="1">
        <f t="array" ref="CK55">-SUMPRODUCT($AU5:$AZ5,TRANSPOSE(CK$45:CK$50))/$AQ5+CK48</f>
        <v>-0.17752391597577571</v>
      </c>
      <c r="CL55" s="21" cm="1">
        <f t="array" ref="CL55">-SUMPRODUCT($AU5:$AZ5,TRANSPOSE(CL$45:CL$50))/$AQ5+CL48</f>
        <v>-0.18127070179124702</v>
      </c>
      <c r="CM55" s="21" cm="1">
        <f t="array" ref="CM55">-SUMPRODUCT($AU5:$AZ5,TRANSPOSE(CM$45:CM$50))/$AQ5+CM48</f>
        <v>-0.18492204673936374</v>
      </c>
      <c r="CN55" s="21" cm="1">
        <f t="array" ref="CN55">-SUMPRODUCT($AU5:$AZ5,TRANSPOSE(CN$45:CN$50))/$AQ5+CN48</f>
        <v>-0.18848090923114075</v>
      </c>
      <c r="CO55" s="21" cm="1">
        <f t="array" ref="CO55">-SUMPRODUCT($AU5:$AZ5,TRANSPOSE(CO$45:CO$50))/$AQ5+CO48</f>
        <v>-0.19195020741920715</v>
      </c>
      <c r="CP55" s="21" cm="1">
        <f t="array" ref="CP55">-SUMPRODUCT($AU5:$AZ5,TRANSPOSE(CP$45:CP$50))/$AQ5+CP48</f>
        <v>-0.19533281022665283</v>
      </c>
      <c r="CQ55" s="21" cm="1">
        <f t="array" ref="CQ55">-SUMPRODUCT($AU5:$AZ5,TRANSPOSE(CQ$45:CQ$50))/$AQ5+CQ48</f>
        <v>-0.19863152997883032</v>
      </c>
      <c r="CR55" s="21" cm="1">
        <f t="array" ref="CR55">-SUMPRODUCT($AU5:$AZ5,TRANSPOSE(CR$45:CR$50))/$AQ5+CR48</f>
        <v>-0.20184911644193373</v>
      </c>
      <c r="CS55" s="21" cm="1">
        <f t="array" ref="CS55">-SUMPRODUCT($AU5:$AZ5,TRANSPOSE(CS$45:CS$50))/$AQ5+CS48</f>
        <v>-0.20498825209385049</v>
      </c>
      <c r="CT55" s="21" cm="1">
        <f t="array" ref="CT55">-SUMPRODUCT($AU5:$AZ5,TRANSPOSE(CT$45:CT$50))/$AQ5+CT48</f>
        <v>-0.20805154847173246</v>
      </c>
      <c r="CU55" s="21" cm="1">
        <f t="array" ref="CU55">-SUMPRODUCT($AU5:$AZ5,TRANSPOSE(CU$45:CU$50))/$AQ5+CU48</f>
        <v>-0.21104154345750653</v>
      </c>
      <c r="CV55" s="21" cm="1">
        <f t="array" ref="CV55">-SUMPRODUCT($AU5:$AZ5,TRANSPOSE(CV$45:CV$50))/$AQ5+CV48</f>
        <v>-0.21396069937751805</v>
      </c>
      <c r="CW55" s="21" cm="1">
        <f t="array" ref="CW55">-SUMPRODUCT($AU5:$AZ5,TRANSPOSE(CW$45:CW$50))/$AQ5+CW48</f>
        <v>-0.21681140180595021</v>
      </c>
      <c r="CX55" s="21" cm="1">
        <f t="array" ref="CX55">-SUMPRODUCT($AU5:$AZ5,TRANSPOSE(CX$45:CX$50))/$AQ5+CX48</f>
        <v>-0.2195959589737701</v>
      </c>
      <c r="CY55" s="21" cm="1">
        <f t="array" ref="CY55">-SUMPRODUCT($AU5:$AZ5,TRANSPOSE(CY$45:CY$50))/$AQ5+CY48</f>
        <v>-0.22231660169588044</v>
      </c>
      <c r="CZ55" s="21" cm="1">
        <f t="array" ref="CZ55">-SUMPRODUCT($AU5:$AZ5,TRANSPOSE(CZ$45:CZ$50))/$AQ5+CZ48</f>
        <v>-0.2249754837390166</v>
      </c>
      <c r="DA55" s="21" cm="1">
        <f t="array" ref="DA55">-SUMPRODUCT($AU5:$AZ5,TRANSPOSE(DA$45:DA$50))/$AQ5+DA48</f>
        <v>-0.22757468256182128</v>
      </c>
      <c r="DB55" s="21" cm="1">
        <f t="array" ref="DB55">-SUMPRODUCT($AU5:$AZ5,TRANSPOSE(DB$45:DB$50))/$AQ5+DB48</f>
        <v>-0.23011620036654962</v>
      </c>
      <c r="DC55" s="21" cm="1">
        <f t="array" ref="DC55">-SUMPRODUCT($AU5:$AZ5,TRANSPOSE(DC$45:DC$50))/$AQ5+DC48</f>
        <v>-0.23260196540906475</v>
      </c>
      <c r="DD55" s="21" cm="1">
        <f t="array" ref="DD55">-SUMPRODUCT($AU5:$AZ5,TRANSPOSE(DD$45:DD$50))/$AQ5+DD48</f>
        <v>-0.2350338335202688</v>
      </c>
      <c r="DE55" s="21" cm="1">
        <f t="array" ref="DE55">-SUMPRODUCT($AU5:$AZ5,TRANSPOSE(DE$45:DE$50))/$AQ5+DE48</f>
        <v>-0.23741358979792115</v>
      </c>
      <c r="DF55" s="21" cm="1">
        <f t="array" ref="DF55">-SUMPRODUCT($AU5:$AZ5,TRANSPOSE(DF$45:DF$50))/$AQ5+DF48</f>
        <v>-0.23974295043299909</v>
      </c>
      <c r="DG55" s="21" cm="1">
        <f t="array" ref="DG55">-SUMPRODUCT($AU5:$AZ5,TRANSPOSE(DG$45:DG$50))/$AQ5+DG48</f>
        <v>-0.2420235646394</v>
      </c>
      <c r="DH55" s="21" cm="1">
        <f t="array" ref="DH55">-SUMPRODUCT($AU5:$AZ5,TRANSPOSE(DH$45:DH$50))/$AQ5+DH48</f>
        <v>-0.24425701665992294</v>
      </c>
      <c r="DI55" s="21" cm="1">
        <f t="array" ref="DI55">-SUMPRODUCT($AU5:$AZ5,TRANSPOSE(DI$45:DI$50))/$AQ5+DI48</f>
        <v>-0.24644482782515503</v>
      </c>
      <c r="DJ55" s="21" cm="1">
        <f t="array" ref="DJ55">-SUMPRODUCT($AU5:$AZ5,TRANSPOSE(DJ$45:DJ$50))/$AQ5+DJ48</f>
        <v>-0.24858845864515167</v>
      </c>
      <c r="DK55" s="21" cm="1">
        <f t="array" ref="DK55">-SUMPRODUCT($AU5:$AZ5,TRANSPOSE(DK$45:DK$50))/$AQ5+DK48</f>
        <v>-0.25068931091670155</v>
      </c>
      <c r="DL55" s="21" cm="1">
        <f t="array" ref="DL55">-SUMPRODUCT($AU5:$AZ5,TRANSPOSE(DL$45:DL$50))/$AQ5+DL48</f>
        <v>-0.25274872983152274</v>
      </c>
      <c r="DM55" s="21" cm="1">
        <f t="array" ref="DM55">-SUMPRODUCT($AU5:$AZ5,TRANSPOSE(DM$45:DM$50))/$AQ5+DM48</f>
        <v>-0.2547680060729971</v>
      </c>
      <c r="DN55" s="21" cm="1">
        <f t="array" ref="DN55">-SUMPRODUCT($AU5:$AZ5,TRANSPOSE(DN$45:DN$50))/$AQ5+DN48</f>
        <v>-0.25674837789103427</v>
      </c>
      <c r="DO55" s="21" cm="1">
        <f t="array" ref="DO55">-SUMPRODUCT($AU5:$AZ5,TRANSPOSE(DO$45:DO$50))/$AQ5+DO48</f>
        <v>-0.25869103314640457</v>
      </c>
      <c r="DP55" s="21" cm="1">
        <f t="array" ref="DP55">-SUMPRODUCT($AU5:$AZ5,TRANSPOSE(DP$45:DP$50))/$AQ5+DP48</f>
        <v>-0.26059711131740243</v>
      </c>
      <c r="DQ55" s="21" cm="1">
        <f t="array" ref="DQ55">-SUMPRODUCT($AU5:$AZ5,TRANSPOSE(DQ$45:DQ$50))/$AQ5+DQ48</f>
        <v>-0.26246770546304327</v>
      </c>
      <c r="DR55" s="21" cm="1">
        <f t="array" ref="DR55">-SUMPRODUCT($AU5:$AZ5,TRANSPOSE(DR$45:DR$50))/$AQ5+DR48</f>
        <v>-0.26430386413815238</v>
      </c>
      <c r="DS55" s="21" cm="1">
        <f t="array" ref="DS55">-SUMPRODUCT($AU5:$AZ5,TRANSPOSE(DS$45:DS$50))/$AQ5+DS48</f>
        <v>-0.26610659325672054</v>
      </c>
      <c r="DT55" s="21" cm="1">
        <f t="array" ref="DT55">-SUMPRODUCT($AU5:$AZ5,TRANSPOSE(DT$45:DT$50))/$AQ5+DT48</f>
        <v>-0.26787685790077148</v>
      </c>
      <c r="DU55" s="21" cm="1">
        <f t="array" ref="DU55">-SUMPRODUCT($AU5:$AZ5,TRANSPOSE(DU$45:DU$50))/$AQ5+DU48</f>
        <v>-0.26961558407274244</v>
      </c>
      <c r="DV55" s="21" cm="1">
        <f t="array" ref="DV55">-SUMPRODUCT($AU5:$AZ5,TRANSPOSE(DV$45:DV$50))/$AQ5+DV48</f>
        <v>-0.27132366039002909</v>
      </c>
      <c r="DW55" s="21" cm="1">
        <f t="array" ref="DW55">-SUMPRODUCT($AU5:$AZ5,TRANSPOSE(DW$45:DW$50))/$AQ5+DW48</f>
        <v>-0.27300193972089853</v>
      </c>
      <c r="DX55" s="21" cm="1">
        <f t="array" ref="DX55">-SUMPRODUCT($AU5:$AZ5,TRANSPOSE(DX$45:DX$50))/$AQ5+DX48</f>
        <v>-0.27465124076145037</v>
      </c>
      <c r="DY55" s="21" cm="1">
        <f t="array" ref="DY55">-SUMPRODUCT($AU5:$AZ5,TRANSPOSE(DY$45:DY$50))/$AQ5+DY48</f>
        <v>-0.27627234955370344</v>
      </c>
      <c r="DZ55" s="21" cm="1">
        <f t="array" ref="DZ55">-SUMPRODUCT($AU5:$AZ5,TRANSPOSE(DZ$45:DZ$50))/$AQ5+DZ48</f>
        <v>-0.27786602094522617</v>
      </c>
      <c r="EA55" s="21" cm="1">
        <f t="array" ref="EA55">-SUMPRODUCT($AU5:$AZ5,TRANSPOSE(EA$45:EA$50))/$AQ5+EA48</f>
        <v>-0.27943297999100697</v>
      </c>
      <c r="EB55" s="21" cm="1">
        <f t="array" ref="EB55">-SUMPRODUCT($AU5:$AZ5,TRANSPOSE(EB$45:EB$50))/$AQ5+EB48</f>
        <v>-0.28097392329849696</v>
      </c>
      <c r="EC55" s="21" cm="1">
        <f t="array" ref="EC55">-SUMPRODUCT($AU5:$AZ5,TRANSPOSE(EC$45:EC$50))/$AQ5+EC48</f>
        <v>-0.28248952031694602</v>
      </c>
      <c r="ED55" s="21" cm="1">
        <f t="array" ref="ED55">-SUMPRODUCT($AU5:$AZ5,TRANSPOSE(ED$45:ED$50))/$AQ5+ED48</f>
        <v>-0.28398041457230822</v>
      </c>
      <c r="EE55" s="21" cm="1">
        <f t="array" ref="EE55">-SUMPRODUCT($AU5:$AZ5,TRANSPOSE(EE$45:EE$50))/$AQ5+EE48</f>
        <v>-0.28544722484911461</v>
      </c>
      <c r="EF55" s="21" cm="1">
        <f t="array" ref="EF55">-SUMPRODUCT($AU5:$AZ5,TRANSPOSE(EF$45:EF$50))/$AQ5+EF48</f>
        <v>-0.28689054632080491</v>
      </c>
      <c r="EG55" s="21" cm="1">
        <f t="array" ref="EG55">-SUMPRODUCT($AU5:$AZ5,TRANSPOSE(EG$45:EG$50))/$AQ5+EG48</f>
        <v>-0.28831095163008053</v>
      </c>
      <c r="EH55" s="21" cm="1">
        <f t="array" ref="EH55">-SUMPRODUCT($AU5:$AZ5,TRANSPOSE(EH$45:EH$50))/$AQ5+EH48</f>
        <v>-0.28970899192089133</v>
      </c>
      <c r="EI55" s="21" cm="1">
        <f t="array" ref="EI55">-SUMPRODUCT($AU5:$AZ5,TRANSPOSE(EI$45:EI$50))/$AQ5+EI48</f>
        <v>-0.29108519782370129</v>
      </c>
      <c r="EJ55" s="21" cm="1">
        <f t="array" ref="EJ55">-SUMPRODUCT($AU5:$AZ5,TRANSPOSE(EJ$45:EJ$50))/$AQ5+EJ48</f>
        <v>-0.29244008039569419</v>
      </c>
      <c r="EK55" s="21" cm="1">
        <f t="array" ref="EK55">-SUMPRODUCT($AU5:$AZ5,TRANSPOSE(EK$45:EK$50))/$AQ5+EK48</f>
        <v>-0.29377413201758712</v>
      </c>
      <c r="EL55" s="21" cm="1">
        <f t="array" ref="EL55">-SUMPRODUCT($AU5:$AZ5,TRANSPOSE(EL$45:EL$50))/$AQ5+EL48</f>
        <v>-0.29508782724871091</v>
      </c>
      <c r="EM55" s="21" cm="1">
        <f t="array" ref="EM55">-SUMPRODUCT($AU5:$AZ5,TRANSPOSE(EM$45:EM$50))/$AQ5+EM48</f>
        <v>-0.29638162364200532</v>
      </c>
      <c r="EN55" s="21" cm="1">
        <f t="array" ref="EN55">-SUMPRODUCT($AU5:$AZ5,TRANSPOSE(EN$45:EN$50))/$AQ5+EN48</f>
        <v>-0.29765596252054999</v>
      </c>
      <c r="EO55" s="21" cm="1">
        <f t="array" ref="EO55">-SUMPRODUCT($AU5:$AZ5,TRANSPOSE(EO$45:EO$50))/$AQ5+EO48</f>
        <v>-0.29891126971722648</v>
      </c>
      <c r="EP55" s="21" cm="1">
        <f t="array" ref="EP55">-SUMPRODUCT($AU5:$AZ5,TRANSPOSE(EP$45:EP$50))/$AQ5+EP48</f>
        <v>-0.30014795627907231</v>
      </c>
      <c r="EQ55" s="21" cm="1">
        <f t="array" ref="EQ55">-SUMPRODUCT($AU5:$AZ5,TRANSPOSE(EQ$45:EQ$50))/$AQ5+EQ48</f>
        <v>-0.30136641913784901</v>
      </c>
      <c r="ER55" s="21" cm="1">
        <f t="array" ref="ER55">-SUMPRODUCT($AU5:$AZ5,TRANSPOSE(ER$45:ER$50))/$AQ5+ER48</f>
        <v>-0.30256704174830801</v>
      </c>
      <c r="ES55" s="21" cm="1">
        <f t="array" ref="ES55">-SUMPRODUCT($AU5:$AZ5,TRANSPOSE(ES$45:ES$50))/$AQ5+ES48</f>
        <v>-0.30375019469559161</v>
      </c>
      <c r="ET55" s="21" cm="1">
        <f t="array" ref="ET55">-SUMPRODUCT($AU5:$AZ5,TRANSPOSE(ET$45:ET$50))/$AQ5+ET48</f>
        <v>-0.30491623627316455</v>
      </c>
      <c r="EU55" s="21" cm="1">
        <f t="array" ref="EU55">-SUMPRODUCT($AU5:$AZ5,TRANSPOSE(EU$45:EU$50))/$AQ5+EU48</f>
        <v>-0.30606551303262264</v>
      </c>
      <c r="EV55" s="21" cm="1">
        <f t="array" ref="EV55">-SUMPRODUCT($AU5:$AZ5,TRANSPOSE(EV$45:EV$50))/$AQ5+EV48</f>
        <v>-0.30719836030668068</v>
      </c>
      <c r="EW55" s="21" cm="1">
        <f t="array" ref="EW55">-SUMPRODUCT($AU5:$AZ5,TRANSPOSE(EW$45:EW$50))/$AQ5+EW48</f>
        <v>-0.30831510270659196</v>
      </c>
      <c r="EX55" s="21" cm="1">
        <f t="array" ref="EX55">-SUMPRODUCT($AU5:$AZ5,TRANSPOSE(EX$45:EX$50))/$AQ5+EX48</f>
        <v>-0.30941605459520716</v>
      </c>
    </row>
    <row r="56" spans="1:154">
      <c r="A56" s="6">
        <v>-0.6020594623178287</v>
      </c>
      <c r="B56" s="6">
        <v>15.709503641192036</v>
      </c>
      <c r="C56" s="6">
        <v>9.3804452010286479</v>
      </c>
      <c r="D56" s="6">
        <v>2.1231273286940291</v>
      </c>
      <c r="E56" s="6">
        <v>-0.75416380752624079</v>
      </c>
      <c r="F56" s="6">
        <v>4.9748494854078196</v>
      </c>
      <c r="G56" s="6">
        <v>0.14171844854213425</v>
      </c>
      <c r="H56" s="6">
        <v>-2.2593233705850744</v>
      </c>
      <c r="I56" s="40">
        <f>SUMPRODUCT(J56:O56,Results!B$12:G$12)+Results!$E$5*H56-AD56+AE56</f>
        <v>-59.699888206038281</v>
      </c>
      <c r="J56" s="9">
        <f>SUMPRODUCT($A56:$F56,Results!$B$15:$G$15)</f>
        <v>-24.952717208899237</v>
      </c>
      <c r="K56" s="9">
        <f>SUMPRODUCT($A56:$F56,Results!$B$16:$G$16)</f>
        <v>-26.495401471823577</v>
      </c>
      <c r="L56" s="9">
        <f>SUMPRODUCT($A56:$F56,Results!$B$17:$G$17)</f>
        <v>22.641084206889865</v>
      </c>
      <c r="M56" s="9">
        <f>SUMPRODUCT($A56:$F56,Results!$B$18:$G$18)</f>
        <v>1.9412719580898341</v>
      </c>
      <c r="N56" s="9">
        <f>SUMPRODUCT($A56:$F56,Results!$B$19:$G$19)</f>
        <v>-24.144640938764649</v>
      </c>
      <c r="O56" s="9">
        <f>SUMPRODUCT($A56:$F56,Results!$B$20:$G$20)</f>
        <v>13.264728913983291</v>
      </c>
      <c r="P56" s="9" cm="1">
        <f t="array" ref="P56">SUMPRODUCT(J56:O56,TRANSPOSE(BQ$20:BQ$25))+$AI$20-$BQ$27</f>
        <v>-22.117237641189991</v>
      </c>
      <c r="Q56" s="27" cm="1">
        <f t="array" ref="Q56">SUMPRODUCT(J56:O56,TRANSPOSE(EX$20:EX$25))+$AI$20-$EX$27</f>
        <v>-49.4700304842872</v>
      </c>
      <c r="R56" s="9">
        <f>I56-Results!$E$5*H56</f>
        <v>-46.143947982527834</v>
      </c>
      <c r="S56" s="9" cm="1">
        <f t="array" ref="S56">SUMPRODUCT(J56:O56,TRANSPOSE(AW$28:AW$33))+$AI$20-$AH$26</f>
        <v>16.621532563876919</v>
      </c>
      <c r="T56" s="9">
        <f>SUMPRODUCT(J56:O56,Results!K$9:P$9)</f>
        <v>-45.104028994979139</v>
      </c>
      <c r="U56" s="9">
        <f>SUMPRODUCT(J56:O56,Results!K$9:P$9)+$AI$20-$AH$31</f>
        <v>-46.686257716052296</v>
      </c>
      <c r="V56" s="9">
        <f t="shared" si="6"/>
        <v>-37.582650564848294</v>
      </c>
      <c r="W56" s="9">
        <f t="shared" si="7"/>
        <v>-10.229857721751081</v>
      </c>
      <c r="X56" s="9">
        <f t="shared" si="8"/>
        <v>-13.555940223510447</v>
      </c>
      <c r="Y56" s="9">
        <f t="shared" si="9"/>
        <v>-76.321420769915193</v>
      </c>
      <c r="Z56" s="9">
        <f t="shared" si="10"/>
        <v>-92.442111633128405</v>
      </c>
      <c r="AA56" s="9">
        <f t="shared" si="11"/>
        <v>-13.013630489985985</v>
      </c>
      <c r="AC56" s="9">
        <v>-10.174104511076287</v>
      </c>
      <c r="AD56" s="9">
        <v>-10.174104511076287</v>
      </c>
      <c r="AE56" s="9">
        <f t="shared" si="12"/>
        <v>-10.174104511076287</v>
      </c>
      <c r="AF56" s="9">
        <f t="shared" ca="1" si="0"/>
        <v>6.9773521691957829E-2</v>
      </c>
      <c r="BD56" s="21" cm="1">
        <f t="array" ref="BD56">-SUMPRODUCT($AU6:$AZ6,TRANSPOSE(BD$45:BD$50))/$AQ6+BD49</f>
        <v>-8.2525527193489601E-2</v>
      </c>
      <c r="BE56" s="21" cm="1">
        <f t="array" ref="BE56">-SUMPRODUCT($AU6:$AZ6,TRANSPOSE(BE$45:BE$50))/$AQ6+BE49</f>
        <v>5.2135324392720506E-2</v>
      </c>
      <c r="BF56" s="21" cm="1">
        <f t="array" ref="BF56">-SUMPRODUCT($AU6:$AZ6,TRANSPOSE(BF$45:BF$50))/$AQ6+BF49</f>
        <v>8.3480230711517889E-2</v>
      </c>
      <c r="BG56" s="21" cm="1">
        <f t="array" ref="BG56">-SUMPRODUCT($AU6:$AZ6,TRANSPOSE(BG$45:BG$50))/$AQ6+BG49</f>
        <v>0.1323726025315099</v>
      </c>
      <c r="BH56" s="21" cm="1">
        <f t="array" ref="BH56">-SUMPRODUCT($AU6:$AZ6,TRANSPOSE(BH$45:BH$50))/$AQ6+BH49</f>
        <v>0.15634962390483914</v>
      </c>
      <c r="BI56" s="21" cm="1">
        <f t="array" ref="BI56">-SUMPRODUCT($AU6:$AZ6,TRANSPOSE(BI$45:BI$50))/$AQ6+BI49</f>
        <v>0.1763289248511784</v>
      </c>
      <c r="BJ56" s="21" cm="1">
        <f t="array" ref="BJ56">-SUMPRODUCT($AU6:$AZ6,TRANSPOSE(BJ$45:BJ$50))/$AQ6+BJ49</f>
        <v>0.18926706832809176</v>
      </c>
      <c r="BK56" s="21" cm="1">
        <f t="array" ref="BK56">-SUMPRODUCT($AU6:$AZ6,TRANSPOSE(BK$45:BK$50))/$AQ6+BK49</f>
        <v>0.19874234684629336</v>
      </c>
      <c r="BL56" s="21" cm="1">
        <f t="array" ref="BL56">-SUMPRODUCT($AU6:$AZ6,TRANSPOSE(BL$45:BL$50))/$AQ6+BL49</f>
        <v>0.20524861284999732</v>
      </c>
      <c r="BM56" s="21" cm="1">
        <f t="array" ref="BM56">-SUMPRODUCT($AU6:$AZ6,TRANSPOSE(BM$45:BM$50))/$AQ6+BM49</f>
        <v>0.20976483307504781</v>
      </c>
      <c r="BN56" s="21" cm="1">
        <f t="array" ref="BN56">-SUMPRODUCT($AU6:$AZ6,TRANSPOSE(BN$45:BN$50))/$AQ6+BN49</f>
        <v>0.21275317971207791</v>
      </c>
      <c r="BO56" s="21" cm="1">
        <f t="array" ref="BO56">-SUMPRODUCT($AU6:$AZ6,TRANSPOSE(BO$45:BO$50))/$AQ6+BO49</f>
        <v>0.21461846397147244</v>
      </c>
      <c r="BP56" s="21" cm="1">
        <f t="array" ref="BP56">-SUMPRODUCT($AU6:$AZ6,TRANSPOSE(BP$45:BP$50))/$AQ6+BP49</f>
        <v>0.21562808042016252</v>
      </c>
      <c r="BQ56" s="21" cm="1">
        <f t="array" ref="BQ56">-SUMPRODUCT($AU6:$AZ6,TRANSPOSE(BQ$45:BQ$50))/$AQ6+BQ49</f>
        <v>0.21598872075348255</v>
      </c>
      <c r="BR56" s="21" cm="1">
        <f t="array" ref="BR56">-SUMPRODUCT($AU6:$AZ6,TRANSPOSE(BR$45:BR$50))/$AQ6+BR49</f>
        <v>0.21585235010785256</v>
      </c>
      <c r="BS56" s="21" cm="1">
        <f t="array" ref="BS56">-SUMPRODUCT($AU6:$AZ6,TRANSPOSE(BS$45:BS$50))/$AQ6+BS49</f>
        <v>0.21533588852852389</v>
      </c>
      <c r="BT56" s="21" cm="1">
        <f t="array" ref="BT56">-SUMPRODUCT($AU6:$AZ6,TRANSPOSE(BT$45:BT$50))/$AQ6+BT49</f>
        <v>0.21452919878012697</v>
      </c>
      <c r="BU56" s="21" cm="1">
        <f t="array" ref="BU56">-SUMPRODUCT($AU6:$AZ6,TRANSPOSE(BU$45:BU$50))/$AQ6+BU49</f>
        <v>0.21350260083603256</v>
      </c>
      <c r="BV56" s="21" cm="1">
        <f t="array" ref="BV56">-SUMPRODUCT($AU6:$AZ6,TRANSPOSE(BV$45:BV$50))/$AQ6+BV49</f>
        <v>0.21231150908696578</v>
      </c>
      <c r="BW56" s="21" cm="1">
        <f t="array" ref="BW56">-SUMPRODUCT($AU6:$AZ6,TRANSPOSE(BW$45:BW$50))/$AQ6+BW49</f>
        <v>0.21100001719013012</v>
      </c>
      <c r="BX56" s="21" cm="1">
        <f t="array" ref="BX56">-SUMPRODUCT($AU6:$AZ6,TRANSPOSE(BX$45:BX$50))/$AQ6+BX49</f>
        <v>0.20960343147669416</v>
      </c>
      <c r="BY56" s="21" cm="1">
        <f t="array" ref="BY56">-SUMPRODUCT($AU6:$AZ6,TRANSPOSE(BY$45:BY$50))/$AQ6+BY49</f>
        <v>0.20815018160511287</v>
      </c>
      <c r="BZ56" s="21" cm="1">
        <f t="array" ref="BZ56">-SUMPRODUCT($AU6:$AZ6,TRANSPOSE(BZ$45:BZ$50))/$AQ6+BZ49</f>
        <v>0.2066632463500723</v>
      </c>
      <c r="CA56" s="21" cm="1">
        <f t="array" ref="CA56">-SUMPRODUCT($AU6:$AZ6,TRANSPOSE(CA$45:CA$50))/$AQ6+CA49</f>
        <v>0.205161244160117</v>
      </c>
      <c r="CB56" s="21" cm="1">
        <f t="array" ref="CB56">-SUMPRODUCT($AU6:$AZ6,TRANSPOSE(CB$45:CB$50))/$AQ6+CB49</f>
        <v>0.2036592731103867</v>
      </c>
      <c r="CC56" s="21" cm="1">
        <f t="array" ref="CC56">-SUMPRODUCT($AU6:$AZ6,TRANSPOSE(CC$45:CC$50))/$AQ6+CC49</f>
        <v>0.20216956708004805</v>
      </c>
      <c r="CD56" s="21" cm="1">
        <f t="array" ref="CD56">-SUMPRODUCT($AU6:$AZ6,TRANSPOSE(CD$45:CD$50))/$AQ6+CD49</f>
        <v>0.20070201337541324</v>
      </c>
      <c r="CE56" s="21" cm="1">
        <f t="array" ref="CE56">-SUMPRODUCT($AU6:$AZ6,TRANSPOSE(CE$45:CE$50))/$AQ6+CE49</f>
        <v>0.19926456543614932</v>
      </c>
      <c r="CF56" s="21" cm="1">
        <f t="array" ref="CF56">-SUMPRODUCT($AU6:$AZ6,TRANSPOSE(CF$45:CF$50))/$AQ6+CF49</f>
        <v>0.19786357490967066</v>
      </c>
      <c r="CG56" s="21" cm="1">
        <f t="array" ref="CG56">-SUMPRODUCT($AU6:$AZ6,TRANSPOSE(CG$45:CG$50))/$AQ6+CG49</f>
        <v>0.19650406118813182</v>
      </c>
      <c r="CH56" s="21" cm="1">
        <f t="array" ref="CH56">-SUMPRODUCT($AU6:$AZ6,TRANSPOSE(CH$45:CH$50))/$AQ6+CH49</f>
        <v>0.19518993190182871</v>
      </c>
      <c r="CI56" s="21" cm="1">
        <f t="array" ref="CI56">-SUMPRODUCT($AU6:$AZ6,TRANSPOSE(CI$45:CI$50))/$AQ6+CI49</f>
        <v>0.19392416458684261</v>
      </c>
      <c r="CJ56" s="21" cm="1">
        <f t="array" ref="CJ56">-SUMPRODUCT($AU6:$AZ6,TRANSPOSE(CJ$45:CJ$50))/$AQ6+CJ49</f>
        <v>0.19270895732507548</v>
      </c>
      <c r="CK56" s="21" cm="1">
        <f t="array" ref="CK56">-SUMPRODUCT($AU6:$AZ6,TRANSPOSE(CK$45:CK$50))/$AQ6+CK49</f>
        <v>0.19154585437341792</v>
      </c>
      <c r="CL56" s="21" cm="1">
        <f t="array" ref="CL56">-SUMPRODUCT($AU6:$AZ6,TRANSPOSE(CL$45:CL$50))/$AQ6+CL49</f>
        <v>0.19043585146620259</v>
      </c>
      <c r="CM56" s="21" cm="1">
        <f t="array" ref="CM56">-SUMPRODUCT($AU6:$AZ6,TRANSPOSE(CM$45:CM$50))/$AQ6+CM49</f>
        <v>0.1893794844720651</v>
      </c>
      <c r="CN56" s="21" cm="1">
        <f t="array" ref="CN56">-SUMPRODUCT($AU6:$AZ6,TRANSPOSE(CN$45:CN$50))/$AQ6+CN49</f>
        <v>0.18837690432337406</v>
      </c>
      <c r="CO56" s="21" cm="1">
        <f t="array" ref="CO56">-SUMPRODUCT($AU6:$AZ6,TRANSPOSE(CO$45:CO$50))/$AQ6+CO49</f>
        <v>0.1874279405513006</v>
      </c>
      <c r="CP56" s="21" cm="1">
        <f t="array" ref="CP56">-SUMPRODUCT($AU6:$AZ6,TRANSPOSE(CP$45:CP$50))/$AQ6+CP49</f>
        <v>0.18653215530689327</v>
      </c>
      <c r="CQ56" s="21" cm="1">
        <f t="array" ref="CQ56">-SUMPRODUCT($AU6:$AZ6,TRANSPOSE(CQ$45:CQ$50))/$AQ6+CQ49</f>
        <v>0.18568888939534159</v>
      </c>
      <c r="CR56" s="21" cm="1">
        <f t="array" ref="CR56">-SUMPRODUCT($AU6:$AZ6,TRANSPOSE(CR$45:CR$50))/$AQ6+CR49</f>
        <v>0.1848973015727941</v>
      </c>
      <c r="CS56" s="21" cm="1">
        <f t="array" ref="CS56">-SUMPRODUCT($AU6:$AZ6,TRANSPOSE(CS$45:CS$50))/$AQ6+CS49</f>
        <v>0.18415640213481788</v>
      </c>
      <c r="CT56" s="21" cm="1">
        <f t="array" ref="CT56">-SUMPRODUCT($AU6:$AZ6,TRANSPOSE(CT$45:CT$50))/$AQ6+CT49</f>
        <v>0.18346508164957775</v>
      </c>
      <c r="CU56" s="21" cm="1">
        <f t="array" ref="CU56">-SUMPRODUCT($AU6:$AZ6,TRANSPOSE(CU$45:CU$50))/$AQ6+CU49</f>
        <v>0.18282213554711843</v>
      </c>
      <c r="CV56" s="21" cm="1">
        <f t="array" ref="CV56">-SUMPRODUCT($AU6:$AZ6,TRANSPOSE(CV$45:CV$50))/$AQ6+CV49</f>
        <v>0.1822262851612414</v>
      </c>
      <c r="CW56" s="21" cm="1">
        <f t="array" ref="CW56">-SUMPRODUCT($AU6:$AZ6,TRANSPOSE(CW$45:CW$50))/$AQ6+CW49</f>
        <v>0.18167619572667174</v>
      </c>
      <c r="CX56" s="21" cm="1">
        <f t="array" ref="CX56">-SUMPRODUCT($AU6:$AZ6,TRANSPOSE(CX$45:CX$50))/$AQ6+CX49</f>
        <v>0.1811704917571168</v>
      </c>
      <c r="CY56" s="21" cm="1">
        <f t="array" ref="CY56">-SUMPRODUCT($AU6:$AZ6,TRANSPOSE(CY$45:CY$50))/$AQ6+CY49</f>
        <v>0.18070777016607409</v>
      </c>
      <c r="CZ56" s="21" cm="1">
        <f t="array" ref="CZ56">-SUMPRODUCT($AU6:$AZ6,TRANSPOSE(CZ$45:CZ$50))/$AQ6+CZ49</f>
        <v>0.18028661143921959</v>
      </c>
      <c r="DA56" s="21" cm="1">
        <f t="array" ref="DA56">-SUMPRODUCT($AU6:$AZ6,TRANSPOSE(DA$45:DA$50))/$AQ6+DA49</f>
        <v>0.17990558912285098</v>
      </c>
      <c r="DB56" s="21" cm="1">
        <f t="array" ref="DB56">-SUMPRODUCT($AU6:$AZ6,TRANSPOSE(DB$45:DB$50))/$AQ6+DB49</f>
        <v>0.17956327785557755</v>
      </c>
      <c r="DC56" s="21" cm="1">
        <f t="array" ref="DC56">-SUMPRODUCT($AU6:$AZ6,TRANSPOSE(DC$45:DC$50))/$AQ6+DC49</f>
        <v>0.17925826013894416</v>
      </c>
      <c r="DD56" s="21" cm="1">
        <f t="array" ref="DD56">-SUMPRODUCT($AU6:$AZ6,TRANSPOSE(DD$45:DD$50))/$AQ6+DD49</f>
        <v>0.17898913201595559</v>
      </c>
      <c r="DE56" s="21" cm="1">
        <f t="array" ref="DE56">-SUMPRODUCT($AU6:$AZ6,TRANSPOSE(DE$45:DE$50))/$AQ6+DE49</f>
        <v>0.17875450780369634</v>
      </c>
      <c r="DF56" s="21" cm="1">
        <f t="array" ref="DF56">-SUMPRODUCT($AU6:$AZ6,TRANSPOSE(DF$45:DF$50))/$AQ6+DF49</f>
        <v>0.17855302400677719</v>
      </c>
      <c r="DG56" s="21" cm="1">
        <f t="array" ref="DG56">-SUMPRODUCT($AU6:$AZ6,TRANSPOSE(DG$45:DG$50))/$AQ6+DG49</f>
        <v>0.17838334252163557</v>
      </c>
      <c r="DH56" s="21" cm="1">
        <f t="array" ref="DH56">-SUMPRODUCT($AU6:$AZ6,TRANSPOSE(DH$45:DH$50))/$AQ6+DH49</f>
        <v>0.17824415322734649</v>
      </c>
      <c r="DI56" s="21" cm="1">
        <f t="array" ref="DI56">-SUMPRODUCT($AU6:$AZ6,TRANSPOSE(DI$45:DI$50))/$AQ6+DI49</f>
        <v>0.17813417604619897</v>
      </c>
      <c r="DJ56" s="21" cm="1">
        <f t="array" ref="DJ56">-SUMPRODUCT($AU6:$AZ6,TRANSPOSE(DJ$45:DJ$50))/$AQ6+DJ49</f>
        <v>0.17805216254656336</v>
      </c>
      <c r="DK56" s="21" cm="1">
        <f t="array" ref="DK56">-SUMPRODUCT($AU6:$AZ6,TRANSPOSE(DK$45:DK$50))/$AQ6+DK49</f>
        <v>0.17799689715127928</v>
      </c>
      <c r="DL56" s="21" cm="1">
        <f t="array" ref="DL56">-SUMPRODUCT($AU6:$AZ6,TRANSPOSE(DL$45:DL$50))/$AQ6+DL49</f>
        <v>0.17796719800670863</v>
      </c>
      <c r="DM56" s="21" cm="1">
        <f t="array" ref="DM56">-SUMPRODUCT($AU6:$AZ6,TRANSPOSE(DM$45:DM$50))/$AQ6+DM49</f>
        <v>0.17796191756057622</v>
      </c>
      <c r="DN56" s="21" cm="1">
        <f t="array" ref="DN56">-SUMPRODUCT($AU6:$AZ6,TRANSPOSE(DN$45:DN$50))/$AQ6+DN49</f>
        <v>0.17797994289059049</v>
      </c>
      <c r="DO56" s="21" cm="1">
        <f t="array" ref="DO56">-SUMPRODUCT($AU6:$AZ6,TRANSPOSE(DO$45:DO$50))/$AQ6+DO49</f>
        <v>0.17802019582049133</v>
      </c>
      <c r="DP56" s="21" cm="1">
        <f t="array" ref="DP56">-SUMPRODUCT($AU6:$AZ6,TRANSPOSE(DP$45:DP$50))/$AQ6+DP49</f>
        <v>0.17808163285550535</v>
      </c>
      <c r="DQ56" s="21" cm="1">
        <f t="array" ref="DQ56">-SUMPRODUCT($AU6:$AZ6,TRANSPOSE(DQ$45:DQ$50))/$AQ6+DQ49</f>
        <v>0.17816324496510327</v>
      </c>
      <c r="DR56" s="21" cm="1">
        <f t="array" ref="DR56">-SUMPRODUCT($AU6:$AZ6,TRANSPOSE(DR$45:DR$50))/$AQ6+DR49</f>
        <v>0.17826405723737893</v>
      </c>
      <c r="DS56" s="21" cm="1">
        <f t="array" ref="DS56">-SUMPRODUCT($AU6:$AZ6,TRANSPOSE(DS$45:DS$50))/$AQ6+DS49</f>
        <v>0.17838312842624254</v>
      </c>
      <c r="DT56" s="21" cm="1">
        <f t="array" ref="DT56">-SUMPRODUCT($AU6:$AZ6,TRANSPOSE(DT$45:DT$50))/$AQ6+DT49</f>
        <v>0.17851955040987671</v>
      </c>
      <c r="DU56" s="21" cm="1">
        <f t="array" ref="DU56">-SUMPRODUCT($AU6:$AZ6,TRANSPOSE(DU$45:DU$50))/$AQ6+DU49</f>
        <v>0.17867244757649603</v>
      </c>
      <c r="DV56" s="21" cm="1">
        <f t="array" ref="DV56">-SUMPRODUCT($AU6:$AZ6,TRANSPOSE(DV$45:DV$50))/$AQ6+DV49</f>
        <v>0.17884097615134978</v>
      </c>
      <c r="DW56" s="21" cm="1">
        <f t="array" ref="DW56">-SUMPRODUCT($AU6:$AZ6,TRANSPOSE(DW$45:DW$50))/$AQ6+DW49</f>
        <v>0.17902432347705005</v>
      </c>
      <c r="DX56" s="21" cm="1">
        <f t="array" ref="DX56">-SUMPRODUCT($AU6:$AZ6,TRANSPOSE(DX$45:DX$50))/$AQ6+DX49</f>
        <v>0.17922170725769077</v>
      </c>
      <c r="DY56" s="21" cm="1">
        <f t="array" ref="DY56">-SUMPRODUCT($AU6:$AZ6,TRANSPOSE(DY$45:DY$50))/$AQ6+DY49</f>
        <v>0.17943237477579943</v>
      </c>
      <c r="DZ56" s="21" cm="1">
        <f t="array" ref="DZ56">-SUMPRODUCT($AU6:$AZ6,TRANSPOSE(DZ$45:DZ$50))/$AQ6+DZ49</f>
        <v>0.17965560208991249</v>
      </c>
      <c r="EA56" s="21" cm="1">
        <f t="array" ref="EA56">-SUMPRODUCT($AU6:$AZ6,TRANSPOSE(EA$45:EA$50))/$AQ6+EA49</f>
        <v>0.17989069321947787</v>
      </c>
      <c r="EB56" s="21" cm="1">
        <f t="array" ref="EB56">-SUMPRODUCT($AU6:$AZ6,TRANSPOSE(EB$45:EB$50))/$AQ6+EB49</f>
        <v>0.18013697932282105</v>
      </c>
      <c r="EC56" s="21" cm="1">
        <f t="array" ref="EC56">-SUMPRODUCT($AU6:$AZ6,TRANSPOSE(EC$45:EC$50))/$AQ6+EC49</f>
        <v>0.18039381787308034</v>
      </c>
      <c r="ED56" s="21" cm="1">
        <f t="array" ref="ED56">-SUMPRODUCT($AU6:$AZ6,TRANSPOSE(ED$45:ED$50))/$AQ6+ED49</f>
        <v>0.18066059183627386</v>
      </c>
      <c r="EE56" s="21" cm="1">
        <f t="array" ref="EE56">-SUMPRODUCT($AU6:$AZ6,TRANSPOSE(EE$45:EE$50))/$AQ6+EE49</f>
        <v>0.18093670885502333</v>
      </c>
      <c r="EF56" s="21" cm="1">
        <f t="array" ref="EF56">-SUMPRODUCT($AU6:$AZ6,TRANSPOSE(EF$45:EF$50))/$AQ6+EF49</f>
        <v>0.18122160044089491</v>
      </c>
      <c r="EG56" s="21" cm="1">
        <f t="array" ref="EG56">-SUMPRODUCT($AU6:$AZ6,TRANSPOSE(EG$45:EG$50))/$AQ6+EG49</f>
        <v>0.18151472117782674</v>
      </c>
      <c r="EH56" s="21" cm="1">
        <f t="array" ref="EH56">-SUMPRODUCT($AU6:$AZ6,TRANSPOSE(EH$45:EH$50))/$AQ6+EH49</f>
        <v>0.18181554793868621</v>
      </c>
      <c r="EI56" s="21" cm="1">
        <f t="array" ref="EI56">-SUMPRODUCT($AU6:$AZ6,TRANSPOSE(EI$45:EI$50))/$AQ6+EI49</f>
        <v>0.18212357911662563</v>
      </c>
      <c r="EJ56" s="21" cm="1">
        <f t="array" ref="EJ56">-SUMPRODUCT($AU6:$AZ6,TRANSPOSE(EJ$45:EJ$50))/$AQ6+EJ49</f>
        <v>0.18243833387258193</v>
      </c>
      <c r="EK56" s="21" cm="1">
        <f t="array" ref="EK56">-SUMPRODUCT($AU6:$AZ6,TRANSPOSE(EK$45:EK$50))/$AQ6+EK49</f>
        <v>0.18275935139998384</v>
      </c>
      <c r="EL56" s="21" cm="1">
        <f t="array" ref="EL56">-SUMPRODUCT($AU6:$AZ6,TRANSPOSE(EL$45:EL$50))/$AQ6+EL49</f>
        <v>0.18308619020748748</v>
      </c>
      <c r="EM56" s="21" cm="1">
        <f t="array" ref="EM56">-SUMPRODUCT($AU6:$AZ6,TRANSPOSE(EM$45:EM$50))/$AQ6+EM49</f>
        <v>0.18341842742034958</v>
      </c>
      <c r="EN56" s="21" cm="1">
        <f t="array" ref="EN56">-SUMPRODUCT($AU6:$AZ6,TRANSPOSE(EN$45:EN$50))/$AQ6+EN49</f>
        <v>0.18375565810086619</v>
      </c>
      <c r="EO56" s="21" cm="1">
        <f t="array" ref="EO56">-SUMPRODUCT($AU6:$AZ6,TRANSPOSE(EO$45:EO$50))/$AQ6+EO49</f>
        <v>0.18409749458814878</v>
      </c>
      <c r="EP56" s="21" cm="1">
        <f t="array" ref="EP56">-SUMPRODUCT($AU6:$AZ6,TRANSPOSE(EP$45:EP$50))/$AQ6+EP49</f>
        <v>0.18444356585737737</v>
      </c>
      <c r="EQ56" s="21" cm="1">
        <f t="array" ref="EQ56">-SUMPRODUCT($AU6:$AZ6,TRANSPOSE(EQ$45:EQ$50))/$AQ6+EQ49</f>
        <v>0.18479351689855295</v>
      </c>
      <c r="ER56" s="21" cm="1">
        <f t="array" ref="ER56">-SUMPRODUCT($AU6:$AZ6,TRANSPOSE(ER$45:ER$50))/$AQ6+ER49</f>
        <v>0.18514700811467949</v>
      </c>
      <c r="ES56" s="21" cm="1">
        <f t="array" ref="ES56">-SUMPRODUCT($AU6:$AZ6,TRANSPOSE(ES$45:ES$50))/$AQ6+ES49</f>
        <v>0.18550371473921956</v>
      </c>
      <c r="ET56" s="21" cm="1">
        <f t="array" ref="ET56">-SUMPRODUCT($AU6:$AZ6,TRANSPOSE(ET$45:ET$50))/$AQ6+ET49</f>
        <v>0.18586332627260299</v>
      </c>
      <c r="EU56" s="21" cm="1">
        <f t="array" ref="EU56">-SUMPRODUCT($AU6:$AZ6,TRANSPOSE(EU$45:EU$50))/$AQ6+EU49</f>
        <v>0.1862255459375082</v>
      </c>
      <c r="EV56" s="21" cm="1">
        <f t="array" ref="EV56">-SUMPRODUCT($AU6:$AZ6,TRANSPOSE(EV$45:EV$50))/$AQ6+EV49</f>
        <v>0.18659009015259062</v>
      </c>
      <c r="EW56" s="21" cm="1">
        <f t="array" ref="EW56">-SUMPRODUCT($AU6:$AZ6,TRANSPOSE(EW$45:EW$50))/$AQ6+EW49</f>
        <v>0.1869566880242946</v>
      </c>
      <c r="EX56" s="21" cm="1">
        <f t="array" ref="EX56">-SUMPRODUCT($AU6:$AZ6,TRANSPOSE(EX$45:EX$50))/$AQ6+EX49</f>
        <v>0.18732508085635285</v>
      </c>
    </row>
    <row r="57" spans="1:154">
      <c r="A57" s="6">
        <v>11.414005873106296</v>
      </c>
      <c r="B57" s="6">
        <v>-0.53392315869815421</v>
      </c>
      <c r="C57" s="6">
        <v>1.5532067347852545</v>
      </c>
      <c r="D57" s="6">
        <v>0.35184344519519628</v>
      </c>
      <c r="E57" s="6">
        <v>10.064603644080908</v>
      </c>
      <c r="F57" s="6">
        <v>2.7478611925262353</v>
      </c>
      <c r="G57" s="6">
        <v>5.9779997826557052</v>
      </c>
      <c r="H57" s="6">
        <v>3.5769579635284967</v>
      </c>
      <c r="I57" s="40">
        <f>SUMPRODUCT(J57:O57,Results!B$12:G$12)+Results!$E$5*H57-AD57+AE57</f>
        <v>168.93823747835683</v>
      </c>
      <c r="J57" s="9">
        <f>SUMPRODUCT($A57:$F57,Results!$B$15:$G$15)</f>
        <v>81.934054325848436</v>
      </c>
      <c r="K57" s="9">
        <f>SUMPRODUCT($A57:$F57,Results!$B$16:$G$16)</f>
        <v>-28.836535830094846</v>
      </c>
      <c r="L57" s="9">
        <f>SUMPRODUCT($A57:$F57,Results!$B$17:$G$17)</f>
        <v>10.715943372568805</v>
      </c>
      <c r="M57" s="9">
        <f>SUMPRODUCT($A57:$F57,Results!$B$18:$G$18)</f>
        <v>-17.489253203201621</v>
      </c>
      <c r="N57" s="9">
        <f>SUMPRODUCT($A57:$F57,Results!$B$19:$G$19)</f>
        <v>-22.803079675295574</v>
      </c>
      <c r="O57" s="9">
        <f>SUMPRODUCT($A57:$F57,Results!$B$20:$G$20)</f>
        <v>31.167480460458865</v>
      </c>
      <c r="P57" s="9" cm="1">
        <f t="array" ref="P57">SUMPRODUCT(J57:O57,TRANSPOSE(BQ$20:BQ$25))+$AI$20-$BQ$27</f>
        <v>131.86622754172762</v>
      </c>
      <c r="Q57" s="27" cm="1">
        <f t="array" ref="Q57">SUMPRODUCT(J57:O57,TRANSPOSE(EX$20:EX$25))+$AI$20-$EX$27</f>
        <v>148.42306497591522</v>
      </c>
      <c r="R57" s="9">
        <f>I57-Results!$E$5*H57</f>
        <v>147.47648969718585</v>
      </c>
      <c r="S57" s="9" cm="1">
        <f t="array" ref="S57">SUMPRODUCT(J57:O57,TRANSPOSE(AW$28:AW$33))+$AI$20-$AH$26</f>
        <v>104.00736586659166</v>
      </c>
      <c r="T57" s="9">
        <f>SUMPRODUCT(J57:O57,Results!K$9:P$9)</f>
        <v>152.33825605930036</v>
      </c>
      <c r="U57" s="9">
        <f>SUMPRODUCT(J57:O57,Results!K$9:P$9)+$AI$20-$AH$31</f>
        <v>150.7560273382272</v>
      </c>
      <c r="V57" s="9">
        <f t="shared" si="6"/>
        <v>37.0720099366292</v>
      </c>
      <c r="W57" s="9">
        <f t="shared" si="7"/>
        <v>20.515172502441601</v>
      </c>
      <c r="X57" s="9">
        <f t="shared" si="8"/>
        <v>21.46174778117097</v>
      </c>
      <c r="Y57" s="9">
        <f t="shared" si="9"/>
        <v>64.93087161176517</v>
      </c>
      <c r="Z57" s="9">
        <f t="shared" si="10"/>
        <v>136.1960140512667</v>
      </c>
      <c r="AA57" s="9">
        <f t="shared" si="11"/>
        <v>18.182210140129627</v>
      </c>
      <c r="AC57" s="9">
        <v>20.462188633803123</v>
      </c>
      <c r="AD57" s="9">
        <v>20.462188633803123</v>
      </c>
      <c r="AE57" s="9">
        <f t="shared" si="12"/>
        <v>20.462188633803123</v>
      </c>
      <c r="AF57" s="9">
        <f t="shared" ca="1" si="0"/>
        <v>0.96777724259836684</v>
      </c>
      <c r="BD57" s="21" cm="1">
        <f t="array" ref="BD57">-SUMPRODUCT($AU7:$AZ7,TRANSPOSE(BD$45:BD$50))/$AQ7+BD50</f>
        <v>0.20475687640907242</v>
      </c>
      <c r="BE57" s="21" cm="1">
        <f t="array" ref="BE57">-SUMPRODUCT($AU7:$AZ7,TRANSPOSE(BE$45:BE$50))/$AQ7+BE50</f>
        <v>0.25677317177451819</v>
      </c>
      <c r="BF57" s="21" cm="1">
        <f t="array" ref="BF57">-SUMPRODUCT($AU7:$AZ7,TRANSPOSE(BF$45:BF$50))/$AQ7+BF50</f>
        <v>0.28336994999650839</v>
      </c>
      <c r="BG57" s="21" cm="1">
        <f t="array" ref="BG57">-SUMPRODUCT($AU7:$AZ7,TRANSPOSE(BG$45:BG$50))/$AQ7+BG50</f>
        <v>0.30674537137951191</v>
      </c>
      <c r="BH57" s="21" cm="1">
        <f t="array" ref="BH57">-SUMPRODUCT($AU7:$AZ7,TRANSPOSE(BH$45:BH$50))/$AQ7+BH50</f>
        <v>0.32475288377953598</v>
      </c>
      <c r="BI57" s="21" cm="1">
        <f t="array" ref="BI57">-SUMPRODUCT($AU7:$AZ7,TRANSPOSE(BI$45:BI$50))/$AQ7+BI50</f>
        <v>0.33924564131079327</v>
      </c>
      <c r="BJ57" s="21" cm="1">
        <f t="array" ref="BJ57">-SUMPRODUCT($AU7:$AZ7,TRANSPOSE(BJ$45:BJ$50))/$AQ7+BJ50</f>
        <v>0.35133452214021427</v>
      </c>
      <c r="BK57" s="21" cm="1">
        <f t="array" ref="BK57">-SUMPRODUCT($AU7:$AZ7,TRANSPOSE(BK$45:BK$50))/$AQ7+BK50</f>
        <v>0.36158283671989033</v>
      </c>
      <c r="BL57" s="21" cm="1">
        <f t="array" ref="BL57">-SUMPRODUCT($AU7:$AZ7,TRANSPOSE(BL$45:BL$50))/$AQ7+BL50</f>
        <v>0.37053329184742329</v>
      </c>
      <c r="BM57" s="21" cm="1">
        <f t="array" ref="BM57">-SUMPRODUCT($AU7:$AZ7,TRANSPOSE(BM$45:BM$50))/$AQ7+BM50</f>
        <v>0.37848575342861757</v>
      </c>
      <c r="BN57" s="21" cm="1">
        <f t="array" ref="BN57">-SUMPRODUCT($AU7:$AZ7,TRANSPOSE(BN$45:BN$50))/$AQ7+BN50</f>
        <v>0.38567898165154785</v>
      </c>
      <c r="BO57" s="21" cm="1">
        <f t="array" ref="BO57">-SUMPRODUCT($AU7:$AZ7,TRANSPOSE(BO$45:BO$50))/$AQ7+BO50</f>
        <v>0.3922658771507177</v>
      </c>
      <c r="BP57" s="21" cm="1">
        <f t="array" ref="BP57">-SUMPRODUCT($AU7:$AZ7,TRANSPOSE(BP$45:BP$50))/$AQ7+BP50</f>
        <v>0.39835928196515846</v>
      </c>
      <c r="BQ57" s="21" cm="1">
        <f t="array" ref="BQ57">-SUMPRODUCT($AU7:$AZ7,TRANSPOSE(BQ$45:BQ$50))/$AQ7+BQ50</f>
        <v>0.4040380059947466</v>
      </c>
      <c r="BR57" s="21" cm="1">
        <f t="array" ref="BR57">-SUMPRODUCT($AU7:$AZ7,TRANSPOSE(BR$45:BR$50))/$AQ7+BR50</f>
        <v>0.40936042538667816</v>
      </c>
      <c r="BS57" s="21" cm="1">
        <f t="array" ref="BS57">-SUMPRODUCT($AU7:$AZ7,TRANSPOSE(BS$45:BS$50))/$AQ7+BS50</f>
        <v>0.4143698940307502</v>
      </c>
      <c r="BT57" s="21" cm="1">
        <f t="array" ref="BT57">-SUMPRODUCT($AU7:$AZ7,TRANSPOSE(BT$45:BT$50))/$AQ7+BT50</f>
        <v>0.41909974948646267</v>
      </c>
      <c r="BU57" s="21" cm="1">
        <f t="array" ref="BU57">-SUMPRODUCT($AU7:$AZ7,TRANSPOSE(BU$45:BU$50))/$AQ7+BU50</f>
        <v>0.42357616153771371</v>
      </c>
      <c r="BV57" s="21" cm="1">
        <f t="array" ref="BV57">-SUMPRODUCT($AU7:$AZ7,TRANSPOSE(BV$45:BV$50))/$AQ7+BV50</f>
        <v>0.42782025984104022</v>
      </c>
      <c r="BW57" s="21" cm="1">
        <f t="array" ref="BW57">-SUMPRODUCT($AU7:$AZ7,TRANSPOSE(BW$45:BW$50))/$AQ7+BW50</f>
        <v>0.43184951662850302</v>
      </c>
      <c r="BX57" s="21" cm="1">
        <f t="array" ref="BX57">-SUMPRODUCT($AU7:$AZ7,TRANSPOSE(BX$45:BX$50))/$AQ7+BX50</f>
        <v>0.43567872874042435</v>
      </c>
      <c r="BY57" s="21" cm="1">
        <f t="array" ref="BY57">-SUMPRODUCT($AU7:$AZ7,TRANSPOSE(BY$45:BY$50))/$AQ7+BY50</f>
        <v>0.43932069211706842</v>
      </c>
      <c r="BZ57" s="21" cm="1">
        <f t="array" ref="BZ57">-SUMPRODUCT($AU7:$AZ7,TRANSPOSE(BZ$45:BZ$50))/$AQ7+BZ50</f>
        <v>0.44278668038717406</v>
      </c>
      <c r="CA57" s="21" cm="1">
        <f t="array" ref="CA57">-SUMPRODUCT($AU7:$AZ7,TRANSPOSE(CA$45:CA$50))/$AQ7+CA50</f>
        <v>0.44608678372304911</v>
      </c>
      <c r="CB57" s="21" cm="1">
        <f t="array" ref="CB57">-SUMPRODUCT($AU7:$AZ7,TRANSPOSE(CB$45:CB$50))/$AQ7+CB50</f>
        <v>0.4492301527139354</v>
      </c>
      <c r="CC57" s="21" cm="1">
        <f t="array" ref="CC57">-SUMPRODUCT($AU7:$AZ7,TRANSPOSE(CC$45:CC$50))/$AQ7+CC50</f>
        <v>0.4522251751562133</v>
      </c>
      <c r="CD57" s="21" cm="1">
        <f t="array" ref="CD57">-SUMPRODUCT($AU7:$AZ7,TRANSPOSE(CD$45:CD$50))/$AQ7+CD50</f>
        <v>0.45507960585238294</v>
      </c>
      <c r="CE57" s="21" cm="1">
        <f t="array" ref="CE57">-SUMPRODUCT($AU7:$AZ7,TRANSPOSE(CE$45:CE$50))/$AQ7+CE50</f>
        <v>0.45780066297712413</v>
      </c>
      <c r="CF57" s="21" cm="1">
        <f t="array" ref="CF57">-SUMPRODUCT($AU7:$AZ7,TRANSPOSE(CF$45:CF$50))/$AQ7+CF50</f>
        <v>0.46039510060252475</v>
      </c>
      <c r="CG57" s="21" cm="1">
        <f t="array" ref="CG57">-SUMPRODUCT($AU7:$AZ7,TRANSPOSE(CG$45:CG$50))/$AQ7+CG50</f>
        <v>0.46286926407993706</v>
      </c>
      <c r="CH57" s="21" cm="1">
        <f t="array" ref="CH57">-SUMPRODUCT($AU7:$AZ7,TRANSPOSE(CH$45:CH$50))/$AQ7+CH50</f>
        <v>0.4652291330384945</v>
      </c>
      <c r="CI57" s="21" cm="1">
        <f t="array" ref="CI57">-SUMPRODUCT($AU7:$AZ7,TRANSPOSE(CI$45:CI$50))/$AQ7+CI50</f>
        <v>0.4674803553846143</v>
      </c>
      <c r="CJ57" s="21" cm="1">
        <f t="array" ref="CJ57">-SUMPRODUCT($AU7:$AZ7,TRANSPOSE(CJ$45:CJ$50))/$AQ7+CJ50</f>
        <v>0.46962827472821822</v>
      </c>
      <c r="CK57" s="21" cm="1">
        <f t="array" ref="CK57">-SUMPRODUCT($AU7:$AZ7,TRANSPOSE(CK$45:CK$50))/$AQ7+CK50</f>
        <v>0.47167795297901538</v>
      </c>
      <c r="CL57" s="21" cm="1">
        <f t="array" ref="CL57">-SUMPRODUCT($AU7:$AZ7,TRANSPOSE(CL$45:CL$50))/$AQ7+CL50</f>
        <v>0.47363418937083751</v>
      </c>
      <c r="CM57" s="21" cm="1">
        <f t="array" ref="CM57">-SUMPRODUCT($AU7:$AZ7,TRANSPOSE(CM$45:CM$50))/$AQ7+CM50</f>
        <v>0.47550153682352481</v>
      </c>
      <c r="CN57" s="21" cm="1">
        <f t="array" ref="CN57">-SUMPRODUCT($AU7:$AZ7,TRANSPOSE(CN$45:CN$50))/$AQ7+CN50</f>
        <v>0.47728431630097701</v>
      </c>
      <c r="CO57" s="21" cm="1">
        <f t="array" ref="CO57">-SUMPRODUCT($AU7:$AZ7,TRANSPOSE(CO$45:CO$50))/$AQ7+CO50</f>
        <v>0.47898662964253358</v>
      </c>
      <c r="CP57" s="21" cm="1">
        <f t="array" ref="CP57">-SUMPRODUCT($AU7:$AZ7,TRANSPOSE(CP$45:CP$50))/$AQ7+CP50</f>
        <v>0.48061237121334754</v>
      </c>
      <c r="CQ57" s="21" cm="1">
        <f t="array" ref="CQ57">-SUMPRODUCT($AU7:$AZ7,TRANSPOSE(CQ$45:CQ$50))/$AQ7+CQ50</f>
        <v>0.48216523862396626</v>
      </c>
      <c r="CR57" s="21" cm="1">
        <f t="array" ref="CR57">-SUMPRODUCT($AU7:$AZ7,TRANSPOSE(CR$45:CR$50))/$AQ7+CR50</f>
        <v>0.48364874270004454</v>
      </c>
      <c r="CS57" s="21" cm="1">
        <f t="array" ref="CS57">-SUMPRODUCT($AU7:$AZ7,TRANSPOSE(CS$45:CS$50))/$AQ7+CS50</f>
        <v>0.4850662168328666</v>
      </c>
      <c r="CT57" s="21" cm="1">
        <f t="array" ref="CT57">-SUMPRODUCT($AU7:$AZ7,TRANSPOSE(CT$45:CT$50))/$AQ7+CT50</f>
        <v>0.48642082580501106</v>
      </c>
      <c r="CU57" s="21" cm="1">
        <f t="array" ref="CU57">-SUMPRODUCT($AU7:$AZ7,TRANSPOSE(CU$45:CU$50))/$AQ7+CU50</f>
        <v>0.48771557415930233</v>
      </c>
      <c r="CV57" s="21" cm="1">
        <f t="array" ref="CV57">-SUMPRODUCT($AU7:$AZ7,TRANSPOSE(CV$45:CV$50))/$AQ7+CV50</f>
        <v>0.48895331416043192</v>
      </c>
      <c r="CW57" s="21" cm="1">
        <f t="array" ref="CW57">-SUMPRODUCT($AU7:$AZ7,TRANSPOSE(CW$45:CW$50))/$AQ7+CW50</f>
        <v>0.49013675338529822</v>
      </c>
      <c r="CX57" s="21" cm="1">
        <f t="array" ref="CX57">-SUMPRODUCT($AU7:$AZ7,TRANSPOSE(CX$45:CX$50))/$AQ7+CX50</f>
        <v>0.49126846196872087</v>
      </c>
      <c r="CY57" s="21" cm="1">
        <f t="array" ref="CY57">-SUMPRODUCT($AU7:$AZ7,TRANSPOSE(CY$45:CY$50))/$AQ7+CY50</f>
        <v>0.49235087952466672</v>
      </c>
      <c r="CZ57" s="21" cm="1">
        <f t="array" ref="CZ57">-SUMPRODUCT($AU7:$AZ7,TRANSPOSE(CZ$45:CZ$50))/$AQ7+CZ50</f>
        <v>0.4933863217586727</v>
      </c>
      <c r="DA57" s="21" cm="1">
        <f t="array" ref="DA57">-SUMPRODUCT($AU7:$AZ7,TRANSPOSE(DA$45:DA$50))/$AQ7+DA50</f>
        <v>0.4943769867841657</v>
      </c>
      <c r="DB57" s="21" cm="1">
        <f t="array" ref="DB57">-SUMPRODUCT($AU7:$AZ7,TRANSPOSE(DB$45:DB$50))/$AQ7+DB50</f>
        <v>0.49532496115346275</v>
      </c>
      <c r="DC57" s="21" cm="1">
        <f t="array" ref="DC57">-SUMPRODUCT($AU7:$AZ7,TRANSPOSE(DC$45:DC$50))/$AQ7+DC50</f>
        <v>0.49623222561302127</v>
      </c>
      <c r="DD57" s="21" cm="1">
        <f t="array" ref="DD57">-SUMPRODUCT($AU7:$AZ7,TRANSPOSE(DD$45:DD$50))/$AQ7+DD50</f>
        <v>0.49710066059181501</v>
      </c>
      <c r="DE57" s="21" cm="1">
        <f t="array" ref="DE57">-SUMPRODUCT($AU7:$AZ7,TRANSPOSE(DE$45:DE$50))/$AQ7+DE50</f>
        <v>0.49793205143133146</v>
      </c>
      <c r="DF57" s="21" cm="1">
        <f t="array" ref="DF57">-SUMPRODUCT($AU7:$AZ7,TRANSPOSE(DF$45:DF$50))/$AQ7+DF50</f>
        <v>0.49872809336552609</v>
      </c>
      <c r="DG57" s="21" cm="1">
        <f t="array" ref="DG57">-SUMPRODUCT($AU7:$AZ7,TRANSPOSE(DG$45:DG$50))/$AQ7+DG50</f>
        <v>0.49949039625902925</v>
      </c>
      <c r="DH57" s="21" cm="1">
        <f t="array" ref="DH57">-SUMPRODUCT($AU7:$AZ7,TRANSPOSE(DH$45:DH$50))/$AQ7+DH50</f>
        <v>0.50022048911192196</v>
      </c>
      <c r="DI57" s="21" cm="1">
        <f t="array" ref="DI57">-SUMPRODUCT($AU7:$AZ7,TRANSPOSE(DI$45:DI$50))/$AQ7+DI50</f>
        <v>0.50091982433945115</v>
      </c>
      <c r="DJ57" s="21" cm="1">
        <f t="array" ref="DJ57">-SUMPRODUCT($AU7:$AZ7,TRANSPOSE(DJ$45:DJ$50))/$AQ7+DJ50</f>
        <v>0.5015897818350924</v>
      </c>
      <c r="DK57" s="21" cm="1">
        <f t="array" ref="DK57">-SUMPRODUCT($AU7:$AZ7,TRANSPOSE(DK$45:DK$50))/$AQ7+DK50</f>
        <v>0.50223167282540071</v>
      </c>
      <c r="DL57" s="21" cm="1">
        <f t="array" ref="DL57">-SUMPRODUCT($AU7:$AZ7,TRANSPOSE(DL$45:DL$50))/$AQ7+DL50</f>
        <v>0.50284674352507808</v>
      </c>
      <c r="DM57" s="21" cm="1">
        <f t="array" ref="DM57">-SUMPRODUCT($AU7:$AZ7,TRANSPOSE(DM$45:DM$50))/$AQ7+DM50</f>
        <v>0.50343617860065093</v>
      </c>
      <c r="DN57" s="21" cm="1">
        <f t="array" ref="DN57">-SUMPRODUCT($AU7:$AZ7,TRANSPOSE(DN$45:DN$50))/$AQ7+DN50</f>
        <v>0.50400110445107349</v>
      </c>
      <c r="DO57" s="21" cm="1">
        <f t="array" ref="DO57">-SUMPRODUCT($AU7:$AZ7,TRANSPOSE(DO$45:DO$50))/$AQ7+DO50</f>
        <v>0.50454259231346443</v>
      </c>
      <c r="DP57" s="21" cm="1">
        <f t="array" ref="DP57">-SUMPRODUCT($AU7:$AZ7,TRANSPOSE(DP$45:DP$50))/$AQ7+DP50</f>
        <v>0.5050616612020391</v>
      </c>
      <c r="DQ57" s="21" cm="1">
        <f t="array" ref="DQ57">-SUMPRODUCT($AU7:$AZ7,TRANSPOSE(DQ$45:DQ$50))/$AQ7+DQ50</f>
        <v>0.50555928068813394</v>
      </c>
      <c r="DR57" s="21" cm="1">
        <f t="array" ref="DR57">-SUMPRODUCT($AU7:$AZ7,TRANSPOSE(DR$45:DR$50))/$AQ7+DR50</f>
        <v>0.50603637352901742</v>
      </c>
      <c r="DS57" s="21" cm="1">
        <f t="array" ref="DS57">-SUMPRODUCT($AU7:$AZ7,TRANSPOSE(DS$45:DS$50))/$AQ7+DS50</f>
        <v>0.50649381815297134</v>
      </c>
      <c r="DT57" s="21" cm="1">
        <f t="array" ref="DT57">-SUMPRODUCT($AU7:$AZ7,TRANSPOSE(DT$45:DT$50))/$AQ7+DT50</f>
        <v>0.5069324510078933</v>
      </c>
      <c r="DU57" s="21" cm="1">
        <f t="array" ref="DU57">-SUMPRODUCT($AU7:$AZ7,TRANSPOSE(DU$45:DU$50))/$AQ7+DU50</f>
        <v>0.5073530687804183</v>
      </c>
      <c r="DV57" s="21" cm="1">
        <f t="array" ref="DV57">-SUMPRODUCT($AU7:$AZ7,TRANSPOSE(DV$45:DV$50))/$AQ7+DV50</f>
        <v>0.50775643049231212</v>
      </c>
      <c r="DW57" s="21" cm="1">
        <f t="array" ref="DW57">-SUMPRODUCT($AU7:$AZ7,TRANSPOSE(DW$45:DW$50))/$AQ7+DW50</f>
        <v>0.50814325948061856</v>
      </c>
      <c r="DX57" s="21" cm="1">
        <f t="array" ref="DX57">-SUMPRODUCT($AU7:$AZ7,TRANSPOSE(DX$45:DX$50))/$AQ7+DX50</f>
        <v>0.50851424526778377</v>
      </c>
      <c r="DY57" s="21" cm="1">
        <f t="array" ref="DY57">-SUMPRODUCT($AU7:$AZ7,TRANSPOSE(DY$45:DY$50))/$AQ7+DY50</f>
        <v>0.50887004532770919</v>
      </c>
      <c r="DZ57" s="21" cm="1">
        <f t="array" ref="DZ57">-SUMPRODUCT($AU7:$AZ7,TRANSPOSE(DZ$45:DZ$50))/$AQ7+DZ50</f>
        <v>0.50921128675342264</v>
      </c>
      <c r="EA57" s="21" cm="1">
        <f t="array" ref="EA57">-SUMPRODUCT($AU7:$AZ7,TRANSPOSE(EA$45:EA$50))/$AQ7+EA50</f>
        <v>0.50953856783179396</v>
      </c>
      <c r="EB57" s="21" cm="1">
        <f t="array" ref="EB57">-SUMPRODUCT($AU7:$AZ7,TRANSPOSE(EB$45:EB$50))/$AQ7+EB50</f>
        <v>0.5098524595304611</v>
      </c>
      <c r="EC57" s="21" cm="1">
        <f t="array" ref="EC57">-SUMPRODUCT($AU7:$AZ7,TRANSPOSE(EC$45:EC$50))/$AQ7+EC50</f>
        <v>0.51015350690188188</v>
      </c>
      <c r="ED57" s="21" cm="1">
        <f t="array" ref="ED57">-SUMPRODUCT($AU7:$AZ7,TRANSPOSE(ED$45:ED$50))/$AQ7+ED50</f>
        <v>0.51044223040918002</v>
      </c>
      <c r="EE57" s="21" cm="1">
        <f t="array" ref="EE57">-SUMPRODUCT($AU7:$AZ7,TRANSPOSE(EE$45:EE$50))/$AQ7+EE50</f>
        <v>0.51071912717821333</v>
      </c>
      <c r="EF57" s="21" cm="1">
        <f t="array" ref="EF57">-SUMPRODUCT($AU7:$AZ7,TRANSPOSE(EF$45:EF$50))/$AQ7+EF50</f>
        <v>0.51098467218006227</v>
      </c>
      <c r="EG57" s="21" cm="1">
        <f t="array" ref="EG57">-SUMPRODUCT($AU7:$AZ7,TRANSPOSE(EG$45:EG$50))/$AQ7+EG50</f>
        <v>0.511239319347915</v>
      </c>
      <c r="EH57" s="21" cm="1">
        <f t="array" ref="EH57">-SUMPRODUCT($AU7:$AZ7,TRANSPOSE(EH$45:EH$50))/$AQ7+EH50</f>
        <v>0.51148350263210818</v>
      </c>
      <c r="EI57" s="21" cm="1">
        <f t="array" ref="EI57">-SUMPRODUCT($AU7:$AZ7,TRANSPOSE(EI$45:EI$50))/$AQ7+EI50</f>
        <v>0.51171763699687922</v>
      </c>
      <c r="EJ57" s="21" cm="1">
        <f t="array" ref="EJ57">-SUMPRODUCT($AU7:$AZ7,TRANSPOSE(EJ$45:EJ$50))/$AQ7+EJ50</f>
        <v>0.51194211936219014</v>
      </c>
      <c r="EK57" s="21" cm="1">
        <f t="array" ref="EK57">-SUMPRODUCT($AU7:$AZ7,TRANSPOSE(EK$45:EK$50))/$AQ7+EK50</f>
        <v>0.51215732949379311</v>
      </c>
      <c r="EL57" s="21" cm="1">
        <f t="array" ref="EL57">-SUMPRODUCT($AU7:$AZ7,TRANSPOSE(EL$45:EL$50))/$AQ7+EL50</f>
        <v>0.51236363084452952</v>
      </c>
      <c r="EM57" s="21" cm="1">
        <f t="array" ref="EM57">-SUMPRODUCT($AU7:$AZ7,TRANSPOSE(EM$45:EM$50))/$AQ7+EM50</f>
        <v>0.5125613713496866</v>
      </c>
      <c r="EN57" s="21" cm="1">
        <f t="array" ref="EN57">-SUMPRODUCT($AU7:$AZ7,TRANSPOSE(EN$45:EN$50))/$AQ7+EN50</f>
        <v>0.51275088417907022</v>
      </c>
      <c r="EO57" s="21" cm="1">
        <f t="array" ref="EO57">-SUMPRODUCT($AU7:$AZ7,TRANSPOSE(EO$45:EO$50))/$AQ7+EO50</f>
        <v>0.51293248844830153</v>
      </c>
      <c r="EP57" s="21" cm="1">
        <f t="array" ref="EP57">-SUMPRODUCT($AU7:$AZ7,TRANSPOSE(EP$45:EP$50))/$AQ7+EP50</f>
        <v>0.51310648989169994</v>
      </c>
      <c r="EQ57" s="21" cm="1">
        <f t="array" ref="EQ57">-SUMPRODUCT($AU7:$AZ7,TRANSPOSE(EQ$45:EQ$50))/$AQ7+EQ50</f>
        <v>0.51327318149897216</v>
      </c>
      <c r="ER57" s="21" cm="1">
        <f t="array" ref="ER57">-SUMPRODUCT($AU7:$AZ7,TRANSPOSE(ER$45:ER$50))/$AQ7+ER50</f>
        <v>0.51343284411780743</v>
      </c>
      <c r="ES57" s="21" cm="1">
        <f t="array" ref="ES57">-SUMPRODUCT($AU7:$AZ7,TRANSPOSE(ES$45:ES$50))/$AQ7+ES50</f>
        <v>0.51358574702434201</v>
      </c>
      <c r="ET57" s="21" cm="1">
        <f t="array" ref="ET57">-SUMPRODUCT($AU7:$AZ7,TRANSPOSE(ET$45:ET$50))/$AQ7+ET50</f>
        <v>0.51373214846335091</v>
      </c>
      <c r="EU57" s="21" cm="1">
        <f t="array" ref="EU57">-SUMPRODUCT($AU7:$AZ7,TRANSPOSE(EU$45:EU$50))/$AQ7+EU50</f>
        <v>0.51387229615991081</v>
      </c>
      <c r="EV57" s="21" cm="1">
        <f t="array" ref="EV57">-SUMPRODUCT($AU7:$AZ7,TRANSPOSE(EV$45:EV$50))/$AQ7+EV50</f>
        <v>0.51400642780417294</v>
      </c>
      <c r="EW57" s="21" cm="1">
        <f t="array" ref="EW57">-SUMPRODUCT($AU7:$AZ7,TRANSPOSE(EW$45:EW$50))/$AQ7+EW50</f>
        <v>0.51413477151079068</v>
      </c>
      <c r="EX57" s="21" cm="1">
        <f t="array" ref="EX57">-SUMPRODUCT($AU7:$AZ7,TRANSPOSE(EX$45:EX$50))/$AQ7+EX50</f>
        <v>0.51425754625445141</v>
      </c>
    </row>
    <row r="58" spans="1:154">
      <c r="A58" s="6">
        <v>4.2056800583029803</v>
      </c>
      <c r="B58" s="6">
        <v>-2.3890748111160049</v>
      </c>
      <c r="C58" s="6">
        <v>9.0514085573583234</v>
      </c>
      <c r="D58" s="6">
        <v>-0.36811743969608701</v>
      </c>
      <c r="E58" s="6">
        <v>0.87730575361793917</v>
      </c>
      <c r="F58" s="6">
        <v>0.52401950028349409</v>
      </c>
      <c r="G58" s="6">
        <v>1.9086485435261198</v>
      </c>
      <c r="H58" s="6">
        <v>-0.4923932756010887</v>
      </c>
      <c r="I58" s="40">
        <f>SUMPRODUCT(J58:O58,Results!B$12:G$12)+Results!$E$5*H58-AD58+AE58</f>
        <v>21.207285274896382</v>
      </c>
      <c r="J58" s="9">
        <f>SUMPRODUCT($A58:$F58,Results!$B$15:$G$15)</f>
        <v>39.434668488750681</v>
      </c>
      <c r="K58" s="9">
        <f>SUMPRODUCT($A58:$F58,Results!$B$16:$G$16)</f>
        <v>-18.680778558193545</v>
      </c>
      <c r="L58" s="9">
        <f>SUMPRODUCT($A58:$F58,Results!$B$17:$G$17)</f>
        <v>-10.423089404691739</v>
      </c>
      <c r="M58" s="9">
        <f>SUMPRODUCT($A58:$F58,Results!$B$18:$G$18)</f>
        <v>-26.120735259701025</v>
      </c>
      <c r="N58" s="9">
        <f>SUMPRODUCT($A58:$F58,Results!$B$19:$G$19)</f>
        <v>-28.498534081017116</v>
      </c>
      <c r="O58" s="9">
        <f>SUMPRODUCT($A58:$F58,Results!$B$20:$G$20)</f>
        <v>-1.9061422776764803</v>
      </c>
      <c r="P58" s="9" cm="1">
        <f t="array" ref="P58">SUMPRODUCT(J58:O58,TRANSPOSE(BQ$20:BQ$25))+$AI$20-$BQ$27</f>
        <v>26.379828845810501</v>
      </c>
      <c r="Q58" s="27" cm="1">
        <f t="array" ref="Q58">SUMPRODUCT(J58:O58,TRANSPOSE(EX$20:EX$25))+$AI$20-$EX$27</f>
        <v>23.644799800934926</v>
      </c>
      <c r="R58" s="9">
        <f>I58-Results!$E$5*H58</f>
        <v>24.161644928502913</v>
      </c>
      <c r="S58" s="9" cm="1">
        <f t="array" ref="S58">SUMPRODUCT(J58:O58,TRANSPOSE(AW$28:AW$33))+$AI$20-$AH$26</f>
        <v>54.64887347883554</v>
      </c>
      <c r="T58" s="9">
        <f>SUMPRODUCT(J58:O58,Results!K$9:P$9)</f>
        <v>24.550862460324655</v>
      </c>
      <c r="U58" s="9">
        <f>SUMPRODUCT(J58:O58,Results!K$9:P$9)+$AI$20-$AH$31</f>
        <v>22.968633739251501</v>
      </c>
      <c r="V58" s="9">
        <f t="shared" si="6"/>
        <v>-5.1725435709141188</v>
      </c>
      <c r="W58" s="9">
        <f t="shared" si="7"/>
        <v>-2.4375145260385445</v>
      </c>
      <c r="X58" s="9">
        <f t="shared" si="8"/>
        <v>-2.9543596536065309</v>
      </c>
      <c r="Y58" s="9">
        <f t="shared" si="9"/>
        <v>-33.441588203939162</v>
      </c>
      <c r="Z58" s="9">
        <f t="shared" si="10"/>
        <v>-11.53493815219375</v>
      </c>
      <c r="AA58" s="9">
        <f t="shared" si="11"/>
        <v>-1.7613484643551196</v>
      </c>
      <c r="AC58" s="9">
        <v>-2.4301296820913585</v>
      </c>
      <c r="AD58" s="9">
        <v>-2.4301296820913585</v>
      </c>
      <c r="AE58" s="9">
        <f t="shared" si="12"/>
        <v>-2.4301296820913585</v>
      </c>
      <c r="AF58" s="9">
        <f t="shared" ca="1" si="0"/>
        <v>6.6866345070191624E-2</v>
      </c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</row>
    <row r="59" spans="1:154">
      <c r="A59" s="6">
        <v>6.0687710434299413</v>
      </c>
      <c r="B59" s="6">
        <v>9.4044666620423047</v>
      </c>
      <c r="C59" s="6">
        <v>1.9356300332874425</v>
      </c>
      <c r="D59" s="6">
        <v>1.7446402942936441</v>
      </c>
      <c r="E59" s="6">
        <v>-0.83107852040268182</v>
      </c>
      <c r="F59" s="6">
        <v>-2.2593371842365397</v>
      </c>
      <c r="G59" s="6">
        <v>-0.16830834702398367</v>
      </c>
      <c r="H59" s="6">
        <v>-2.5693501661511924</v>
      </c>
      <c r="I59" s="40">
        <f>SUMPRODUCT(J59:O59,Results!B$12:G$12)+Results!$E$5*H59-AD59+AE59</f>
        <v>-17.692120481358977</v>
      </c>
      <c r="J59" s="9">
        <f>SUMPRODUCT($A59:$F59,Results!$B$15:$G$15)</f>
        <v>-1.5655465317442787</v>
      </c>
      <c r="K59" s="9">
        <f>SUMPRODUCT($A59:$F59,Results!$B$16:$G$16)</f>
        <v>-32.992982132904451</v>
      </c>
      <c r="L59" s="9">
        <f>SUMPRODUCT($A59:$F59,Results!$B$17:$G$17)</f>
        <v>-6.480162622018125</v>
      </c>
      <c r="M59" s="9">
        <f>SUMPRODUCT($A59:$F59,Results!$B$18:$G$18)</f>
        <v>4.5778041344455698</v>
      </c>
      <c r="N59" s="9">
        <f>SUMPRODUCT($A59:$F59,Results!$B$19:$G$19)</f>
        <v>-7.4618912137730975E-2</v>
      </c>
      <c r="O59" s="9">
        <f>SUMPRODUCT($A59:$F59,Results!$B$20:$G$20)</f>
        <v>38.7262281725612</v>
      </c>
      <c r="P59" s="9" cm="1">
        <f t="array" ref="P59">SUMPRODUCT(J59:O59,TRANSPOSE(BQ$20:BQ$25))+$AI$20-$BQ$27</f>
        <v>-6.2127386352845662</v>
      </c>
      <c r="Q59" s="27" cm="1">
        <f t="array" ref="Q59">SUMPRODUCT(J59:O59,TRANSPOSE(EX$20:EX$25))+$AI$20-$EX$27</f>
        <v>-6.8371530658048485</v>
      </c>
      <c r="R59" s="9">
        <f>I59-Results!$E$5*H59</f>
        <v>-2.2760194844518224</v>
      </c>
      <c r="S59" s="9" cm="1">
        <f t="array" ref="S59">SUMPRODUCT(J59:O59,TRANSPOSE(AW$28:AW$33))+$AI$20-$AH$26</f>
        <v>2.0007026550892775</v>
      </c>
      <c r="T59" s="9">
        <f>SUMPRODUCT(J59:O59,Results!K$9:P$9)</f>
        <v>-2.9172916766781043</v>
      </c>
      <c r="U59" s="9">
        <f>SUMPRODUCT(J59:O59,Results!K$9:P$9)+$AI$20-$AH$31</f>
        <v>-4.4995203977512617</v>
      </c>
      <c r="V59" s="9">
        <f t="shared" si="6"/>
        <v>-11.479381846074411</v>
      </c>
      <c r="W59" s="9">
        <f t="shared" si="7"/>
        <v>-10.854967415554128</v>
      </c>
      <c r="X59" s="9">
        <f t="shared" si="8"/>
        <v>-15.416100996907154</v>
      </c>
      <c r="Y59" s="9">
        <f t="shared" si="9"/>
        <v>-19.692823136448254</v>
      </c>
      <c r="Z59" s="9">
        <f t="shared" si="10"/>
        <v>-50.434343908449108</v>
      </c>
      <c r="AA59" s="9">
        <f t="shared" si="11"/>
        <v>-13.192600083607715</v>
      </c>
      <c r="AC59" s="9">
        <v>-10.910717152531859</v>
      </c>
      <c r="AD59" s="9">
        <v>-10.910717152531859</v>
      </c>
      <c r="AE59" s="9">
        <f t="shared" si="12"/>
        <v>-10.910717152531859</v>
      </c>
      <c r="AF59" s="9">
        <f t="shared" ca="1" si="0"/>
        <v>9.3494874103364545E-2</v>
      </c>
      <c r="BB59" s="19" t="s">
        <v>107</v>
      </c>
      <c r="BD59" s="12">
        <f t="shared" ref="BD59:CI59" si="91">SUMPRODUCT(BD45:BD50,BD52:BD57)</f>
        <v>-0.25540923095136914</v>
      </c>
      <c r="BE59" s="12">
        <f t="shared" si="91"/>
        <v>0.23451168731231958</v>
      </c>
      <c r="BF59" s="12">
        <f t="shared" si="91"/>
        <v>0.32272729456528776</v>
      </c>
      <c r="BG59" s="12">
        <f t="shared" si="91"/>
        <v>0.49957550445834209</v>
      </c>
      <c r="BH59" s="12">
        <f t="shared" si="91"/>
        <v>0.57818512253902643</v>
      </c>
      <c r="BI59" s="12">
        <f t="shared" si="91"/>
        <v>0.64690433951542303</v>
      </c>
      <c r="BJ59" s="12">
        <f t="shared" si="91"/>
        <v>0.69253686466722053</v>
      </c>
      <c r="BK59" s="12">
        <f t="shared" si="91"/>
        <v>0.72829213031332296</v>
      </c>
      <c r="BL59" s="12">
        <f t="shared" si="91"/>
        <v>0.75543802897900536</v>
      </c>
      <c r="BM59" s="12">
        <f t="shared" si="91"/>
        <v>0.77706656490935733</v>
      </c>
      <c r="BN59" s="12">
        <f t="shared" si="91"/>
        <v>0.79447408912055695</v>
      </c>
      <c r="BO59" s="12">
        <f t="shared" si="91"/>
        <v>0.80879893047024498</v>
      </c>
      <c r="BP59" s="12">
        <f t="shared" si="91"/>
        <v>0.82075306067070586</v>
      </c>
      <c r="BQ59" s="12">
        <f t="shared" si="91"/>
        <v>0.83087540247795177</v>
      </c>
      <c r="BR59" s="12">
        <f t="shared" si="91"/>
        <v>0.83954992050849242</v>
      </c>
      <c r="BS59" s="12">
        <f t="shared" si="91"/>
        <v>0.84706579028615958</v>
      </c>
      <c r="BT59" s="12">
        <f t="shared" si="91"/>
        <v>0.85364064095090142</v>
      </c>
      <c r="BU59" s="12">
        <f t="shared" si="91"/>
        <v>0.85944204997315621</v>
      </c>
      <c r="BV59" s="12">
        <f t="shared" si="91"/>
        <v>0.86460038247428384</v>
      </c>
      <c r="BW59" s="12">
        <f t="shared" si="91"/>
        <v>0.86921850888806618</v>
      </c>
      <c r="BX59" s="12">
        <f t="shared" si="91"/>
        <v>0.8733784991569522</v>
      </c>
      <c r="BY59" s="12">
        <f t="shared" si="91"/>
        <v>0.87714655974024569</v>
      </c>
      <c r="BZ59" s="12">
        <f t="shared" si="91"/>
        <v>0.88057663054875512</v>
      </c>
      <c r="CA59" s="12">
        <f t="shared" si="91"/>
        <v>0.88371307200982707</v>
      </c>
      <c r="CB59" s="12">
        <f t="shared" si="91"/>
        <v>0.88659268428132343</v>
      </c>
      <c r="CC59" s="12">
        <f t="shared" si="91"/>
        <v>0.88924624549310582</v>
      </c>
      <c r="CD59" s="12">
        <f t="shared" si="91"/>
        <v>0.89169969404792782</v>
      </c>
      <c r="CE59" s="12">
        <f t="shared" si="91"/>
        <v>0.89397504656037396</v>
      </c>
      <c r="CF59" s="12">
        <f t="shared" si="91"/>
        <v>0.89609111671674657</v>
      </c>
      <c r="CG59" s="12">
        <f t="shared" si="91"/>
        <v>0.89806408302185414</v>
      </c>
      <c r="CH59" s="12">
        <f t="shared" si="91"/>
        <v>0.89990794071203706</v>
      </c>
      <c r="CI59" s="12">
        <f t="shared" si="91"/>
        <v>0.9016348641557671</v>
      </c>
      <c r="CJ59" s="12">
        <f t="shared" ref="CJ59:DO59" si="92">SUMPRODUCT(CJ45:CJ50,CJ52:CJ57)</f>
        <v>0.90325549951737494</v>
      </c>
      <c r="CK59" s="12">
        <f t="shared" si="92"/>
        <v>0.90477920268553824</v>
      </c>
      <c r="CL59" s="12">
        <f t="shared" si="92"/>
        <v>0.90621423393372014</v>
      </c>
      <c r="CM59" s="12">
        <f t="shared" si="92"/>
        <v>0.90756791814733695</v>
      </c>
      <c r="CN59" s="12">
        <f t="shared" si="92"/>
        <v>0.90884677747291132</v>
      </c>
      <c r="CO59" s="12">
        <f t="shared" si="92"/>
        <v>0.91005664174523648</v>
      </c>
      <c r="CP59" s="12">
        <f t="shared" si="92"/>
        <v>0.91120274090430287</v>
      </c>
      <c r="CQ59" s="12">
        <f t="shared" si="92"/>
        <v>0.91228978273441697</v>
      </c>
      <c r="CR59" s="12">
        <f t="shared" si="92"/>
        <v>0.91332201857768669</v>
      </c>
      <c r="CS59" s="12">
        <f t="shared" si="92"/>
        <v>0.91430329914444941</v>
      </c>
      <c r="CT59" s="12">
        <f t="shared" si="92"/>
        <v>0.91523712212851116</v>
      </c>
      <c r="CU59" s="12">
        <f t="shared" si="92"/>
        <v>0.91612667300837147</v>
      </c>
      <c r="CV59" s="12">
        <f t="shared" si="92"/>
        <v>0.91697486015694474</v>
      </c>
      <c r="CW59" s="12">
        <f t="shared" si="92"/>
        <v>0.9177843451763692</v>
      </c>
      <c r="CX59" s="12">
        <f t="shared" si="92"/>
        <v>0.91855756920974263</v>
      </c>
      <c r="CY59" s="12">
        <f t="shared" si="92"/>
        <v>0.91929677584922032</v>
      </c>
      <c r="CZ59" s="12">
        <f t="shared" si="92"/>
        <v>0.92000403115299823</v>
      </c>
      <c r="DA59" s="12">
        <f t="shared" si="92"/>
        <v>0.92068124119694972</v>
      </c>
      <c r="DB59" s="12">
        <f t="shared" si="92"/>
        <v>0.92133016751609564</v>
      </c>
      <c r="DC59" s="12">
        <f t="shared" si="92"/>
        <v>0.92195244073327831</v>
      </c>
      <c r="DD59" s="12">
        <f t="shared" si="92"/>
        <v>0.92254957262501258</v>
      </c>
      <c r="DE59" s="12">
        <f t="shared" si="92"/>
        <v>0.92312296683535788</v>
      </c>
      <c r="DF59" s="12">
        <f t="shared" si="92"/>
        <v>0.92367392841633733</v>
      </c>
      <c r="DG59" s="12">
        <f t="shared" si="92"/>
        <v>0.92420367234655898</v>
      </c>
      <c r="DH59" s="12">
        <f t="shared" si="92"/>
        <v>0.92471333115730237</v>
      </c>
      <c r="DI59" s="12">
        <f t="shared" si="92"/>
        <v>0.92520396177665143</v>
      </c>
      <c r="DJ59" s="12">
        <f t="shared" si="92"/>
        <v>0.92567655168651197</v>
      </c>
      <c r="DK59" s="12">
        <f t="shared" si="92"/>
        <v>0.92613202447418053</v>
      </c>
      <c r="DL59" s="12">
        <f t="shared" si="92"/>
        <v>0.92657124484892994</v>
      </c>
      <c r="DM59" s="12">
        <f t="shared" si="92"/>
        <v>0.92699502318466365</v>
      </c>
      <c r="DN59" s="12">
        <f t="shared" si="92"/>
        <v>0.92740411964162428</v>
      </c>
      <c r="DO59" s="12">
        <f t="shared" si="92"/>
        <v>0.92779924791332169</v>
      </c>
      <c r="DP59" s="12">
        <f t="shared" ref="DP59:EX59" si="93">SUMPRODUCT(DP45:DP50,DP52:DP57)</f>
        <v>0.92818107863898081</v>
      </c>
      <c r="DQ59" s="12">
        <f t="shared" si="93"/>
        <v>0.92855024251680651</v>
      </c>
      <c r="DR59" s="12">
        <f t="shared" si="93"/>
        <v>0.9289073331490334</v>
      </c>
      <c r="DS59" s="12">
        <f t="shared" si="93"/>
        <v>0.92925290964603391</v>
      </c>
      <c r="DT59" s="12">
        <f t="shared" si="93"/>
        <v>0.92958749901353777</v>
      </c>
      <c r="DU59" s="12">
        <f t="shared" si="93"/>
        <v>0.92991159834422032</v>
      </c>
      <c r="DV59" s="12">
        <f t="shared" si="93"/>
        <v>0.93022567683252966</v>
      </c>
      <c r="DW59" s="12">
        <f t="shared" si="93"/>
        <v>0.93053017762947965</v>
      </c>
      <c r="DX59" s="12">
        <f t="shared" si="93"/>
        <v>0.93082551955233195</v>
      </c>
      <c r="DY59" s="12">
        <f t="shared" si="93"/>
        <v>0.93111209866245792</v>
      </c>
      <c r="DZ59" s="12">
        <f t="shared" si="93"/>
        <v>0.93139028972326976</v>
      </c>
      <c r="EA59" s="12">
        <f t="shared" si="93"/>
        <v>0.93166044754887123</v>
      </c>
      <c r="EB59" s="12">
        <f t="shared" si="93"/>
        <v>0.93192290825297552</v>
      </c>
      <c r="EC59" s="12">
        <f t="shared" si="93"/>
        <v>0.93217799040668403</v>
      </c>
      <c r="ED59" s="12">
        <f t="shared" si="93"/>
        <v>0.93242599611285915</v>
      </c>
      <c r="EE59" s="12">
        <f t="shared" si="93"/>
        <v>0.93266721200406488</v>
      </c>
      <c r="EF59" s="12">
        <f t="shared" si="93"/>
        <v>0.93290191017038326</v>
      </c>
      <c r="EG59" s="12">
        <f t="shared" si="93"/>
        <v>0.93313034902280867</v>
      </c>
      <c r="EH59" s="12">
        <f t="shared" si="93"/>
        <v>0.9333527740973917</v>
      </c>
      <c r="EI59" s="12">
        <f t="shared" si="93"/>
        <v>0.93356941880482747</v>
      </c>
      <c r="EJ59" s="12">
        <f t="shared" si="93"/>
        <v>0.93378050512975097</v>
      </c>
      <c r="EK59" s="12">
        <f t="shared" si="93"/>
        <v>0.93398624428363164</v>
      </c>
      <c r="EL59" s="12">
        <f t="shared" si="93"/>
        <v>0.9341868373147928</v>
      </c>
      <c r="EM59" s="12">
        <f t="shared" si="93"/>
        <v>0.93438247567880439</v>
      </c>
      <c r="EN59" s="12">
        <f t="shared" si="93"/>
        <v>0.93457334177218543</v>
      </c>
      <c r="EO59" s="12">
        <f t="shared" si="93"/>
        <v>0.93475960943212644</v>
      </c>
      <c r="EP59" s="12">
        <f t="shared" si="93"/>
        <v>0.93494144440470528</v>
      </c>
      <c r="EQ59" s="12">
        <f t="shared" si="93"/>
        <v>0.93511900478385579</v>
      </c>
      <c r="ER59" s="12">
        <f t="shared" si="93"/>
        <v>0.93529244142318868</v>
      </c>
      <c r="ES59" s="12">
        <f t="shared" si="93"/>
        <v>0.93546189832255966</v>
      </c>
      <c r="ET59" s="12">
        <f t="shared" si="93"/>
        <v>0.93562751299115809</v>
      </c>
      <c r="EU59" s="12">
        <f t="shared" si="93"/>
        <v>0.93578941678873351</v>
      </c>
      <c r="EV59" s="12">
        <f t="shared" si="93"/>
        <v>0.93594773524645158</v>
      </c>
      <c r="EW59" s="12">
        <f t="shared" si="93"/>
        <v>0.93610258836876081</v>
      </c>
      <c r="EX59" s="12">
        <f t="shared" si="93"/>
        <v>0.93625409091754097</v>
      </c>
    </row>
    <row r="60" spans="1:154">
      <c r="A60" s="6">
        <v>2.6850649782578655</v>
      </c>
      <c r="B60" s="6">
        <v>0.47618728322874748</v>
      </c>
      <c r="C60" s="6">
        <v>0.7979555105352707</v>
      </c>
      <c r="D60" s="6">
        <v>4.8395557107690745</v>
      </c>
      <c r="E60" s="6">
        <v>2.8174338212597263</v>
      </c>
      <c r="F60" s="6">
        <v>3.2980037141693264</v>
      </c>
      <c r="G60" s="6">
        <v>0.16612499193694538</v>
      </c>
      <c r="H60" s="6">
        <v>-2.2349168271902631</v>
      </c>
      <c r="I60" s="40">
        <f>SUMPRODUCT(J60:O60,Results!B$12:G$12)+Results!$E$5*H60-AD60+AE60</f>
        <v>31.384107150137471</v>
      </c>
      <c r="J60" s="9">
        <f>SUMPRODUCT($A60:$F60,Results!$B$15:$G$15)</f>
        <v>18.293683392230768</v>
      </c>
      <c r="K60" s="9">
        <f>SUMPRODUCT($A60:$F60,Results!$B$16:$G$16)</f>
        <v>-8.3237165182654635</v>
      </c>
      <c r="L60" s="9">
        <f>SUMPRODUCT($A60:$F60,Results!$B$17:$G$17)</f>
        <v>12.041652324059157</v>
      </c>
      <c r="M60" s="9">
        <f>SUMPRODUCT($A60:$F60,Results!$B$18:$G$18)</f>
        <v>2.1284825847221147</v>
      </c>
      <c r="N60" s="9">
        <f>SUMPRODUCT($A60:$F60,Results!$B$19:$G$19)</f>
        <v>-11.88330939095067</v>
      </c>
      <c r="O60" s="9">
        <f>SUMPRODUCT($A60:$F60,Results!$B$20:$G$20)</f>
        <v>14.128117346623533</v>
      </c>
      <c r="P60" s="9" cm="1">
        <f t="array" ref="P60">SUMPRODUCT(J60:O60,TRANSPOSE(BQ$20:BQ$25))+$AI$20-$BQ$27</f>
        <v>42.850223058875152</v>
      </c>
      <c r="Q60" s="27" cm="1">
        <f t="array" ref="Q60">SUMPRODUCT(J60:O60,TRANSPOSE(EX$20:EX$25))+$AI$20-$EX$27</f>
        <v>46.198487752698327</v>
      </c>
      <c r="R60" s="9">
        <f>I60-Results!$E$5*H60</f>
        <v>44.793608113279049</v>
      </c>
      <c r="S60" s="9" cm="1">
        <f t="array" ref="S60">SUMPRODUCT(J60:O60,TRANSPOSE(AW$28:AW$33))+$AI$20-$AH$26</f>
        <v>31.099081650454039</v>
      </c>
      <c r="T60" s="9">
        <f>SUMPRODUCT(J60:O60,Results!K$9:P$9)</f>
        <v>46.741533938179295</v>
      </c>
      <c r="U60" s="9">
        <f>SUMPRODUCT(J60:O60,Results!K$9:P$9)+$AI$20-$AH$31</f>
        <v>45.159305217106137</v>
      </c>
      <c r="V60" s="9">
        <f t="shared" si="6"/>
        <v>-11.466115908737681</v>
      </c>
      <c r="W60" s="9">
        <f t="shared" si="7"/>
        <v>-14.814380602560856</v>
      </c>
      <c r="X60" s="9">
        <f t="shared" si="8"/>
        <v>-13.409500963141578</v>
      </c>
      <c r="Y60" s="9">
        <f t="shared" si="9"/>
        <v>0.2850254996834316</v>
      </c>
      <c r="Z60" s="9">
        <f t="shared" si="10"/>
        <v>-1.3581162769526607</v>
      </c>
      <c r="AA60" s="9">
        <f t="shared" si="11"/>
        <v>-13.775198066968667</v>
      </c>
      <c r="AC60" s="9">
        <v>-14.8043681496418</v>
      </c>
      <c r="AD60" s="9">
        <v>-14.8043681496418</v>
      </c>
      <c r="AE60" s="9">
        <f t="shared" si="12"/>
        <v>-14.8043681496418</v>
      </c>
      <c r="AF60" s="9">
        <f t="shared" ca="1" si="0"/>
        <v>0.55981944589617039</v>
      </c>
      <c r="BB60" t="s">
        <v>94</v>
      </c>
    </row>
    <row r="61" spans="1:154">
      <c r="A61" s="6">
        <v>2.0645538690419243</v>
      </c>
      <c r="B61" s="6">
        <v>4.9732755238694875</v>
      </c>
      <c r="C61" s="6">
        <v>1.3710340269316492</v>
      </c>
      <c r="D61" s="6">
        <v>2.7722943402651752</v>
      </c>
      <c r="E61" s="6">
        <v>-2.5458281867542594</v>
      </c>
      <c r="F61" s="6">
        <v>0.89253928795716453</v>
      </c>
      <c r="G61" s="6">
        <v>-3.4939810258703781</v>
      </c>
      <c r="H61" s="6">
        <v>-5.8950228449975866</v>
      </c>
      <c r="I61" s="40">
        <f>SUMPRODUCT(J61:O61,Results!B$12:G$12)+Results!$E$5*H61-AD61+AE61</f>
        <v>-65.293860824254665</v>
      </c>
      <c r="J61" s="9">
        <f>SUMPRODUCT($A61:$F61,Results!$B$15:$G$15)</f>
        <v>-12.816048856481984</v>
      </c>
      <c r="K61" s="9">
        <f>SUMPRODUCT($A61:$F61,Results!$B$16:$G$16)</f>
        <v>-15.766609083217302</v>
      </c>
      <c r="L61" s="9">
        <f>SUMPRODUCT($A61:$F61,Results!$B$17:$G$17)</f>
        <v>-3.2297757419892257</v>
      </c>
      <c r="M61" s="9">
        <f>SUMPRODUCT($A61:$F61,Results!$B$18:$G$18)</f>
        <v>8.1592538809796231</v>
      </c>
      <c r="N61" s="9">
        <f>SUMPRODUCT($A61:$F61,Results!$B$19:$G$19)</f>
        <v>1.7261503043805693</v>
      </c>
      <c r="O61" s="9">
        <f>SUMPRODUCT($A61:$F61,Results!$B$20:$G$20)</f>
        <v>16.982735669432543</v>
      </c>
      <c r="P61" s="9" cm="1">
        <f t="array" ref="P61">SUMPRODUCT(J61:O61,TRANSPOSE(BQ$20:BQ$25))+$AI$20-$BQ$27</f>
        <v>-25.040788904818324</v>
      </c>
      <c r="Q61" s="27" cm="1">
        <f t="array" ref="Q61">SUMPRODUCT(J61:O61,TRANSPOSE(EX$20:EX$25))+$AI$20-$EX$27</f>
        <v>-31.601676341055494</v>
      </c>
      <c r="R61" s="9">
        <f>I61-Results!$E$5*H61</f>
        <v>-29.923723754269147</v>
      </c>
      <c r="S61" s="9" cm="1">
        <f t="array" ref="S61">SUMPRODUCT(J61:O61,TRANSPOSE(AW$28:AW$33))+$AI$20-$AH$26</f>
        <v>-15.980991742939963</v>
      </c>
      <c r="T61" s="9">
        <f>SUMPRODUCT(J61:O61,Results!K$9:P$9)</f>
        <v>-30.60915606310013</v>
      </c>
      <c r="U61" s="9">
        <f>SUMPRODUCT(J61:O61,Results!K$9:P$9)+$AI$20-$AH$31</f>
        <v>-32.191384784173287</v>
      </c>
      <c r="V61" s="9">
        <f t="shared" si="6"/>
        <v>-40.253071919436337</v>
      </c>
      <c r="W61" s="9">
        <f t="shared" si="7"/>
        <v>-33.692184483199171</v>
      </c>
      <c r="X61" s="9">
        <f t="shared" si="8"/>
        <v>-35.370137069985518</v>
      </c>
      <c r="Y61" s="9">
        <f t="shared" si="9"/>
        <v>-49.312869081314702</v>
      </c>
      <c r="Z61" s="9">
        <f t="shared" si="10"/>
        <v>-98.036084251344789</v>
      </c>
      <c r="AA61" s="9">
        <f t="shared" si="11"/>
        <v>-33.102476040081378</v>
      </c>
      <c r="AC61" s="9">
        <v>-33.676469808065562</v>
      </c>
      <c r="AD61" s="9">
        <v>-33.676469808065562</v>
      </c>
      <c r="AE61" s="9">
        <f t="shared" si="12"/>
        <v>-33.676469808065562</v>
      </c>
      <c r="AF61" s="9">
        <f t="shared" ca="1" si="0"/>
        <v>0.35199328405950869</v>
      </c>
    </row>
    <row r="62" spans="1:154">
      <c r="A62" s="6">
        <v>2.2109420028054623</v>
      </c>
      <c r="B62" s="6">
        <v>8.9811493899365402</v>
      </c>
      <c r="C62" s="6">
        <v>4.9125990618062882</v>
      </c>
      <c r="D62" s="6">
        <v>0.81031541124561113</v>
      </c>
      <c r="E62" s="6">
        <v>4.3746086893128915</v>
      </c>
      <c r="F62" s="6">
        <v>-1.1856797199075519</v>
      </c>
      <c r="G62" s="6">
        <v>3.7441465311308764</v>
      </c>
      <c r="H62" s="6">
        <v>1.3431047120036679</v>
      </c>
      <c r="I62" s="40">
        <f>SUMPRODUCT(J62:O62,Results!B$12:G$12)+Results!$E$5*H62-AD62+AE62</f>
        <v>54.899316775377443</v>
      </c>
      <c r="J62" s="9">
        <f>SUMPRODUCT($A62:$F62,Results!$B$15:$G$15)</f>
        <v>11.613703204822468</v>
      </c>
      <c r="K62" s="9">
        <f>SUMPRODUCT($A62:$F62,Results!$B$16:$G$16)</f>
        <v>-19.9615393455936</v>
      </c>
      <c r="L62" s="9">
        <f>SUMPRODUCT($A62:$F62,Results!$B$17:$G$17)</f>
        <v>16.688171114520845</v>
      </c>
      <c r="M62" s="9">
        <f>SUMPRODUCT($A62:$F62,Results!$B$18:$G$18)</f>
        <v>-8.1261983287603012</v>
      </c>
      <c r="N62" s="9">
        <f>SUMPRODUCT($A62:$F62,Results!$B$19:$G$19)</f>
        <v>-22.592872473869367</v>
      </c>
      <c r="O62" s="9">
        <f>SUMPRODUCT($A62:$F62,Results!$B$20:$G$20)</f>
        <v>21.858868920569627</v>
      </c>
      <c r="P62" s="9" cm="1">
        <f t="array" ref="P62">SUMPRODUCT(J62:O62,TRANSPOSE(BQ$20:BQ$25))+$AI$20-$BQ$27</f>
        <v>40.191651925041846</v>
      </c>
      <c r="Q62" s="27" cm="1">
        <f t="array" ref="Q62">SUMPRODUCT(J62:O62,TRANSPOSE(EX$20:EX$25))+$AI$20-$EX$27</f>
        <v>43.249566762554807</v>
      </c>
      <c r="R62" s="9">
        <f>I62-Results!$E$5*H62</f>
        <v>46.840688503355437</v>
      </c>
      <c r="S62" s="9" cm="1">
        <f t="array" ref="S62">SUMPRODUCT(J62:O62,TRANSPOSE(AW$28:AW$33))+$AI$20-$AH$26</f>
        <v>47.647738316367551</v>
      </c>
      <c r="T62" s="9">
        <f>SUMPRODUCT(J62:O62,Results!K$9:P$9)</f>
        <v>48.367579325959646</v>
      </c>
      <c r="U62" s="9">
        <f>SUMPRODUCT(J62:O62,Results!K$9:P$9)+$AI$20-$AH$31</f>
        <v>46.785350604886489</v>
      </c>
      <c r="V62" s="9">
        <f t="shared" si="6"/>
        <v>14.707664850335597</v>
      </c>
      <c r="W62" s="9">
        <f t="shared" si="7"/>
        <v>11.649750012822636</v>
      </c>
      <c r="X62" s="9">
        <f t="shared" si="8"/>
        <v>8.0586282720220055</v>
      </c>
      <c r="Y62" s="9">
        <f t="shared" si="9"/>
        <v>7.2515784590098917</v>
      </c>
      <c r="Z62" s="9">
        <f t="shared" si="10"/>
        <v>22.157093348287312</v>
      </c>
      <c r="AA62" s="9">
        <f t="shared" si="11"/>
        <v>8.1139661704909543</v>
      </c>
      <c r="AC62" s="9">
        <v>11.564244856514151</v>
      </c>
      <c r="AD62" s="9">
        <v>11.564244856514151</v>
      </c>
      <c r="AE62" s="9">
        <f t="shared" si="12"/>
        <v>11.564244856514151</v>
      </c>
      <c r="AF62" s="9">
        <f t="shared" ca="1" si="0"/>
        <v>0.88515085931954152</v>
      </c>
    </row>
    <row r="63" spans="1:154">
      <c r="A63" s="6">
        <v>-6.2119009926147092E-2</v>
      </c>
      <c r="B63" s="6">
        <v>2.1675536018741437</v>
      </c>
      <c r="C63" s="6">
        <v>1.5785560016223734</v>
      </c>
      <c r="D63" s="6">
        <v>0.47007147611386124</v>
      </c>
      <c r="E63" s="6">
        <v>1.0452591905171493</v>
      </c>
      <c r="F63" s="6">
        <v>4.6957099820880677</v>
      </c>
      <c r="G63" s="6">
        <v>1.0023235016265073</v>
      </c>
      <c r="H63" s="6">
        <v>-1.3987183175007012</v>
      </c>
      <c r="I63" s="40">
        <f>SUMPRODUCT(J63:O63,Results!B$12:G$12)+Results!$E$5*H63-AD63+AE63</f>
        <v>-9.5415068904117177</v>
      </c>
      <c r="J63" s="9">
        <f>SUMPRODUCT($A63:$F63,Results!$B$15:$G$15)</f>
        <v>2.023158744267274</v>
      </c>
      <c r="K63" s="9">
        <f>SUMPRODUCT($A63:$F63,Results!$B$16:$G$16)</f>
        <v>-2.5780320831875354</v>
      </c>
      <c r="L63" s="9">
        <f>SUMPRODUCT($A63:$F63,Results!$B$17:$G$17)</f>
        <v>12.182080301756542</v>
      </c>
      <c r="M63" s="9">
        <f>SUMPRODUCT($A63:$F63,Results!$B$18:$G$18)</f>
        <v>1.5723126754608976</v>
      </c>
      <c r="N63" s="9">
        <f>SUMPRODUCT($A63:$F63,Results!$B$19:$G$19)</f>
        <v>-6.4806745612921626</v>
      </c>
      <c r="O63" s="9">
        <f>SUMPRODUCT($A63:$F63,Results!$B$20:$G$20)</f>
        <v>-3.2861319646510077</v>
      </c>
      <c r="P63" s="9" cm="1">
        <f t="array" ref="P63">SUMPRODUCT(J63:O63,TRANSPOSE(BQ$20:BQ$25))+$AI$20-$BQ$27</f>
        <v>7.4218679940589496</v>
      </c>
      <c r="Q63" s="27" cm="1">
        <f t="array" ref="Q63">SUMPRODUCT(J63:O63,TRANSPOSE(EX$20:EX$25))+$AI$20-$EX$27</f>
        <v>-0.24005297720465535</v>
      </c>
      <c r="R63" s="9">
        <f>I63-Results!$E$5*H63</f>
        <v>-1.1491969854075101</v>
      </c>
      <c r="S63" s="9" cm="1">
        <f t="array" ref="S63">SUMPRODUCT(J63:O63,TRANSPOSE(AW$28:AW$33))+$AI$20-$AH$26</f>
        <v>8.7879620093774875</v>
      </c>
      <c r="T63" s="9">
        <f>SUMPRODUCT(J63:O63,Results!K$9:P$9)</f>
        <v>0.45096140827650188</v>
      </c>
      <c r="U63" s="9">
        <f>SUMPRODUCT(J63:O63,Results!K$9:P$9)+$AI$20-$AH$31</f>
        <v>-1.1312673127966519</v>
      </c>
      <c r="V63" s="9">
        <f t="shared" si="6"/>
        <v>-16.963374884470667</v>
      </c>
      <c r="W63" s="9">
        <f t="shared" si="7"/>
        <v>-9.3014539132070624</v>
      </c>
      <c r="X63" s="9">
        <f t="shared" si="8"/>
        <v>-8.3923099050042076</v>
      </c>
      <c r="Y63" s="9">
        <f t="shared" si="9"/>
        <v>-18.329468899789205</v>
      </c>
      <c r="Z63" s="9">
        <f t="shared" si="10"/>
        <v>-42.283730317501849</v>
      </c>
      <c r="AA63" s="9">
        <f t="shared" si="11"/>
        <v>-8.4102395776150658</v>
      </c>
      <c r="AC63" s="9">
        <v>-9.2512979504184187</v>
      </c>
      <c r="AD63" s="9">
        <v>-9.2512979504184187</v>
      </c>
      <c r="AE63" s="9">
        <f t="shared" si="12"/>
        <v>-9.2512979504184187</v>
      </c>
      <c r="AF63" s="9">
        <f t="shared" ca="1" si="0"/>
        <v>0.1848250966522953</v>
      </c>
    </row>
    <row r="64" spans="1:154">
      <c r="A64" s="6">
        <v>1.8700985978841576</v>
      </c>
      <c r="B64" s="6">
        <v>-0.80305553305211597</v>
      </c>
      <c r="C64" s="6">
        <v>2.7549024285364525</v>
      </c>
      <c r="D64" s="6">
        <v>1.5162325566082799</v>
      </c>
      <c r="E64" s="6">
        <v>9.7957801344791271</v>
      </c>
      <c r="F64" s="6">
        <v>3.2041550201736948</v>
      </c>
      <c r="G64" s="6">
        <v>3.6895998002469081</v>
      </c>
      <c r="H64" s="6">
        <v>1.2885579811196997</v>
      </c>
      <c r="I64" s="40">
        <f>SUMPRODUCT(J64:O64,Results!B$12:G$12)+Results!$E$5*H64-AD64+AE64</f>
        <v>129.4023169474672</v>
      </c>
      <c r="J64" s="9">
        <f>SUMPRODUCT($A64:$F64,Results!$B$15:$G$15)</f>
        <v>49.99452550140596</v>
      </c>
      <c r="K64" s="9">
        <f>SUMPRODUCT($A64:$F64,Results!$B$16:$G$16)</f>
        <v>-0.98790751745640693</v>
      </c>
      <c r="L64" s="9">
        <f>SUMPRODUCT($A64:$F64,Results!$B$17:$G$17)</f>
        <v>30.189586967827932</v>
      </c>
      <c r="M64" s="9">
        <f>SUMPRODUCT($A64:$F64,Results!$B$18:$G$18)</f>
        <v>-15.672028194083024</v>
      </c>
      <c r="N64" s="9">
        <f>SUMPRODUCT($A64:$F64,Results!$B$19:$G$19)</f>
        <v>-31.925520287379832</v>
      </c>
      <c r="O64" s="9">
        <f>SUMPRODUCT($A64:$F64,Results!$B$20:$G$20)</f>
        <v>3.0416545186779294</v>
      </c>
      <c r="P64" s="9" cm="1">
        <f t="array" ref="P64">SUMPRODUCT(J64:O64,TRANSPOSE(BQ$20:BQ$25))+$AI$20-$BQ$27</f>
        <v>110.24358999945426</v>
      </c>
      <c r="Q64" s="27" cm="1">
        <f t="array" ref="Q64">SUMPRODUCT(J64:O64,TRANSPOSE(EX$20:EX$25))+$AI$20-$EX$27</f>
        <v>123.52878247788826</v>
      </c>
      <c r="R64" s="9">
        <f>I64-Results!$E$5*H64</f>
        <v>121.670969060749</v>
      </c>
      <c r="S64" s="9" cm="1">
        <f t="array" ref="S64">SUMPRODUCT(J64:O64,TRANSPOSE(AW$28:AW$33))+$AI$20-$AH$26</f>
        <v>90.151234924333593</v>
      </c>
      <c r="T64" s="9">
        <f>SUMPRODUCT(J64:O64,Results!K$9:P$9)</f>
        <v>126.28187893310883</v>
      </c>
      <c r="U64" s="9">
        <f>SUMPRODUCT(J64:O64,Results!K$9:P$9)+$AI$20-$AH$31</f>
        <v>124.69965021203566</v>
      </c>
      <c r="V64" s="9">
        <f t="shared" si="6"/>
        <v>19.158726948012941</v>
      </c>
      <c r="W64" s="9">
        <f t="shared" si="7"/>
        <v>5.8735344695789422</v>
      </c>
      <c r="X64" s="9">
        <f t="shared" si="8"/>
        <v>7.7313478867181971</v>
      </c>
      <c r="Y64" s="9">
        <f t="shared" si="9"/>
        <v>39.251082023133606</v>
      </c>
      <c r="Z64" s="9">
        <f t="shared" si="10"/>
        <v>96.660093520377075</v>
      </c>
      <c r="AA64" s="9">
        <f t="shared" si="11"/>
        <v>4.702666735431535</v>
      </c>
      <c r="AC64" s="9">
        <v>5.8228394266575663</v>
      </c>
      <c r="AD64" s="9">
        <v>5.8228394266575663</v>
      </c>
      <c r="AE64" s="9">
        <f t="shared" si="12"/>
        <v>5.8228394266575663</v>
      </c>
      <c r="AF64" s="9">
        <f t="shared" ca="1" si="0"/>
        <v>0.99337092190467002</v>
      </c>
    </row>
    <row r="65" spans="1:32">
      <c r="A65" s="6">
        <v>-2.1276314000749057</v>
      </c>
      <c r="B65" s="6">
        <v>6.6188829383671761</v>
      </c>
      <c r="C65" s="6">
        <v>-1.8259780952447944</v>
      </c>
      <c r="D65" s="6">
        <v>5.7612213455724808E-2</v>
      </c>
      <c r="E65" s="6">
        <v>8.3009154075949247</v>
      </c>
      <c r="F65" s="6">
        <v>-1.1226858284954822</v>
      </c>
      <c r="G65" s="6">
        <v>4.6792397715198257</v>
      </c>
      <c r="H65" s="6">
        <v>2.2781979523926172</v>
      </c>
      <c r="I65" s="40">
        <f>SUMPRODUCT(J65:O65,Results!B$12:G$12)+Results!$E$5*H65-AD65+AE65</f>
        <v>99.074867695384754</v>
      </c>
      <c r="J65" s="9">
        <f>SUMPRODUCT($A65:$F65,Results!$B$15:$G$15)</f>
        <v>5.5389836714852114</v>
      </c>
      <c r="K65" s="9">
        <f>SUMPRODUCT($A65:$F65,Results!$B$16:$G$16)</f>
        <v>5.844693131926495</v>
      </c>
      <c r="L65" s="9">
        <f>SUMPRODUCT($A65:$F65,Results!$B$17:$G$17)</f>
        <v>36.026674807789739</v>
      </c>
      <c r="M65" s="9">
        <f>SUMPRODUCT($A65:$F65,Results!$B$18:$G$18)</f>
        <v>1.0061094308051737</v>
      </c>
      <c r="N65" s="9">
        <f>SUMPRODUCT($A65:$F65,Results!$B$19:$G$19)</f>
        <v>-12.980041926092198</v>
      </c>
      <c r="O65" s="9">
        <f>SUMPRODUCT($A65:$F65,Results!$B$20:$G$20)</f>
        <v>11.227939371903391</v>
      </c>
      <c r="P65" s="9" cm="1">
        <f t="array" ref="P65">SUMPRODUCT(J65:O65,TRANSPOSE(BQ$20:BQ$25))+$AI$20-$BQ$27</f>
        <v>66.893018292879049</v>
      </c>
      <c r="Q65" s="27" cm="1">
        <f t="array" ref="Q65">SUMPRODUCT(J65:O65,TRANSPOSE(EX$20:EX$25))+$AI$20-$EX$27</f>
        <v>83.548570507805437</v>
      </c>
      <c r="R65" s="9">
        <f>I65-Results!$E$5*H65</f>
        <v>85.405679981029053</v>
      </c>
      <c r="S65" s="9" cm="1">
        <f t="array" ref="S65">SUMPRODUCT(J65:O65,TRANSPOSE(AW$28:AW$33))+$AI$20-$AH$26</f>
        <v>40.197481972526745</v>
      </c>
      <c r="T65" s="9">
        <f>SUMPRODUCT(J65:O65,Results!K$9:P$9)</f>
        <v>88.45883217468716</v>
      </c>
      <c r="U65" s="9">
        <f>SUMPRODUCT(J65:O65,Results!K$9:P$9)+$AI$20-$AH$31</f>
        <v>86.876603453613995</v>
      </c>
      <c r="V65" s="9">
        <f t="shared" si="6"/>
        <v>32.181849402505705</v>
      </c>
      <c r="W65" s="9">
        <f t="shared" si="7"/>
        <v>15.526297187579317</v>
      </c>
      <c r="X65" s="9">
        <f t="shared" si="8"/>
        <v>13.669187714355701</v>
      </c>
      <c r="Y65" s="9">
        <f t="shared" si="9"/>
        <v>58.877385722858008</v>
      </c>
      <c r="Z65" s="9">
        <f t="shared" si="10"/>
        <v>66.332644268294615</v>
      </c>
      <c r="AA65" s="9">
        <f t="shared" si="11"/>
        <v>12.198264241770758</v>
      </c>
      <c r="AC65" s="9">
        <v>15.395184587064094</v>
      </c>
      <c r="AD65" s="9">
        <v>15.395184587064094</v>
      </c>
      <c r="AE65" s="9">
        <f t="shared" si="12"/>
        <v>15.395184587064094</v>
      </c>
      <c r="AF65" s="9">
        <f t="shared" ca="1" si="0"/>
        <v>0.9380270655036046</v>
      </c>
    </row>
    <row r="66" spans="1:32">
      <c r="A66" s="6">
        <v>2.7227718266917904</v>
      </c>
      <c r="B66" s="6">
        <v>5.8495738207015942</v>
      </c>
      <c r="C66" s="6">
        <v>5.5001028202793432</v>
      </c>
      <c r="D66" s="6">
        <v>9.1512323913432798</v>
      </c>
      <c r="E66" s="6">
        <v>-1.4046573733878076</v>
      </c>
      <c r="F66" s="6">
        <v>3.5653991535522769</v>
      </c>
      <c r="G66" s="6">
        <v>4.3029248485433786</v>
      </c>
      <c r="H66" s="6">
        <v>1.9018830294161702</v>
      </c>
      <c r="I66" s="40">
        <f>SUMPRODUCT(J66:O66,Results!B$12:G$12)+Results!$E$5*H66-AD66+AE66</f>
        <v>5.2494249647152031</v>
      </c>
      <c r="J66" s="9">
        <f>SUMPRODUCT($A66:$F66,Results!$B$15:$G$15)</f>
        <v>-3.9229008867137578</v>
      </c>
      <c r="K66" s="9">
        <f>SUMPRODUCT($A66:$F66,Results!$B$16:$G$16)</f>
        <v>-23.417596260963315</v>
      </c>
      <c r="L66" s="9">
        <f>SUMPRODUCT($A66:$F66,Results!$B$17:$G$17)</f>
        <v>7.7939904557458215</v>
      </c>
      <c r="M66" s="9">
        <f>SUMPRODUCT($A66:$F66,Results!$B$18:$G$18)</f>
        <v>6.7152243534728875</v>
      </c>
      <c r="N66" s="9">
        <f>SUMPRODUCT($A66:$F66,Results!$B$19:$G$19)</f>
        <v>-19.131870237671325</v>
      </c>
      <c r="O66" s="9">
        <f>SUMPRODUCT($A66:$F66,Results!$B$20:$G$20)</f>
        <v>26.047708594337905</v>
      </c>
      <c r="P66" s="9" cm="1">
        <f t="array" ref="P66">SUMPRODUCT(J66:O66,TRANSPOSE(BQ$20:BQ$25))+$AI$20-$BQ$27</f>
        <v>4.0700082178811741</v>
      </c>
      <c r="Q66" s="27" cm="1">
        <f t="array" ref="Q66">SUMPRODUCT(J66:O66,TRANSPOSE(EX$20:EX$25))+$AI$20-$EX$27</f>
        <v>-6.3576806990473571</v>
      </c>
      <c r="R66" s="9">
        <f>I66-Results!$E$5*H66</f>
        <v>-6.1618732117818169</v>
      </c>
      <c r="S66" s="9" cm="1">
        <f t="array" ref="S66">SUMPRODUCT(J66:O66,TRANSPOSE(AW$28:AW$33))+$AI$20-$AH$26</f>
        <v>19.006032530647836</v>
      </c>
      <c r="T66" s="9">
        <f>SUMPRODUCT(J66:O66,Results!K$9:P$9)</f>
        <v>-5.8231670237354507</v>
      </c>
      <c r="U66" s="9">
        <f>SUMPRODUCT(J66:O66,Results!K$9:P$9)+$AI$20-$AH$31</f>
        <v>-7.4053957448086081</v>
      </c>
      <c r="V66" s="9">
        <f t="shared" si="6"/>
        <v>1.1794167468340291</v>
      </c>
      <c r="W66" s="9">
        <f t="shared" si="7"/>
        <v>11.60710566376256</v>
      </c>
      <c r="X66" s="9">
        <f t="shared" si="8"/>
        <v>11.41129817649702</v>
      </c>
      <c r="Y66" s="9">
        <f t="shared" si="9"/>
        <v>-13.756607565932633</v>
      </c>
      <c r="Z66" s="9">
        <f t="shared" si="10"/>
        <v>-27.492798462374928</v>
      </c>
      <c r="AA66" s="9">
        <f t="shared" si="11"/>
        <v>12.654820709523811</v>
      </c>
      <c r="AC66" s="9">
        <v>11.654535774121207</v>
      </c>
      <c r="AD66" s="9">
        <v>11.654535774121207</v>
      </c>
      <c r="AE66" s="9">
        <f t="shared" si="12"/>
        <v>11.654535774121207</v>
      </c>
      <c r="AF66" s="9">
        <f t="shared" ref="AF66:AF129" ca="1" si="94">RAND()</f>
        <v>0.36928244130567867</v>
      </c>
    </row>
    <row r="67" spans="1:32">
      <c r="A67" s="6">
        <v>4.5234422390797011</v>
      </c>
      <c r="B67" s="6">
        <v>-2.1215144291848111</v>
      </c>
      <c r="C67" s="6">
        <v>10.250628478831379</v>
      </c>
      <c r="D67" s="6">
        <v>11.242084239837098</v>
      </c>
      <c r="E67" s="6">
        <v>5.4613439833641024</v>
      </c>
      <c r="F67" s="6">
        <v>12.035611091536515</v>
      </c>
      <c r="G67" s="6">
        <v>-0.22637865610770636</v>
      </c>
      <c r="H67" s="6">
        <v>-2.6274204752349148</v>
      </c>
      <c r="I67" s="40">
        <f>SUMPRODUCT(J67:O67,Results!B$12:G$12)+Results!$E$5*H67-AD67+AE67</f>
        <v>66.825240555132723</v>
      </c>
      <c r="J67" s="9">
        <f>SUMPRODUCT($A67:$F67,Results!$B$15:$G$15)</f>
        <v>55.16331582842858</v>
      </c>
      <c r="K67" s="9">
        <f>SUMPRODUCT($A67:$F67,Results!$B$16:$G$16)</f>
        <v>-18.945617912101103</v>
      </c>
      <c r="L67" s="9">
        <f>SUMPRODUCT($A67:$F67,Results!$B$17:$G$17)</f>
        <v>28.375631205774859</v>
      </c>
      <c r="M67" s="9">
        <f>SUMPRODUCT($A67:$F67,Results!$B$18:$G$18)</f>
        <v>-12.828874385328582</v>
      </c>
      <c r="N67" s="9">
        <f>SUMPRODUCT($A67:$F67,Results!$B$19:$G$19)</f>
        <v>-52.51024993018752</v>
      </c>
      <c r="O67" s="9">
        <f>SUMPRODUCT($A67:$F67,Results!$B$20:$G$20)</f>
        <v>7.4165677930729927</v>
      </c>
      <c r="P67" s="9" cm="1">
        <f t="array" ref="P67">SUMPRODUCT(J67:O67,TRANSPOSE(BQ$20:BQ$25))+$AI$20-$BQ$27</f>
        <v>100.97556234314223</v>
      </c>
      <c r="Q67" s="27" cm="1">
        <f t="array" ref="Q67">SUMPRODUCT(J67:O67,TRANSPOSE(EX$20:EX$25))+$AI$20-$EX$27</f>
        <v>88.748819218570191</v>
      </c>
      <c r="R67" s="9">
        <f>I67-Results!$E$5*H67</f>
        <v>82.589763406542204</v>
      </c>
      <c r="S67" s="9" cm="1">
        <f t="array" ref="S67">SUMPRODUCT(J67:O67,TRANSPOSE(AW$28:AW$33))+$AI$20-$AH$26</f>
        <v>107.90755680445612</v>
      </c>
      <c r="T67" s="9">
        <f>SUMPRODUCT(J67:O67,Results!K$9:P$9)</f>
        <v>87.563329847432428</v>
      </c>
      <c r="U67" s="9">
        <f>SUMPRODUCT(J67:O67,Results!K$9:P$9)+$AI$20-$AH$31</f>
        <v>85.981101126359277</v>
      </c>
      <c r="V67" s="9">
        <f t="shared" ref="V67:V130" si="95">I67-P67</f>
        <v>-34.150321788009506</v>
      </c>
      <c r="W67" s="9">
        <f t="shared" ref="W67:W130" si="96">I67-Q67</f>
        <v>-21.923578663437468</v>
      </c>
      <c r="X67" s="9">
        <f t="shared" ref="X67:X130" si="97">I67-R67</f>
        <v>-15.764522851409481</v>
      </c>
      <c r="Y67" s="9">
        <f t="shared" ref="Y67:Y130" si="98">I67-S67</f>
        <v>-41.082316249323398</v>
      </c>
      <c r="Z67" s="9">
        <f t="shared" ref="Z67:Z130" si="99">I67-$AI$20</f>
        <v>34.083017128042592</v>
      </c>
      <c r="AA67" s="9">
        <f t="shared" ref="AA67:AA130" si="100">I67-U67</f>
        <v>-19.155860571226555</v>
      </c>
      <c r="AC67" s="9">
        <v>-21.780277943151845</v>
      </c>
      <c r="AD67" s="9">
        <v>-21.780277943151845</v>
      </c>
      <c r="AE67" s="9">
        <f t="shared" ref="AE67:AE130" si="101">AD67</f>
        <v>-21.780277943151845</v>
      </c>
      <c r="AF67" s="9">
        <f t="shared" ca="1" si="94"/>
        <v>0.98925193281726054</v>
      </c>
    </row>
    <row r="68" spans="1:32">
      <c r="A68" s="6">
        <v>3.7707564922103649</v>
      </c>
      <c r="B68" s="6">
        <v>-1.2235605777609271</v>
      </c>
      <c r="C68" s="6">
        <v>8.3302767117645793</v>
      </c>
      <c r="D68" s="6">
        <v>0.87113726417094528</v>
      </c>
      <c r="E68" s="6">
        <v>3.1248651361774566</v>
      </c>
      <c r="F68" s="6">
        <v>3.3128029168662403</v>
      </c>
      <c r="G68" s="6">
        <v>2.1761952356675605</v>
      </c>
      <c r="H68" s="6">
        <v>-0.22484658345964803</v>
      </c>
      <c r="I68" s="40">
        <f>SUMPRODUCT(J68:O68,Results!B$12:G$12)+Results!$E$5*H68-AD68+AE68</f>
        <v>43.412600515475489</v>
      </c>
      <c r="J68" s="9">
        <f>SUMPRODUCT($A68:$F68,Results!$B$15:$G$15)</f>
        <v>42.315382697601223</v>
      </c>
      <c r="K68" s="9">
        <f>SUMPRODUCT($A68:$F68,Results!$B$16:$G$16)</f>
        <v>-16.295168388931994</v>
      </c>
      <c r="L68" s="9">
        <f>SUMPRODUCT($A68:$F68,Results!$B$17:$G$17)</f>
        <v>3.6733656039309937</v>
      </c>
      <c r="M68" s="9">
        <f>SUMPRODUCT($A68:$F68,Results!$B$18:$G$18)</f>
        <v>-22.261614863909141</v>
      </c>
      <c r="N68" s="9">
        <f>SUMPRODUCT($A68:$F68,Results!$B$19:$G$19)</f>
        <v>-32.180238705228994</v>
      </c>
      <c r="O68" s="9">
        <f>SUMPRODUCT($A68:$F68,Results!$B$20:$G$20)</f>
        <v>-1.1298599217844689</v>
      </c>
      <c r="P68" s="9" cm="1">
        <f t="array" ref="P68">SUMPRODUCT(J68:O68,TRANSPOSE(BQ$20:BQ$25))+$AI$20-$BQ$27</f>
        <v>49.406547035055276</v>
      </c>
      <c r="Q68" s="27" cm="1">
        <f t="array" ref="Q68">SUMPRODUCT(J68:O68,TRANSPOSE(EX$20:EX$25))+$AI$20-$EX$27</f>
        <v>45.556627673811192</v>
      </c>
      <c r="R68" s="9">
        <f>I68-Results!$E$5*H68</f>
        <v>44.761680016233377</v>
      </c>
      <c r="S68" s="9" cm="1">
        <f t="array" ref="S68">SUMPRODUCT(J68:O68,TRANSPOSE(AW$28:AW$33))+$AI$20-$AH$26</f>
        <v>67.73058940091785</v>
      </c>
      <c r="T68" s="9">
        <f>SUMPRODUCT(J68:O68,Results!K$9:P$9)</f>
        <v>46.744036992753607</v>
      </c>
      <c r="U68" s="9">
        <f>SUMPRODUCT(J68:O68,Results!K$9:P$9)+$AI$20-$AH$31</f>
        <v>45.161808271680457</v>
      </c>
      <c r="V68" s="9">
        <f t="shared" si="95"/>
        <v>-5.9939465195797865</v>
      </c>
      <c r="W68" s="9">
        <f t="shared" si="96"/>
        <v>-2.1440271583357031</v>
      </c>
      <c r="X68" s="9">
        <f t="shared" si="97"/>
        <v>-1.3490795007578882</v>
      </c>
      <c r="Y68" s="9">
        <f t="shared" si="98"/>
        <v>-24.317988885442361</v>
      </c>
      <c r="Z68" s="9">
        <f t="shared" si="99"/>
        <v>10.670377088385358</v>
      </c>
      <c r="AA68" s="9">
        <f t="shared" si="100"/>
        <v>-1.7492077562049673</v>
      </c>
      <c r="AC68" s="9">
        <v>-2.1171063092972844</v>
      </c>
      <c r="AD68" s="9">
        <v>-2.1171063092972844</v>
      </c>
      <c r="AE68" s="9">
        <f t="shared" si="101"/>
        <v>-2.1171063092972844</v>
      </c>
      <c r="AF68" s="9">
        <f t="shared" ca="1" si="94"/>
        <v>0.77139187642445339</v>
      </c>
    </row>
    <row r="69" spans="1:32">
      <c r="A69" s="6">
        <v>3.9855207670829671</v>
      </c>
      <c r="B69" s="6">
        <v>6.5541170069791512</v>
      </c>
      <c r="C69" s="6">
        <v>-0.5911036041234724</v>
      </c>
      <c r="D69" s="6">
        <v>4.0131602992570947</v>
      </c>
      <c r="E69" s="6">
        <v>-0.73512079387417417</v>
      </c>
      <c r="F69" s="6">
        <v>-0.46884939447494328</v>
      </c>
      <c r="G69" s="6">
        <v>1.650775933425229</v>
      </c>
      <c r="H69" s="6">
        <v>-0.7502658857019795</v>
      </c>
      <c r="I69" s="40">
        <f>SUMPRODUCT(J69:O69,Results!B$12:G$12)+Results!$E$5*H69-AD69+AE69</f>
        <v>-4.2208256481038484</v>
      </c>
      <c r="J69" s="9">
        <f>SUMPRODUCT($A69:$F69,Results!$B$15:$G$15)</f>
        <v>-7.1914363509379422</v>
      </c>
      <c r="K69" s="9">
        <f>SUMPRODUCT($A69:$F69,Results!$B$16:$G$16)</f>
        <v>-20.816146119480099</v>
      </c>
      <c r="L69" s="9">
        <f>SUMPRODUCT($A69:$F69,Results!$B$17:$G$17)</f>
        <v>-0.16014395893819278</v>
      </c>
      <c r="M69" s="9">
        <f>SUMPRODUCT($A69:$F69,Results!$B$18:$G$18)</f>
        <v>11.862288243019698</v>
      </c>
      <c r="N69" s="9">
        <f>SUMPRODUCT($A69:$F69,Results!$B$19:$G$19)</f>
        <v>3.645624237000793</v>
      </c>
      <c r="O69" s="9">
        <f>SUMPRODUCT($A69:$F69,Results!$B$20:$G$20)</f>
        <v>32.331369939406208</v>
      </c>
      <c r="P69" s="9" cm="1">
        <f t="array" ref="P69">SUMPRODUCT(J69:O69,TRANSPOSE(BQ$20:BQ$25))+$AI$20-$BQ$27</f>
        <v>-3.281042828937025</v>
      </c>
      <c r="Q69" s="27" cm="1">
        <f t="array" ref="Q69">SUMPRODUCT(J69:O69,TRANSPOSE(EX$20:EX$25))+$AI$20-$EX$27</f>
        <v>-2.0817427871009428</v>
      </c>
      <c r="R69" s="9">
        <f>I69-Results!$E$5*H69</f>
        <v>0.28076966610802856</v>
      </c>
      <c r="S69" s="9" cm="1">
        <f t="array" ref="S69">SUMPRODUCT(J69:O69,TRANSPOSE(AW$28:AW$33))+$AI$20-$AH$26</f>
        <v>-7.4835683825021135</v>
      </c>
      <c r="T69" s="9">
        <f>SUMPRODUCT(J69:O69,Results!K$9:P$9)</f>
        <v>5.2078478586679466E-2</v>
      </c>
      <c r="U69" s="9">
        <f>SUMPRODUCT(J69:O69,Results!K$9:P$9)+$AI$20-$AH$31</f>
        <v>-1.5301502424864779</v>
      </c>
      <c r="V69" s="9">
        <f t="shared" si="95"/>
        <v>-0.93978281916682338</v>
      </c>
      <c r="W69" s="9">
        <f t="shared" si="96"/>
        <v>-2.1390828610029056</v>
      </c>
      <c r="X69" s="9">
        <f t="shared" si="97"/>
        <v>-4.501595314211877</v>
      </c>
      <c r="Y69" s="9">
        <f t="shared" si="98"/>
        <v>3.2627427343982651</v>
      </c>
      <c r="Z69" s="9">
        <f t="shared" si="99"/>
        <v>-36.963049075193979</v>
      </c>
      <c r="AA69" s="9">
        <f t="shared" si="100"/>
        <v>-2.6906754056173705</v>
      </c>
      <c r="AC69" s="9">
        <v>-2.1687764980006969</v>
      </c>
      <c r="AD69" s="9">
        <v>-2.1687764980006969</v>
      </c>
      <c r="AE69" s="9">
        <f t="shared" si="101"/>
        <v>-2.1687764980006969</v>
      </c>
      <c r="AF69" s="9">
        <f t="shared" ca="1" si="94"/>
        <v>0.58561013687821672</v>
      </c>
    </row>
    <row r="70" spans="1:32">
      <c r="A70" s="6">
        <v>1.9365891812241847</v>
      </c>
      <c r="B70" s="6">
        <v>3.6818869104816985</v>
      </c>
      <c r="C70" s="6">
        <v>7.5104779065028504</v>
      </c>
      <c r="D70" s="6">
        <v>9.869176145559603</v>
      </c>
      <c r="E70" s="6">
        <v>2.9305678926421135</v>
      </c>
      <c r="F70" s="6">
        <v>1.4861621445391477</v>
      </c>
      <c r="G70" s="6">
        <v>2.8550715682562458</v>
      </c>
      <c r="H70" s="6">
        <v>0.45402974912903726</v>
      </c>
      <c r="I70" s="40">
        <f>SUMPRODUCT(J70:O70,Results!B$12:G$12)+Results!$E$5*H70-AD70+AE70</f>
        <v>57.772001890487374</v>
      </c>
      <c r="J70" s="9">
        <f>SUMPRODUCT($A70:$F70,Results!$B$15:$G$15)</f>
        <v>17.565625366721363</v>
      </c>
      <c r="K70" s="9">
        <f>SUMPRODUCT($A70:$F70,Results!$B$16:$G$16)</f>
        <v>-18.25881670831567</v>
      </c>
      <c r="L70" s="9">
        <f>SUMPRODUCT($A70:$F70,Results!$B$17:$G$17)</f>
        <v>17.418202600647447</v>
      </c>
      <c r="M70" s="9">
        <f>SUMPRODUCT($A70:$F70,Results!$B$18:$G$18)</f>
        <v>-6.2204557070138353</v>
      </c>
      <c r="N70" s="9">
        <f>SUMPRODUCT($A70:$F70,Results!$B$19:$G$19)</f>
        <v>-37.696947292401084</v>
      </c>
      <c r="O70" s="9">
        <f>SUMPRODUCT($A70:$F70,Results!$B$20:$G$20)</f>
        <v>23.712882803959936</v>
      </c>
      <c r="P70" s="9" cm="1">
        <f t="array" ref="P70">SUMPRODUCT(J70:O70,TRANSPOSE(BQ$20:BQ$25))+$AI$20-$BQ$27</f>
        <v>53.27781507034431</v>
      </c>
      <c r="Q70" s="27" cm="1">
        <f t="array" ref="Q70">SUMPRODUCT(J70:O70,TRANSPOSE(EX$20:EX$25))+$AI$20-$EX$27</f>
        <v>54.977377006842005</v>
      </c>
      <c r="R70" s="9">
        <f>I70-Results!$E$5*H70</f>
        <v>55.047823395713152</v>
      </c>
      <c r="S70" s="9" cm="1">
        <f t="array" ref="S70">SUMPRODUCT(J70:O70,TRANSPOSE(AW$28:AW$33))+$AI$20-$AH$26</f>
        <v>63.514799227953077</v>
      </c>
      <c r="T70" s="9">
        <f>SUMPRODUCT(J70:O70,Results!K$9:P$9)</f>
        <v>56.461076339014852</v>
      </c>
      <c r="U70" s="9">
        <f>SUMPRODUCT(J70:O70,Results!K$9:P$9)+$AI$20-$AH$31</f>
        <v>54.878847617941688</v>
      </c>
      <c r="V70" s="9">
        <f t="shared" si="95"/>
        <v>4.4941868201430637</v>
      </c>
      <c r="W70" s="9">
        <f t="shared" si="96"/>
        <v>2.7946248836453691</v>
      </c>
      <c r="X70" s="9">
        <f t="shared" si="97"/>
        <v>2.7241784947742218</v>
      </c>
      <c r="Y70" s="9">
        <f t="shared" si="98"/>
        <v>-5.7427973374657029</v>
      </c>
      <c r="Z70" s="9">
        <f t="shared" si="99"/>
        <v>25.029778463397243</v>
      </c>
      <c r="AA70" s="9">
        <f t="shared" si="100"/>
        <v>2.8931542725456865</v>
      </c>
      <c r="AC70" s="9">
        <v>2.7715092460158672</v>
      </c>
      <c r="AD70" s="9">
        <v>2.7715092460158672</v>
      </c>
      <c r="AE70" s="9">
        <f t="shared" si="101"/>
        <v>2.7715092460158672</v>
      </c>
      <c r="AF70" s="9">
        <f t="shared" ca="1" si="94"/>
        <v>0.39161003910682934</v>
      </c>
    </row>
    <row r="71" spans="1:32">
      <c r="A71" s="6">
        <v>5.3925362998135924</v>
      </c>
      <c r="B71" s="6">
        <v>2.7234184624971456</v>
      </c>
      <c r="C71" s="6">
        <v>1.4392451642622965</v>
      </c>
      <c r="D71" s="6">
        <v>-0.14833405794754684</v>
      </c>
      <c r="E71" s="6">
        <v>5.0872896161128347</v>
      </c>
      <c r="F71" s="6">
        <v>-0.44340791003156593</v>
      </c>
      <c r="G71" s="6">
        <v>1.9561880879717997</v>
      </c>
      <c r="H71" s="6">
        <v>-0.44485373115540883</v>
      </c>
      <c r="I71" s="40">
        <f>SUMPRODUCT(J71:O71,Results!B$12:G$12)+Results!$E$5*H71-AD71+AE71</f>
        <v>68.69277028176954</v>
      </c>
      <c r="J71" s="9">
        <f>SUMPRODUCT($A71:$F71,Results!$B$15:$G$15)</f>
        <v>34.264794618985228</v>
      </c>
      <c r="K71" s="9">
        <f>SUMPRODUCT($A71:$F71,Results!$B$16:$G$16)</f>
        <v>-17.877175702964195</v>
      </c>
      <c r="L71" s="9">
        <f>SUMPRODUCT($A71:$F71,Results!$B$17:$G$17)</f>
        <v>6.5620231147762587</v>
      </c>
      <c r="M71" s="9">
        <f>SUMPRODUCT($A71:$F71,Results!$B$18:$G$18)</f>
        <v>-8.8943511488241551</v>
      </c>
      <c r="N71" s="9">
        <f>SUMPRODUCT($A71:$F71,Results!$B$19:$G$19)</f>
        <v>-12.754563406959882</v>
      </c>
      <c r="O71" s="9">
        <f>SUMPRODUCT($A71:$F71,Results!$B$20:$G$20)</f>
        <v>21.068606738130672</v>
      </c>
      <c r="P71" s="9" cm="1">
        <f t="array" ref="P71">SUMPRODUCT(J71:O71,TRANSPOSE(BQ$20:BQ$25))+$AI$20-$BQ$27</f>
        <v>59.429603603072117</v>
      </c>
      <c r="Q71" s="27" cm="1">
        <f t="array" ref="Q71">SUMPRODUCT(J71:O71,TRANSPOSE(EX$20:EX$25))+$AI$20-$EX$27</f>
        <v>69.870969133359523</v>
      </c>
      <c r="R71" s="9">
        <f>I71-Results!$E$5*H71</f>
        <v>71.361892668701998</v>
      </c>
      <c r="S71" s="9" cm="1">
        <f t="array" ref="S71">SUMPRODUCT(J71:O71,TRANSPOSE(AW$28:AW$33))+$AI$20-$AH$26</f>
        <v>49.230065646470621</v>
      </c>
      <c r="T71" s="9">
        <f>SUMPRODUCT(J71:O71,Results!K$9:P$9)</f>
        <v>73.390404846591281</v>
      </c>
      <c r="U71" s="9">
        <f>SUMPRODUCT(J71:O71,Results!K$9:P$9)+$AI$20-$AH$31</f>
        <v>71.808176125518116</v>
      </c>
      <c r="V71" s="9">
        <f t="shared" si="95"/>
        <v>9.2631666786974236</v>
      </c>
      <c r="W71" s="9">
        <f t="shared" si="96"/>
        <v>-1.1781988515899826</v>
      </c>
      <c r="X71" s="9">
        <f t="shared" si="97"/>
        <v>-2.6691223869324574</v>
      </c>
      <c r="Y71" s="9">
        <f t="shared" si="98"/>
        <v>19.46270463529892</v>
      </c>
      <c r="Z71" s="9">
        <f t="shared" si="99"/>
        <v>35.950546854679409</v>
      </c>
      <c r="AA71" s="9">
        <f t="shared" si="100"/>
        <v>-3.1154058437485759</v>
      </c>
      <c r="AC71" s="9">
        <v>-1.2475721435940983</v>
      </c>
      <c r="AD71" s="9">
        <v>-1.2475721435940983</v>
      </c>
      <c r="AE71" s="9">
        <f t="shared" si="101"/>
        <v>-1.2475721435940983</v>
      </c>
      <c r="AF71" s="9">
        <f t="shared" ca="1" si="94"/>
        <v>0.61433286667074782</v>
      </c>
    </row>
    <row r="72" spans="1:32">
      <c r="A72" s="6">
        <v>-0.56286660172510006</v>
      </c>
      <c r="B72" s="6">
        <v>7.3154011975023732</v>
      </c>
      <c r="C72" s="6">
        <v>-0.35991033915129361</v>
      </c>
      <c r="D72" s="6">
        <v>5.2541942829702464</v>
      </c>
      <c r="E72" s="6">
        <v>3.8819617495424055</v>
      </c>
      <c r="F72" s="6">
        <v>1.7542580572722819</v>
      </c>
      <c r="G72" s="6">
        <v>7.7384359210336227</v>
      </c>
      <c r="H72" s="6">
        <v>5.3373941019064137</v>
      </c>
      <c r="I72" s="40">
        <f>SUMPRODUCT(J72:O72,Results!B$12:G$12)+Results!$E$5*H72-AD72+AE72</f>
        <v>72.98464041460042</v>
      </c>
      <c r="J72" s="9">
        <f>SUMPRODUCT($A72:$F72,Results!$B$15:$G$15)</f>
        <v>-7.0919529346950663</v>
      </c>
      <c r="K72" s="9">
        <f>SUMPRODUCT($A72:$F72,Results!$B$16:$G$16)</f>
        <v>-4.924147379556687</v>
      </c>
      <c r="L72" s="9">
        <f>SUMPRODUCT($A72:$F72,Results!$B$17:$G$17)</f>
        <v>28.023305805574296</v>
      </c>
      <c r="M72" s="9">
        <f>SUMPRODUCT($A72:$F72,Results!$B$18:$G$18)</f>
        <v>11.013955112261176</v>
      </c>
      <c r="N72" s="9">
        <f>SUMPRODUCT($A72:$F72,Results!$B$19:$G$19)</f>
        <v>-10.871057736892785</v>
      </c>
      <c r="O72" s="9">
        <f>SUMPRODUCT($A72:$F72,Results!$B$20:$G$20)</f>
        <v>20.864775524380715</v>
      </c>
      <c r="P72" s="9" cm="1">
        <f t="array" ref="P72">SUMPRODUCT(J72:O72,TRANSPOSE(BQ$20:BQ$25))+$AI$20-$BQ$27</f>
        <v>35.928923626930334</v>
      </c>
      <c r="Q72" s="27" cm="1">
        <f t="array" ref="Q72">SUMPRODUCT(J72:O72,TRANSPOSE(EX$20:EX$25))+$AI$20-$EX$27</f>
        <v>40.192347439112865</v>
      </c>
      <c r="R72" s="9">
        <f>I72-Results!$E$5*H72</f>
        <v>40.960275803161935</v>
      </c>
      <c r="S72" s="9" cm="1">
        <f t="array" ref="S72">SUMPRODUCT(J72:O72,TRANSPOSE(AW$28:AW$33))+$AI$20-$AH$26</f>
        <v>20.646992262950107</v>
      </c>
      <c r="T72" s="9">
        <f>SUMPRODUCT(J72:O72,Results!K$9:P$9)</f>
        <v>42.988431689694295</v>
      </c>
      <c r="U72" s="9">
        <f>SUMPRODUCT(J72:O72,Results!K$9:P$9)+$AI$20-$AH$31</f>
        <v>41.40620296862113</v>
      </c>
      <c r="V72" s="9">
        <f t="shared" si="95"/>
        <v>37.055716787670086</v>
      </c>
      <c r="W72" s="9">
        <f t="shared" si="96"/>
        <v>32.792292975487555</v>
      </c>
      <c r="X72" s="9">
        <f t="shared" si="97"/>
        <v>32.024364611438486</v>
      </c>
      <c r="Y72" s="9">
        <f t="shared" si="98"/>
        <v>52.337648151650313</v>
      </c>
      <c r="Z72" s="9">
        <f t="shared" si="99"/>
        <v>40.242416987510289</v>
      </c>
      <c r="AA72" s="9">
        <f t="shared" si="100"/>
        <v>31.57843744597929</v>
      </c>
      <c r="AC72" s="9">
        <v>32.748279953692276</v>
      </c>
      <c r="AD72" s="9">
        <v>32.748279953692276</v>
      </c>
      <c r="AE72" s="9">
        <f t="shared" si="101"/>
        <v>32.748279953692276</v>
      </c>
      <c r="AF72" s="9">
        <f t="shared" ca="1" si="94"/>
        <v>0.99497480705522567</v>
      </c>
    </row>
    <row r="73" spans="1:32">
      <c r="A73" s="6">
        <v>-1.1041256956341476</v>
      </c>
      <c r="B73" s="6">
        <v>3.4103977239617875E-2</v>
      </c>
      <c r="C73" s="6">
        <v>-0.59590825571277595</v>
      </c>
      <c r="D73" s="6">
        <v>2.2826303375887442</v>
      </c>
      <c r="E73" s="6">
        <v>0.41489042391354347</v>
      </c>
      <c r="F73" s="6">
        <v>3.0724712584716882</v>
      </c>
      <c r="G73" s="6">
        <v>2.125700436345042</v>
      </c>
      <c r="H73" s="6">
        <v>-0.27534138278216647</v>
      </c>
      <c r="I73" s="40">
        <f>SUMPRODUCT(J73:O73,Results!B$12:G$12)+Results!$E$5*H73-AD73+AE73</f>
        <v>-0.95476573273102439</v>
      </c>
      <c r="J73" s="9">
        <f>SUMPRODUCT($A73:$F73,Results!$B$15:$G$15)</f>
        <v>-4.0769864322024851</v>
      </c>
      <c r="K73" s="9">
        <f>SUMPRODUCT($A73:$F73,Results!$B$16:$G$16)</f>
        <v>4.2248350107719785</v>
      </c>
      <c r="L73" s="9">
        <f>SUMPRODUCT($A73:$F73,Results!$B$17:$G$17)</f>
        <v>9.8112802891612656</v>
      </c>
      <c r="M73" s="9">
        <f>SUMPRODUCT($A73:$F73,Results!$B$18:$G$18)</f>
        <v>6.1466436028846916</v>
      </c>
      <c r="N73" s="9">
        <f>SUMPRODUCT($A73:$F73,Results!$B$19:$G$19)</f>
        <v>-1.4588919501935984</v>
      </c>
      <c r="O73" s="9">
        <f>SUMPRODUCT($A73:$F73,Results!$B$20:$G$20)</f>
        <v>-2.0987675238701624</v>
      </c>
      <c r="P73" s="9" cm="1">
        <f t="array" ref="P73">SUMPRODUCT(J73:O73,TRANSPOSE(BQ$20:BQ$25))+$AI$20-$BQ$27</f>
        <v>3.0551075108872681</v>
      </c>
      <c r="Q73" s="27" cm="1">
        <f t="array" ref="Q73">SUMPRODUCT(J73:O73,TRANSPOSE(EX$20:EX$25))+$AI$20-$EX$27</f>
        <v>1.9190136545944725</v>
      </c>
      <c r="R73" s="9">
        <f>I73-Results!$E$5*H73</f>
        <v>0.69728256396197441</v>
      </c>
      <c r="S73" s="9" cm="1">
        <f t="array" ref="S73">SUMPRODUCT(J73:O73,TRANSPOSE(AW$28:AW$33))+$AI$20-$AH$26</f>
        <v>-3.678511065472037</v>
      </c>
      <c r="T73" s="9">
        <f>SUMPRODUCT(J73:O73,Results!K$9:P$9)</f>
        <v>1.5986695222061647</v>
      </c>
      <c r="U73" s="9">
        <f>SUMPRODUCT(J73:O73,Results!K$9:P$9)+$AI$20-$AH$31</f>
        <v>1.6440801133008165E-2</v>
      </c>
      <c r="V73" s="9">
        <f t="shared" si="95"/>
        <v>-4.0098732436182924</v>
      </c>
      <c r="W73" s="9">
        <f t="shared" si="96"/>
        <v>-2.8737793873254969</v>
      </c>
      <c r="X73" s="9">
        <f t="shared" si="97"/>
        <v>-1.6520482966929988</v>
      </c>
      <c r="Y73" s="9">
        <f t="shared" si="98"/>
        <v>2.7237453327410126</v>
      </c>
      <c r="Z73" s="9">
        <f t="shared" si="99"/>
        <v>-33.696989159821158</v>
      </c>
      <c r="AA73" s="9">
        <f t="shared" si="100"/>
        <v>-0.97120653386403255</v>
      </c>
      <c r="AC73" s="9">
        <v>-2.8464820456999558</v>
      </c>
      <c r="AD73" s="9">
        <v>-2.8464820456999558</v>
      </c>
      <c r="AE73" s="9">
        <f t="shared" si="101"/>
        <v>-2.8464820456999558</v>
      </c>
      <c r="AF73" s="9">
        <f t="shared" ca="1" si="94"/>
        <v>0.50686271589696652</v>
      </c>
    </row>
    <row r="74" spans="1:32">
      <c r="A74" s="6">
        <v>0.76771537516755706</v>
      </c>
      <c r="B74" s="6">
        <v>2.587970949659101</v>
      </c>
      <c r="C74" s="6">
        <v>4.010838092566396</v>
      </c>
      <c r="D74" s="6">
        <v>2.6183529938558414</v>
      </c>
      <c r="E74" s="6">
        <v>1.5340122323561507</v>
      </c>
      <c r="F74" s="6">
        <v>2.6346677310942672</v>
      </c>
      <c r="G74" s="6">
        <v>2.4269741388311048</v>
      </c>
      <c r="H74" s="6">
        <v>2.5932319703896312E-2</v>
      </c>
      <c r="I74" s="40">
        <f>SUMPRODUCT(J74:O74,Results!B$12:G$12)+Results!$E$5*H74-AD74+AE74</f>
        <v>16.463146124916822</v>
      </c>
      <c r="J74" s="9">
        <f>SUMPRODUCT($A74:$F74,Results!$B$15:$G$15)</f>
        <v>8.5845637301104638</v>
      </c>
      <c r="K74" s="9">
        <f>SUMPRODUCT($A74:$F74,Results!$B$16:$G$16)</f>
        <v>-8.7095054090635138</v>
      </c>
      <c r="L74" s="9">
        <f>SUMPRODUCT($A74:$F74,Results!$B$17:$G$17)</f>
        <v>10.778773835635015</v>
      </c>
      <c r="M74" s="9">
        <f>SUMPRODUCT($A74:$F74,Results!$B$18:$G$18)</f>
        <v>-3.8987602013052789</v>
      </c>
      <c r="N74" s="9">
        <f>SUMPRODUCT($A74:$F74,Results!$B$19:$G$19)</f>
        <v>-17.097163925246011</v>
      </c>
      <c r="O74" s="9">
        <f>SUMPRODUCT($A74:$F74,Results!$B$20:$G$20)</f>
        <v>4.9246637348709292</v>
      </c>
      <c r="P74" s="9" cm="1">
        <f t="array" ref="P74">SUMPRODUCT(J74:O74,TRANSPOSE(BQ$20:BQ$25))+$AI$20-$BQ$27</f>
        <v>19.98505804693341</v>
      </c>
      <c r="Q74" s="27" cm="1">
        <f t="array" ref="Q74">SUMPRODUCT(J74:O74,TRANSPOSE(EX$20:EX$25))+$AI$20-$EX$27</f>
        <v>16.305698639008803</v>
      </c>
      <c r="R74" s="9">
        <f>I74-Results!$E$5*H74</f>
        <v>16.307552206693444</v>
      </c>
      <c r="S74" s="9" cm="1">
        <f t="array" ref="S74">SUMPRODUCT(J74:O74,TRANSPOSE(AW$28:AW$33))+$AI$20-$AH$26</f>
        <v>27.442254639820064</v>
      </c>
      <c r="T74" s="9">
        <f>SUMPRODUCT(J74:O74,Results!K$9:P$9)</f>
        <v>17.544556806104495</v>
      </c>
      <c r="U74" s="9">
        <f>SUMPRODUCT(J74:O74,Results!K$9:P$9)+$AI$20-$AH$31</f>
        <v>15.962328085031338</v>
      </c>
      <c r="V74" s="9">
        <f t="shared" si="95"/>
        <v>-3.5219119220165886</v>
      </c>
      <c r="W74" s="9">
        <f t="shared" si="96"/>
        <v>0.15744748590801905</v>
      </c>
      <c r="X74" s="9">
        <f t="shared" si="97"/>
        <v>0.15559391822337787</v>
      </c>
      <c r="Y74" s="9">
        <f t="shared" si="98"/>
        <v>-10.979108514903242</v>
      </c>
      <c r="Z74" s="9">
        <f t="shared" si="99"/>
        <v>-16.27907730217331</v>
      </c>
      <c r="AA74" s="9">
        <f t="shared" si="100"/>
        <v>0.50081803988548401</v>
      </c>
      <c r="AC74" s="9">
        <v>0.17013299307849294</v>
      </c>
      <c r="AD74" s="9">
        <v>0.17013299307849294</v>
      </c>
      <c r="AE74" s="9">
        <f t="shared" si="101"/>
        <v>0.17013299307849294</v>
      </c>
      <c r="AF74" s="9">
        <f t="shared" ca="1" si="94"/>
        <v>0.67037373235676923</v>
      </c>
    </row>
    <row r="75" spans="1:32">
      <c r="A75" s="6">
        <v>9.9497779505554558</v>
      </c>
      <c r="B75" s="6">
        <v>0.59881154198430819</v>
      </c>
      <c r="C75" s="6">
        <v>-1.0707219715588689</v>
      </c>
      <c r="D75" s="6">
        <v>22.610567447508938</v>
      </c>
      <c r="E75" s="6">
        <v>-0.35264729708209974</v>
      </c>
      <c r="F75" s="6">
        <v>8.2433110697396828</v>
      </c>
      <c r="G75" s="6">
        <v>4.800757085468601</v>
      </c>
      <c r="H75" s="6">
        <v>2.3997152663413925</v>
      </c>
      <c r="I75" s="40">
        <f>SUMPRODUCT(J75:O75,Results!B$12:G$12)+Results!$E$5*H75-AD75+AE75</f>
        <v>72.400658023619371</v>
      </c>
      <c r="J75" s="9">
        <f>SUMPRODUCT($A75:$F75,Results!$B$15:$G$15)</f>
        <v>19.447049909649728</v>
      </c>
      <c r="K75" s="9">
        <f>SUMPRODUCT($A75:$F75,Results!$B$16:$G$16)</f>
        <v>-34.234440442600452</v>
      </c>
      <c r="L75" s="9">
        <f>SUMPRODUCT($A75:$F75,Results!$B$17:$G$17)</f>
        <v>9.7942133872040706</v>
      </c>
      <c r="M75" s="9">
        <f>SUMPRODUCT($A75:$F75,Results!$B$18:$G$18)</f>
        <v>31.061973262946871</v>
      </c>
      <c r="N75" s="9">
        <f>SUMPRODUCT($A75:$F75,Results!$B$19:$G$19)</f>
        <v>-11.71629809128661</v>
      </c>
      <c r="O75" s="9">
        <f>SUMPRODUCT($A75:$F75,Results!$B$20:$G$20)</f>
        <v>66.161050495157326</v>
      </c>
      <c r="P75" s="9" cm="1">
        <f t="array" ref="P75">SUMPRODUCT(J75:O75,TRANSPOSE(BQ$20:BQ$25))+$AI$20-$BQ$27</f>
        <v>62.379109885422913</v>
      </c>
      <c r="Q75" s="27" cm="1">
        <f t="array" ref="Q75">SUMPRODUCT(J75:O75,TRANSPOSE(EX$20:EX$25))+$AI$20-$EX$27</f>
        <v>63.169726304172769</v>
      </c>
      <c r="R75" s="9">
        <f>I75-Results!$E$5*H75</f>
        <v>58.002366425571012</v>
      </c>
      <c r="S75" s="9" cm="1">
        <f t="array" ref="S75">SUMPRODUCT(J75:O75,TRANSPOSE(AW$28:AW$33))+$AI$20-$AH$26</f>
        <v>31.487935649241038</v>
      </c>
      <c r="T75" s="9">
        <f>SUMPRODUCT(J75:O75,Results!K$9:P$9)</f>
        <v>59.997834763312952</v>
      </c>
      <c r="U75" s="9">
        <f>SUMPRODUCT(J75:O75,Results!K$9:P$9)+$AI$20-$AH$31</f>
        <v>58.415606042239801</v>
      </c>
      <c r="V75" s="9">
        <f t="shared" si="95"/>
        <v>10.021548138196458</v>
      </c>
      <c r="W75" s="9">
        <f t="shared" si="96"/>
        <v>9.2309317194466018</v>
      </c>
      <c r="X75" s="9">
        <f t="shared" si="97"/>
        <v>14.39829159804836</v>
      </c>
      <c r="Y75" s="9">
        <f t="shared" si="98"/>
        <v>40.912722374378333</v>
      </c>
      <c r="Z75" s="9">
        <f t="shared" si="99"/>
        <v>39.65843459652924</v>
      </c>
      <c r="AA75" s="9">
        <f t="shared" si="100"/>
        <v>13.98505198137957</v>
      </c>
      <c r="AC75" s="9">
        <v>9.3386001993403909</v>
      </c>
      <c r="AD75" s="9">
        <v>9.3386001993403909</v>
      </c>
      <c r="AE75" s="9">
        <f t="shared" si="101"/>
        <v>9.3386001993403909</v>
      </c>
      <c r="AF75" s="9">
        <f t="shared" ca="1" si="94"/>
        <v>0.88092016447763166</v>
      </c>
    </row>
    <row r="76" spans="1:32">
      <c r="A76" s="6">
        <v>2.8193587398846565</v>
      </c>
      <c r="B76" s="6">
        <v>3.0778923674926988</v>
      </c>
      <c r="C76" s="6">
        <v>0.621325130398653</v>
      </c>
      <c r="D76" s="6">
        <v>2.2771018300670209</v>
      </c>
      <c r="E76" s="6">
        <v>-0.15900949449422339</v>
      </c>
      <c r="F76" s="6">
        <v>2.4699703752964415</v>
      </c>
      <c r="G76" s="6">
        <v>5.9395028072604239</v>
      </c>
      <c r="H76" s="6">
        <v>3.5384609881332154</v>
      </c>
      <c r="I76" s="40">
        <f>SUMPRODUCT(J76:O76,Results!B$12:G$12)+Results!$E$5*H76-AD76+AE76</f>
        <v>20.903683190075235</v>
      </c>
      <c r="J76" s="9">
        <f>SUMPRODUCT($A76:$F76,Results!$B$15:$G$15)</f>
        <v>2.4008009660877616</v>
      </c>
      <c r="K76" s="9">
        <f>SUMPRODUCT($A76:$F76,Results!$B$16:$G$16)</f>
        <v>-13.091154653449708</v>
      </c>
      <c r="L76" s="9">
        <f>SUMPRODUCT($A76:$F76,Results!$B$17:$G$17)</f>
        <v>2.3700468581560812</v>
      </c>
      <c r="M76" s="9">
        <f>SUMPRODUCT($A76:$F76,Results!$B$18:$G$18)</f>
        <v>5.4959317056839989</v>
      </c>
      <c r="N76" s="9">
        <f>SUMPRODUCT($A76:$F76,Results!$B$19:$G$19)</f>
        <v>-1.0353157556852683</v>
      </c>
      <c r="O76" s="9">
        <f>SUMPRODUCT($A76:$F76,Results!$B$20:$G$20)</f>
        <v>14.183238435363345</v>
      </c>
      <c r="P76" s="9" cm="1">
        <f t="array" ref="P76">SUMPRODUCT(J76:O76,TRANSPOSE(BQ$20:BQ$25))+$AI$20-$BQ$27</f>
        <v>2.934411960068914</v>
      </c>
      <c r="Q76" s="27" cm="1">
        <f t="array" ref="Q76">SUMPRODUCT(J76:O76,TRANSPOSE(EX$20:EX$25))+$AI$20-$EX$27</f>
        <v>-0.6225889790313488</v>
      </c>
      <c r="R76" s="9">
        <f>I76-Results!$E$5*H76</f>
        <v>-0.32708273872405869</v>
      </c>
      <c r="S76" s="9" cm="1">
        <f t="array" ref="S76">SUMPRODUCT(J76:O76,TRANSPOSE(AW$28:AW$33))+$AI$20-$AH$26</f>
        <v>1.927915768387308</v>
      </c>
      <c r="T76" s="9">
        <f>SUMPRODUCT(J76:O76,Results!K$9:P$9)</f>
        <v>0.3220771226021597</v>
      </c>
      <c r="U76" s="9">
        <f>SUMPRODUCT(J76:O76,Results!K$9:P$9)+$AI$20-$AH$31</f>
        <v>-1.2601515984709977</v>
      </c>
      <c r="V76" s="9">
        <f t="shared" si="95"/>
        <v>17.969271230006321</v>
      </c>
      <c r="W76" s="9">
        <f t="shared" si="96"/>
        <v>21.526272169106583</v>
      </c>
      <c r="X76" s="9">
        <f t="shared" si="97"/>
        <v>21.230765928799293</v>
      </c>
      <c r="Y76" s="9">
        <f t="shared" si="98"/>
        <v>18.975767421687927</v>
      </c>
      <c r="Z76" s="9">
        <f t="shared" si="99"/>
        <v>-11.838540237014897</v>
      </c>
      <c r="AA76" s="9">
        <f t="shared" si="100"/>
        <v>22.163834788546232</v>
      </c>
      <c r="AC76" s="9">
        <v>21.548829029658563</v>
      </c>
      <c r="AD76" s="9">
        <v>21.548829029658563</v>
      </c>
      <c r="AE76" s="9">
        <f t="shared" si="101"/>
        <v>21.548829029658563</v>
      </c>
      <c r="AF76" s="9">
        <f t="shared" ca="1" si="94"/>
        <v>0.8920554006497633</v>
      </c>
    </row>
    <row r="77" spans="1:32">
      <c r="A77" s="6">
        <v>1.9643248970082192</v>
      </c>
      <c r="B77" s="6">
        <v>0.53064349716057724</v>
      </c>
      <c r="C77" s="6">
        <v>7.7397696518750605</v>
      </c>
      <c r="D77" s="6">
        <v>1.2085051279951478</v>
      </c>
      <c r="E77" s="6">
        <v>2.2224136461200579</v>
      </c>
      <c r="F77" s="6">
        <v>6.7751159884375962</v>
      </c>
      <c r="G77" s="6">
        <v>-1.0066506979253707</v>
      </c>
      <c r="H77" s="6">
        <v>-3.4076925170525794</v>
      </c>
      <c r="I77" s="40">
        <f>SUMPRODUCT(J77:O77,Results!B$12:G$12)+Results!$E$5*H77-AD77+AE77</f>
        <v>-1.7750490525573213</v>
      </c>
      <c r="J77" s="9">
        <f>SUMPRODUCT($A77:$F77,Results!$B$15:$G$15)</f>
        <v>27.946119059641404</v>
      </c>
      <c r="K77" s="9">
        <f>SUMPRODUCT($A77:$F77,Results!$B$16:$G$16)</f>
        <v>-12.274450300185764</v>
      </c>
      <c r="L77" s="9">
        <f>SUMPRODUCT($A77:$F77,Results!$B$17:$G$17)</f>
        <v>11.7284219192743</v>
      </c>
      <c r="M77" s="9">
        <f>SUMPRODUCT($A77:$F77,Results!$B$18:$G$18)</f>
        <v>-14.241205356955</v>
      </c>
      <c r="N77" s="9">
        <f>SUMPRODUCT($A77:$F77,Results!$B$19:$G$19)</f>
        <v>-28.387726340788134</v>
      </c>
      <c r="O77" s="9">
        <f>SUMPRODUCT($A77:$F77,Results!$B$20:$G$20)</f>
        <v>-7.2726383539932868</v>
      </c>
      <c r="P77" s="9" cm="1">
        <f t="array" ref="P77">SUMPRODUCT(J77:O77,TRANSPOSE(BQ$20:BQ$25))+$AI$20-$BQ$27</f>
        <v>33.930686272907259</v>
      </c>
      <c r="Q77" s="27" cm="1">
        <f t="array" ref="Q77">SUMPRODUCT(J77:O77,TRANSPOSE(EX$20:EX$25))+$AI$20-$EX$27</f>
        <v>20.566506599163091</v>
      </c>
      <c r="R77" s="9">
        <f>I77-Results!$E$5*H77</f>
        <v>18.671106049758155</v>
      </c>
      <c r="S77" s="9" cm="1">
        <f t="array" ref="S77">SUMPRODUCT(J77:O77,TRANSPOSE(AW$28:AW$33))+$AI$20-$AH$26</f>
        <v>52.673319346852153</v>
      </c>
      <c r="T77" s="9">
        <f>SUMPRODUCT(J77:O77,Results!K$9:P$9)</f>
        <v>21.169019757094894</v>
      </c>
      <c r="U77" s="9">
        <f>SUMPRODUCT(J77:O77,Results!K$9:P$9)+$AI$20-$AH$31</f>
        <v>19.586791036021737</v>
      </c>
      <c r="V77" s="9">
        <f t="shared" si="95"/>
        <v>-35.70573532546458</v>
      </c>
      <c r="W77" s="9">
        <f t="shared" si="96"/>
        <v>-22.341555651720412</v>
      </c>
      <c r="X77" s="9">
        <f t="shared" si="97"/>
        <v>-20.446155102315476</v>
      </c>
      <c r="Y77" s="9">
        <f t="shared" si="98"/>
        <v>-54.448368399409475</v>
      </c>
      <c r="Z77" s="9">
        <f t="shared" si="99"/>
        <v>-34.517272479647453</v>
      </c>
      <c r="AA77" s="9">
        <f t="shared" si="100"/>
        <v>-21.361840088579058</v>
      </c>
      <c r="AC77" s="9">
        <v>-22.254877412323538</v>
      </c>
      <c r="AD77" s="9">
        <v>-22.254877412323538</v>
      </c>
      <c r="AE77" s="9">
        <f t="shared" si="101"/>
        <v>-22.254877412323538</v>
      </c>
      <c r="AF77" s="9">
        <f t="shared" ca="1" si="94"/>
        <v>0.76357777680952788</v>
      </c>
    </row>
    <row r="78" spans="1:32">
      <c r="A78" s="6">
        <v>-0.96068445854517204</v>
      </c>
      <c r="B78" s="6">
        <v>1.1924166304184765</v>
      </c>
      <c r="C78" s="6">
        <v>5.4751925696577057</v>
      </c>
      <c r="D78" s="6">
        <v>-1.7795883874234291</v>
      </c>
      <c r="E78" s="6">
        <v>-0.47536953407828314</v>
      </c>
      <c r="F78" s="6">
        <v>1.7475217512234564</v>
      </c>
      <c r="G78" s="6">
        <v>1.0867212408976288</v>
      </c>
      <c r="H78" s="6">
        <v>-1.3143205782295797</v>
      </c>
      <c r="I78" s="40">
        <f>SUMPRODUCT(J78:O78,Results!B$12:G$12)+Results!$E$5*H78-AD78+AE78</f>
        <v>-26.748757111388702</v>
      </c>
      <c r="J78" s="9">
        <f>SUMPRODUCT($A78:$F78,Results!$B$15:$G$15)</f>
        <v>2.8725586618992565</v>
      </c>
      <c r="K78" s="9">
        <f>SUMPRODUCT($A78:$F78,Results!$B$16:$G$16)</f>
        <v>-3.7178621872934361</v>
      </c>
      <c r="L78" s="9">
        <f>SUMPRODUCT($A78:$F78,Results!$B$17:$G$17)</f>
        <v>1.3405854877559602</v>
      </c>
      <c r="M78" s="9">
        <f>SUMPRODUCT($A78:$F78,Results!$B$18:$G$18)</f>
        <v>-11.20313530161852</v>
      </c>
      <c r="N78" s="9">
        <f>SUMPRODUCT($A78:$F78,Results!$B$19:$G$19)</f>
        <v>-14.05582695567737</v>
      </c>
      <c r="O78" s="9">
        <f>SUMPRODUCT($A78:$F78,Results!$B$20:$G$20)</f>
        <v>-12.432232276295517</v>
      </c>
      <c r="P78" s="9" cm="1">
        <f t="array" ref="P78">SUMPRODUCT(J78:O78,TRANSPOSE(BQ$20:BQ$25))+$AI$20-$BQ$27</f>
        <v>-10.871106041962133</v>
      </c>
      <c r="Q78" s="27" cm="1">
        <f t="array" ref="Q78">SUMPRODUCT(J78:O78,TRANSPOSE(EX$20:EX$25))+$AI$20-$EX$27</f>
        <v>-19.598745231169694</v>
      </c>
      <c r="R78" s="9">
        <f>I78-Results!$E$5*H78</f>
        <v>-18.862833642011225</v>
      </c>
      <c r="S78" s="9" cm="1">
        <f t="array" ref="S78">SUMPRODUCT(J78:O78,TRANSPOSE(AW$28:AW$33))+$AI$20-$AH$26</f>
        <v>11.974681539374252</v>
      </c>
      <c r="T78" s="9">
        <f>SUMPRODUCT(J78:O78,Results!K$9:P$9)</f>
        <v>-18.682859049695036</v>
      </c>
      <c r="U78" s="9">
        <f>SUMPRODUCT(J78:O78,Results!K$9:P$9)+$AI$20-$AH$31</f>
        <v>-20.265087770768194</v>
      </c>
      <c r="V78" s="9">
        <f t="shared" si="95"/>
        <v>-15.87765106942657</v>
      </c>
      <c r="W78" s="9">
        <f t="shared" si="96"/>
        <v>-7.150011880219008</v>
      </c>
      <c r="X78" s="9">
        <f t="shared" si="97"/>
        <v>-7.8859234693774773</v>
      </c>
      <c r="Y78" s="9">
        <f t="shared" si="98"/>
        <v>-38.723438650762958</v>
      </c>
      <c r="Z78" s="9">
        <f t="shared" si="99"/>
        <v>-59.490980538478837</v>
      </c>
      <c r="AA78" s="9">
        <f t="shared" si="100"/>
        <v>-6.4836693406205086</v>
      </c>
      <c r="AC78" s="9">
        <v>-7.1248545083635904</v>
      </c>
      <c r="AD78" s="9">
        <v>-7.1248545083635904</v>
      </c>
      <c r="AE78" s="9">
        <f t="shared" si="101"/>
        <v>-7.1248545083635904</v>
      </c>
      <c r="AF78" s="9">
        <f t="shared" ca="1" si="94"/>
        <v>0.72487779000822783</v>
      </c>
    </row>
    <row r="79" spans="1:32">
      <c r="A79" s="6">
        <v>-0.74343954566746751</v>
      </c>
      <c r="B79" s="6">
        <v>1.5837534835230374</v>
      </c>
      <c r="C79" s="6">
        <v>2.9332491488415138</v>
      </c>
      <c r="D79" s="6">
        <v>5.7397631091247163</v>
      </c>
      <c r="E79" s="6">
        <v>2.1410051277009474</v>
      </c>
      <c r="F79" s="6">
        <v>1.3689680434056093</v>
      </c>
      <c r="G79" s="6">
        <v>0.48355782929852054</v>
      </c>
      <c r="H79" s="6">
        <v>-1.917483989828688</v>
      </c>
      <c r="I79" s="40">
        <f>SUMPRODUCT(J79:O79,Results!B$12:G$12)+Results!$E$5*H79-AD79+AE79</f>
        <v>20.778522231157275</v>
      </c>
      <c r="J79" s="9">
        <f>SUMPRODUCT($A79:$F79,Results!$B$15:$G$15)</f>
        <v>4.2465671011306707</v>
      </c>
      <c r="K79" s="9">
        <f>SUMPRODUCT($A79:$F79,Results!$B$16:$G$16)</f>
        <v>-2.38253080281281</v>
      </c>
      <c r="L79" s="9">
        <f>SUMPRODUCT($A79:$F79,Results!$B$17:$G$17)</f>
        <v>15.68995721514397</v>
      </c>
      <c r="M79" s="9">
        <f>SUMPRODUCT($A79:$F79,Results!$B$18:$G$18)</f>
        <v>-0.38672735753177401</v>
      </c>
      <c r="N79" s="9">
        <f>SUMPRODUCT($A79:$F79,Results!$B$19:$G$19)</f>
        <v>-19.52112971319551</v>
      </c>
      <c r="O79" s="9">
        <f>SUMPRODUCT($A79:$F79,Results!$B$20:$G$20)</f>
        <v>8.1618735521199657</v>
      </c>
      <c r="P79" s="9" cm="1">
        <f t="array" ref="P79">SUMPRODUCT(J79:O79,TRANSPOSE(BQ$20:BQ$25))+$AI$20-$BQ$27</f>
        <v>29.401635336473952</v>
      </c>
      <c r="Q79" s="27" cm="1">
        <f t="array" ref="Q79">SUMPRODUCT(J79:O79,TRANSPOSE(EX$20:EX$25))+$AI$20-$EX$27</f>
        <v>32.658424995677095</v>
      </c>
      <c r="R79" s="9">
        <f>I79-Results!$E$5*H79</f>
        <v>32.283426170129403</v>
      </c>
      <c r="S79" s="9" cm="1">
        <f t="array" ref="S79">SUMPRODUCT(J79:O79,TRANSPOSE(AW$28:AW$33))+$AI$20-$AH$26</f>
        <v>28.832184002311877</v>
      </c>
      <c r="T79" s="9">
        <f>SUMPRODUCT(J79:O79,Results!K$9:P$9)</f>
        <v>33.373494153793274</v>
      </c>
      <c r="U79" s="9">
        <f>SUMPRODUCT(J79:O79,Results!K$9:P$9)+$AI$20-$AH$31</f>
        <v>31.79126543272011</v>
      </c>
      <c r="V79" s="9">
        <f t="shared" si="95"/>
        <v>-8.6231131053166763</v>
      </c>
      <c r="W79" s="9">
        <f t="shared" si="96"/>
        <v>-11.879902764519819</v>
      </c>
      <c r="X79" s="9">
        <f t="shared" si="97"/>
        <v>-11.504903938972127</v>
      </c>
      <c r="Y79" s="9">
        <f t="shared" si="98"/>
        <v>-8.0536617711546015</v>
      </c>
      <c r="Z79" s="9">
        <f t="shared" si="99"/>
        <v>-11.963701195932856</v>
      </c>
      <c r="AA79" s="9">
        <f t="shared" si="100"/>
        <v>-11.012743201562834</v>
      </c>
      <c r="AC79" s="9">
        <v>-11.898391008973469</v>
      </c>
      <c r="AD79" s="9">
        <v>-11.898391008973469</v>
      </c>
      <c r="AE79" s="9">
        <f t="shared" si="101"/>
        <v>-11.898391008973469</v>
      </c>
      <c r="AF79" s="9">
        <f t="shared" ca="1" si="94"/>
        <v>0.53711315276032501</v>
      </c>
    </row>
    <row r="80" spans="1:32">
      <c r="A80" s="6">
        <v>-2.2159082014586482</v>
      </c>
      <c r="B80" s="6">
        <v>3.8962679893289107</v>
      </c>
      <c r="C80" s="6">
        <v>5.2672854154139337</v>
      </c>
      <c r="D80" s="6">
        <v>0.71190094567446927</v>
      </c>
      <c r="E80" s="6">
        <v>1.3061679220478919</v>
      </c>
      <c r="F80" s="6">
        <v>9.6026184203480103</v>
      </c>
      <c r="G80" s="6">
        <v>-3.8228001216897991</v>
      </c>
      <c r="H80" s="6">
        <v>-6.2238419408170076</v>
      </c>
      <c r="I80" s="40">
        <f>SUMPRODUCT(J80:O80,Results!B$12:G$12)+Results!$E$5*H80-AD80+AE80</f>
        <v>-54.808926123751334</v>
      </c>
      <c r="J80" s="9">
        <f>SUMPRODUCT($A80:$F80,Results!$B$15:$G$15)</f>
        <v>-1.3470125795399064</v>
      </c>
      <c r="K80" s="9">
        <f>SUMPRODUCT($A80:$F80,Results!$B$16:$G$16)</f>
        <v>-0.86283620046801102</v>
      </c>
      <c r="L80" s="9">
        <f>SUMPRODUCT($A80:$F80,Results!$B$17:$G$17)</f>
        <v>25.267612941516525</v>
      </c>
      <c r="M80" s="9">
        <f>SUMPRODUCT($A80:$F80,Results!$B$18:$G$18)</f>
        <v>-0.73265155710843732</v>
      </c>
      <c r="N80" s="9">
        <f>SUMPRODUCT($A80:$F80,Results!$B$19:$G$19)</f>
        <v>-18.647797516574521</v>
      </c>
      <c r="O80" s="9">
        <f>SUMPRODUCT($A80:$F80,Results!$B$20:$G$20)</f>
        <v>-16.591590253783693</v>
      </c>
      <c r="P80" s="9" cm="1">
        <f t="array" ref="P80">SUMPRODUCT(J80:O80,TRANSPOSE(BQ$20:BQ$25))+$AI$20-$BQ$27</f>
        <v>6.93754526586293</v>
      </c>
      <c r="Q80" s="27" cm="1">
        <f t="array" ref="Q80">SUMPRODUCT(J80:O80,TRANSPOSE(EX$20:EX$25))+$AI$20-$EX$27</f>
        <v>-15.024224705261165</v>
      </c>
      <c r="R80" s="9">
        <f>I80-Results!$E$5*H80</f>
        <v>-17.465874478849287</v>
      </c>
      <c r="S80" s="9" cm="1">
        <f t="array" ref="S80">SUMPRODUCT(J80:O80,TRANSPOSE(AW$28:AW$33))+$AI$20-$AH$26</f>
        <v>21.525128104711392</v>
      </c>
      <c r="T80" s="9">
        <f>SUMPRODUCT(J80:O80,Results!K$9:P$9)</f>
        <v>-14.608308588464435</v>
      </c>
      <c r="U80" s="9">
        <f>SUMPRODUCT(J80:O80,Results!K$9:P$9)+$AI$20-$AH$31</f>
        <v>-16.190537309537593</v>
      </c>
      <c r="V80" s="9">
        <f t="shared" si="95"/>
        <v>-61.746471389614264</v>
      </c>
      <c r="W80" s="9">
        <f t="shared" si="96"/>
        <v>-39.784701418490172</v>
      </c>
      <c r="X80" s="9">
        <f t="shared" si="97"/>
        <v>-37.343051644902047</v>
      </c>
      <c r="Y80" s="9">
        <f t="shared" si="98"/>
        <v>-76.334054228462719</v>
      </c>
      <c r="Z80" s="9">
        <f t="shared" si="99"/>
        <v>-87.551149550841473</v>
      </c>
      <c r="AA80" s="9">
        <f t="shared" si="100"/>
        <v>-38.618388814213745</v>
      </c>
      <c r="AC80" s="9">
        <v>-39.655869613407553</v>
      </c>
      <c r="AD80" s="9">
        <v>-39.655869613407553</v>
      </c>
      <c r="AE80" s="9">
        <f t="shared" si="101"/>
        <v>-39.655869613407553</v>
      </c>
      <c r="AF80" s="9">
        <f t="shared" ca="1" si="94"/>
        <v>0.92011514686168894</v>
      </c>
    </row>
    <row r="81" spans="1:32">
      <c r="A81" s="6">
        <v>8.6608645715867727</v>
      </c>
      <c r="B81" s="6">
        <v>3.806843196749953</v>
      </c>
      <c r="C81" s="6">
        <v>3.358848783419111</v>
      </c>
      <c r="D81" s="6">
        <v>-0.21310951845467058</v>
      </c>
      <c r="E81" s="6">
        <v>1.3347809212130555</v>
      </c>
      <c r="F81" s="6">
        <v>0.29471686656055091</v>
      </c>
      <c r="G81" s="6">
        <v>0.17382102436748217</v>
      </c>
      <c r="H81" s="6">
        <v>-2.2272207947597265</v>
      </c>
      <c r="I81" s="40">
        <f>SUMPRODUCT(J81:O81,Results!B$12:G$12)+Results!$E$5*H81-AD81+AE81</f>
        <v>17.166326427704973</v>
      </c>
      <c r="J81" s="9">
        <f>SUMPRODUCT($A81:$F81,Results!$B$15:$G$15)</f>
        <v>32.376009705411221</v>
      </c>
      <c r="K81" s="9">
        <f>SUMPRODUCT($A81:$F81,Results!$B$16:$G$16)</f>
        <v>-33.445375118101467</v>
      </c>
      <c r="L81" s="9">
        <f>SUMPRODUCT($A81:$F81,Results!$B$17:$G$17)</f>
        <v>-9.8371085354955614</v>
      </c>
      <c r="M81" s="9">
        <f>SUMPRODUCT($A81:$F81,Results!$B$18:$G$18)</f>
        <v>-8.1844955272270337</v>
      </c>
      <c r="N81" s="9">
        <f>SUMPRODUCT($A81:$F81,Results!$B$19:$G$19)</f>
        <v>-7.7584123029718093</v>
      </c>
      <c r="O81" s="9">
        <f>SUMPRODUCT($A81:$F81,Results!$B$20:$G$20)</f>
        <v>28.355639713982388</v>
      </c>
      <c r="P81" s="9" cm="1">
        <f t="array" ref="P81">SUMPRODUCT(J81:O81,TRANSPOSE(BQ$20:BQ$25))+$AI$20-$BQ$27</f>
        <v>28.207958839185729</v>
      </c>
      <c r="Q81" s="27" cm="1">
        <f t="array" ref="Q81">SUMPRODUCT(J81:O81,TRANSPOSE(EX$20:EX$25))+$AI$20-$EX$27</f>
        <v>28.34305938776528</v>
      </c>
      <c r="R81" s="9">
        <f>I81-Results!$E$5*H81</f>
        <v>30.52965119626333</v>
      </c>
      <c r="S81" s="9" cm="1">
        <f t="array" ref="S81">SUMPRODUCT(J81:O81,TRANSPOSE(AW$28:AW$33))+$AI$20-$AH$26</f>
        <v>34.20038894500469</v>
      </c>
      <c r="T81" s="9">
        <f>SUMPRODUCT(J81:O81,Results!K$9:P$9)</f>
        <v>31.342199170093537</v>
      </c>
      <c r="U81" s="9">
        <f>SUMPRODUCT(J81:O81,Results!K$9:P$9)+$AI$20-$AH$31</f>
        <v>29.759970449020386</v>
      </c>
      <c r="V81" s="9">
        <f t="shared" si="95"/>
        <v>-11.041632411480755</v>
      </c>
      <c r="W81" s="9">
        <f t="shared" si="96"/>
        <v>-11.176732960060306</v>
      </c>
      <c r="X81" s="9">
        <f t="shared" si="97"/>
        <v>-13.363324768558357</v>
      </c>
      <c r="Y81" s="9">
        <f t="shared" si="98"/>
        <v>-17.034062517299716</v>
      </c>
      <c r="Z81" s="9">
        <f t="shared" si="99"/>
        <v>-15.575896999385158</v>
      </c>
      <c r="AA81" s="9">
        <f t="shared" si="100"/>
        <v>-12.593644021315413</v>
      </c>
      <c r="AC81" s="9">
        <v>-11.19381132494275</v>
      </c>
      <c r="AD81" s="9">
        <v>-11.19381132494275</v>
      </c>
      <c r="AE81" s="9">
        <f t="shared" si="101"/>
        <v>-11.19381132494275</v>
      </c>
      <c r="AF81" s="9">
        <f t="shared" ca="1" si="94"/>
        <v>0.3872368681185917</v>
      </c>
    </row>
    <row r="82" spans="1:32">
      <c r="A82" s="6">
        <v>8.1306602971999542</v>
      </c>
      <c r="B82" s="6">
        <v>2.3682618260616173</v>
      </c>
      <c r="C82" s="6">
        <v>3.9485379590314231</v>
      </c>
      <c r="D82" s="6">
        <v>5.0090484351549414</v>
      </c>
      <c r="E82" s="6">
        <v>1.9542803723421196</v>
      </c>
      <c r="F82" s="6">
        <v>-2.6806000399264645</v>
      </c>
      <c r="G82" s="6">
        <v>-2.1157290064541012</v>
      </c>
      <c r="H82" s="6">
        <v>-4.5167708255813093</v>
      </c>
      <c r="I82" s="40">
        <f>SUMPRODUCT(J82:O82,Results!B$12:G$12)+Results!$E$5*H82-AD82+AE82</f>
        <v>32.140420376813125</v>
      </c>
      <c r="J82" s="9">
        <f>SUMPRODUCT($A82:$F82,Results!$B$15:$G$15)</f>
        <v>34.024588295939353</v>
      </c>
      <c r="K82" s="9">
        <f>SUMPRODUCT($A82:$F82,Results!$B$16:$G$16)</f>
        <v>-32.148960134346062</v>
      </c>
      <c r="L82" s="9">
        <f>SUMPRODUCT($A82:$F82,Results!$B$17:$G$17)</f>
        <v>-8.4024454881086452</v>
      </c>
      <c r="M82" s="9">
        <f>SUMPRODUCT($A82:$F82,Results!$B$18:$G$18)</f>
        <v>-8.4914921960100163</v>
      </c>
      <c r="N82" s="9">
        <f>SUMPRODUCT($A82:$F82,Results!$B$19:$G$19)</f>
        <v>-17.390015364425992</v>
      </c>
      <c r="O82" s="9">
        <f>SUMPRODUCT($A82:$F82,Results!$B$20:$G$20)</f>
        <v>38.791613914387867</v>
      </c>
      <c r="P82" s="9" cm="1">
        <f t="array" ref="P82">SUMPRODUCT(J82:O82,TRANSPOSE(BQ$20:BQ$25))+$AI$20-$BQ$27</f>
        <v>46.137233152657579</v>
      </c>
      <c r="Q82" s="27" cm="1">
        <f t="array" ref="Q82">SUMPRODUCT(J82:O82,TRANSPOSE(EX$20:EX$25))+$AI$20-$EX$27</f>
        <v>56.910941131140959</v>
      </c>
      <c r="R82" s="9">
        <f>I82-Results!$E$5*H82</f>
        <v>59.241045330300977</v>
      </c>
      <c r="S82" s="9" cm="1">
        <f t="array" ref="S82">SUMPRODUCT(J82:O82,TRANSPOSE(AW$28:AW$33))+$AI$20-$AH$26</f>
        <v>48.207022182403946</v>
      </c>
      <c r="T82" s="9">
        <f>SUMPRODUCT(J82:O82,Results!K$9:P$9)</f>
        <v>59.4482132149029</v>
      </c>
      <c r="U82" s="9">
        <f>SUMPRODUCT(J82:O82,Results!K$9:P$9)+$AI$20-$AH$31</f>
        <v>57.865984493829743</v>
      </c>
      <c r="V82" s="9">
        <f t="shared" si="95"/>
        <v>-13.996812775844454</v>
      </c>
      <c r="W82" s="9">
        <f t="shared" si="96"/>
        <v>-24.770520754327833</v>
      </c>
      <c r="X82" s="9">
        <f t="shared" si="97"/>
        <v>-27.100624953487852</v>
      </c>
      <c r="Y82" s="9">
        <f t="shared" si="98"/>
        <v>-16.066601805590821</v>
      </c>
      <c r="Z82" s="9">
        <f t="shared" si="99"/>
        <v>-0.60180305027700598</v>
      </c>
      <c r="AA82" s="9">
        <f t="shared" si="100"/>
        <v>-25.725564117016617</v>
      </c>
      <c r="AC82" s="9">
        <v>-24.845161387583914</v>
      </c>
      <c r="AD82" s="9">
        <v>-24.845161387583914</v>
      </c>
      <c r="AE82" s="9">
        <f t="shared" si="101"/>
        <v>-24.845161387583914</v>
      </c>
      <c r="AF82" s="9">
        <f t="shared" ca="1" si="94"/>
        <v>0.14272355778350931</v>
      </c>
    </row>
    <row r="83" spans="1:32">
      <c r="A83" s="6">
        <v>4.5173364823515429</v>
      </c>
      <c r="B83" s="6">
        <v>0.34315229283315113</v>
      </c>
      <c r="C83" s="6">
        <v>0.87030931980194348</v>
      </c>
      <c r="D83" s="6">
        <v>5.9876207022231647</v>
      </c>
      <c r="E83" s="6">
        <v>3.2584373897770211</v>
      </c>
      <c r="F83" s="6">
        <v>3.4079109107325727</v>
      </c>
      <c r="G83" s="6">
        <v>2.4202347869097309</v>
      </c>
      <c r="H83" s="6">
        <v>1.9192967782522441E-2</v>
      </c>
      <c r="I83" s="40">
        <f>SUMPRODUCT(J83:O83,Results!B$12:G$12)+Results!$E$5*H83-AD83+AE83</f>
        <v>57.905521178256315</v>
      </c>
      <c r="J83" s="9">
        <f>SUMPRODUCT($A83:$F83,Results!$B$15:$G$15)</f>
        <v>26.170613235924318</v>
      </c>
      <c r="K83" s="9">
        <f>SUMPRODUCT($A83:$F83,Results!$B$16:$G$16)</f>
        <v>-13.81025532371233</v>
      </c>
      <c r="L83" s="9">
        <f>SUMPRODUCT($A83:$F83,Results!$B$17:$G$17)</f>
        <v>10.614956807432351</v>
      </c>
      <c r="M83" s="9">
        <f>SUMPRODUCT($A83:$F83,Results!$B$18:$G$18)</f>
        <v>2.0147780966129982</v>
      </c>
      <c r="N83" s="9">
        <f>SUMPRODUCT($A83:$F83,Results!$B$19:$G$19)</f>
        <v>-13.377412644532859</v>
      </c>
      <c r="O83" s="9">
        <f>SUMPRODUCT($A83:$F83,Results!$B$20:$G$20)</f>
        <v>21.565718647585911</v>
      </c>
      <c r="P83" s="9" cm="1">
        <f t="array" ref="P83">SUMPRODUCT(J83:O83,TRANSPOSE(BQ$20:BQ$25))+$AI$20-$BQ$27</f>
        <v>54.404426343661264</v>
      </c>
      <c r="Q83" s="27" cm="1">
        <f t="array" ref="Q83">SUMPRODUCT(J83:O83,TRANSPOSE(EX$20:EX$25))+$AI$20-$EX$27</f>
        <v>59.34872663281098</v>
      </c>
      <c r="R83" s="9">
        <f>I83-Results!$E$5*H83</f>
        <v>57.790363371561178</v>
      </c>
      <c r="S83" s="9" cm="1">
        <f t="array" ref="S83">SUMPRODUCT(J83:O83,TRANSPOSE(AW$28:AW$33))+$AI$20-$AH$26</f>
        <v>39.863821782791518</v>
      </c>
      <c r="T83" s="9">
        <f>SUMPRODUCT(J83:O83,Results!K$9:P$9)</f>
        <v>59.967592880220387</v>
      </c>
      <c r="U83" s="9">
        <f>SUMPRODUCT(J83:O83,Results!K$9:P$9)+$AI$20-$AH$31</f>
        <v>58.38536415914723</v>
      </c>
      <c r="V83" s="9">
        <f t="shared" si="95"/>
        <v>3.501094834595051</v>
      </c>
      <c r="W83" s="9">
        <f t="shared" si="96"/>
        <v>-1.4432054545546649</v>
      </c>
      <c r="X83" s="9">
        <f t="shared" si="97"/>
        <v>0.11515780669513731</v>
      </c>
      <c r="Y83" s="9">
        <f t="shared" si="98"/>
        <v>18.041699395464796</v>
      </c>
      <c r="Z83" s="9">
        <f t="shared" si="99"/>
        <v>25.163297751166184</v>
      </c>
      <c r="AA83" s="9">
        <f t="shared" si="100"/>
        <v>-0.47984298089091482</v>
      </c>
      <c r="AC83" s="9">
        <v>-1.4347407042854243</v>
      </c>
      <c r="AD83" s="9">
        <v>-1.4347407042854243</v>
      </c>
      <c r="AE83" s="9">
        <f t="shared" si="101"/>
        <v>-1.4347407042854243</v>
      </c>
      <c r="AF83" s="9">
        <f t="shared" ca="1" si="94"/>
        <v>0.70064042632108958</v>
      </c>
    </row>
    <row r="84" spans="1:32">
      <c r="A84" s="6">
        <v>3.5808775910098785</v>
      </c>
      <c r="B84" s="6">
        <v>1.4783109090350606</v>
      </c>
      <c r="C84" s="6">
        <v>-1.0100924763178543</v>
      </c>
      <c r="D84" s="6">
        <v>-1.178997481773769</v>
      </c>
      <c r="E84" s="6">
        <v>4.89539875214746</v>
      </c>
      <c r="F84" s="6">
        <v>4.1307194429594567</v>
      </c>
      <c r="G84" s="6">
        <v>1.3715290791258474</v>
      </c>
      <c r="H84" s="6">
        <v>-1.0295127400013611</v>
      </c>
      <c r="I84" s="40">
        <f>SUMPRODUCT(J84:O84,Results!B$12:G$12)+Results!$E$5*H84-AD84+AE84</f>
        <v>47.316065559565985</v>
      </c>
      <c r="J84" s="9">
        <f>SUMPRODUCT($A84:$F84,Results!$B$15:$G$15)</f>
        <v>27.099564339924697</v>
      </c>
      <c r="K84" s="9">
        <f>SUMPRODUCT($A84:$F84,Results!$B$16:$G$16)</f>
        <v>-7.3807480211745151</v>
      </c>
      <c r="L84" s="9">
        <f>SUMPRODUCT($A84:$F84,Results!$B$17:$G$17)</f>
        <v>14.325571686600792</v>
      </c>
      <c r="M84" s="9">
        <f>SUMPRODUCT($A84:$F84,Results!$B$18:$G$18)</f>
        <v>-1.1216333419199946</v>
      </c>
      <c r="N84" s="9">
        <f>SUMPRODUCT($A84:$F84,Results!$B$19:$G$19)</f>
        <v>-4.2708616648636779</v>
      </c>
      <c r="O84" s="9">
        <f>SUMPRODUCT($A84:$F84,Results!$B$20:$G$20)</f>
        <v>7.4188938011741357</v>
      </c>
      <c r="P84" s="9" cm="1">
        <f t="array" ref="P84">SUMPRODUCT(J84:O84,TRANSPOSE(BQ$20:BQ$25))+$AI$20-$BQ$27</f>
        <v>51.481953061935947</v>
      </c>
      <c r="Q84" s="27" cm="1">
        <f t="array" ref="Q84">SUMPRODUCT(J84:O84,TRANSPOSE(EX$20:EX$25))+$AI$20-$EX$27</f>
        <v>54.46109080658232</v>
      </c>
      <c r="R84" s="9">
        <f>I84-Results!$E$5*H84</f>
        <v>53.493141999574149</v>
      </c>
      <c r="S84" s="9" cm="1">
        <f t="array" ref="S84">SUMPRODUCT(J84:O84,TRANSPOSE(AW$28:AW$33))+$AI$20-$AH$26</f>
        <v>32.810911676951235</v>
      </c>
      <c r="T84" s="9">
        <f>SUMPRODUCT(J84:O84,Results!K$9:P$9)</f>
        <v>56.588495866346449</v>
      </c>
      <c r="U84" s="9">
        <f>SUMPRODUCT(J84:O84,Results!K$9:P$9)+$AI$20-$AH$31</f>
        <v>55.006267145273284</v>
      </c>
      <c r="V84" s="9">
        <f t="shared" si="95"/>
        <v>-4.1658875023699622</v>
      </c>
      <c r="W84" s="9">
        <f t="shared" si="96"/>
        <v>-7.1450252470163349</v>
      </c>
      <c r="X84" s="9">
        <f t="shared" si="97"/>
        <v>-6.1770764400081646</v>
      </c>
      <c r="Y84" s="9">
        <f t="shared" si="98"/>
        <v>14.505153882614749</v>
      </c>
      <c r="Z84" s="9">
        <f t="shared" si="99"/>
        <v>14.573842132475853</v>
      </c>
      <c r="AA84" s="9">
        <f t="shared" si="100"/>
        <v>-7.6902015857072996</v>
      </c>
      <c r="AC84" s="9">
        <v>-7.1387196311180929</v>
      </c>
      <c r="AD84" s="9">
        <v>-7.1387196311180929</v>
      </c>
      <c r="AE84" s="9">
        <f t="shared" si="101"/>
        <v>-7.1387196311180929</v>
      </c>
      <c r="AF84" s="9">
        <f t="shared" ca="1" si="94"/>
        <v>0.78259581584958571</v>
      </c>
    </row>
    <row r="85" spans="1:32">
      <c r="A85" s="6">
        <v>5.2907956531670717</v>
      </c>
      <c r="B85" s="6">
        <v>7.9370733491104524</v>
      </c>
      <c r="C85" s="6">
        <v>-0.90734640210912876</v>
      </c>
      <c r="D85" s="6">
        <v>7.342995947337541</v>
      </c>
      <c r="E85" s="6">
        <v>5.1130585247600999</v>
      </c>
      <c r="F85" s="6">
        <v>-0.58305164286049727</v>
      </c>
      <c r="G85" s="6">
        <v>2.4092017794959073</v>
      </c>
      <c r="H85" s="6">
        <v>8.1599603686988154E-3</v>
      </c>
      <c r="I85" s="40">
        <f>SUMPRODUCT(J85:O85,Results!B$12:G$12)+Results!$E$5*H85-AD85+AE85</f>
        <v>80.642853979480847</v>
      </c>
      <c r="J85" s="9">
        <f>SUMPRODUCT($A85:$F85,Results!$B$15:$G$15)</f>
        <v>14.040992993280573</v>
      </c>
      <c r="K85" s="9">
        <f>SUMPRODUCT($A85:$F85,Results!$B$16:$G$16)</f>
        <v>-23.093511920694912</v>
      </c>
      <c r="L85" s="9">
        <f>SUMPRODUCT($A85:$F85,Results!$B$17:$G$17)</f>
        <v>19.286049758949311</v>
      </c>
      <c r="M85" s="9">
        <f>SUMPRODUCT($A85:$F85,Results!$B$18:$G$18)</f>
        <v>9.9826944337662837</v>
      </c>
      <c r="N85" s="9">
        <f>SUMPRODUCT($A85:$F85,Results!$B$19:$G$19)</f>
        <v>-11.304607392395665</v>
      </c>
      <c r="O85" s="9">
        <f>SUMPRODUCT($A85:$F85,Results!$B$20:$G$20)</f>
        <v>47.677237109555051</v>
      </c>
      <c r="P85" s="9" cm="1">
        <f t="array" ref="P85">SUMPRODUCT(J85:O85,TRANSPOSE(BQ$20:BQ$25))+$AI$20-$BQ$27</f>
        <v>65.165554374768874</v>
      </c>
      <c r="Q85" s="27" cm="1">
        <f t="array" ref="Q85">SUMPRODUCT(J85:O85,TRANSPOSE(EX$20:EX$25))+$AI$20-$EX$27</f>
        <v>78.701321041200544</v>
      </c>
      <c r="R85" s="9">
        <f>I85-Results!$E$5*H85</f>
        <v>80.593894217268655</v>
      </c>
      <c r="S85" s="9" cm="1">
        <f t="array" ref="S85">SUMPRODUCT(J85:O85,TRANSPOSE(AW$28:AW$33))+$AI$20-$AH$26</f>
        <v>40.995747212775498</v>
      </c>
      <c r="T85" s="9">
        <f>SUMPRODUCT(J85:O85,Results!K$9:P$9)</f>
        <v>82.651121224550934</v>
      </c>
      <c r="U85" s="9">
        <f>SUMPRODUCT(J85:O85,Results!K$9:P$9)+$AI$20-$AH$31</f>
        <v>81.06889250347777</v>
      </c>
      <c r="V85" s="9">
        <f t="shared" si="95"/>
        <v>15.477299604711973</v>
      </c>
      <c r="W85" s="9">
        <f t="shared" si="96"/>
        <v>1.9415329382803037</v>
      </c>
      <c r="X85" s="9">
        <f t="shared" si="97"/>
        <v>4.8959762212192004E-2</v>
      </c>
      <c r="Y85" s="9">
        <f t="shared" si="98"/>
        <v>39.647106766705349</v>
      </c>
      <c r="Z85" s="9">
        <f t="shared" si="99"/>
        <v>47.900630552390716</v>
      </c>
      <c r="AA85" s="9">
        <f t="shared" si="100"/>
        <v>-0.42603852399692244</v>
      </c>
      <c r="AC85" s="9">
        <v>1.8482695130077929</v>
      </c>
      <c r="AD85" s="9">
        <v>1.8482695130077929</v>
      </c>
      <c r="AE85" s="9">
        <f t="shared" si="101"/>
        <v>1.8482695130077929</v>
      </c>
      <c r="AF85" s="9">
        <f t="shared" ca="1" si="94"/>
        <v>0.73079837716264939</v>
      </c>
    </row>
    <row r="86" spans="1:32">
      <c r="A86" s="6">
        <v>8.6929644799623098</v>
      </c>
      <c r="B86" s="6">
        <v>12.298181513557985</v>
      </c>
      <c r="C86" s="6">
        <v>3.137589461247841</v>
      </c>
      <c r="D86" s="6">
        <v>5.9842213151388979</v>
      </c>
      <c r="E86" s="6">
        <v>-0.88089068228089862</v>
      </c>
      <c r="F86" s="6">
        <v>2.7303555561407395</v>
      </c>
      <c r="G86" s="6">
        <v>1.107804530002285</v>
      </c>
      <c r="H86" s="6">
        <v>-1.2932372891249235</v>
      </c>
      <c r="I86" s="40">
        <f>SUMPRODUCT(J86:O86,Results!B$12:G$12)+Results!$E$5*H86-AD86+AE86</f>
        <v>-10.093086734658394</v>
      </c>
      <c r="J86" s="9">
        <f>SUMPRODUCT($A86:$F86,Results!$B$15:$G$15)</f>
        <v>1.3810585659481529</v>
      </c>
      <c r="K86" s="9">
        <f>SUMPRODUCT($A86:$F86,Results!$B$16:$G$16)</f>
        <v>-45.824521150473437</v>
      </c>
      <c r="L86" s="9">
        <f>SUMPRODUCT($A86:$F86,Results!$B$17:$G$17)</f>
        <v>1.3544850139144988</v>
      </c>
      <c r="M86" s="9">
        <f>SUMPRODUCT($A86:$F86,Results!$B$18:$G$18)</f>
        <v>12.536995272796304</v>
      </c>
      <c r="N86" s="9">
        <f>SUMPRODUCT($A86:$F86,Results!$B$19:$G$19)</f>
        <v>-4.8985622696288322</v>
      </c>
      <c r="O86" s="9">
        <f>SUMPRODUCT($A86:$F86,Results!$B$20:$G$20)</f>
        <v>51.972063909442973</v>
      </c>
      <c r="P86" s="9" cm="1">
        <f t="array" ref="P86">SUMPRODUCT(J86:O86,TRANSPOSE(BQ$20:BQ$25))+$AI$20-$BQ$27</f>
        <v>5.7871572101954456</v>
      </c>
      <c r="Q86" s="27" cm="1">
        <f t="array" ref="Q86">SUMPRODUCT(J86:O86,TRANSPOSE(EX$20:EX$25))+$AI$20-$EX$27</f>
        <v>-5.2919630999303635</v>
      </c>
      <c r="R86" s="9">
        <f>I86-Results!$E$5*H86</f>
        <v>-2.333662999908853</v>
      </c>
      <c r="S86" s="9" cm="1">
        <f t="array" ref="S86">SUMPRODUCT(J86:O86,TRANSPOSE(AW$28:AW$33))+$AI$20-$AH$26</f>
        <v>13.470083256224072</v>
      </c>
      <c r="T86" s="9">
        <f>SUMPRODUCT(J86:O86,Results!K$9:P$9)</f>
        <v>-1.6821030076853418</v>
      </c>
      <c r="U86" s="9">
        <f>SUMPRODUCT(J86:O86,Results!K$9:P$9)+$AI$20-$AH$31</f>
        <v>-3.2643317287584992</v>
      </c>
      <c r="V86" s="9">
        <f t="shared" si="95"/>
        <v>-15.88024394485384</v>
      </c>
      <c r="W86" s="9">
        <f t="shared" si="96"/>
        <v>-4.8011236347280306</v>
      </c>
      <c r="X86" s="9">
        <f t="shared" si="97"/>
        <v>-7.7594237347495412</v>
      </c>
      <c r="Y86" s="9">
        <f t="shared" si="98"/>
        <v>-23.563169990882464</v>
      </c>
      <c r="Z86" s="9">
        <f t="shared" si="99"/>
        <v>-42.835310161748524</v>
      </c>
      <c r="AA86" s="9">
        <f t="shared" si="100"/>
        <v>-6.8287550058998949</v>
      </c>
      <c r="AC86" s="9">
        <v>-4.7794529643638999</v>
      </c>
      <c r="AD86" s="9">
        <v>-4.7794529643638999</v>
      </c>
      <c r="AE86" s="9">
        <f t="shared" si="101"/>
        <v>-4.7794529643638999</v>
      </c>
      <c r="AF86" s="9">
        <f t="shared" ca="1" si="94"/>
        <v>9.8767564940833164E-2</v>
      </c>
    </row>
    <row r="87" spans="1:32">
      <c r="A87" s="6">
        <v>1.5665133204496589</v>
      </c>
      <c r="B87" s="6">
        <v>9.1592556009464126</v>
      </c>
      <c r="C87" s="6">
        <v>4.4129807756665702</v>
      </c>
      <c r="D87" s="6">
        <v>-1.4307001429983142</v>
      </c>
      <c r="E87" s="6">
        <v>0.73133456906304739</v>
      </c>
      <c r="F87" s="6">
        <v>5.3196952533699839</v>
      </c>
      <c r="G87" s="6">
        <v>-1.1176477739740647</v>
      </c>
      <c r="H87" s="6">
        <v>-3.5186895931012732</v>
      </c>
      <c r="I87" s="40">
        <f>SUMPRODUCT(J87:O87,Results!B$12:G$12)+Results!$E$5*H87-AD87+AE87</f>
        <v>-41.047474330571575</v>
      </c>
      <c r="J87" s="9">
        <f>SUMPRODUCT($A87:$F87,Results!$B$15:$G$15)</f>
        <v>-3.5264535041472023</v>
      </c>
      <c r="K87" s="9">
        <f>SUMPRODUCT($A87:$F87,Results!$B$16:$G$16)</f>
        <v>-18.352642737100677</v>
      </c>
      <c r="L87" s="9">
        <f>SUMPRODUCT($A87:$F87,Results!$B$17:$G$17)</f>
        <v>14.289533719541669</v>
      </c>
      <c r="M87" s="9">
        <f>SUMPRODUCT($A87:$F87,Results!$B$18:$G$18)</f>
        <v>0.6678157872453605</v>
      </c>
      <c r="N87" s="9">
        <f>SUMPRODUCT($A87:$F87,Results!$B$19:$G$19)</f>
        <v>-9.5584746564644352</v>
      </c>
      <c r="O87" s="9">
        <f>SUMPRODUCT($A87:$F87,Results!$B$20:$G$20)</f>
        <v>5.9312601609710871</v>
      </c>
      <c r="P87" s="9" cm="1">
        <f t="array" ref="P87">SUMPRODUCT(J87:O87,TRANSPOSE(BQ$20:BQ$25))+$AI$20-$BQ$27</f>
        <v>-3.4463133154615306</v>
      </c>
      <c r="Q87" s="27" cm="1">
        <f t="array" ref="Q87">SUMPRODUCT(J87:O87,TRANSPOSE(EX$20:EX$25))+$AI$20-$EX$27</f>
        <v>-21.338308627990045</v>
      </c>
      <c r="R87" s="9">
        <f>I87-Results!$E$5*H87</f>
        <v>-19.935336771963936</v>
      </c>
      <c r="S87" s="9" cm="1">
        <f t="array" ref="S87">SUMPRODUCT(J87:O87,TRANSPOSE(AW$28:AW$33))+$AI$20-$AH$26</f>
        <v>12.791264553846112</v>
      </c>
      <c r="T87" s="9">
        <f>SUMPRODUCT(J87:O87,Results!K$9:P$9)</f>
        <v>-18.171995698552042</v>
      </c>
      <c r="U87" s="9">
        <f>SUMPRODUCT(J87:O87,Results!K$9:P$9)+$AI$20-$AH$31</f>
        <v>-19.754224419625199</v>
      </c>
      <c r="V87" s="9">
        <f t="shared" si="95"/>
        <v>-37.601161015110044</v>
      </c>
      <c r="W87" s="9">
        <f t="shared" si="96"/>
        <v>-19.709165702581529</v>
      </c>
      <c r="X87" s="9">
        <f t="shared" si="97"/>
        <v>-21.112137558607639</v>
      </c>
      <c r="Y87" s="9">
        <f t="shared" si="98"/>
        <v>-53.838738884417687</v>
      </c>
      <c r="Z87" s="9">
        <f t="shared" si="99"/>
        <v>-73.789697757661713</v>
      </c>
      <c r="AA87" s="9">
        <f t="shared" si="100"/>
        <v>-21.293249910946376</v>
      </c>
      <c r="AC87" s="9">
        <v>-19.651216706808864</v>
      </c>
      <c r="AD87" s="9">
        <v>-19.651216706808864</v>
      </c>
      <c r="AE87" s="9">
        <f t="shared" si="101"/>
        <v>-19.651216706808864</v>
      </c>
      <c r="AF87" s="9">
        <f t="shared" ca="1" si="94"/>
        <v>0.69700760612398993</v>
      </c>
    </row>
    <row r="88" spans="1:32">
      <c r="A88" s="6">
        <v>1.8380451107748934</v>
      </c>
      <c r="B88" s="6">
        <v>5.0403464117079144</v>
      </c>
      <c r="C88" s="6">
        <v>0.15742366351726278</v>
      </c>
      <c r="D88" s="6">
        <v>8.4173848350577032</v>
      </c>
      <c r="E88" s="6">
        <v>-0.51381921313946555</v>
      </c>
      <c r="F88" s="6">
        <v>2.6873477664230832</v>
      </c>
      <c r="G88" s="6">
        <v>9.4797835987682841</v>
      </c>
      <c r="H88" s="6">
        <v>7.0787417796410761</v>
      </c>
      <c r="I88" s="40">
        <f>SUMPRODUCT(J88:O88,Results!B$12:G$12)+Results!$E$5*H88-AD88+AE88</f>
        <v>46.4062908236236</v>
      </c>
      <c r="J88" s="9">
        <f>SUMPRODUCT($A88:$F88,Results!$B$15:$G$15)</f>
        <v>-10.82079610140214</v>
      </c>
      <c r="K88" s="9">
        <f>SUMPRODUCT($A88:$F88,Results!$B$16:$G$16)</f>
        <v>-13.608115454484913</v>
      </c>
      <c r="L88" s="9">
        <f>SUMPRODUCT($A88:$F88,Results!$B$17:$G$17)</f>
        <v>10.966432255536873</v>
      </c>
      <c r="M88" s="9">
        <f>SUMPRODUCT($A88:$F88,Results!$B$18:$G$18)</f>
        <v>16.103754575260545</v>
      </c>
      <c r="N88" s="9">
        <f>SUMPRODUCT($A88:$F88,Results!$B$19:$G$19)</f>
        <v>-4.6623961152614388</v>
      </c>
      <c r="O88" s="9">
        <f>SUMPRODUCT($A88:$F88,Results!$B$20:$G$20)</f>
        <v>27.325010887548657</v>
      </c>
      <c r="P88" s="9" cm="1">
        <f t="array" ref="P88">SUMPRODUCT(J88:O88,TRANSPOSE(BQ$20:BQ$25))+$AI$20-$BQ$27</f>
        <v>6.2264387613121173</v>
      </c>
      <c r="Q88" s="27" cm="1">
        <f t="array" ref="Q88">SUMPRODUCT(J88:O88,TRANSPOSE(EX$20:EX$25))+$AI$20-$EX$27</f>
        <v>4.0262252005038377</v>
      </c>
      <c r="R88" s="9">
        <f>I88-Results!$E$5*H88</f>
        <v>3.9338401457771468</v>
      </c>
      <c r="S88" s="9" cm="1">
        <f t="array" ref="S88">SUMPRODUCT(J88:O88,TRANSPOSE(AW$28:AW$33))+$AI$20-$AH$26</f>
        <v>-0.27731808311673234</v>
      </c>
      <c r="T88" s="9">
        <f>SUMPRODUCT(J88:O88,Results!K$9:P$9)</f>
        <v>4.459043283635701</v>
      </c>
      <c r="U88" s="9">
        <f>SUMPRODUCT(J88:O88,Results!K$9:P$9)+$AI$20-$AH$31</f>
        <v>2.8768145625625436</v>
      </c>
      <c r="V88" s="9">
        <f t="shared" si="95"/>
        <v>40.179852062311483</v>
      </c>
      <c r="W88" s="9">
        <f t="shared" si="96"/>
        <v>42.380065623119762</v>
      </c>
      <c r="X88" s="9">
        <f t="shared" si="97"/>
        <v>42.472450677846453</v>
      </c>
      <c r="Y88" s="9">
        <f t="shared" si="98"/>
        <v>46.683608906740332</v>
      </c>
      <c r="Z88" s="9">
        <f t="shared" si="99"/>
        <v>13.664067396533468</v>
      </c>
      <c r="AA88" s="9">
        <f t="shared" si="100"/>
        <v>43.529476261061056</v>
      </c>
      <c r="AC88" s="9">
        <v>42.39788647489523</v>
      </c>
      <c r="AD88" s="9">
        <v>42.39788647489523</v>
      </c>
      <c r="AE88" s="9">
        <f t="shared" si="101"/>
        <v>42.39788647489523</v>
      </c>
      <c r="AF88" s="9">
        <f t="shared" ca="1" si="94"/>
        <v>7.3827690166996862E-2</v>
      </c>
    </row>
    <row r="89" spans="1:32">
      <c r="A89" s="6">
        <v>3.2234106424663702</v>
      </c>
      <c r="B89" s="6">
        <v>5.8095444536548948</v>
      </c>
      <c r="C89" s="6">
        <v>4.1114521610204964</v>
      </c>
      <c r="D89" s="6">
        <v>2.3768420986717063</v>
      </c>
      <c r="E89" s="6">
        <v>4.3448204380502347</v>
      </c>
      <c r="F89" s="6">
        <v>6.8838150157112317</v>
      </c>
      <c r="G89" s="6">
        <v>-7.355889436236801E-3</v>
      </c>
      <c r="H89" s="6">
        <v>-2.4083977085634451</v>
      </c>
      <c r="I89" s="40">
        <f>SUMPRODUCT(J89:O89,Results!B$12:G$12)+Results!$E$5*H89-AD89+AE89</f>
        <v>25.945807441480341</v>
      </c>
      <c r="J89" s="9">
        <f>SUMPRODUCT($A89:$F89,Results!$B$15:$G$15)</f>
        <v>21.343604909808509</v>
      </c>
      <c r="K89" s="9">
        <f>SUMPRODUCT($A89:$F89,Results!$B$16:$G$16)</f>
        <v>-17.432586168722327</v>
      </c>
      <c r="L89" s="9">
        <f>SUMPRODUCT($A89:$F89,Results!$B$17:$G$17)</f>
        <v>23.613686834930366</v>
      </c>
      <c r="M89" s="9">
        <f>SUMPRODUCT($A89:$F89,Results!$B$18:$G$18)</f>
        <v>-1.7972792646840219</v>
      </c>
      <c r="N89" s="9">
        <f>SUMPRODUCT($A89:$F89,Results!$B$19:$G$19)</f>
        <v>-20.862089380787982</v>
      </c>
      <c r="O89" s="9">
        <f>SUMPRODUCT($A89:$F89,Results!$B$20:$G$20)</f>
        <v>12.056500455418606</v>
      </c>
      <c r="P89" s="9" cm="1">
        <f t="array" ref="P89">SUMPRODUCT(J89:O89,TRANSPOSE(BQ$20:BQ$25))+$AI$20-$BQ$27</f>
        <v>50.685476817186505</v>
      </c>
      <c r="Q89" s="27" cm="1">
        <f t="array" ref="Q89">SUMPRODUCT(J89:O89,TRANSPOSE(EX$20:EX$25))+$AI$20-$EX$27</f>
        <v>41.364634692243129</v>
      </c>
      <c r="R89" s="9">
        <f>I89-Results!$E$5*H89</f>
        <v>40.396193692861011</v>
      </c>
      <c r="S89" s="9" cm="1">
        <f t="array" ref="S89">SUMPRODUCT(J89:O89,TRANSPOSE(AW$28:AW$33))+$AI$20-$AH$26</f>
        <v>50.367454427776224</v>
      </c>
      <c r="T89" s="9">
        <f>SUMPRODUCT(J89:O89,Results!K$9:P$9)</f>
        <v>43.91923521646352</v>
      </c>
      <c r="U89" s="9">
        <f>SUMPRODUCT(J89:O89,Results!K$9:P$9)+$AI$20-$AH$31</f>
        <v>42.337006495390369</v>
      </c>
      <c r="V89" s="9">
        <f t="shared" si="95"/>
        <v>-24.739669375706164</v>
      </c>
      <c r="W89" s="9">
        <f t="shared" si="96"/>
        <v>-15.418827250762789</v>
      </c>
      <c r="X89" s="9">
        <f t="shared" si="97"/>
        <v>-14.450386251380671</v>
      </c>
      <c r="Y89" s="9">
        <f t="shared" si="98"/>
        <v>-24.421646986295883</v>
      </c>
      <c r="Z89" s="9">
        <f t="shared" si="99"/>
        <v>-6.7964159856097908</v>
      </c>
      <c r="AA89" s="9">
        <f t="shared" si="100"/>
        <v>-16.391199053910029</v>
      </c>
      <c r="AC89" s="9">
        <v>-15.366281305642488</v>
      </c>
      <c r="AD89" s="9">
        <v>-15.366281305642488</v>
      </c>
      <c r="AE89" s="9">
        <f t="shared" si="101"/>
        <v>-15.366281305642488</v>
      </c>
      <c r="AF89" s="9">
        <f t="shared" ca="1" si="94"/>
        <v>4.1967076785098589E-2</v>
      </c>
    </row>
    <row r="90" spans="1:32">
      <c r="A90" s="6">
        <v>3.5834582553947025</v>
      </c>
      <c r="B90" s="6">
        <v>5.161080984289546</v>
      </c>
      <c r="C90" s="6">
        <v>1.7361555633236017</v>
      </c>
      <c r="D90" s="6">
        <v>2.6736936235697404</v>
      </c>
      <c r="E90" s="6">
        <v>0.94284998514539842</v>
      </c>
      <c r="F90" s="6">
        <v>1.5038042734966393</v>
      </c>
      <c r="G90" s="6">
        <v>2.8974651369341675</v>
      </c>
      <c r="H90" s="6">
        <v>0.49642331780695903</v>
      </c>
      <c r="I90" s="40">
        <f>SUMPRODUCT(J90:O90,Results!B$12:G$12)+Results!$E$5*H90-AD90+AE90</f>
        <v>17.339973032538367</v>
      </c>
      <c r="J90" s="9">
        <f>SUMPRODUCT($A90:$F90,Results!$B$15:$G$15)</f>
        <v>6.036091089587563</v>
      </c>
      <c r="K90" s="9">
        <f>SUMPRODUCT($A90:$F90,Results!$B$16:$G$16)</f>
        <v>-18.581935502824166</v>
      </c>
      <c r="L90" s="9">
        <f>SUMPRODUCT($A90:$F90,Results!$B$17:$G$17)</f>
        <v>5.2266394577320661</v>
      </c>
      <c r="M90" s="9">
        <f>SUMPRODUCT($A90:$F90,Results!$B$18:$G$18)</f>
        <v>3.1559139169334136</v>
      </c>
      <c r="N90" s="9">
        <f>SUMPRODUCT($A90:$F90,Results!$B$19:$G$19)</f>
        <v>-6.5860441196951838</v>
      </c>
      <c r="O90" s="9">
        <f>SUMPRODUCT($A90:$F90,Results!$B$20:$G$20)</f>
        <v>21.44135636210002</v>
      </c>
      <c r="P90" s="9" cm="1">
        <f t="array" ref="P90">SUMPRODUCT(J90:O90,TRANSPOSE(BQ$20:BQ$25))+$AI$20-$BQ$27</f>
        <v>14.802567368972809</v>
      </c>
      <c r="Q90" s="27" cm="1">
        <f t="array" ref="Q90">SUMPRODUCT(J90:O90,TRANSPOSE(EX$20:EX$25))+$AI$20-$EX$27</f>
        <v>13.080998429166108</v>
      </c>
      <c r="R90" s="9">
        <f>I90-Results!$E$5*H90</f>
        <v>14.361433125696614</v>
      </c>
      <c r="S90" s="9" cm="1">
        <f t="array" ref="S90">SUMPRODUCT(J90:O90,TRANSPOSE(AW$28:AW$33))+$AI$20-$AH$26</f>
        <v>15.296381532724347</v>
      </c>
      <c r="T90" s="9">
        <f>SUMPRODUCT(J90:O90,Results!K$9:P$9)</f>
        <v>15.228573178522858</v>
      </c>
      <c r="U90" s="9">
        <f>SUMPRODUCT(J90:O90,Results!K$9:P$9)+$AI$20-$AH$31</f>
        <v>13.6463444574497</v>
      </c>
      <c r="V90" s="9">
        <f t="shared" si="95"/>
        <v>2.5374056635655577</v>
      </c>
      <c r="W90" s="9">
        <f t="shared" si="96"/>
        <v>4.2589746033722591</v>
      </c>
      <c r="X90" s="9">
        <f t="shared" si="97"/>
        <v>2.9785399068417533</v>
      </c>
      <c r="Y90" s="9">
        <f t="shared" si="98"/>
        <v>2.0435914998140206</v>
      </c>
      <c r="Z90" s="9">
        <f t="shared" si="99"/>
        <v>-15.402250394551764</v>
      </c>
      <c r="AA90" s="9">
        <f t="shared" si="100"/>
        <v>3.6936285750886668</v>
      </c>
      <c r="AC90" s="9">
        <v>4.2529239527387048</v>
      </c>
      <c r="AD90" s="9">
        <v>4.2529239527387048</v>
      </c>
      <c r="AE90" s="9">
        <f t="shared" si="101"/>
        <v>4.2529239527387048</v>
      </c>
      <c r="AF90" s="9">
        <f t="shared" ca="1" si="94"/>
        <v>0.60414086576447101</v>
      </c>
    </row>
    <row r="91" spans="1:32">
      <c r="A91" s="6">
        <v>4.3226658329195544</v>
      </c>
      <c r="B91" s="6">
        <v>-2.2371352767507791</v>
      </c>
      <c r="C91" s="6">
        <v>6.1474324661990973</v>
      </c>
      <c r="D91" s="6">
        <v>1.6997607513850443</v>
      </c>
      <c r="E91" s="6">
        <v>2.8061222474388545</v>
      </c>
      <c r="F91" s="6">
        <v>3.5174223319145685</v>
      </c>
      <c r="G91" s="6">
        <v>1.5817407419738239</v>
      </c>
      <c r="H91" s="6">
        <v>-0.81930107715338463</v>
      </c>
      <c r="I91" s="40">
        <f>SUMPRODUCT(J91:O91,Results!B$12:G$12)+Results!$E$5*H91-AD91+AE91</f>
        <v>40.874962104427439</v>
      </c>
      <c r="J91" s="9">
        <f>SUMPRODUCT($A91:$F91,Results!$B$15:$G$15)</f>
        <v>41.142157665661522</v>
      </c>
      <c r="K91" s="9">
        <f>SUMPRODUCT($A91:$F91,Results!$B$16:$G$16)</f>
        <v>-14.895547012639062</v>
      </c>
      <c r="L91" s="9">
        <f>SUMPRODUCT($A91:$F91,Results!$B$17:$G$17)</f>
        <v>1.9824905716429218</v>
      </c>
      <c r="M91" s="9">
        <f>SUMPRODUCT($A91:$F91,Results!$B$18:$G$18)</f>
        <v>-16.954364158778567</v>
      </c>
      <c r="N91" s="9">
        <f>SUMPRODUCT($A91:$F91,Results!$B$19:$G$19)</f>
        <v>-25.452151061758411</v>
      </c>
      <c r="O91" s="9">
        <f>SUMPRODUCT($A91:$F91,Results!$B$20:$G$20)</f>
        <v>2.2195470627693297</v>
      </c>
      <c r="P91" s="9" cm="1">
        <f t="array" ref="P91">SUMPRODUCT(J91:O91,TRANSPOSE(BQ$20:BQ$25))+$AI$20-$BQ$27</f>
        <v>48.733249633178765</v>
      </c>
      <c r="Q91" s="27" cm="1">
        <f t="array" ref="Q91">SUMPRODUCT(J91:O91,TRANSPOSE(EX$20:EX$25))+$AI$20-$EX$27</f>
        <v>47.164615845522391</v>
      </c>
      <c r="R91" s="9">
        <f>I91-Results!$E$5*H91</f>
        <v>45.790768567347747</v>
      </c>
      <c r="S91" s="9" cm="1">
        <f t="array" ref="S91">SUMPRODUCT(J91:O91,TRANSPOSE(AW$28:AW$33))+$AI$20-$AH$26</f>
        <v>58.335646461677044</v>
      </c>
      <c r="T91" s="9">
        <f>SUMPRODUCT(J91:O91,Results!K$9:P$9)</f>
        <v>47.724165200811726</v>
      </c>
      <c r="U91" s="9">
        <f>SUMPRODUCT(J91:O91,Results!K$9:P$9)+$AI$20-$AH$31</f>
        <v>46.141936479738575</v>
      </c>
      <c r="V91" s="9">
        <f t="shared" si="95"/>
        <v>-7.8582875287513261</v>
      </c>
      <c r="W91" s="9">
        <f t="shared" si="96"/>
        <v>-6.289653741094952</v>
      </c>
      <c r="X91" s="9">
        <f t="shared" si="97"/>
        <v>-4.9158064629203082</v>
      </c>
      <c r="Y91" s="9">
        <f t="shared" si="98"/>
        <v>-17.460684357249605</v>
      </c>
      <c r="Z91" s="9">
        <f t="shared" si="99"/>
        <v>8.1327386773373078</v>
      </c>
      <c r="AA91" s="9">
        <f t="shared" si="100"/>
        <v>-5.2669743753111362</v>
      </c>
      <c r="AC91" s="9">
        <v>-6.2579496850786285</v>
      </c>
      <c r="AD91" s="9">
        <v>-6.2579496850786285</v>
      </c>
      <c r="AE91" s="9">
        <f t="shared" si="101"/>
        <v>-6.2579496850786285</v>
      </c>
      <c r="AF91" s="9">
        <f t="shared" ca="1" si="94"/>
        <v>0.83647391098970958</v>
      </c>
    </row>
    <row r="92" spans="1:32">
      <c r="A92" s="6">
        <v>2.4255707815818641</v>
      </c>
      <c r="B92" s="6">
        <v>0.33567359265830893</v>
      </c>
      <c r="C92" s="6">
        <v>-0.33320529211765609</v>
      </c>
      <c r="D92" s="6">
        <v>4.0666093776636068</v>
      </c>
      <c r="E92" s="6">
        <v>2.0345737375516664</v>
      </c>
      <c r="F92" s="6">
        <v>9.7164151351298109</v>
      </c>
      <c r="G92" s="6">
        <v>2.6478278142659981</v>
      </c>
      <c r="H92" s="6">
        <v>0.24678599513878963</v>
      </c>
      <c r="I92" s="40">
        <f>SUMPRODUCT(J92:O92,Results!B$12:G$12)+Results!$E$5*H92-AD92+AE92</f>
        <v>19.645774632738647</v>
      </c>
      <c r="J92" s="9">
        <f>SUMPRODUCT($A92:$F92,Results!$B$15:$G$15)</f>
        <v>14.189275245512148</v>
      </c>
      <c r="K92" s="9">
        <f>SUMPRODUCT($A92:$F92,Results!$B$16:$G$16)</f>
        <v>-5.3549957166367292</v>
      </c>
      <c r="L92" s="9">
        <f>SUMPRODUCT($A92:$F92,Results!$B$17:$G$17)</f>
        <v>18.503431687940282</v>
      </c>
      <c r="M92" s="9">
        <f>SUMPRODUCT($A92:$F92,Results!$B$18:$G$18)</f>
        <v>9.9528827081113604</v>
      </c>
      <c r="N92" s="9">
        <f>SUMPRODUCT($A92:$F92,Results!$B$19:$G$19)</f>
        <v>-4.9651688737312529</v>
      </c>
      <c r="O92" s="9">
        <f>SUMPRODUCT($A92:$F92,Results!$B$20:$G$20)</f>
        <v>3.4243164206266847</v>
      </c>
      <c r="P92" s="9" cm="1">
        <f t="array" ref="P92">SUMPRODUCT(J92:O92,TRANSPOSE(BQ$20:BQ$25))+$AI$20-$BQ$27</f>
        <v>32.788913479623581</v>
      </c>
      <c r="Q92" s="27" cm="1">
        <f t="array" ref="Q92">SUMPRODUCT(J92:O92,TRANSPOSE(EX$20:EX$25))+$AI$20-$EX$27</f>
        <v>22.288697366696525</v>
      </c>
      <c r="R92" s="9">
        <f>I92-Results!$E$5*H92</f>
        <v>18.16505866190591</v>
      </c>
      <c r="S92" s="9" cm="1">
        <f t="array" ref="S92">SUMPRODUCT(J92:O92,TRANSPOSE(AW$28:AW$33))+$AI$20-$AH$26</f>
        <v>18.178843031402792</v>
      </c>
      <c r="T92" s="9">
        <f>SUMPRODUCT(J92:O92,Results!K$9:P$9)</f>
        <v>21.446144024654114</v>
      </c>
      <c r="U92" s="9">
        <f>SUMPRODUCT(J92:O92,Results!K$9:P$9)+$AI$20-$AH$31</f>
        <v>19.863915303580953</v>
      </c>
      <c r="V92" s="9">
        <f t="shared" si="95"/>
        <v>-13.143138846884934</v>
      </c>
      <c r="W92" s="9">
        <f t="shared" si="96"/>
        <v>-2.642922733957878</v>
      </c>
      <c r="X92" s="9">
        <f t="shared" si="97"/>
        <v>1.4807159708327369</v>
      </c>
      <c r="Y92" s="9">
        <f t="shared" si="98"/>
        <v>1.4669316013358547</v>
      </c>
      <c r="Z92" s="9">
        <f t="shared" si="99"/>
        <v>-13.096448794351485</v>
      </c>
      <c r="AA92" s="9">
        <f t="shared" si="100"/>
        <v>-0.21814067084230615</v>
      </c>
      <c r="AC92" s="9">
        <v>-2.5199522996405967</v>
      </c>
      <c r="AD92" s="9">
        <v>-2.5199522996405967</v>
      </c>
      <c r="AE92" s="9">
        <f t="shared" si="101"/>
        <v>-2.5199522996405967</v>
      </c>
      <c r="AF92" s="9">
        <f t="shared" ca="1" si="94"/>
        <v>0.32144486518061899</v>
      </c>
    </row>
    <row r="93" spans="1:32">
      <c r="A93" s="6">
        <v>4.2758189785732883</v>
      </c>
      <c r="B93" s="6">
        <v>0.63703944973801774</v>
      </c>
      <c r="C93" s="6">
        <v>-0.97511302703927727</v>
      </c>
      <c r="D93" s="6">
        <v>3.6448612711798436</v>
      </c>
      <c r="E93" s="6">
        <v>2.991385468631421</v>
      </c>
      <c r="F93" s="6">
        <v>-0.23705437273193625</v>
      </c>
      <c r="G93" s="6">
        <v>0.21988396320210363</v>
      </c>
      <c r="H93" s="6">
        <v>-2.1811578559251048</v>
      </c>
      <c r="I93" s="40">
        <f>SUMPRODUCT(J93:O93,Results!B$12:G$12)+Results!$E$5*H93-AD93+AE93</f>
        <v>42.788373639986972</v>
      </c>
      <c r="J93" s="9">
        <f>SUMPRODUCT($A93:$F93,Results!$B$15:$G$15)</f>
        <v>21.077515724761568</v>
      </c>
      <c r="K93" s="9">
        <f>SUMPRODUCT($A93:$F93,Results!$B$16:$G$16)</f>
        <v>-11.765626897350613</v>
      </c>
      <c r="L93" s="9">
        <f>SUMPRODUCT($A93:$F93,Results!$B$17:$G$17)</f>
        <v>4.1381558962812282</v>
      </c>
      <c r="M93" s="9">
        <f>SUMPRODUCT($A93:$F93,Results!$B$18:$G$18)</f>
        <v>1.6638241253832133</v>
      </c>
      <c r="N93" s="9">
        <f>SUMPRODUCT($A93:$F93,Results!$B$19:$G$19)</f>
        <v>-5.249762706054983</v>
      </c>
      <c r="O93" s="9">
        <f>SUMPRODUCT($A93:$F93,Results!$B$20:$G$20)</f>
        <v>23.403791841849319</v>
      </c>
      <c r="P93" s="9" cm="1">
        <f t="array" ref="P93">SUMPRODUCT(J93:O93,TRANSPOSE(BQ$20:BQ$25))+$AI$20-$BQ$27</f>
        <v>43.696512808259662</v>
      </c>
      <c r="Q93" s="27" cm="1">
        <f t="array" ref="Q93">SUMPRODUCT(J93:O93,TRANSPOSE(EX$20:EX$25))+$AI$20-$EX$27</f>
        <v>55.609675332884024</v>
      </c>
      <c r="R93" s="9">
        <f>I93-Results!$E$5*H93</f>
        <v>55.875320775537602</v>
      </c>
      <c r="S93" s="9" cm="1">
        <f t="array" ref="S93">SUMPRODUCT(J93:O93,TRANSPOSE(AW$28:AW$33))+$AI$20-$AH$26</f>
        <v>26.192243554725671</v>
      </c>
      <c r="T93" s="9">
        <f>SUMPRODUCT(J93:O93,Results!K$9:P$9)</f>
        <v>57.078700882299771</v>
      </c>
      <c r="U93" s="9">
        <f>SUMPRODUCT(J93:O93,Results!K$9:P$9)+$AI$20-$AH$31</f>
        <v>55.49647216122662</v>
      </c>
      <c r="V93" s="9">
        <f t="shared" si="95"/>
        <v>-0.90813916827269026</v>
      </c>
      <c r="W93" s="9">
        <f t="shared" si="96"/>
        <v>-12.821301692897052</v>
      </c>
      <c r="X93" s="9">
        <f t="shared" si="97"/>
        <v>-13.086947135550631</v>
      </c>
      <c r="Y93" s="9">
        <f t="shared" si="98"/>
        <v>16.596130085261301</v>
      </c>
      <c r="Z93" s="9">
        <f t="shared" si="99"/>
        <v>10.046150212896841</v>
      </c>
      <c r="AA93" s="9">
        <f t="shared" si="100"/>
        <v>-12.708098521239648</v>
      </c>
      <c r="AC93" s="9">
        <v>-12.871709324991869</v>
      </c>
      <c r="AD93" s="9">
        <v>-12.871709324991869</v>
      </c>
      <c r="AE93" s="9">
        <f t="shared" si="101"/>
        <v>-12.871709324991869</v>
      </c>
      <c r="AF93" s="9">
        <f t="shared" ca="1" si="94"/>
        <v>0.57108653316308611</v>
      </c>
    </row>
    <row r="94" spans="1:32">
      <c r="A94" s="6">
        <v>2.1637523972091692</v>
      </c>
      <c r="B94" s="6">
        <v>10.412740546020466</v>
      </c>
      <c r="C94" s="6">
        <v>3.4915754314208849</v>
      </c>
      <c r="D94" s="6">
        <v>-0.68228957572649129</v>
      </c>
      <c r="E94" s="6">
        <v>-0.8372179252069093</v>
      </c>
      <c r="F94" s="6">
        <v>1.2140213245537461</v>
      </c>
      <c r="G94" s="6">
        <v>1.2669570664606993</v>
      </c>
      <c r="H94" s="6">
        <v>-1.1340847526665092</v>
      </c>
      <c r="I94" s="40">
        <f>SUMPRODUCT(J94:O94,Results!B$12:G$12)+Results!$E$5*H94-AD94+AE94</f>
        <v>-35.260519912823739</v>
      </c>
      <c r="J94" s="9">
        <f>SUMPRODUCT($A94:$F94,Results!$B$15:$G$15)</f>
        <v>-12.920719700240017</v>
      </c>
      <c r="K94" s="9">
        <f>SUMPRODUCT($A94:$F94,Results!$B$16:$G$16)</f>
        <v>-22.649635049735068</v>
      </c>
      <c r="L94" s="9">
        <f>SUMPRODUCT($A94:$F94,Results!$B$17:$G$17)</f>
        <v>4.8982669089198607</v>
      </c>
      <c r="M94" s="9">
        <f>SUMPRODUCT($A94:$F94,Results!$B$18:$G$18)</f>
        <v>3.4087451366672306</v>
      </c>
      <c r="N94" s="9">
        <f>SUMPRODUCT($A94:$F94,Results!$B$19:$G$19)</f>
        <v>-3.6523148068557179</v>
      </c>
      <c r="O94" s="9">
        <f>SUMPRODUCT($A94:$F94,Results!$B$20:$G$20)</f>
        <v>17.572590945985073</v>
      </c>
      <c r="P94" s="9" cm="1">
        <f t="array" ref="P94">SUMPRODUCT(J94:O94,TRANSPOSE(BQ$20:BQ$25))+$AI$20-$BQ$27</f>
        <v>-20.078713214620542</v>
      </c>
      <c r="Q94" s="27" cm="1">
        <f t="array" ref="Q94">SUMPRODUCT(J94:O94,TRANSPOSE(EX$20:EX$25))+$AI$20-$EX$27</f>
        <v>-31.99683515937992</v>
      </c>
      <c r="R94" s="9">
        <f>I94-Results!$E$5*H94</f>
        <v>-28.456011396824685</v>
      </c>
      <c r="S94" s="9" cm="1">
        <f t="array" ref="S94">SUMPRODUCT(J94:O94,TRANSPOSE(AW$28:AW$33))+$AI$20-$AH$26</f>
        <v>-2.6413241298038628</v>
      </c>
      <c r="T94" s="9">
        <f>SUMPRODUCT(J94:O94,Results!K$9:P$9)</f>
        <v>-28.300009428882618</v>
      </c>
      <c r="U94" s="9">
        <f>SUMPRODUCT(J94:O94,Results!K$9:P$9)+$AI$20-$AH$31</f>
        <v>-29.882238149955775</v>
      </c>
      <c r="V94" s="9">
        <f t="shared" si="95"/>
        <v>-15.181806698203197</v>
      </c>
      <c r="W94" s="9">
        <f t="shared" si="96"/>
        <v>-3.2636847534438189</v>
      </c>
      <c r="X94" s="9">
        <f t="shared" si="97"/>
        <v>-6.8045085159990535</v>
      </c>
      <c r="Y94" s="9">
        <f t="shared" si="98"/>
        <v>-32.619195783019876</v>
      </c>
      <c r="Z94" s="9">
        <f t="shared" si="99"/>
        <v>-68.002743339913877</v>
      </c>
      <c r="AA94" s="9">
        <f t="shared" si="100"/>
        <v>-5.3782817628679638</v>
      </c>
      <c r="AC94" s="9">
        <v>-3.2625888796762581</v>
      </c>
      <c r="AD94" s="9">
        <v>-3.2625888796762581</v>
      </c>
      <c r="AE94" s="9">
        <f t="shared" si="101"/>
        <v>-3.2625888796762581</v>
      </c>
      <c r="AF94" s="9">
        <f t="shared" ca="1" si="94"/>
        <v>4.7619836448510977E-2</v>
      </c>
    </row>
    <row r="95" spans="1:32">
      <c r="A95" s="6">
        <v>0.56899869614828735</v>
      </c>
      <c r="B95" s="6">
        <v>6.7912262514236739</v>
      </c>
      <c r="C95" s="6">
        <v>-1.9877286920833854</v>
      </c>
      <c r="D95" s="6">
        <v>5.8821301951321336</v>
      </c>
      <c r="E95" s="6">
        <v>2.961148840034256</v>
      </c>
      <c r="F95" s="6">
        <v>-0.12100275248023944</v>
      </c>
      <c r="G95" s="6">
        <v>1.9080404734132177</v>
      </c>
      <c r="H95" s="6">
        <v>-0.49300134571399079</v>
      </c>
      <c r="I95" s="40">
        <f>SUMPRODUCT(J95:O95,Results!B$12:G$12)+Results!$E$5*H95-AD95+AE95</f>
        <v>36.621710958534329</v>
      </c>
      <c r="J95" s="9">
        <f>SUMPRODUCT($A95:$F95,Results!$B$15:$G$15)</f>
        <v>-8.9157887280614965</v>
      </c>
      <c r="K95" s="9">
        <f>SUMPRODUCT($A95:$F95,Results!$B$16:$G$16)</f>
        <v>-7.1714192179470189</v>
      </c>
      <c r="L95" s="9">
        <f>SUMPRODUCT($A95:$F95,Results!$B$17:$G$17)</f>
        <v>20.694905431973492</v>
      </c>
      <c r="M95" s="9">
        <f>SUMPRODUCT($A95:$F95,Results!$B$18:$G$18)</f>
        <v>14.22069236690918</v>
      </c>
      <c r="N95" s="9">
        <f>SUMPRODUCT($A95:$F95,Results!$B$19:$G$19)</f>
        <v>-4.1247427245146113</v>
      </c>
      <c r="O95" s="9">
        <f>SUMPRODUCT($A95:$F95,Results!$B$20:$G$20)</f>
        <v>28.536486524845554</v>
      </c>
      <c r="P95" s="9" cm="1">
        <f t="array" ref="P95">SUMPRODUCT(J95:O95,TRANSPOSE(BQ$20:BQ$25))+$AI$20-$BQ$27</f>
        <v>29.390090767867768</v>
      </c>
      <c r="Q95" s="27" cm="1">
        <f t="array" ref="Q95">SUMPRODUCT(J95:O95,TRANSPOSE(EX$20:EX$25))+$AI$20-$EX$27</f>
        <v>38.200284940358031</v>
      </c>
      <c r="R95" s="9">
        <f>I95-Results!$E$5*H95</f>
        <v>39.579719032818275</v>
      </c>
      <c r="S95" s="9" cm="1">
        <f t="array" ref="S95">SUMPRODUCT(J95:O95,TRANSPOSE(AW$28:AW$33))+$AI$20-$AH$26</f>
        <v>9.6869480917634476</v>
      </c>
      <c r="T95" s="9">
        <f>SUMPRODUCT(J95:O95,Results!K$9:P$9)</f>
        <v>40.812704739347467</v>
      </c>
      <c r="U95" s="9">
        <f>SUMPRODUCT(J95:O95,Results!K$9:P$9)+$AI$20-$AH$31</f>
        <v>39.230476018274317</v>
      </c>
      <c r="V95" s="9">
        <f t="shared" si="95"/>
        <v>7.2316201906665611</v>
      </c>
      <c r="W95" s="9">
        <f t="shared" si="96"/>
        <v>-1.5785739818237019</v>
      </c>
      <c r="X95" s="9">
        <f t="shared" si="97"/>
        <v>-2.9580080742839456</v>
      </c>
      <c r="Y95" s="9">
        <f t="shared" si="98"/>
        <v>26.934762866770882</v>
      </c>
      <c r="Z95" s="9">
        <f t="shared" si="99"/>
        <v>3.8794875314441981</v>
      </c>
      <c r="AA95" s="9">
        <f t="shared" si="100"/>
        <v>-2.6087650597399872</v>
      </c>
      <c r="AC95" s="9">
        <v>-1.6457934687660654</v>
      </c>
      <c r="AD95" s="9">
        <v>-1.6457934687660654</v>
      </c>
      <c r="AE95" s="9">
        <f t="shared" si="101"/>
        <v>-1.6457934687660654</v>
      </c>
      <c r="AF95" s="9">
        <f t="shared" ca="1" si="94"/>
        <v>0.86725695108389167</v>
      </c>
    </row>
    <row r="96" spans="1:32">
      <c r="A96" s="6">
        <v>5.7085246767783486</v>
      </c>
      <c r="B96" s="6">
        <v>0.50784617261760212</v>
      </c>
      <c r="C96" s="6">
        <v>-0.23008028881399845</v>
      </c>
      <c r="D96" s="6">
        <v>1.590247305992436</v>
      </c>
      <c r="E96" s="6">
        <v>1.9621580248657353</v>
      </c>
      <c r="F96" s="6">
        <v>0.55075545635226497</v>
      </c>
      <c r="G96" s="6">
        <v>2.9451329940273112</v>
      </c>
      <c r="H96" s="6">
        <v>0.54409117490010273</v>
      </c>
      <c r="I96" s="40">
        <f>SUMPRODUCT(J96:O96,Results!B$12:G$12)+Results!$E$5*H96-AD96+AE96</f>
        <v>43.71726046603343</v>
      </c>
      <c r="J96" s="9">
        <f>SUMPRODUCT($A96:$F96,Results!$B$15:$G$15)</f>
        <v>24.930799980289944</v>
      </c>
      <c r="K96" s="9">
        <f>SUMPRODUCT($A96:$F96,Results!$B$16:$G$16)</f>
        <v>-16.797718518064404</v>
      </c>
      <c r="L96" s="9">
        <f>SUMPRODUCT($A96:$F96,Results!$B$17:$G$17)</f>
        <v>-2.8584036828010908</v>
      </c>
      <c r="M96" s="9">
        <f>SUMPRODUCT($A96:$F96,Results!$B$18:$G$18)</f>
        <v>-0.97382777654487684</v>
      </c>
      <c r="N96" s="9">
        <f>SUMPRODUCT($A96:$F96,Results!$B$19:$G$19)</f>
        <v>-2.3246044193997388</v>
      </c>
      <c r="O96" s="9">
        <f>SUMPRODUCT($A96:$F96,Results!$B$20:$G$20)</f>
        <v>21.03196534318424</v>
      </c>
      <c r="P96" s="9" cm="1">
        <f t="array" ref="P96">SUMPRODUCT(J96:O96,TRANSPOSE(BQ$20:BQ$25))+$AI$20-$BQ$27</f>
        <v>33.153550652303117</v>
      </c>
      <c r="Q96" s="27" cm="1">
        <f t="array" ref="Q96">SUMPRODUCT(J96:O96,TRANSPOSE(EX$20:EX$25))+$AI$20-$EX$27</f>
        <v>40.05646091461216</v>
      </c>
      <c r="R96" s="9">
        <f>I96-Results!$E$5*H96</f>
        <v>40.452713416632811</v>
      </c>
      <c r="S96" s="9" cm="1">
        <f t="array" ref="S96">SUMPRODUCT(J96:O96,TRANSPOSE(AW$28:AW$33))+$AI$20-$AH$26</f>
        <v>22.311802966410255</v>
      </c>
      <c r="T96" s="9">
        <f>SUMPRODUCT(J96:O96,Results!K$9:P$9)</f>
        <v>41.49154951875488</v>
      </c>
      <c r="U96" s="9">
        <f>SUMPRODUCT(J96:O96,Results!K$9:P$9)+$AI$20-$AH$31</f>
        <v>39.909320797681715</v>
      </c>
      <c r="V96" s="9">
        <f t="shared" si="95"/>
        <v>10.563709813730313</v>
      </c>
      <c r="W96" s="9">
        <f t="shared" si="96"/>
        <v>3.6607995514212703</v>
      </c>
      <c r="X96" s="9">
        <f t="shared" si="97"/>
        <v>3.264547049400619</v>
      </c>
      <c r="Y96" s="9">
        <f t="shared" si="98"/>
        <v>21.405457499623175</v>
      </c>
      <c r="Z96" s="9">
        <f t="shared" si="99"/>
        <v>10.975037038943299</v>
      </c>
      <c r="AA96" s="9">
        <f t="shared" si="100"/>
        <v>3.8079396683517146</v>
      </c>
      <c r="AC96" s="9">
        <v>3.6381925908567396</v>
      </c>
      <c r="AD96" s="9">
        <v>3.6381925908567396</v>
      </c>
      <c r="AE96" s="9">
        <f t="shared" si="101"/>
        <v>3.6381925908567396</v>
      </c>
      <c r="AF96" s="9">
        <f t="shared" ca="1" si="94"/>
        <v>0.52429462439122776</v>
      </c>
    </row>
    <row r="97" spans="1:32">
      <c r="A97" s="6">
        <v>6.2768778934916742</v>
      </c>
      <c r="B97" s="6">
        <v>11.835347624569584</v>
      </c>
      <c r="C97" s="6">
        <v>-2.7756463652478494</v>
      </c>
      <c r="D97" s="6">
        <v>6.7802571552155264</v>
      </c>
      <c r="E97" s="6">
        <v>0.28401397173277437</v>
      </c>
      <c r="F97" s="6">
        <v>-0.29418362877736237</v>
      </c>
      <c r="G97" s="6">
        <v>0.65592174154871852</v>
      </c>
      <c r="H97" s="6">
        <v>-1.7451200775784899</v>
      </c>
      <c r="I97" s="40">
        <f>SUMPRODUCT(J97:O97,Results!B$12:G$12)+Results!$E$5*H97-AD97+AE97</f>
        <v>4.7100653104397239</v>
      </c>
      <c r="J97" s="9">
        <f>SUMPRODUCT($A97:$F97,Results!$B$15:$G$15)</f>
        <v>-12.711093673868357</v>
      </c>
      <c r="K97" s="9">
        <f>SUMPRODUCT($A97:$F97,Results!$B$16:$G$16)</f>
        <v>-31.732235678590605</v>
      </c>
      <c r="L97" s="9">
        <f>SUMPRODUCT($A97:$F97,Results!$B$17:$G$17)</f>
        <v>7.3101727582005189</v>
      </c>
      <c r="M97" s="9">
        <f>SUMPRODUCT($A97:$F97,Results!$B$18:$G$18)</f>
        <v>23.695732631852074</v>
      </c>
      <c r="N97" s="9">
        <f>SUMPRODUCT($A97:$F97,Results!$B$19:$G$19)</f>
        <v>8.2088191300172646</v>
      </c>
      <c r="O97" s="9">
        <f>SUMPRODUCT($A97:$F97,Results!$B$20:$G$20)</f>
        <v>56.126733167758644</v>
      </c>
      <c r="P97" s="9" cm="1">
        <f t="array" ref="P97">SUMPRODUCT(J97:O97,TRANSPOSE(BQ$20:BQ$25))+$AI$20-$BQ$27</f>
        <v>8.9412712632414824</v>
      </c>
      <c r="Q97" s="27" cm="1">
        <f t="array" ref="Q97">SUMPRODUCT(J97:O97,TRANSPOSE(EX$20:EX$25))+$AI$20-$EX$27</f>
        <v>11.852323858806123</v>
      </c>
      <c r="R97" s="9">
        <f>I97-Results!$E$5*H97</f>
        <v>15.180785775910664</v>
      </c>
      <c r="S97" s="9" cm="1">
        <f t="array" ref="S97">SUMPRODUCT(J97:O97,TRANSPOSE(AW$28:AW$33))+$AI$20-$AH$26</f>
        <v>-7.8811660920730517</v>
      </c>
      <c r="T97" s="9">
        <f>SUMPRODUCT(J97:O97,Results!K$9:P$9)</f>
        <v>15.548203497684099</v>
      </c>
      <c r="U97" s="9">
        <f>SUMPRODUCT(J97:O97,Results!K$9:P$9)+$AI$20-$AH$31</f>
        <v>13.965974776610942</v>
      </c>
      <c r="V97" s="9">
        <f t="shared" si="95"/>
        <v>-4.2312059528017585</v>
      </c>
      <c r="W97" s="9">
        <f t="shared" si="96"/>
        <v>-7.1422585483663994</v>
      </c>
      <c r="X97" s="9">
        <f t="shared" si="97"/>
        <v>-10.47072046547094</v>
      </c>
      <c r="Y97" s="9">
        <f t="shared" si="98"/>
        <v>12.591231402512776</v>
      </c>
      <c r="Z97" s="9">
        <f t="shared" si="99"/>
        <v>-28.032158116650407</v>
      </c>
      <c r="AA97" s="9">
        <f t="shared" si="100"/>
        <v>-9.255909466171218</v>
      </c>
      <c r="AC97" s="9">
        <v>-7.1929190783856569</v>
      </c>
      <c r="AD97" s="9">
        <v>-7.1929190783856569</v>
      </c>
      <c r="AE97" s="9">
        <f t="shared" si="101"/>
        <v>-7.1929190783856569</v>
      </c>
      <c r="AF97" s="9">
        <f t="shared" ca="1" si="94"/>
        <v>0.71539170711161371</v>
      </c>
    </row>
    <row r="98" spans="1:32">
      <c r="A98" s="6">
        <v>3.1394002792084832</v>
      </c>
      <c r="B98" s="6">
        <v>-1.1003241299784632</v>
      </c>
      <c r="C98" s="6">
        <v>1.0111920455574006</v>
      </c>
      <c r="D98" s="6">
        <v>0.79477691192007904</v>
      </c>
      <c r="E98" s="6">
        <v>1.0834530875955077</v>
      </c>
      <c r="F98" s="6">
        <v>3.7978530416669871</v>
      </c>
      <c r="G98" s="6">
        <v>0.76220181328763681</v>
      </c>
      <c r="H98" s="6">
        <v>-1.6388400058395716</v>
      </c>
      <c r="I98" s="40">
        <f>SUMPRODUCT(J98:O98,Results!B$12:G$12)+Results!$E$5*H98-AD98+AE98</f>
        <v>6.835949041718683</v>
      </c>
      <c r="J98" s="9">
        <f>SUMPRODUCT($A98:$F98,Results!$B$15:$G$15)</f>
        <v>19.465052400279706</v>
      </c>
      <c r="K98" s="9">
        <f>SUMPRODUCT($A98:$F98,Results!$B$16:$G$16)</f>
        <v>-8.1422447765440484</v>
      </c>
      <c r="L98" s="9">
        <f>SUMPRODUCT($A98:$F98,Results!$B$17:$G$17)</f>
        <v>1.3495759810428609</v>
      </c>
      <c r="M98" s="9">
        <f>SUMPRODUCT($A98:$F98,Results!$B$18:$G$18)</f>
        <v>-1.9733543483855547</v>
      </c>
      <c r="N98" s="9">
        <f>SUMPRODUCT($A98:$F98,Results!$B$19:$G$19)</f>
        <v>-4.6773680607691617</v>
      </c>
      <c r="O98" s="9">
        <f>SUMPRODUCT($A98:$F98,Results!$B$20:$G$20)</f>
        <v>2.9986453551453023</v>
      </c>
      <c r="P98" s="9" cm="1">
        <f t="array" ref="P98">SUMPRODUCT(J98:O98,TRANSPOSE(BQ$20:BQ$25))+$AI$20-$BQ$27</f>
        <v>20.188178412443627</v>
      </c>
      <c r="Q98" s="27" cm="1">
        <f t="array" ref="Q98">SUMPRODUCT(J98:O98,TRANSPOSE(EX$20:EX$25))+$AI$20-$EX$27</f>
        <v>18.011155326758889</v>
      </c>
      <c r="R98" s="9">
        <f>I98-Results!$E$5*H98</f>
        <v>16.668989076756112</v>
      </c>
      <c r="S98" s="9" cm="1">
        <f t="array" ref="S98">SUMPRODUCT(J98:O98,TRANSPOSE(AW$28:AW$33))+$AI$20-$AH$26</f>
        <v>16.808569874034802</v>
      </c>
      <c r="T98" s="9">
        <f>SUMPRODUCT(J98:O98,Results!K$9:P$9)</f>
        <v>18.083863223136696</v>
      </c>
      <c r="U98" s="9">
        <f>SUMPRODUCT(J98:O98,Results!K$9:P$9)+$AI$20-$AH$31</f>
        <v>16.501634502063538</v>
      </c>
      <c r="V98" s="9">
        <f t="shared" si="95"/>
        <v>-13.352229370724944</v>
      </c>
      <c r="W98" s="9">
        <f t="shared" si="96"/>
        <v>-11.175206285040206</v>
      </c>
      <c r="X98" s="9">
        <f t="shared" si="97"/>
        <v>-9.8330400350374294</v>
      </c>
      <c r="Y98" s="9">
        <f t="shared" si="98"/>
        <v>-9.9726208323161192</v>
      </c>
      <c r="Z98" s="9">
        <f t="shared" si="99"/>
        <v>-25.906274385371447</v>
      </c>
      <c r="AA98" s="9">
        <f t="shared" si="100"/>
        <v>-9.6656854603448554</v>
      </c>
      <c r="AC98" s="9">
        <v>-11.132253431814243</v>
      </c>
      <c r="AD98" s="9">
        <v>-11.132253431814243</v>
      </c>
      <c r="AE98" s="9">
        <f t="shared" si="101"/>
        <v>-11.132253431814243</v>
      </c>
      <c r="AF98" s="9">
        <f t="shared" ca="1" si="94"/>
        <v>0.38527472980243438</v>
      </c>
    </row>
    <row r="99" spans="1:32">
      <c r="A99" s="6">
        <v>0.55037644189199153</v>
      </c>
      <c r="B99" s="6">
        <v>4.4302418140215538</v>
      </c>
      <c r="C99" s="6">
        <v>-5.0474673832477572</v>
      </c>
      <c r="D99" s="6">
        <v>-0.43044301011598263</v>
      </c>
      <c r="E99" s="6">
        <v>-2.6134250257320191</v>
      </c>
      <c r="F99" s="6">
        <v>-0.32085448768801655</v>
      </c>
      <c r="G99" s="6">
        <v>2.8108147425765706</v>
      </c>
      <c r="H99" s="6">
        <v>0.40977292344936211</v>
      </c>
      <c r="I99" s="40">
        <f>SUMPRODUCT(J99:O99,Results!B$12:G$12)+Results!$E$5*H99-AD99+AE99</f>
        <v>-36.54624753296207</v>
      </c>
      <c r="J99" s="9">
        <f>SUMPRODUCT($A99:$F99,Results!$B$15:$G$15)</f>
        <v>-26.783407210456552</v>
      </c>
      <c r="K99" s="9">
        <f>SUMPRODUCT($A99:$F99,Results!$B$16:$G$16)</f>
        <v>-3.3185609375693299</v>
      </c>
      <c r="L99" s="9">
        <f>SUMPRODUCT($A99:$F99,Results!$B$17:$G$17)</f>
        <v>-3.6407188193487352</v>
      </c>
      <c r="M99" s="9">
        <f>SUMPRODUCT($A99:$F99,Results!$B$18:$G$18)</f>
        <v>18.825438235530541</v>
      </c>
      <c r="N99" s="9">
        <f>SUMPRODUCT($A99:$F99,Results!$B$19:$G$19)</f>
        <v>23.960154120484599</v>
      </c>
      <c r="O99" s="9">
        <f>SUMPRODUCT($A99:$F99,Results!$B$20:$G$20)</f>
        <v>13.038508354263117</v>
      </c>
      <c r="P99" s="9" cm="1">
        <f t="array" ref="P99">SUMPRODUCT(J99:O99,TRANSPOSE(BQ$20:BQ$25))+$AI$20-$BQ$27</f>
        <v>-40.736954037124704</v>
      </c>
      <c r="Q99" s="27" cm="1">
        <f t="array" ref="Q99">SUMPRODUCT(J99:O99,TRANSPOSE(EX$20:EX$25))+$AI$20-$EX$27</f>
        <v>-40.903813852728383</v>
      </c>
      <c r="R99" s="9">
        <f>I99-Results!$E$5*H99</f>
        <v>-39.004885073658244</v>
      </c>
      <c r="S99" s="9" cm="1">
        <f t="array" ref="S99">SUMPRODUCT(J99:O99,TRANSPOSE(AW$28:AW$33))+$AI$20-$AH$26</f>
        <v>-51.852426259845274</v>
      </c>
      <c r="T99" s="9">
        <f>SUMPRODUCT(J99:O99,Results!K$9:P$9)</f>
        <v>-39.93277297421325</v>
      </c>
      <c r="U99" s="9">
        <f>SUMPRODUCT(J99:O99,Results!K$9:P$9)+$AI$20-$AH$31</f>
        <v>-41.515001695286408</v>
      </c>
      <c r="V99" s="9">
        <f t="shared" si="95"/>
        <v>4.1907065041626339</v>
      </c>
      <c r="W99" s="9">
        <f t="shared" si="96"/>
        <v>4.3575663197663133</v>
      </c>
      <c r="X99" s="9">
        <f t="shared" si="97"/>
        <v>2.4586375406961736</v>
      </c>
      <c r="Y99" s="9">
        <f t="shared" si="98"/>
        <v>15.306178726883203</v>
      </c>
      <c r="Z99" s="9">
        <f t="shared" si="99"/>
        <v>-69.288470960052194</v>
      </c>
      <c r="AA99" s="9">
        <f t="shared" si="100"/>
        <v>4.9687541623243376</v>
      </c>
      <c r="AC99" s="9">
        <v>4.347226294786914</v>
      </c>
      <c r="AD99" s="9">
        <v>4.347226294786914</v>
      </c>
      <c r="AE99" s="9">
        <f t="shared" si="101"/>
        <v>4.347226294786914</v>
      </c>
      <c r="AF99" s="9">
        <f t="shared" ca="1" si="94"/>
        <v>4.9325093942317322E-3</v>
      </c>
    </row>
    <row r="100" spans="1:32">
      <c r="A100" s="6">
        <v>6.4633383412669936</v>
      </c>
      <c r="B100" s="6">
        <v>0.85781006548965522</v>
      </c>
      <c r="C100" s="6">
        <v>8.8288592093350395</v>
      </c>
      <c r="D100" s="6">
        <v>2.9875137318393454</v>
      </c>
      <c r="E100" s="6">
        <v>4.7690417424455083</v>
      </c>
      <c r="F100" s="6">
        <v>4.1508765023113074</v>
      </c>
      <c r="G100" s="6">
        <v>-0.20621000097210004</v>
      </c>
      <c r="H100" s="6">
        <v>-2.6072518200993087</v>
      </c>
      <c r="I100" s="40">
        <f>SUMPRODUCT(J100:O100,Results!B$12:G$12)+Results!$E$5*H100-AD100+AE100</f>
        <v>55.551558060165569</v>
      </c>
      <c r="J100" s="9">
        <f>SUMPRODUCT($A100:$F100,Results!$B$15:$G$15)</f>
        <v>53.013826379190625</v>
      </c>
      <c r="K100" s="9">
        <f>SUMPRODUCT($A100:$F100,Results!$B$16:$G$16)</f>
        <v>-26.771515672145053</v>
      </c>
      <c r="L100" s="9">
        <f>SUMPRODUCT($A100:$F100,Results!$B$17:$G$17)</f>
        <v>8.3473374360163692</v>
      </c>
      <c r="M100" s="9">
        <f>SUMPRODUCT($A100:$F100,Results!$B$18:$G$18)</f>
        <v>-21.158822089417662</v>
      </c>
      <c r="N100" s="9">
        <f>SUMPRODUCT($A100:$F100,Results!$B$19:$G$19)</f>
        <v>-37.534501174340413</v>
      </c>
      <c r="O100" s="9">
        <f>SUMPRODUCT($A100:$F100,Results!$B$20:$G$20)</f>
        <v>13.589140741372049</v>
      </c>
      <c r="P100" s="9" cm="1">
        <f t="array" ref="P100">SUMPRODUCT(J100:O100,TRANSPOSE(BQ$20:BQ$25))+$AI$20-$BQ$27</f>
        <v>74.774523646089534</v>
      </c>
      <c r="Q100" s="27" cm="1">
        <f t="array" ref="Q100">SUMPRODUCT(J100:O100,TRANSPOSE(EX$20:EX$25))+$AI$20-$EX$27</f>
        <v>71.974999833704288</v>
      </c>
      <c r="R100" s="9">
        <f>I100-Results!$E$5*H100</f>
        <v>71.19506898076142</v>
      </c>
      <c r="S100" s="9" cm="1">
        <f t="array" ref="S100">SUMPRODUCT(J100:O100,TRANSPOSE(AW$28:AW$33))+$AI$20-$AH$26</f>
        <v>88.036813679395877</v>
      </c>
      <c r="T100" s="9">
        <f>SUMPRODUCT(J100:O100,Results!K$9:P$9)</f>
        <v>74.102907170339222</v>
      </c>
      <c r="U100" s="9">
        <f>SUMPRODUCT(J100:O100,Results!K$9:P$9)+$AI$20-$AH$31</f>
        <v>72.520678449266057</v>
      </c>
      <c r="V100" s="9">
        <f t="shared" si="95"/>
        <v>-19.222965585923966</v>
      </c>
      <c r="W100" s="9">
        <f t="shared" si="96"/>
        <v>-16.42344177353872</v>
      </c>
      <c r="X100" s="9">
        <f t="shared" si="97"/>
        <v>-15.643510920595851</v>
      </c>
      <c r="Y100" s="9">
        <f t="shared" si="98"/>
        <v>-32.485255619230308</v>
      </c>
      <c r="Z100" s="9">
        <f t="shared" si="99"/>
        <v>22.809334633075437</v>
      </c>
      <c r="AA100" s="9">
        <f t="shared" si="100"/>
        <v>-16.969120389100489</v>
      </c>
      <c r="AC100" s="9">
        <v>-16.401380594610437</v>
      </c>
      <c r="AD100" s="9">
        <v>-16.401380594610437</v>
      </c>
      <c r="AE100" s="9">
        <f t="shared" si="101"/>
        <v>-16.401380594610437</v>
      </c>
      <c r="AF100" s="9">
        <f t="shared" ca="1" si="94"/>
        <v>9.97546436620248E-2</v>
      </c>
    </row>
    <row r="101" spans="1:32">
      <c r="A101" s="6">
        <v>-0.35538920558372961</v>
      </c>
      <c r="B101" s="6">
        <v>2.6718331051470492</v>
      </c>
      <c r="C101" s="6">
        <v>1.8295431006581502</v>
      </c>
      <c r="D101" s="6">
        <v>1.0365039205776512</v>
      </c>
      <c r="E101" s="6">
        <v>12.419815672843002</v>
      </c>
      <c r="F101" s="6">
        <v>4.7344020262013142</v>
      </c>
      <c r="G101" s="6">
        <v>-1.0476259624948256</v>
      </c>
      <c r="H101" s="6">
        <v>-3.4486677816220341</v>
      </c>
      <c r="I101" s="40">
        <f>SUMPRODUCT(J101:O101,Results!B$12:G$12)+Results!$E$5*H101-AD101+AE101</f>
        <v>115.74153727211052</v>
      </c>
      <c r="J101" s="9">
        <f>SUMPRODUCT($A101:$F101,Results!$B$15:$G$15)</f>
        <v>43.139470311564317</v>
      </c>
      <c r="K101" s="9">
        <f>SUMPRODUCT($A101:$F101,Results!$B$16:$G$16)</f>
        <v>4.8017643580650438</v>
      </c>
      <c r="L101" s="9">
        <f>SUMPRODUCT($A101:$F101,Results!$B$17:$G$17)</f>
        <v>48.536912270512723</v>
      </c>
      <c r="M101" s="9">
        <f>SUMPRODUCT($A101:$F101,Results!$B$18:$G$18)</f>
        <v>-11.617582095030031</v>
      </c>
      <c r="N101" s="9">
        <f>SUMPRODUCT($A101:$F101,Results!$B$19:$G$19)</f>
        <v>-34.512367677567376</v>
      </c>
      <c r="O101" s="9">
        <f>SUMPRODUCT($A101:$F101,Results!$B$20:$G$20)</f>
        <v>1.0863664908687856</v>
      </c>
      <c r="P101" s="9" cm="1">
        <f t="array" ref="P101">SUMPRODUCT(J101:O101,TRANSPOSE(BQ$20:BQ$25))+$AI$20-$BQ$27</f>
        <v>125.71290589855079</v>
      </c>
      <c r="Q101" s="27" cm="1">
        <f t="array" ref="Q101">SUMPRODUCT(J101:O101,TRANSPOSE(EX$20:EX$25))+$AI$20-$EX$27</f>
        <v>138.34515581873544</v>
      </c>
      <c r="R101" s="9">
        <f>I101-Results!$E$5*H101</f>
        <v>136.43354396184273</v>
      </c>
      <c r="S101" s="9" cm="1">
        <f t="array" ref="S101">SUMPRODUCT(J101:O101,TRANSPOSE(AW$28:AW$33))+$AI$20-$AH$26</f>
        <v>97.324106777327742</v>
      </c>
      <c r="T101" s="9">
        <f>SUMPRODUCT(J101:O101,Results!K$9:P$9)</f>
        <v>142.48304980699132</v>
      </c>
      <c r="U101" s="9">
        <f>SUMPRODUCT(J101:O101,Results!K$9:P$9)+$AI$20-$AH$31</f>
        <v>140.90082108591815</v>
      </c>
      <c r="V101" s="9">
        <f t="shared" si="95"/>
        <v>-9.9713686264402668</v>
      </c>
      <c r="W101" s="9">
        <f t="shared" si="96"/>
        <v>-22.603618546624915</v>
      </c>
      <c r="X101" s="9">
        <f t="shared" si="97"/>
        <v>-20.69200668973221</v>
      </c>
      <c r="Y101" s="9">
        <f t="shared" si="98"/>
        <v>18.417430494782778</v>
      </c>
      <c r="Z101" s="9">
        <f t="shared" si="99"/>
        <v>82.999313845020396</v>
      </c>
      <c r="AA101" s="9">
        <f t="shared" si="100"/>
        <v>-25.159283813807633</v>
      </c>
      <c r="AC101" s="9">
        <v>-22.663823142850532</v>
      </c>
      <c r="AD101" s="9">
        <v>-22.663823142850532</v>
      </c>
      <c r="AE101" s="9">
        <f t="shared" si="101"/>
        <v>-22.663823142850532</v>
      </c>
      <c r="AF101" s="9">
        <f t="shared" ca="1" si="94"/>
        <v>0.31997158449160479</v>
      </c>
    </row>
    <row r="102" spans="1:32">
      <c r="A102" s="6">
        <v>-1.8876173874793134</v>
      </c>
      <c r="B102" s="6">
        <v>-1.1646583240039385</v>
      </c>
      <c r="C102" s="6">
        <v>-0.38610511313664231</v>
      </c>
      <c r="D102" s="6">
        <v>4.1658185666264638</v>
      </c>
      <c r="E102" s="6">
        <v>0.68279878907845537</v>
      </c>
      <c r="F102" s="6">
        <v>3.6979064020578138</v>
      </c>
      <c r="G102" s="6">
        <v>4.6532843521065912</v>
      </c>
      <c r="H102" s="6">
        <v>2.2522425329793827</v>
      </c>
      <c r="I102" s="40">
        <f>SUMPRODUCT(J102:O102,Results!B$12:G$12)+Results!$E$5*H102-AD102+AE102</f>
        <v>20.924600616878422</v>
      </c>
      <c r="J102" s="9">
        <f>SUMPRODUCT($A102:$F102,Results!$B$15:$G$15)</f>
        <v>-3.5458005423629264</v>
      </c>
      <c r="K102" s="9">
        <f>SUMPRODUCT($A102:$F102,Results!$B$16:$G$16)</f>
        <v>7.641227992757706</v>
      </c>
      <c r="L102" s="9">
        <f>SUMPRODUCT($A102:$F102,Results!$B$17:$G$17)</f>
        <v>13.241492941921681</v>
      </c>
      <c r="M102" s="9">
        <f>SUMPRODUCT($A102:$F102,Results!$B$18:$G$18)</f>
        <v>6.8058889756843746</v>
      </c>
      <c r="N102" s="9">
        <f>SUMPRODUCT($A102:$F102,Results!$B$19:$G$19)</f>
        <v>-5.2904936312468251</v>
      </c>
      <c r="O102" s="9">
        <f>SUMPRODUCT($A102:$F102,Results!$B$20:$G$20)</f>
        <v>-3.6192910741451847</v>
      </c>
      <c r="P102" s="9" cm="1">
        <f t="array" ref="P102">SUMPRODUCT(J102:O102,TRANSPOSE(BQ$20:BQ$25))+$AI$20-$BQ$27</f>
        <v>9.8305156497848074</v>
      </c>
      <c r="Q102" s="27" cm="1">
        <f t="array" ref="Q102">SUMPRODUCT(J102:O102,TRANSPOSE(EX$20:EX$25))+$AI$20-$EX$27</f>
        <v>9.5451456457507007</v>
      </c>
      <c r="R102" s="9">
        <f>I102-Results!$E$5*H102</f>
        <v>7.4111454190021249</v>
      </c>
      <c r="S102" s="9" cm="1">
        <f t="array" ref="S102">SUMPRODUCT(J102:O102,TRANSPOSE(AW$28:AW$33))+$AI$20-$AH$26</f>
        <v>1.1583007369891334</v>
      </c>
      <c r="T102" s="9">
        <f>SUMPRODUCT(J102:O102,Results!K$9:P$9)</f>
        <v>8.5153198603930242</v>
      </c>
      <c r="U102" s="9">
        <f>SUMPRODUCT(J102:O102,Results!K$9:P$9)+$AI$20-$AH$31</f>
        <v>6.9330911393198704</v>
      </c>
      <c r="V102" s="9">
        <f t="shared" si="95"/>
        <v>11.094084967093615</v>
      </c>
      <c r="W102" s="9">
        <f t="shared" si="96"/>
        <v>11.379454971127721</v>
      </c>
      <c r="X102" s="9">
        <f t="shared" si="97"/>
        <v>13.513455197876297</v>
      </c>
      <c r="Y102" s="9">
        <f t="shared" si="98"/>
        <v>19.766299879889289</v>
      </c>
      <c r="Z102" s="9">
        <f t="shared" si="99"/>
        <v>-11.817622810211709</v>
      </c>
      <c r="AA102" s="9">
        <f t="shared" si="100"/>
        <v>13.991509477558552</v>
      </c>
      <c r="AC102" s="9">
        <v>11.414421170315805</v>
      </c>
      <c r="AD102" s="9">
        <v>11.414421170315805</v>
      </c>
      <c r="AE102" s="9">
        <f t="shared" si="101"/>
        <v>11.414421170315805</v>
      </c>
      <c r="AF102" s="9">
        <f t="shared" ca="1" si="94"/>
        <v>0.68785477806918571</v>
      </c>
    </row>
    <row r="103" spans="1:32">
      <c r="A103" s="6">
        <v>1.44925052062052</v>
      </c>
      <c r="B103" s="6">
        <v>0.81392521948125074</v>
      </c>
      <c r="C103" s="6">
        <v>-2.7093274010789106E-3</v>
      </c>
      <c r="D103" s="6">
        <v>7.1874290515653421</v>
      </c>
      <c r="E103" s="6">
        <v>0.72372642263675036</v>
      </c>
      <c r="F103" s="6">
        <v>-1.2095199141370168</v>
      </c>
      <c r="G103" s="6">
        <v>1.3704643386427831</v>
      </c>
      <c r="H103" s="6">
        <v>-1.0305774804844254</v>
      </c>
      <c r="I103" s="40">
        <f>SUMPRODUCT(J103:O103,Results!B$12:G$12)+Results!$E$5*H103-AD103+AE103</f>
        <v>25.566063746273727</v>
      </c>
      <c r="J103" s="9">
        <f>SUMPRODUCT($A103:$F103,Results!$B$15:$G$15)</f>
        <v>1.9648975933715918</v>
      </c>
      <c r="K103" s="9">
        <f>SUMPRODUCT($A103:$F103,Results!$B$16:$G$16)</f>
        <v>-6.8757098635829657</v>
      </c>
      <c r="L103" s="9">
        <f>SUMPRODUCT($A103:$F103,Results!$B$17:$G$17)</f>
        <v>4.4730375738861978</v>
      </c>
      <c r="M103" s="9">
        <f>SUMPRODUCT($A103:$F103,Results!$B$18:$G$18)</f>
        <v>6.213253456953586</v>
      </c>
      <c r="N103" s="9">
        <f>SUMPRODUCT($A103:$F103,Results!$B$19:$G$19)</f>
        <v>-7.9834760786364534</v>
      </c>
      <c r="O103" s="9">
        <f>SUMPRODUCT($A103:$F103,Results!$B$20:$G$20)</f>
        <v>22.344126989752169</v>
      </c>
      <c r="P103" s="9" cm="1">
        <f t="array" ref="P103">SUMPRODUCT(J103:O103,TRANSPOSE(BQ$20:BQ$25))+$AI$20-$BQ$27</f>
        <v>21.018880226150472</v>
      </c>
      <c r="Q103" s="27" cm="1">
        <f t="array" ref="Q103">SUMPRODUCT(J103:O103,TRANSPOSE(EX$20:EX$25))+$AI$20-$EX$27</f>
        <v>31.369881283706093</v>
      </c>
      <c r="R103" s="9">
        <f>I103-Results!$E$5*H103</f>
        <v>31.749528629180279</v>
      </c>
      <c r="S103" s="9" cm="1">
        <f t="array" ref="S103">SUMPRODUCT(J103:O103,TRANSPOSE(AW$28:AW$33))+$AI$20-$AH$26</f>
        <v>11.342376643767196</v>
      </c>
      <c r="T103" s="9">
        <f>SUMPRODUCT(J103:O103,Results!K$9:P$9)</f>
        <v>31.70732189514835</v>
      </c>
      <c r="U103" s="9">
        <f>SUMPRODUCT(J103:O103,Results!K$9:P$9)+$AI$20-$AH$31</f>
        <v>30.125093174075189</v>
      </c>
      <c r="V103" s="9">
        <f t="shared" si="95"/>
        <v>4.5471835201232551</v>
      </c>
      <c r="W103" s="9">
        <f t="shared" si="96"/>
        <v>-5.8038175374323657</v>
      </c>
      <c r="X103" s="9">
        <f t="shared" si="97"/>
        <v>-6.1834648829065522</v>
      </c>
      <c r="Y103" s="9">
        <f t="shared" si="98"/>
        <v>14.223687102506531</v>
      </c>
      <c r="Z103" s="9">
        <f t="shared" si="99"/>
        <v>-7.1761596808164043</v>
      </c>
      <c r="AA103" s="9">
        <f t="shared" si="100"/>
        <v>-4.5590294278014625</v>
      </c>
      <c r="AC103" s="9">
        <v>-5.8537193094982314</v>
      </c>
      <c r="AD103" s="9">
        <v>-5.8537193094982314</v>
      </c>
      <c r="AE103" s="9">
        <f t="shared" si="101"/>
        <v>-5.8537193094982314</v>
      </c>
      <c r="AF103" s="9">
        <f t="shared" ca="1" si="94"/>
        <v>9.4579800238042355E-2</v>
      </c>
    </row>
    <row r="104" spans="1:32">
      <c r="A104" s="6">
        <v>1.2258070604250655</v>
      </c>
      <c r="B104" s="6">
        <v>2.3071763974975155</v>
      </c>
      <c r="C104" s="6">
        <v>1.7167350729959625</v>
      </c>
      <c r="D104" s="6">
        <v>0.46494195547888717</v>
      </c>
      <c r="E104" s="6">
        <v>-0.61760479545092939</v>
      </c>
      <c r="F104" s="6">
        <v>4.3618125648340538</v>
      </c>
      <c r="G104" s="6">
        <v>3.4920557009062771</v>
      </c>
      <c r="H104" s="6">
        <v>1.0910138817790687</v>
      </c>
      <c r="I104" s="40">
        <f>SUMPRODUCT(J104:O104,Results!B$12:G$12)+Results!$E$5*H104-AD104+AE104</f>
        <v>-10.91213353983848</v>
      </c>
      <c r="J104" s="9">
        <f>SUMPRODUCT($A104:$F104,Results!$B$15:$G$15)</f>
        <v>5.3141891443945655E-2</v>
      </c>
      <c r="K104" s="9">
        <f>SUMPRODUCT($A104:$F104,Results!$B$16:$G$16)</f>
        <v>-7.9715965534835842</v>
      </c>
      <c r="L104" s="9">
        <f>SUMPRODUCT($A104:$F104,Results!$B$17:$G$17)</f>
        <v>4.1534167738613608</v>
      </c>
      <c r="M104" s="9">
        <f>SUMPRODUCT($A104:$F104,Results!$B$18:$G$18)</f>
        <v>2.7472749475112792</v>
      </c>
      <c r="N104" s="9">
        <f>SUMPRODUCT($A104:$F104,Results!$B$19:$G$19)</f>
        <v>-2.3555771805078387</v>
      </c>
      <c r="O104" s="9">
        <f>SUMPRODUCT($A104:$F104,Results!$B$20:$G$20)</f>
        <v>0.56031804082979164</v>
      </c>
      <c r="P104" s="9" cm="1">
        <f t="array" ref="P104">SUMPRODUCT(J104:O104,TRANSPOSE(BQ$20:BQ$25))+$AI$20-$BQ$27</f>
        <v>-6.9665726780131827</v>
      </c>
      <c r="Q104" s="27" cm="1">
        <f t="array" ref="Q104">SUMPRODUCT(J104:O104,TRANSPOSE(EX$20:EX$25))+$AI$20-$EX$27</f>
        <v>-16.978444861826635</v>
      </c>
      <c r="R104" s="9">
        <f>I104-Results!$E$5*H104</f>
        <v>-17.458216830512892</v>
      </c>
      <c r="S104" s="9" cm="1">
        <f t="array" ref="S104">SUMPRODUCT(J104:O104,TRANSPOSE(AW$28:AW$33))+$AI$20-$AH$26</f>
        <v>-1.017116969762327</v>
      </c>
      <c r="T104" s="9">
        <f>SUMPRODUCT(J104:O104,Results!K$9:P$9)</f>
        <v>-16.561997442859219</v>
      </c>
      <c r="U104" s="9">
        <f>SUMPRODUCT(J104:O104,Results!K$9:P$9)+$AI$20-$AH$31</f>
        <v>-18.144226163932377</v>
      </c>
      <c r="V104" s="9">
        <f t="shared" si="95"/>
        <v>-3.9455608618252977</v>
      </c>
      <c r="W104" s="9">
        <f t="shared" si="96"/>
        <v>6.0663113219881541</v>
      </c>
      <c r="X104" s="9">
        <f t="shared" si="97"/>
        <v>6.546083290674412</v>
      </c>
      <c r="Y104" s="9">
        <f t="shared" si="98"/>
        <v>-9.8950165700761534</v>
      </c>
      <c r="Z104" s="9">
        <f t="shared" si="99"/>
        <v>-43.65435696692861</v>
      </c>
      <c r="AA104" s="9">
        <f t="shared" si="100"/>
        <v>7.2320926240938963</v>
      </c>
      <c r="AC104" s="9">
        <v>6.1281068480682972</v>
      </c>
      <c r="AD104" s="9">
        <v>6.1281068480682972</v>
      </c>
      <c r="AE104" s="9">
        <f t="shared" si="101"/>
        <v>6.1281068480682972</v>
      </c>
      <c r="AF104" s="9">
        <f t="shared" ca="1" si="94"/>
        <v>0.65825263081735885</v>
      </c>
    </row>
    <row r="105" spans="1:32">
      <c r="A105" s="6">
        <v>-0.35640838788418805</v>
      </c>
      <c r="B105" s="6">
        <v>1.4624033457833692</v>
      </c>
      <c r="C105" s="6">
        <v>0.92525955612695143</v>
      </c>
      <c r="D105" s="6">
        <v>3.9285860086738262</v>
      </c>
      <c r="E105" s="6">
        <v>1.9599947049526532</v>
      </c>
      <c r="F105" s="6">
        <v>0.97655969945220522</v>
      </c>
      <c r="G105" s="6">
        <v>1.2389777296790339</v>
      </c>
      <c r="H105" s="6">
        <v>-1.1620640894481746</v>
      </c>
      <c r="I105" s="40">
        <f>SUMPRODUCT(J105:O105,Results!B$12:G$12)+Results!$E$5*H105-AD105+AE105</f>
        <v>20.699031820690848</v>
      </c>
      <c r="J105" s="9">
        <f>SUMPRODUCT($A105:$F105,Results!$B$15:$G$15)</f>
        <v>2.5636775932802283</v>
      </c>
      <c r="K105" s="9">
        <f>SUMPRODUCT($A105:$F105,Results!$B$16:$G$16)</f>
        <v>-1.085240055910774</v>
      </c>
      <c r="L105" s="9">
        <f>SUMPRODUCT($A105:$F105,Results!$B$17:$G$17)</f>
        <v>12.697953701560074</v>
      </c>
      <c r="M105" s="9">
        <f>SUMPRODUCT($A105:$F105,Results!$B$18:$G$18)</f>
        <v>2.0556148822697007</v>
      </c>
      <c r="N105" s="9">
        <f>SUMPRODUCT($A105:$F105,Results!$B$19:$G$19)</f>
        <v>-10.940411881319992</v>
      </c>
      <c r="O105" s="9">
        <f>SUMPRODUCT($A105:$F105,Results!$B$20:$G$20)</f>
        <v>7.8581820693443269</v>
      </c>
      <c r="P105" s="9" cm="1">
        <f t="array" ref="P105">SUMPRODUCT(J105:O105,TRANSPOSE(BQ$20:BQ$25))+$AI$20-$BQ$27</f>
        <v>23.152334861393001</v>
      </c>
      <c r="Q105" s="27" cm="1">
        <f t="array" ref="Q105">SUMPRODUCT(J105:O105,TRANSPOSE(EX$20:EX$25))+$AI$20-$EX$27</f>
        <v>27.78446895756003</v>
      </c>
      <c r="R105" s="9">
        <f>I105-Results!$E$5*H105</f>
        <v>27.671416357379897</v>
      </c>
      <c r="S105" s="9" cm="1">
        <f t="array" ref="S105">SUMPRODUCT(J105:O105,TRANSPOSE(AW$28:AW$33))+$AI$20-$AH$26</f>
        <v>17.129333728088127</v>
      </c>
      <c r="T105" s="9">
        <f>SUMPRODUCT(J105:O105,Results!K$9:P$9)</f>
        <v>28.648693536291049</v>
      </c>
      <c r="U105" s="9">
        <f>SUMPRODUCT(J105:O105,Results!K$9:P$9)+$AI$20-$AH$31</f>
        <v>27.066464815217891</v>
      </c>
      <c r="V105" s="9">
        <f t="shared" si="95"/>
        <v>-2.4533030407021528</v>
      </c>
      <c r="W105" s="9">
        <f t="shared" si="96"/>
        <v>-7.0854371368691815</v>
      </c>
      <c r="X105" s="9">
        <f t="shared" si="97"/>
        <v>-6.9723845366890487</v>
      </c>
      <c r="Y105" s="9">
        <f t="shared" si="98"/>
        <v>3.5696980926027209</v>
      </c>
      <c r="Z105" s="9">
        <f t="shared" si="99"/>
        <v>-12.043191606399283</v>
      </c>
      <c r="AA105" s="9">
        <f t="shared" si="100"/>
        <v>-6.3674329945270429</v>
      </c>
      <c r="AC105" s="9">
        <v>-7.1091899307975268</v>
      </c>
      <c r="AD105" s="9">
        <v>-7.1091899307975268</v>
      </c>
      <c r="AE105" s="9">
        <f t="shared" si="101"/>
        <v>-7.1091899307975268</v>
      </c>
      <c r="AF105" s="9">
        <f t="shared" ca="1" si="94"/>
        <v>0.74615837287658926</v>
      </c>
    </row>
    <row r="106" spans="1:32">
      <c r="A106" s="6">
        <v>6.3899145444434442</v>
      </c>
      <c r="B106" s="6">
        <v>-0.37409334879388395</v>
      </c>
      <c r="C106" s="6">
        <v>19.098147705202216</v>
      </c>
      <c r="D106" s="6">
        <v>2.47701709253707</v>
      </c>
      <c r="E106" s="6">
        <v>6.1436705676032073</v>
      </c>
      <c r="F106" s="6">
        <v>9.6049099903996009E-3</v>
      </c>
      <c r="G106" s="6">
        <v>0.44589198016796394</v>
      </c>
      <c r="H106" s="6">
        <v>-1.9551498389592445</v>
      </c>
      <c r="I106" s="40">
        <f>SUMPRODUCT(J106:O106,Results!B$12:G$12)+Results!$E$5*H106-AD106+AE106</f>
        <v>86.714605903997168</v>
      </c>
      <c r="J106" s="9">
        <f>SUMPRODUCT($A106:$F106,Results!$B$15:$G$15)</f>
        <v>78.303630120657388</v>
      </c>
      <c r="K106" s="9">
        <f>SUMPRODUCT($A106:$F106,Results!$B$16:$G$16)</f>
        <v>-35.488391684437083</v>
      </c>
      <c r="L106" s="9">
        <f>SUMPRODUCT($A106:$F106,Results!$B$17:$G$17)</f>
        <v>2.5430073667597841</v>
      </c>
      <c r="M106" s="9">
        <f>SUMPRODUCT($A106:$F106,Results!$B$18:$G$18)</f>
        <v>-52.039818755917253</v>
      </c>
      <c r="N106" s="9">
        <f>SUMPRODUCT($A106:$F106,Results!$B$19:$G$19)</f>
        <v>-73.358054827116035</v>
      </c>
      <c r="O106" s="9">
        <f>SUMPRODUCT($A106:$F106,Results!$B$20:$G$20)</f>
        <v>6.2571735060159934</v>
      </c>
      <c r="P106" s="9" cm="1">
        <f t="array" ref="P106">SUMPRODUCT(J106:O106,TRANSPOSE(BQ$20:BQ$25))+$AI$20-$BQ$27</f>
        <v>97.706906911647735</v>
      </c>
      <c r="Q106" s="27" cm="1">
        <f t="array" ref="Q106">SUMPRODUCT(J106:O106,TRANSPOSE(EX$20:EX$25))+$AI$20-$EX$27</f>
        <v>97.118373635099914</v>
      </c>
      <c r="R106" s="9">
        <f>I106-Results!$E$5*H106</f>
        <v>98.445504937752631</v>
      </c>
      <c r="S106" s="9" cm="1">
        <f t="array" ref="S106">SUMPRODUCT(J106:O106,TRANSPOSE(AW$28:AW$33))+$AI$20-$AH$26</f>
        <v>146.80783342808235</v>
      </c>
      <c r="T106" s="9">
        <f>SUMPRODUCT(J106:O106,Results!K$9:P$9)</f>
        <v>100.65779900306842</v>
      </c>
      <c r="U106" s="9">
        <f>SUMPRODUCT(J106:O106,Results!K$9:P$9)+$AI$20-$AH$31</f>
        <v>99.075570281995255</v>
      </c>
      <c r="V106" s="9">
        <f t="shared" si="95"/>
        <v>-10.992301007650568</v>
      </c>
      <c r="W106" s="9">
        <f t="shared" si="96"/>
        <v>-10.403767731102747</v>
      </c>
      <c r="X106" s="9">
        <f t="shared" si="97"/>
        <v>-11.730899033755463</v>
      </c>
      <c r="Y106" s="9">
        <f t="shared" si="98"/>
        <v>-60.093227524085179</v>
      </c>
      <c r="Z106" s="9">
        <f t="shared" si="99"/>
        <v>53.972382476907036</v>
      </c>
      <c r="AA106" s="9">
        <f t="shared" si="100"/>
        <v>-12.360964377998087</v>
      </c>
      <c r="AC106" s="9">
        <v>-10.445395186368771</v>
      </c>
      <c r="AD106" s="9">
        <v>-10.445395186368771</v>
      </c>
      <c r="AE106" s="9">
        <f t="shared" si="101"/>
        <v>-10.445395186368771</v>
      </c>
      <c r="AF106" s="9">
        <f t="shared" ca="1" si="94"/>
        <v>0.29159284233546645</v>
      </c>
    </row>
    <row r="107" spans="1:32">
      <c r="A107" s="6">
        <v>2.9067459105343962</v>
      </c>
      <c r="B107" s="6">
        <v>2.4919852076430034</v>
      </c>
      <c r="C107" s="6">
        <v>0.49275002598010215</v>
      </c>
      <c r="D107" s="6">
        <v>3.7475980538092841</v>
      </c>
      <c r="E107" s="6">
        <v>-1.0734328526917398</v>
      </c>
      <c r="F107" s="6">
        <v>7.956321173094703</v>
      </c>
      <c r="G107" s="6">
        <v>1.7235353429513631</v>
      </c>
      <c r="H107" s="6">
        <v>-0.67750647617584536</v>
      </c>
      <c r="I107" s="40">
        <f>SUMPRODUCT(J107:O107,Results!B$12:G$12)+Results!$E$5*H107-AD107+AE107</f>
        <v>-23.114388340903975</v>
      </c>
      <c r="J107" s="9">
        <f>SUMPRODUCT($A107:$F107,Results!$B$15:$G$15)</f>
        <v>0.45305117094627678</v>
      </c>
      <c r="K107" s="9">
        <f>SUMPRODUCT($A107:$F107,Results!$B$16:$G$16)</f>
        <v>-12.501012422622868</v>
      </c>
      <c r="L107" s="9">
        <f>SUMPRODUCT($A107:$F107,Results!$B$17:$G$17)</f>
        <v>7.5460189307736645</v>
      </c>
      <c r="M107" s="9">
        <f>SUMPRODUCT($A107:$F107,Results!$B$18:$G$18)</f>
        <v>12.193461388233622</v>
      </c>
      <c r="N107" s="9">
        <f>SUMPRODUCT($A107:$F107,Results!$B$19:$G$19)</f>
        <v>0.73863957381491785</v>
      </c>
      <c r="O107" s="9">
        <f>SUMPRODUCT($A107:$F107,Results!$B$20:$G$20)</f>
        <v>8.6068539360189611</v>
      </c>
      <c r="P107" s="9" cm="1">
        <f t="array" ref="P107">SUMPRODUCT(J107:O107,TRANSPOSE(BQ$20:BQ$25))+$AI$20-$BQ$27</f>
        <v>-1.7532425103805096</v>
      </c>
      <c r="Q107" s="27" cm="1">
        <f t="array" ref="Q107">SUMPRODUCT(J107:O107,TRANSPOSE(EX$20:EX$25))+$AI$20-$EX$27</f>
        <v>-16.716423871947615</v>
      </c>
      <c r="R107" s="9">
        <f>I107-Results!$E$5*H107</f>
        <v>-19.049349483848903</v>
      </c>
      <c r="S107" s="9" cm="1">
        <f t="array" ref="S107">SUMPRODUCT(J107:O107,TRANSPOSE(AW$28:AW$33))+$AI$20-$AH$26</f>
        <v>-3.6829863779478558</v>
      </c>
      <c r="T107" s="9">
        <f>SUMPRODUCT(J107:O107,Results!K$9:P$9)</f>
        <v>-17.390927063322255</v>
      </c>
      <c r="U107" s="9">
        <f>SUMPRODUCT(J107:O107,Results!K$9:P$9)+$AI$20-$AH$31</f>
        <v>-18.973155784395413</v>
      </c>
      <c r="V107" s="9">
        <f t="shared" si="95"/>
        <v>-21.361145830523466</v>
      </c>
      <c r="W107" s="9">
        <f t="shared" si="96"/>
        <v>-6.39796446895636</v>
      </c>
      <c r="X107" s="9">
        <f t="shared" si="97"/>
        <v>-4.0650388570550717</v>
      </c>
      <c r="Y107" s="9">
        <f t="shared" si="98"/>
        <v>-19.431401962956119</v>
      </c>
      <c r="Z107" s="9">
        <f t="shared" si="99"/>
        <v>-55.85661176799411</v>
      </c>
      <c r="AA107" s="9">
        <f t="shared" si="100"/>
        <v>-4.1412325565085624</v>
      </c>
      <c r="AC107" s="9">
        <v>-6.2762893779311817</v>
      </c>
      <c r="AD107" s="9">
        <v>-6.2762893779311817</v>
      </c>
      <c r="AE107" s="9">
        <f t="shared" si="101"/>
        <v>-6.2762893779311817</v>
      </c>
      <c r="AF107" s="9">
        <f t="shared" ca="1" si="94"/>
        <v>0.60985174599523018</v>
      </c>
    </row>
    <row r="108" spans="1:32">
      <c r="A108" s="6">
        <v>3.0651707673937501</v>
      </c>
      <c r="B108" s="6">
        <v>-1.1972651183334497</v>
      </c>
      <c r="C108" s="6">
        <v>-0.14182309060346537</v>
      </c>
      <c r="D108" s="6">
        <v>14.849300835963598</v>
      </c>
      <c r="E108" s="6">
        <v>3.9347451302671925</v>
      </c>
      <c r="F108" s="6">
        <v>2.6382011427768752</v>
      </c>
      <c r="G108" s="6">
        <v>3.8182803202250497</v>
      </c>
      <c r="H108" s="6">
        <v>1.4172385010978412</v>
      </c>
      <c r="I108" s="40">
        <f>SUMPRODUCT(J108:O108,Results!B$12:G$12)+Results!$E$5*H108-AD108+AE108</f>
        <v>97.449349423951347</v>
      </c>
      <c r="J108" s="9">
        <f>SUMPRODUCT($A108:$F108,Results!$B$15:$G$15)</f>
        <v>20.73162264438</v>
      </c>
      <c r="K108" s="9">
        <f>SUMPRODUCT($A108:$F108,Results!$B$16:$G$16)</f>
        <v>-8.3630257489761899</v>
      </c>
      <c r="L108" s="9">
        <f>SUMPRODUCT($A108:$F108,Results!$B$17:$G$17)</f>
        <v>20.437133843087121</v>
      </c>
      <c r="M108" s="9">
        <f>SUMPRODUCT($A108:$F108,Results!$B$18:$G$18)</f>
        <v>11.20275448074754</v>
      </c>
      <c r="N108" s="9">
        <f>SUMPRODUCT($A108:$F108,Results!$B$19:$G$19)</f>
        <v>-21.91031480387436</v>
      </c>
      <c r="O108" s="9">
        <f>SUMPRODUCT($A108:$F108,Results!$B$20:$G$20)</f>
        <v>35.08733704542847</v>
      </c>
      <c r="P108" s="9" cm="1">
        <f t="array" ref="P108">SUMPRODUCT(J108:O108,TRANSPOSE(BQ$20:BQ$25))+$AI$20-$BQ$27</f>
        <v>77.290983951018433</v>
      </c>
      <c r="Q108" s="27" cm="1">
        <f t="array" ref="Q108">SUMPRODUCT(J108:O108,TRANSPOSE(EX$20:EX$25))+$AI$20-$EX$27</f>
        <v>91.985389509081983</v>
      </c>
      <c r="R108" s="9">
        <f>I108-Results!$E$5*H108</f>
        <v>88.945918417364297</v>
      </c>
      <c r="S108" s="9" cm="1">
        <f t="array" ref="S108">SUMPRODUCT(J108:O108,TRANSPOSE(AW$28:AW$33))+$AI$20-$AH$26</f>
        <v>49.095593386188668</v>
      </c>
      <c r="T108" s="9">
        <f>SUMPRODUCT(J108:O108,Results!K$9:P$9)</f>
        <v>91.065855884186334</v>
      </c>
      <c r="U108" s="9">
        <f>SUMPRODUCT(J108:O108,Results!K$9:P$9)+$AI$20-$AH$31</f>
        <v>89.483627163113169</v>
      </c>
      <c r="V108" s="9">
        <f t="shared" si="95"/>
        <v>20.158365472932914</v>
      </c>
      <c r="W108" s="9">
        <f t="shared" si="96"/>
        <v>5.4639599148693634</v>
      </c>
      <c r="X108" s="9">
        <f t="shared" si="97"/>
        <v>8.50343100658705</v>
      </c>
      <c r="Y108" s="9">
        <f t="shared" si="98"/>
        <v>48.353756037762679</v>
      </c>
      <c r="Z108" s="9">
        <f t="shared" si="99"/>
        <v>64.707125996861208</v>
      </c>
      <c r="AA108" s="9">
        <f t="shared" si="100"/>
        <v>7.9657222608381772</v>
      </c>
      <c r="AC108" s="9">
        <v>5.4439777086534633</v>
      </c>
      <c r="AD108" s="9">
        <v>5.4439777086534633</v>
      </c>
      <c r="AE108" s="9">
        <f t="shared" si="101"/>
        <v>5.4439777086534633</v>
      </c>
      <c r="AF108" s="9">
        <f t="shared" ca="1" si="94"/>
        <v>0.99296296556464425</v>
      </c>
    </row>
    <row r="109" spans="1:32">
      <c r="A109" s="6">
        <v>0.6006531826569611</v>
      </c>
      <c r="B109" s="6">
        <v>-2.4079382625099708</v>
      </c>
      <c r="C109" s="6">
        <v>1.41781718438425</v>
      </c>
      <c r="D109" s="6">
        <v>3.4207696063191482</v>
      </c>
      <c r="E109" s="6">
        <v>-0.18144089783821765</v>
      </c>
      <c r="F109" s="6">
        <v>3.7460841521861492</v>
      </c>
      <c r="G109" s="6">
        <v>7.1077752248873391</v>
      </c>
      <c r="H109" s="6">
        <v>4.7067334057601311</v>
      </c>
      <c r="I109" s="40">
        <f>SUMPRODUCT(J109:O109,Results!B$12:G$12)+Results!$E$5*H109-AD109+AE109</f>
        <v>32.065961602635326</v>
      </c>
      <c r="J109" s="9">
        <f>SUMPRODUCT($A109:$F109,Results!$B$15:$G$15)</f>
        <v>8.1947713807356912</v>
      </c>
      <c r="K109" s="9">
        <f>SUMPRODUCT($A109:$F109,Results!$B$16:$G$16)</f>
        <v>-0.74958718855986572</v>
      </c>
      <c r="L109" s="9">
        <f>SUMPRODUCT($A109:$F109,Results!$B$17:$G$17)</f>
        <v>3.1609321550090455</v>
      </c>
      <c r="M109" s="9">
        <f>SUMPRODUCT($A109:$F109,Results!$B$18:$G$18)</f>
        <v>0.7782030495285408</v>
      </c>
      <c r="N109" s="9">
        <f>SUMPRODUCT($A109:$F109,Results!$B$19:$G$19)</f>
        <v>-7.2840599311677359</v>
      </c>
      <c r="O109" s="9">
        <f>SUMPRODUCT($A109:$F109,Results!$B$20:$G$20)</f>
        <v>-2.0801473665131351</v>
      </c>
      <c r="P109" s="9" cm="1">
        <f t="array" ref="P109">SUMPRODUCT(J109:O109,TRANSPOSE(BQ$20:BQ$25))+$AI$20-$BQ$27</f>
        <v>8.5736139686213377</v>
      </c>
      <c r="Q109" s="27" cm="1">
        <f t="array" ref="Q109">SUMPRODUCT(J109:O109,TRANSPOSE(EX$20:EX$25))+$AI$20-$EX$27</f>
        <v>5.870339623319957</v>
      </c>
      <c r="R109" s="9">
        <f>I109-Results!$E$5*H109</f>
        <v>3.8255611680745396</v>
      </c>
      <c r="S109" s="9" cm="1">
        <f t="array" ref="S109">SUMPRODUCT(J109:O109,TRANSPOSE(AW$28:AW$33))+$AI$20-$AH$26</f>
        <v>8.2268621253084433</v>
      </c>
      <c r="T109" s="9">
        <f>SUMPRODUCT(J109:O109,Results!K$9:P$9)</f>
        <v>4.6191786804900312</v>
      </c>
      <c r="U109" s="9">
        <f>SUMPRODUCT(J109:O109,Results!K$9:P$9)+$AI$20-$AH$31</f>
        <v>3.036949959416873</v>
      </c>
      <c r="V109" s="9">
        <f t="shared" si="95"/>
        <v>23.492347634013989</v>
      </c>
      <c r="W109" s="9">
        <f t="shared" si="96"/>
        <v>26.195621979315369</v>
      </c>
      <c r="X109" s="9">
        <f t="shared" si="97"/>
        <v>28.240400434560787</v>
      </c>
      <c r="Y109" s="9">
        <f t="shared" si="98"/>
        <v>23.839099477326883</v>
      </c>
      <c r="Z109" s="9">
        <f t="shared" si="99"/>
        <v>-0.67626182445480509</v>
      </c>
      <c r="AA109" s="9">
        <f t="shared" si="100"/>
        <v>29.029011643218453</v>
      </c>
      <c r="AC109" s="9">
        <v>26.247873804678598</v>
      </c>
      <c r="AD109" s="9">
        <v>26.247873804678598</v>
      </c>
      <c r="AE109" s="9">
        <f t="shared" si="101"/>
        <v>26.247873804678598</v>
      </c>
      <c r="AF109" s="9">
        <f t="shared" ca="1" si="94"/>
        <v>0.44053299298390314</v>
      </c>
    </row>
    <row r="110" spans="1:32">
      <c r="A110" s="6">
        <v>0.71692464698755554</v>
      </c>
      <c r="B110" s="6">
        <v>5.4687435360834753</v>
      </c>
      <c r="C110" s="6">
        <v>2.5932133461801659</v>
      </c>
      <c r="D110" s="6">
        <v>3.5428265682984041</v>
      </c>
      <c r="E110" s="6">
        <v>3.8395508905237734</v>
      </c>
      <c r="F110" s="6">
        <v>2.1773573212904953</v>
      </c>
      <c r="G110" s="6">
        <v>-0.24322284993433663</v>
      </c>
      <c r="H110" s="6">
        <v>-2.644264669061545</v>
      </c>
      <c r="I110" s="40">
        <f>SUMPRODUCT(J110:O110,Results!B$12:G$12)+Results!$E$5*H110-AD110+AE110</f>
        <v>26.201941058123086</v>
      </c>
      <c r="J110" s="9">
        <f>SUMPRODUCT($A110:$F110,Results!$B$15:$G$15)</f>
        <v>7.5232129436728519</v>
      </c>
      <c r="K110" s="9">
        <f>SUMPRODUCT($A110:$F110,Results!$B$16:$G$16)</f>
        <v>-9.2642480375675227</v>
      </c>
      <c r="L110" s="9">
        <f>SUMPRODUCT($A110:$F110,Results!$B$17:$G$17)</f>
        <v>21.643423120383058</v>
      </c>
      <c r="M110" s="9">
        <f>SUMPRODUCT($A110:$F110,Results!$B$18:$G$18)</f>
        <v>0.30029263474558654</v>
      </c>
      <c r="N110" s="9">
        <f>SUMPRODUCT($A110:$F110,Results!$B$19:$G$19)</f>
        <v>-18.174161915772771</v>
      </c>
      <c r="O110" s="9">
        <f>SUMPRODUCT($A110:$F110,Results!$B$20:$G$20)</f>
        <v>14.406475080445505</v>
      </c>
      <c r="P110" s="9" cm="1">
        <f t="array" ref="P110">SUMPRODUCT(J110:O110,TRANSPOSE(BQ$20:BQ$25))+$AI$20-$BQ$27</f>
        <v>40.291078312406206</v>
      </c>
      <c r="Q110" s="27" cm="1">
        <f t="array" ref="Q110">SUMPRODUCT(J110:O110,TRANSPOSE(EX$20:EX$25))+$AI$20-$EX$27</f>
        <v>41.487319517052214</v>
      </c>
      <c r="R110" s="9">
        <f>I110-Results!$E$5*H110</f>
        <v>42.067529072492356</v>
      </c>
      <c r="S110" s="9" cm="1">
        <f t="array" ref="S110">SUMPRODUCT(J110:O110,TRANSPOSE(AW$28:AW$33))+$AI$20-$AH$26</f>
        <v>36.530893966702038</v>
      </c>
      <c r="T110" s="9">
        <f>SUMPRODUCT(J110:O110,Results!K$9:P$9)</f>
        <v>44.15260739529699</v>
      </c>
      <c r="U110" s="9">
        <f>SUMPRODUCT(J110:O110,Results!K$9:P$9)+$AI$20-$AH$31</f>
        <v>42.570378674223832</v>
      </c>
      <c r="V110" s="9">
        <f t="shared" si="95"/>
        <v>-14.08913725428312</v>
      </c>
      <c r="W110" s="9">
        <f t="shared" si="96"/>
        <v>-15.285378458929127</v>
      </c>
      <c r="X110" s="9">
        <f t="shared" si="97"/>
        <v>-15.865588014369269</v>
      </c>
      <c r="Y110" s="9">
        <f t="shared" si="98"/>
        <v>-10.328952908578952</v>
      </c>
      <c r="Z110" s="9">
        <f t="shared" si="99"/>
        <v>-6.5402823689670448</v>
      </c>
      <c r="AA110" s="9">
        <f t="shared" si="100"/>
        <v>-16.368437616100746</v>
      </c>
      <c r="AC110" s="9">
        <v>-15.311075862332526</v>
      </c>
      <c r="AD110" s="9">
        <v>-15.311075862332526</v>
      </c>
      <c r="AE110" s="9">
        <f t="shared" si="101"/>
        <v>-15.311075862332526</v>
      </c>
      <c r="AF110" s="9">
        <f t="shared" ca="1" si="94"/>
        <v>0.79739746310130988</v>
      </c>
    </row>
    <row r="111" spans="1:32">
      <c r="A111" s="6">
        <v>0.10905351622008091</v>
      </c>
      <c r="B111" s="6">
        <v>-1.9011068770088833</v>
      </c>
      <c r="C111" s="6">
        <v>3.1510051596242015</v>
      </c>
      <c r="D111" s="6">
        <v>5.6147392883509815</v>
      </c>
      <c r="E111" s="6">
        <v>-1.6539994224614589</v>
      </c>
      <c r="F111" s="6">
        <v>1.41447440235136</v>
      </c>
      <c r="G111" s="6">
        <v>0.9912517253286135</v>
      </c>
      <c r="H111" s="6">
        <v>-1.409790093798595</v>
      </c>
      <c r="I111" s="40">
        <f>SUMPRODUCT(J111:O111,Results!B$12:G$12)+Results!$E$5*H111-AD111+AE111</f>
        <v>-13.856668163923377</v>
      </c>
      <c r="J111" s="9">
        <f>SUMPRODUCT($A111:$F111,Results!$B$15:$G$15)</f>
        <v>1.2523088605551713</v>
      </c>
      <c r="K111" s="9">
        <f>SUMPRODUCT($A111:$F111,Results!$B$16:$G$16)</f>
        <v>-3.5672414965602011</v>
      </c>
      <c r="L111" s="9">
        <f>SUMPRODUCT($A111:$F111,Results!$B$17:$G$17)</f>
        <v>-1.615814392733556</v>
      </c>
      <c r="M111" s="9">
        <f>SUMPRODUCT($A111:$F111,Results!$B$18:$G$18)</f>
        <v>-0.32423512031545099</v>
      </c>
      <c r="N111" s="9">
        <f>SUMPRODUCT($A111:$F111,Results!$B$19:$G$19)</f>
        <v>-11.841224224148094</v>
      </c>
      <c r="O111" s="9">
        <f>SUMPRODUCT($A111:$F111,Results!$B$20:$G$20)</f>
        <v>2.9439547582012278</v>
      </c>
      <c r="P111" s="9" cm="1">
        <f t="array" ref="P111">SUMPRODUCT(J111:O111,TRANSPOSE(BQ$20:BQ$25))+$AI$20-$BQ$27</f>
        <v>-3.0795769617079642</v>
      </c>
      <c r="Q111" s="27" cm="1">
        <f t="array" ref="Q111">SUMPRODUCT(J111:O111,TRANSPOSE(EX$20:EX$25))+$AI$20-$EX$27</f>
        <v>-4.4468684876347417</v>
      </c>
      <c r="R111" s="9">
        <f>I111-Results!$E$5*H111</f>
        <v>-5.3979276011318067</v>
      </c>
      <c r="S111" s="9" cm="1">
        <f t="array" ref="S111">SUMPRODUCT(J111:O111,TRANSPOSE(AW$28:AW$33))+$AI$20-$AH$26</f>
        <v>5.8768771508104365</v>
      </c>
      <c r="T111" s="9">
        <f>SUMPRODUCT(J111:O111,Results!K$9:P$9)</f>
        <v>-5.8214451635255573</v>
      </c>
      <c r="U111" s="9">
        <f>SUMPRODUCT(J111:O111,Results!K$9:P$9)+$AI$20-$AH$31</f>
        <v>-7.4036738845987138</v>
      </c>
      <c r="V111" s="9">
        <f t="shared" si="95"/>
        <v>-10.777091202215413</v>
      </c>
      <c r="W111" s="9">
        <f t="shared" si="96"/>
        <v>-9.4097996762886353</v>
      </c>
      <c r="X111" s="9">
        <f t="shared" si="97"/>
        <v>-8.4587405627915704</v>
      </c>
      <c r="Y111" s="9">
        <f t="shared" si="98"/>
        <v>-19.733545314733814</v>
      </c>
      <c r="Z111" s="9">
        <f t="shared" si="99"/>
        <v>-46.598891591013512</v>
      </c>
      <c r="AA111" s="9">
        <f t="shared" si="100"/>
        <v>-6.4529942793246633</v>
      </c>
      <c r="AC111" s="9">
        <v>-9.383101466725865</v>
      </c>
      <c r="AD111" s="9">
        <v>-9.383101466725865</v>
      </c>
      <c r="AE111" s="9">
        <f t="shared" si="101"/>
        <v>-9.383101466725865</v>
      </c>
      <c r="AF111" s="9">
        <f t="shared" ca="1" si="94"/>
        <v>0.16251214259792057</v>
      </c>
    </row>
    <row r="112" spans="1:32">
      <c r="A112" s="6">
        <v>0.12786145354227504</v>
      </c>
      <c r="B112" s="6">
        <v>8.9315614088895909</v>
      </c>
      <c r="C112" s="6">
        <v>-0.42401913610773745</v>
      </c>
      <c r="D112" s="6">
        <v>-5.3292364854440537</v>
      </c>
      <c r="E112" s="6">
        <v>6.9315144269117459</v>
      </c>
      <c r="F112" s="6">
        <v>1.7456142680647333</v>
      </c>
      <c r="G112" s="6">
        <v>1.7931458155795781</v>
      </c>
      <c r="H112" s="6">
        <v>-0.6078960035476304</v>
      </c>
      <c r="I112" s="40">
        <f>SUMPRODUCT(J112:O112,Results!B$12:G$12)+Results!$E$5*H112-AD112+AE112</f>
        <v>46.693202493581971</v>
      </c>
      <c r="J112" s="9">
        <f>SUMPRODUCT($A112:$F112,Results!$B$15:$G$15)</f>
        <v>8.5635263728597835</v>
      </c>
      <c r="K112" s="9">
        <f>SUMPRODUCT($A112:$F112,Results!$B$16:$G$16)</f>
        <v>-4.2914393714752483</v>
      </c>
      <c r="L112" s="9">
        <f>SUMPRODUCT($A112:$F112,Results!$B$17:$G$17)</f>
        <v>28.988147278502929</v>
      </c>
      <c r="M112" s="9">
        <f>SUMPRODUCT($A112:$F112,Results!$B$18:$G$18)</f>
        <v>-2.3211393386412325</v>
      </c>
      <c r="N112" s="9">
        <f>SUMPRODUCT($A112:$F112,Results!$B$19:$G$19)</f>
        <v>-6.5034680233598854</v>
      </c>
      <c r="O112" s="9">
        <f>SUMPRODUCT($A112:$F112,Results!$B$20:$G$20)</f>
        <v>5.000359800027514</v>
      </c>
      <c r="P112" s="9" cm="1">
        <f t="array" ref="P112">SUMPRODUCT(J112:O112,TRANSPOSE(BQ$20:BQ$25))+$AI$20-$BQ$27</f>
        <v>45.33867614341991</v>
      </c>
      <c r="Q112" s="27" cm="1">
        <f t="array" ref="Q112">SUMPRODUCT(J112:O112,TRANSPOSE(EX$20:EX$25))+$AI$20-$EX$27</f>
        <v>47.986642143921202</v>
      </c>
      <c r="R112" s="9">
        <f>I112-Results!$E$5*H112</f>
        <v>50.340578514867751</v>
      </c>
      <c r="S112" s="9" cm="1">
        <f t="array" ref="S112">SUMPRODUCT(J112:O112,TRANSPOSE(AW$28:AW$33))+$AI$20-$AH$26</f>
        <v>31.82613554548162</v>
      </c>
      <c r="T112" s="9">
        <f>SUMPRODUCT(J112:O112,Results!K$9:P$9)</f>
        <v>53.703301213731223</v>
      </c>
      <c r="U112" s="9">
        <f>SUMPRODUCT(J112:O112,Results!K$9:P$9)+$AI$20-$AH$31</f>
        <v>52.121072492658072</v>
      </c>
      <c r="V112" s="9">
        <f t="shared" si="95"/>
        <v>1.354526350162061</v>
      </c>
      <c r="W112" s="9">
        <f t="shared" si="96"/>
        <v>-1.2934396503392307</v>
      </c>
      <c r="X112" s="9">
        <f t="shared" si="97"/>
        <v>-3.6473760212857798</v>
      </c>
      <c r="Y112" s="9">
        <f t="shared" si="98"/>
        <v>14.867066948100351</v>
      </c>
      <c r="Z112" s="9">
        <f t="shared" si="99"/>
        <v>13.95097906649184</v>
      </c>
      <c r="AA112" s="9">
        <f t="shared" si="100"/>
        <v>-5.4278699990761012</v>
      </c>
      <c r="AC112" s="9">
        <v>-1.3584434674239603</v>
      </c>
      <c r="AD112" s="9">
        <v>-1.3584434674239603</v>
      </c>
      <c r="AE112" s="9">
        <f t="shared" si="101"/>
        <v>-1.3584434674239603</v>
      </c>
      <c r="AF112" s="9">
        <f t="shared" ca="1" si="94"/>
        <v>0.94913924797026195</v>
      </c>
    </row>
    <row r="113" spans="1:32">
      <c r="A113" s="6">
        <v>0.15704806413801964</v>
      </c>
      <c r="B113" s="6">
        <v>6.7585865001752845</v>
      </c>
      <c r="C113" s="6">
        <v>-0.8322943384381043</v>
      </c>
      <c r="D113" s="6">
        <v>0.59703385181221602</v>
      </c>
      <c r="E113" s="6">
        <v>2.457091550345702</v>
      </c>
      <c r="F113" s="6">
        <v>-1.8319634221016425</v>
      </c>
      <c r="G113" s="6">
        <v>-1.6830747451773012</v>
      </c>
      <c r="H113" s="6">
        <v>-4.0841165643045096</v>
      </c>
      <c r="I113" s="40">
        <f>SUMPRODUCT(J113:O113,Results!B$12:G$12)+Results!$E$5*H113-AD113+AE113</f>
        <v>-1.2777989066761783</v>
      </c>
      <c r="J113" s="9">
        <f>SUMPRODUCT($A113:$F113,Results!$B$15:$G$15)</f>
        <v>-7.6844995004180507</v>
      </c>
      <c r="K113" s="9">
        <f>SUMPRODUCT($A113:$F113,Results!$B$16:$G$16)</f>
        <v>-6.4286153960234431</v>
      </c>
      <c r="L113" s="9">
        <f>SUMPRODUCT($A113:$F113,Results!$B$17:$G$17)</f>
        <v>12.92439505550629</v>
      </c>
      <c r="M113" s="9">
        <f>SUMPRODUCT($A113:$F113,Results!$B$18:$G$18)</f>
        <v>5.2369976364582991</v>
      </c>
      <c r="N113" s="9">
        <f>SUMPRODUCT($A113:$F113,Results!$B$19:$G$19)</f>
        <v>-1.7979133383070141</v>
      </c>
      <c r="O113" s="9">
        <f>SUMPRODUCT($A113:$F113,Results!$B$20:$G$20)</f>
        <v>17.520946310768579</v>
      </c>
      <c r="P113" s="9" cm="1">
        <f t="array" ref="P113">SUMPRODUCT(J113:O113,TRANSPOSE(BQ$20:BQ$25))+$AI$20-$BQ$27</f>
        <v>13.150441832686347</v>
      </c>
      <c r="Q113" s="27" cm="1">
        <f t="array" ref="Q113">SUMPRODUCT(J113:O113,TRANSPOSE(EX$20:EX$25))+$AI$20-$EX$27</f>
        <v>20.336094365932453</v>
      </c>
      <c r="R113" s="9">
        <f>I113-Results!$E$5*H113</f>
        <v>23.226900479150881</v>
      </c>
      <c r="S113" s="9" cm="1">
        <f t="array" ref="S113">SUMPRODUCT(J113:O113,TRANSPOSE(AW$28:AW$33))+$AI$20-$AH$26</f>
        <v>4.6149787809276503</v>
      </c>
      <c r="T113" s="9">
        <f>SUMPRODUCT(J113:O113,Results!K$9:P$9)</f>
        <v>23.850910181329308</v>
      </c>
      <c r="U113" s="9">
        <f>SUMPRODUCT(J113:O113,Results!K$9:P$9)+$AI$20-$AH$31</f>
        <v>22.268681460256147</v>
      </c>
      <c r="V113" s="9">
        <f t="shared" si="95"/>
        <v>-14.428240739362526</v>
      </c>
      <c r="W113" s="9">
        <f t="shared" si="96"/>
        <v>-21.613893272608632</v>
      </c>
      <c r="X113" s="9">
        <f t="shared" si="97"/>
        <v>-24.50469938582706</v>
      </c>
      <c r="Y113" s="9">
        <f t="shared" si="98"/>
        <v>-5.8927776876038287</v>
      </c>
      <c r="Z113" s="9">
        <f t="shared" si="99"/>
        <v>-34.020022333766306</v>
      </c>
      <c r="AA113" s="9">
        <f t="shared" si="100"/>
        <v>-23.546480366932325</v>
      </c>
      <c r="AC113" s="9">
        <v>-21.697672857641873</v>
      </c>
      <c r="AD113" s="9">
        <v>-21.697672857641873</v>
      </c>
      <c r="AE113" s="9">
        <f t="shared" si="101"/>
        <v>-21.697672857641873</v>
      </c>
      <c r="AF113" s="9">
        <f t="shared" ca="1" si="94"/>
        <v>0.47741704907372617</v>
      </c>
    </row>
    <row r="114" spans="1:32">
      <c r="A114" s="6">
        <v>3.8249313858937315</v>
      </c>
      <c r="B114" s="6">
        <v>-0.85130359378671072</v>
      </c>
      <c r="C114" s="6">
        <v>-1.4913236717335996</v>
      </c>
      <c r="D114" s="6">
        <v>8.8460475190275041</v>
      </c>
      <c r="E114" s="6">
        <v>2.0226864537277609</v>
      </c>
      <c r="F114" s="6">
        <v>0.39944449292696416</v>
      </c>
      <c r="G114" s="6">
        <v>0.82163585764600533</v>
      </c>
      <c r="H114" s="6">
        <v>-1.579405961481203</v>
      </c>
      <c r="I114" s="40">
        <f>SUMPRODUCT(J114:O114,Results!B$12:G$12)+Results!$E$5*H114-AD114+AE114</f>
        <v>47.762339518452649</v>
      </c>
      <c r="J114" s="9">
        <f>SUMPRODUCT($A114:$F114,Results!$B$15:$G$15)</f>
        <v>15.744388834525845</v>
      </c>
      <c r="K114" s="9">
        <f>SUMPRODUCT($A114:$F114,Results!$B$16:$G$16)</f>
        <v>-9.8883265756290104</v>
      </c>
      <c r="L114" s="9">
        <f>SUMPRODUCT($A114:$F114,Results!$B$17:$G$17)</f>
        <v>5.7445214301185308</v>
      </c>
      <c r="M114" s="9">
        <f>SUMPRODUCT($A114:$F114,Results!$B$18:$G$18)</f>
        <v>8.6598744963914545</v>
      </c>
      <c r="N114" s="9">
        <f>SUMPRODUCT($A114:$F114,Results!$B$19:$G$19)</f>
        <v>-7.1146247680463572</v>
      </c>
      <c r="O114" s="9">
        <f>SUMPRODUCT($A114:$F114,Results!$B$20:$G$20)</f>
        <v>29.491454537941244</v>
      </c>
      <c r="P114" s="9" cm="1">
        <f t="array" ref="P114">SUMPRODUCT(J114:O114,TRANSPOSE(BQ$20:BQ$25))+$AI$20-$BQ$27</f>
        <v>44.961252683409761</v>
      </c>
      <c r="Q114" s="27" cm="1">
        <f t="array" ref="Q114">SUMPRODUCT(J114:O114,TRANSPOSE(EX$20:EX$25))+$AI$20-$EX$27</f>
        <v>58.318030431283262</v>
      </c>
      <c r="R114" s="9">
        <f>I114-Results!$E$5*H114</f>
        <v>57.238775287339863</v>
      </c>
      <c r="S114" s="9" cm="1">
        <f t="array" ref="S114">SUMPRODUCT(J114:O114,TRANSPOSE(AW$28:AW$33))+$AI$20-$AH$26</f>
        <v>22.772306088673872</v>
      </c>
      <c r="T114" s="9">
        <f>SUMPRODUCT(J114:O114,Results!K$9:P$9)</f>
        <v>58.147890740263364</v>
      </c>
      <c r="U114" s="9">
        <f>SUMPRODUCT(J114:O114,Results!K$9:P$9)+$AI$20-$AH$31</f>
        <v>56.565662019190199</v>
      </c>
      <c r="V114" s="9">
        <f t="shared" si="95"/>
        <v>2.8010868350428879</v>
      </c>
      <c r="W114" s="9">
        <f t="shared" si="96"/>
        <v>-10.555690912830613</v>
      </c>
      <c r="X114" s="9">
        <f t="shared" si="97"/>
        <v>-9.4764357688872138</v>
      </c>
      <c r="Y114" s="9">
        <f t="shared" si="98"/>
        <v>24.990033429778777</v>
      </c>
      <c r="Z114" s="9">
        <f t="shared" si="99"/>
        <v>15.020116091362517</v>
      </c>
      <c r="AA114" s="9">
        <f t="shared" si="100"/>
        <v>-8.8033225007375506</v>
      </c>
      <c r="AC114" s="9">
        <v>-10.590019479192179</v>
      </c>
      <c r="AD114" s="9">
        <v>-10.590019479192179</v>
      </c>
      <c r="AE114" s="9">
        <f t="shared" si="101"/>
        <v>-10.590019479192179</v>
      </c>
      <c r="AF114" s="9">
        <f t="shared" ca="1" si="94"/>
        <v>0.13691194133622731</v>
      </c>
    </row>
    <row r="115" spans="1:32">
      <c r="A115" s="6">
        <v>-2.9457579302554868E-2</v>
      </c>
      <c r="B115" s="6">
        <v>0.6846382824141013</v>
      </c>
      <c r="C115" s="6">
        <v>2.7177825463451093</v>
      </c>
      <c r="D115" s="6">
        <v>1.2837800216429458</v>
      </c>
      <c r="E115" s="6">
        <v>2.978432067502101</v>
      </c>
      <c r="F115" s="6">
        <v>1.8720336982881958</v>
      </c>
      <c r="G115" s="6">
        <v>1.4426562080465424</v>
      </c>
      <c r="H115" s="6">
        <v>-0.95838561108066611</v>
      </c>
      <c r="I115" s="40">
        <f>SUMPRODUCT(J115:O115,Results!B$12:G$12)+Results!$E$5*H115-AD115+AE115</f>
        <v>27.964109669222353</v>
      </c>
      <c r="J115" s="9">
        <f>SUMPRODUCT($A115:$F115,Results!$B$15:$G$15)</f>
        <v>13.985549424182668</v>
      </c>
      <c r="K115" s="9">
        <f>SUMPRODUCT($A115:$F115,Results!$B$16:$G$16)</f>
        <v>-1.5566757128887179</v>
      </c>
      <c r="L115" s="9">
        <f>SUMPRODUCT($A115:$F115,Results!$B$17:$G$17)</f>
        <v>12.857615212635327</v>
      </c>
      <c r="M115" s="9">
        <f>SUMPRODUCT($A115:$F115,Results!$B$18:$G$18)</f>
        <v>-6.4157306898679227</v>
      </c>
      <c r="N115" s="9">
        <f>SUMPRODUCT($A115:$F115,Results!$B$19:$G$19)</f>
        <v>-16.259845740545053</v>
      </c>
      <c r="O115" s="9">
        <f>SUMPRODUCT($A115:$F115,Results!$B$20:$G$20)</f>
        <v>-0.66208402200965022</v>
      </c>
      <c r="P115" s="9" cm="1">
        <f t="array" ref="P115">SUMPRODUCT(J115:O115,TRANSPOSE(BQ$20:BQ$25))+$AI$20-$BQ$27</f>
        <v>31.928724720866775</v>
      </c>
      <c r="Q115" s="27" cm="1">
        <f t="array" ref="Q115">SUMPRODUCT(J115:O115,TRANSPOSE(EX$20:EX$25))+$AI$20-$EX$27</f>
        <v>34.035457256901054</v>
      </c>
      <c r="R115" s="9">
        <f>I115-Results!$E$5*H115</f>
        <v>33.71442333570635</v>
      </c>
      <c r="S115" s="9" cm="1">
        <f t="array" ref="S115">SUMPRODUCT(J115:O115,TRANSPOSE(AW$28:AW$33))+$AI$20-$AH$26</f>
        <v>31.75565319745462</v>
      </c>
      <c r="T115" s="9">
        <f>SUMPRODUCT(J115:O115,Results!K$9:P$9)</f>
        <v>35.306195495382937</v>
      </c>
      <c r="U115" s="9">
        <f>SUMPRODUCT(J115:O115,Results!K$9:P$9)+$AI$20-$AH$31</f>
        <v>33.723966774309787</v>
      </c>
      <c r="V115" s="9">
        <f t="shared" si="95"/>
        <v>-3.9646150516444223</v>
      </c>
      <c r="W115" s="9">
        <f t="shared" si="96"/>
        <v>-6.0713475876787015</v>
      </c>
      <c r="X115" s="9">
        <f t="shared" si="97"/>
        <v>-5.7503136664839971</v>
      </c>
      <c r="Y115" s="9">
        <f t="shared" si="98"/>
        <v>-3.7915435282322676</v>
      </c>
      <c r="Z115" s="9">
        <f t="shared" si="99"/>
        <v>-4.7781137578677786</v>
      </c>
      <c r="AA115" s="9">
        <f t="shared" si="100"/>
        <v>-5.7598571050874341</v>
      </c>
      <c r="AC115" s="9">
        <v>-6.082863104896262</v>
      </c>
      <c r="AD115" s="9">
        <v>-6.082863104896262</v>
      </c>
      <c r="AE115" s="9">
        <f t="shared" si="101"/>
        <v>-6.082863104896262</v>
      </c>
      <c r="AF115" s="9">
        <f t="shared" ca="1" si="94"/>
        <v>0.85662336408447171</v>
      </c>
    </row>
    <row r="116" spans="1:32">
      <c r="A116" s="6">
        <v>1.1012091872325358</v>
      </c>
      <c r="B116" s="6">
        <v>6.1295154249937784</v>
      </c>
      <c r="C116" s="6">
        <v>5.6429827520371827</v>
      </c>
      <c r="D116" s="6">
        <v>-2.4780542554980629</v>
      </c>
      <c r="E116" s="6">
        <v>1.3305001405165344</v>
      </c>
      <c r="F116" s="6">
        <v>-0.46936784455903507</v>
      </c>
      <c r="G116" s="6">
        <v>0.18483684317058607</v>
      </c>
      <c r="H116" s="6">
        <v>-2.2162049759566225</v>
      </c>
      <c r="I116" s="40">
        <f>SUMPRODUCT(J116:O116,Results!B$12:G$12)+Results!$E$5*H116-AD116+AE116</f>
        <v>-10.767088409840976</v>
      </c>
      <c r="J116" s="9">
        <f>SUMPRODUCT($A116:$F116,Results!$B$15:$G$15)</f>
        <v>5.8573738441967489</v>
      </c>
      <c r="K116" s="9">
        <f>SUMPRODUCT($A116:$F116,Results!$B$16:$G$16)</f>
        <v>-15.044201116754959</v>
      </c>
      <c r="L116" s="9">
        <f>SUMPRODUCT($A116:$F116,Results!$B$17:$G$17)</f>
        <v>4.5259574491985131</v>
      </c>
      <c r="M116" s="9">
        <f>SUMPRODUCT($A116:$F116,Results!$B$18:$G$18)</f>
        <v>-11.726756787869721</v>
      </c>
      <c r="N116" s="9">
        <f>SUMPRODUCT($A116:$F116,Results!$B$19:$G$19)</f>
        <v>-15.83975163628792</v>
      </c>
      <c r="O116" s="9">
        <f>SUMPRODUCT($A116:$F116,Results!$B$20:$G$20)</f>
        <v>4.2462249735870428</v>
      </c>
      <c r="P116" s="9" cm="1">
        <f t="array" ref="P116">SUMPRODUCT(J116:O116,TRANSPOSE(BQ$20:BQ$25))+$AI$20-$BQ$27</f>
        <v>4.0412419744858781</v>
      </c>
      <c r="Q116" s="27" cm="1">
        <f t="array" ref="Q116">SUMPRODUCT(J116:O116,TRANSPOSE(EX$20:EX$25))+$AI$20-$EX$27</f>
        <v>-0.63020468023059095</v>
      </c>
      <c r="R116" s="9">
        <f>I116-Results!$E$5*H116</f>
        <v>2.5301414458987583</v>
      </c>
      <c r="S116" s="9" cm="1">
        <f t="array" ref="S116">SUMPRODUCT(J116:O116,TRANSPOSE(AW$28:AW$33))+$AI$20-$AH$26</f>
        <v>24.740871828648153</v>
      </c>
      <c r="T116" s="9">
        <f>SUMPRODUCT(J116:O116,Results!K$9:P$9)</f>
        <v>2.9922098387748761</v>
      </c>
      <c r="U116" s="9">
        <f>SUMPRODUCT(J116:O116,Results!K$9:P$9)+$AI$20-$AH$31</f>
        <v>1.4099811177017187</v>
      </c>
      <c r="V116" s="9">
        <f t="shared" si="95"/>
        <v>-14.808330384326855</v>
      </c>
      <c r="W116" s="9">
        <f t="shared" si="96"/>
        <v>-10.136883729610386</v>
      </c>
      <c r="X116" s="9">
        <f t="shared" si="97"/>
        <v>-13.297229855739735</v>
      </c>
      <c r="Y116" s="9">
        <f t="shared" si="98"/>
        <v>-35.507960238489133</v>
      </c>
      <c r="Z116" s="9">
        <f t="shared" si="99"/>
        <v>-43.509311836931104</v>
      </c>
      <c r="AA116" s="9">
        <f t="shared" si="100"/>
        <v>-12.177069527542695</v>
      </c>
      <c r="AC116" s="9">
        <v>-10.172304934651965</v>
      </c>
      <c r="AD116" s="9">
        <v>-10.172304934651965</v>
      </c>
      <c r="AE116" s="9">
        <f t="shared" si="101"/>
        <v>-10.172304934651965</v>
      </c>
      <c r="AF116" s="9">
        <f t="shared" ca="1" si="94"/>
        <v>0.97465922395953131</v>
      </c>
    </row>
    <row r="117" spans="1:32">
      <c r="A117" s="6">
        <v>6.2400030631035186</v>
      </c>
      <c r="B117" s="6">
        <v>2.6250121980768273</v>
      </c>
      <c r="C117" s="6">
        <v>-1.9207277463165904</v>
      </c>
      <c r="D117" s="6">
        <v>6.8128793993529948</v>
      </c>
      <c r="E117" s="6">
        <v>6.1837124660988971</v>
      </c>
      <c r="F117" s="6">
        <v>-1.2347580726671086</v>
      </c>
      <c r="G117" s="6">
        <v>7.8725645295990567</v>
      </c>
      <c r="H117" s="6">
        <v>5.4715227104718487</v>
      </c>
      <c r="I117" s="40">
        <f>SUMPRODUCT(J117:O117,Results!B$12:G$12)+Results!$E$5*H117-AD117+AE117</f>
        <v>139.00712446303663</v>
      </c>
      <c r="J117" s="9">
        <f>SUMPRODUCT($A117:$F117,Results!$B$15:$G$15)</f>
        <v>31.982997826463119</v>
      </c>
      <c r="K117" s="9">
        <f>SUMPRODUCT($A117:$F117,Results!$B$16:$G$16)</f>
        <v>-17.97824025278295</v>
      </c>
      <c r="L117" s="9">
        <f>SUMPRODUCT($A117:$F117,Results!$B$17:$G$17)</f>
        <v>13.62799818624368</v>
      </c>
      <c r="M117" s="9">
        <f>SUMPRODUCT($A117:$F117,Results!$B$18:$G$18)</f>
        <v>4.0551645990476057</v>
      </c>
      <c r="N117" s="9">
        <f>SUMPRODUCT($A117:$F117,Results!$B$19:$G$19)</f>
        <v>-11.445429346668456</v>
      </c>
      <c r="O117" s="9">
        <f>SUMPRODUCT($A117:$F117,Results!$B$20:$G$20)</f>
        <v>42.447966121375138</v>
      </c>
      <c r="P117" s="9" cm="1">
        <f t="array" ref="P117">SUMPRODUCT(J117:O117,TRANSPOSE(BQ$20:BQ$25))+$AI$20-$BQ$27</f>
        <v>84.195027453306608</v>
      </c>
      <c r="Q117" s="27" cm="1">
        <f t="array" ref="Q117">SUMPRODUCT(J117:O117,TRANSPOSE(EX$20:EX$25))+$AI$20-$EX$27</f>
        <v>105.56757219107303</v>
      </c>
      <c r="R117" s="9">
        <f>I117-Results!$E$5*H117</f>
        <v>106.17798820020553</v>
      </c>
      <c r="S117" s="9" cm="1">
        <f t="array" ref="S117">SUMPRODUCT(J117:O117,TRANSPOSE(AW$28:AW$33))+$AI$20-$AH$26</f>
        <v>51.778106922676429</v>
      </c>
      <c r="T117" s="9">
        <f>SUMPRODUCT(J117:O117,Results!K$9:P$9)</f>
        <v>108.44329526388347</v>
      </c>
      <c r="U117" s="9">
        <f>SUMPRODUCT(J117:O117,Results!K$9:P$9)+$AI$20-$AH$31</f>
        <v>106.86106654281031</v>
      </c>
      <c r="V117" s="9">
        <f t="shared" si="95"/>
        <v>54.812097009730024</v>
      </c>
      <c r="W117" s="9">
        <f t="shared" si="96"/>
        <v>33.439552271963606</v>
      </c>
      <c r="X117" s="9">
        <f t="shared" si="97"/>
        <v>32.829136262831099</v>
      </c>
      <c r="Y117" s="9">
        <f t="shared" si="98"/>
        <v>87.229017540360203</v>
      </c>
      <c r="Z117" s="9">
        <f t="shared" si="99"/>
        <v>106.26490103594651</v>
      </c>
      <c r="AA117" s="9">
        <f t="shared" si="100"/>
        <v>32.146057920226326</v>
      </c>
      <c r="AC117" s="9">
        <v>33.335222139978697</v>
      </c>
      <c r="AD117" s="9">
        <v>33.335222139978697</v>
      </c>
      <c r="AE117" s="9">
        <f t="shared" si="101"/>
        <v>33.335222139978697</v>
      </c>
      <c r="AF117" s="9">
        <f t="shared" ca="1" si="94"/>
        <v>0.72346722640041317</v>
      </c>
    </row>
    <row r="118" spans="1:32">
      <c r="A118" s="6">
        <v>5.1569443975439455</v>
      </c>
      <c r="B118" s="6">
        <v>2.3308956113595243</v>
      </c>
      <c r="C118" s="6">
        <v>3.1391533459470562</v>
      </c>
      <c r="D118" s="6">
        <v>2.2065993222802378</v>
      </c>
      <c r="E118" s="6">
        <v>2.0502205219608984</v>
      </c>
      <c r="F118" s="6">
        <v>0.48385379716739857</v>
      </c>
      <c r="G118" s="6">
        <v>0.94036616695845865</v>
      </c>
      <c r="H118" s="6">
        <v>-1.4606756521687498</v>
      </c>
      <c r="I118" s="40">
        <f>SUMPRODUCT(J118:O118,Results!B$12:G$12)+Results!$E$5*H118-AD118+AE118</f>
        <v>29.65563798627608</v>
      </c>
      <c r="J118" s="9">
        <f>SUMPRODUCT($A118:$F118,Results!$B$15:$G$15)</f>
        <v>24.709930199355206</v>
      </c>
      <c r="K118" s="9">
        <f>SUMPRODUCT($A118:$F118,Results!$B$16:$G$16)</f>
        <v>-20.861255494116353</v>
      </c>
      <c r="L118" s="9">
        <f>SUMPRODUCT($A118:$F118,Results!$B$17:$G$17)</f>
        <v>0.11049950684643595</v>
      </c>
      <c r="M118" s="9">
        <f>SUMPRODUCT($A118:$F118,Results!$B$18:$G$18)</f>
        <v>-6.2801232540196317</v>
      </c>
      <c r="N118" s="9">
        <f>SUMPRODUCT($A118:$F118,Results!$B$19:$G$19)</f>
        <v>-13.362777483420642</v>
      </c>
      <c r="O118" s="9">
        <f>SUMPRODUCT($A118:$F118,Results!$B$20:$G$20)</f>
        <v>20.609684984192043</v>
      </c>
      <c r="P118" s="9" cm="1">
        <f t="array" ref="P118">SUMPRODUCT(J118:O118,TRANSPOSE(BQ$20:BQ$25))+$AI$20-$BQ$27</f>
        <v>34.232616444044233</v>
      </c>
      <c r="Q118" s="27" cm="1">
        <f t="array" ref="Q118">SUMPRODUCT(J118:O118,TRANSPOSE(EX$20:EX$25))+$AI$20-$EX$27</f>
        <v>37.350912234630584</v>
      </c>
      <c r="R118" s="9">
        <f>I118-Results!$E$5*H118</f>
        <v>38.41969189928858</v>
      </c>
      <c r="S118" s="9" cm="1">
        <f t="array" ref="S118">SUMPRODUCT(J118:O118,TRANSPOSE(AW$28:AW$33))+$AI$20-$AH$26</f>
        <v>36.075201759968479</v>
      </c>
      <c r="T118" s="9">
        <f>SUMPRODUCT(J118:O118,Results!K$9:P$9)</f>
        <v>39.432713802135353</v>
      </c>
      <c r="U118" s="9">
        <f>SUMPRODUCT(J118:O118,Results!K$9:P$9)+$AI$20-$AH$31</f>
        <v>37.850485081062203</v>
      </c>
      <c r="V118" s="9">
        <f t="shared" si="95"/>
        <v>-4.5769784577681527</v>
      </c>
      <c r="W118" s="9">
        <f t="shared" si="96"/>
        <v>-7.6952742483545045</v>
      </c>
      <c r="X118" s="9">
        <f t="shared" si="97"/>
        <v>-8.7640539130124999</v>
      </c>
      <c r="Y118" s="9">
        <f t="shared" si="98"/>
        <v>-6.4195637736923992</v>
      </c>
      <c r="Z118" s="9">
        <f t="shared" si="99"/>
        <v>-3.0865854408140514</v>
      </c>
      <c r="AA118" s="9">
        <f t="shared" si="100"/>
        <v>-8.1948470947861232</v>
      </c>
      <c r="AC118" s="9">
        <v>-7.7194407229942748</v>
      </c>
      <c r="AD118" s="9">
        <v>-7.7194407229942748</v>
      </c>
      <c r="AE118" s="9">
        <f t="shared" si="101"/>
        <v>-7.7194407229942748</v>
      </c>
      <c r="AF118" s="9">
        <f t="shared" ca="1" si="94"/>
        <v>0.84925241130410978</v>
      </c>
    </row>
    <row r="119" spans="1:32">
      <c r="A119" s="6">
        <v>2.6006423659686249</v>
      </c>
      <c r="B119" s="6">
        <v>-0.15946691720872069</v>
      </c>
      <c r="C119" s="6">
        <v>2.7568836275049935</v>
      </c>
      <c r="D119" s="6">
        <v>3.500378971281966</v>
      </c>
      <c r="E119" s="6">
        <v>-0.28216969897214134</v>
      </c>
      <c r="F119" s="6">
        <v>4.1003203604500227</v>
      </c>
      <c r="G119" s="6">
        <v>9.3963158984959716E-2</v>
      </c>
      <c r="H119" s="6">
        <v>-2.3070786601422486</v>
      </c>
      <c r="I119" s="40">
        <f>SUMPRODUCT(J119:O119,Results!B$12:G$12)+Results!$E$5*H119-AD119+AE119</f>
        <v>-10.821232990643821</v>
      </c>
      <c r="J119" s="9">
        <f>SUMPRODUCT($A119:$F119,Results!$B$15:$G$15)</f>
        <v>11.939344789612328</v>
      </c>
      <c r="K119" s="9">
        <f>SUMPRODUCT($A119:$F119,Results!$B$16:$G$16)</f>
        <v>-10.917033397606351</v>
      </c>
      <c r="L119" s="9">
        <f>SUMPRODUCT($A119:$F119,Results!$B$17:$G$17)</f>
        <v>1.524651762723094</v>
      </c>
      <c r="M119" s="9">
        <f>SUMPRODUCT($A119:$F119,Results!$B$18:$G$18)</f>
        <v>-0.12157675813521607</v>
      </c>
      <c r="N119" s="9">
        <f>SUMPRODUCT($A119:$F119,Results!$B$19:$G$19)</f>
        <v>-9.5208763981665481</v>
      </c>
      <c r="O119" s="9">
        <f>SUMPRODUCT($A119:$F119,Results!$B$20:$G$20)</f>
        <v>6.0157308939707903</v>
      </c>
      <c r="P119" s="9" cm="1">
        <f t="array" ref="P119">SUMPRODUCT(J119:O119,TRANSPOSE(BQ$20:BQ$25))+$AI$20-$BQ$27</f>
        <v>10.385571159406027</v>
      </c>
      <c r="Q119" s="27" cm="1">
        <f t="array" ref="Q119">SUMPRODUCT(J119:O119,TRANSPOSE(EX$20:EX$25))+$AI$20-$EX$27</f>
        <v>4.353270805095697</v>
      </c>
      <c r="R119" s="9">
        <f>I119-Results!$E$5*H119</f>
        <v>3.0212389702096694</v>
      </c>
      <c r="S119" s="9" cm="1">
        <f t="array" ref="S119">SUMPRODUCT(J119:O119,TRANSPOSE(AW$28:AW$33))+$AI$20-$AH$26</f>
        <v>15.148885263564736</v>
      </c>
      <c r="T119" s="9">
        <f>SUMPRODUCT(J119:O119,Results!K$9:P$9)</f>
        <v>3.927625464638238</v>
      </c>
      <c r="U119" s="9">
        <f>SUMPRODUCT(J119:O119,Results!K$9:P$9)+$AI$20-$AH$31</f>
        <v>2.3453967435650824</v>
      </c>
      <c r="V119" s="9">
        <f t="shared" si="95"/>
        <v>-21.206804150049848</v>
      </c>
      <c r="W119" s="9">
        <f t="shared" si="96"/>
        <v>-15.174503795739518</v>
      </c>
      <c r="X119" s="9">
        <f t="shared" si="97"/>
        <v>-13.842471960853491</v>
      </c>
      <c r="Y119" s="9">
        <f t="shared" si="98"/>
        <v>-25.970118254208558</v>
      </c>
      <c r="Z119" s="9">
        <f t="shared" si="99"/>
        <v>-43.563456417733953</v>
      </c>
      <c r="AA119" s="9">
        <f t="shared" si="100"/>
        <v>-13.166629734208904</v>
      </c>
      <c r="AC119" s="9">
        <v>-15.115905296591485</v>
      </c>
      <c r="AD119" s="9">
        <v>-15.115905296591485</v>
      </c>
      <c r="AE119" s="9">
        <f t="shared" si="101"/>
        <v>-15.115905296591485</v>
      </c>
      <c r="AF119" s="9">
        <f t="shared" ca="1" si="94"/>
        <v>0.64407139257284307</v>
      </c>
    </row>
    <row r="120" spans="1:32">
      <c r="A120" s="6">
        <v>6.6611998707308793</v>
      </c>
      <c r="B120" s="6">
        <v>0.24724889685493662</v>
      </c>
      <c r="C120" s="6">
        <v>6.1625743740099646</v>
      </c>
      <c r="D120" s="6">
        <v>4.4605326977098878</v>
      </c>
      <c r="E120" s="6">
        <v>-1.8669983672695509</v>
      </c>
      <c r="F120" s="6">
        <v>0.41314157443926192</v>
      </c>
      <c r="G120" s="6">
        <v>-1.3710513369551123</v>
      </c>
      <c r="H120" s="6">
        <v>-3.7720931560823208</v>
      </c>
      <c r="I120" s="40">
        <f>SUMPRODUCT(J120:O120,Results!B$12:G$12)+Results!$E$5*H120-AD120+AE120</f>
        <v>-18.0444696264227</v>
      </c>
      <c r="J120" s="9">
        <f>SUMPRODUCT($A120:$F120,Results!$B$15:$G$15)</f>
        <v>23.929711961791142</v>
      </c>
      <c r="K120" s="9">
        <f>SUMPRODUCT($A120:$F120,Results!$B$16:$G$16)</f>
        <v>-29.280348575958364</v>
      </c>
      <c r="L120" s="9">
        <f>SUMPRODUCT($A120:$F120,Results!$B$17:$G$17)</f>
        <v>-16.238067242432692</v>
      </c>
      <c r="M120" s="9">
        <f>SUMPRODUCT($A120:$F120,Results!$B$18:$G$18)</f>
        <v>-8.9338963920794452</v>
      </c>
      <c r="N120" s="9">
        <f>SUMPRODUCT($A120:$F120,Results!$B$19:$G$19)</f>
        <v>-15.743587071665436</v>
      </c>
      <c r="O120" s="9">
        <f>SUMPRODUCT($A120:$F120,Results!$B$20:$G$20)</f>
        <v>21.965559999543864</v>
      </c>
      <c r="P120" s="9" cm="1">
        <f t="array" ref="P120">SUMPRODUCT(J120:O120,TRANSPOSE(BQ$20:BQ$25))+$AI$20-$BQ$27</f>
        <v>7.2174350916569878</v>
      </c>
      <c r="Q120" s="27" cm="1">
        <f t="array" ref="Q120">SUMPRODUCT(J120:O120,TRANSPOSE(EX$20:EX$25))+$AI$20-$EX$27</f>
        <v>3.6953035097450169</v>
      </c>
      <c r="R120" s="9">
        <f>I120-Results!$E$5*H120</f>
        <v>4.5880893100712257</v>
      </c>
      <c r="S120" s="9" cm="1">
        <f t="array" ref="S120">SUMPRODUCT(J120:O120,TRANSPOSE(AW$28:AW$33))+$AI$20-$AH$26</f>
        <v>27.456576984797607</v>
      </c>
      <c r="T120" s="9">
        <f>SUMPRODUCT(J120:O120,Results!K$9:P$9)</f>
        <v>3.9810256115150082</v>
      </c>
      <c r="U120" s="9">
        <f>SUMPRODUCT(J120:O120,Results!K$9:P$9)+$AI$20-$AH$31</f>
        <v>2.3987968904418508</v>
      </c>
      <c r="V120" s="9">
        <f t="shared" si="95"/>
        <v>-25.261904718079688</v>
      </c>
      <c r="W120" s="9">
        <f t="shared" si="96"/>
        <v>-21.739773136167717</v>
      </c>
      <c r="X120" s="9">
        <f t="shared" si="97"/>
        <v>-22.632558936493925</v>
      </c>
      <c r="Y120" s="9">
        <f t="shared" si="98"/>
        <v>-45.501046611220303</v>
      </c>
      <c r="Z120" s="9">
        <f t="shared" si="99"/>
        <v>-50.786693053512835</v>
      </c>
      <c r="AA120" s="9">
        <f t="shared" si="100"/>
        <v>-20.443266516864551</v>
      </c>
      <c r="AC120" s="9">
        <v>-21.719853887035338</v>
      </c>
      <c r="AD120" s="9">
        <v>-21.719853887035338</v>
      </c>
      <c r="AE120" s="9">
        <f t="shared" si="101"/>
        <v>-21.719853887035338</v>
      </c>
      <c r="AF120" s="9">
        <f t="shared" ca="1" si="94"/>
        <v>0.3867314474834419</v>
      </c>
    </row>
    <row r="121" spans="1:32">
      <c r="A121" s="6">
        <v>2.2456442737446185</v>
      </c>
      <c r="B121" s="6">
        <v>0.99720473595170478</v>
      </c>
      <c r="C121" s="6">
        <v>0.64822349880489116</v>
      </c>
      <c r="D121" s="6">
        <v>6.8737193092392674</v>
      </c>
      <c r="E121" s="6">
        <v>4.0510571580612007</v>
      </c>
      <c r="F121" s="6">
        <v>4.1545846643827202</v>
      </c>
      <c r="G121" s="6">
        <v>2.8562971410739335</v>
      </c>
      <c r="H121" s="6">
        <v>0.45525532194672502</v>
      </c>
      <c r="I121" s="40">
        <f>SUMPRODUCT(J121:O121,Results!B$12:G$12)+Results!$E$5*H121-AD121+AE121</f>
        <v>63.463753824324677</v>
      </c>
      <c r="J121" s="9">
        <f>SUMPRODUCT($A121:$F121,Results!$B$15:$G$15)</f>
        <v>19.068326302053755</v>
      </c>
      <c r="K121" s="9">
        <f>SUMPRODUCT($A121:$F121,Results!$B$16:$G$16)</f>
        <v>-6.9687668634350173</v>
      </c>
      <c r="L121" s="9">
        <f>SUMPRODUCT($A121:$F121,Results!$B$17:$G$17)</f>
        <v>20.182035717016788</v>
      </c>
      <c r="M121" s="9">
        <f>SUMPRODUCT($A121:$F121,Results!$B$18:$G$18)</f>
        <v>4.5104670920821146</v>
      </c>
      <c r="N121" s="9">
        <f>SUMPRODUCT($A121:$F121,Results!$B$19:$G$19)</f>
        <v>-16.251236788503807</v>
      </c>
      <c r="O121" s="9">
        <f>SUMPRODUCT($A121:$F121,Results!$B$20:$G$20)</f>
        <v>17.235266126414015</v>
      </c>
      <c r="P121" s="9" cm="1">
        <f t="array" ref="P121">SUMPRODUCT(J121:O121,TRANSPOSE(BQ$20:BQ$25))+$AI$20-$BQ$27</f>
        <v>58.043354683568346</v>
      </c>
      <c r="Q121" s="27" cm="1">
        <f t="array" ref="Q121">SUMPRODUCT(J121:O121,TRANSPOSE(EX$20:EX$25))+$AI$20-$EX$27</f>
        <v>62.771302980085494</v>
      </c>
      <c r="R121" s="9">
        <f>I121-Results!$E$5*H121</f>
        <v>60.732221892644326</v>
      </c>
      <c r="S121" s="9" cm="1">
        <f t="array" ref="S121">SUMPRODUCT(J121:O121,TRANSPOSE(AW$28:AW$33))+$AI$20-$AH$26</f>
        <v>40.687065880996016</v>
      </c>
      <c r="T121" s="9">
        <f>SUMPRODUCT(J121:O121,Results!K$9:P$9)</f>
        <v>63.360687262694697</v>
      </c>
      <c r="U121" s="9">
        <f>SUMPRODUCT(J121:O121,Results!K$9:P$9)+$AI$20-$AH$31</f>
        <v>61.778458541621546</v>
      </c>
      <c r="V121" s="9">
        <f t="shared" si="95"/>
        <v>5.4203991407563308</v>
      </c>
      <c r="W121" s="9">
        <f t="shared" si="96"/>
        <v>0.69245084423918257</v>
      </c>
      <c r="X121" s="9">
        <f t="shared" si="97"/>
        <v>2.731531931680351</v>
      </c>
      <c r="Y121" s="9">
        <f t="shared" si="98"/>
        <v>22.77668794332866</v>
      </c>
      <c r="Z121" s="9">
        <f t="shared" si="99"/>
        <v>30.721530397234545</v>
      </c>
      <c r="AA121" s="9">
        <f t="shared" si="100"/>
        <v>1.6852952827031302</v>
      </c>
      <c r="AC121" s="9">
        <v>0.70101599810595161</v>
      </c>
      <c r="AD121" s="9">
        <v>0.70101599810595161</v>
      </c>
      <c r="AE121" s="9">
        <f t="shared" si="101"/>
        <v>0.70101599810595161</v>
      </c>
      <c r="AF121" s="9">
        <f t="shared" ca="1" si="94"/>
        <v>0.55180227507338397</v>
      </c>
    </row>
    <row r="122" spans="1:32">
      <c r="A122" s="6">
        <v>3.3198267693578063</v>
      </c>
      <c r="B122" s="6">
        <v>-4.0856595272941663</v>
      </c>
      <c r="C122" s="6">
        <v>6.5353924482292998</v>
      </c>
      <c r="D122" s="6">
        <v>7.8982279328121896</v>
      </c>
      <c r="E122" s="6">
        <v>1.377268208951854</v>
      </c>
      <c r="F122" s="6">
        <v>1.4489012755004274</v>
      </c>
      <c r="G122" s="6">
        <v>-0.33220823335812577</v>
      </c>
      <c r="H122" s="6">
        <v>-2.7332500524853343</v>
      </c>
      <c r="I122" s="40">
        <f>SUMPRODUCT(J122:O122,Results!B$12:G$12)+Results!$E$5*H122-AD122+AE122</f>
        <v>33.136796564325429</v>
      </c>
      <c r="J122" s="9">
        <f>SUMPRODUCT($A122:$F122,Results!$B$15:$G$15)</f>
        <v>33.605573025073085</v>
      </c>
      <c r="K122" s="9">
        <f>SUMPRODUCT($A122:$F122,Results!$B$16:$G$16)</f>
        <v>-12.881979000868819</v>
      </c>
      <c r="L122" s="9">
        <f>SUMPRODUCT($A122:$F122,Results!$B$17:$G$17)</f>
        <v>-0.23228907908270613</v>
      </c>
      <c r="M122" s="9">
        <f>SUMPRODUCT($A122:$F122,Results!$B$18:$G$18)</f>
        <v>-12.818006398349517</v>
      </c>
      <c r="N122" s="9">
        <f>SUMPRODUCT($A122:$F122,Results!$B$19:$G$19)</f>
        <v>-30.844413850031394</v>
      </c>
      <c r="O122" s="9">
        <f>SUMPRODUCT($A122:$F122,Results!$B$20:$G$20)</f>
        <v>10.854445549813033</v>
      </c>
      <c r="P122" s="9" cm="1">
        <f t="array" ref="P122">SUMPRODUCT(J122:O122,TRANSPOSE(BQ$20:BQ$25))+$AI$20-$BQ$27</f>
        <v>46.784624207065285</v>
      </c>
      <c r="Q122" s="27" cm="1">
        <f t="array" ref="Q122">SUMPRODUCT(J122:O122,TRANSPOSE(EX$20:EX$25))+$AI$20-$EX$27</f>
        <v>51.252662095743602</v>
      </c>
      <c r="R122" s="9">
        <f>I122-Results!$E$5*H122</f>
        <v>49.536296879237433</v>
      </c>
      <c r="S122" s="9" cm="1">
        <f t="array" ref="S122">SUMPRODUCT(J122:O122,TRANSPOSE(AW$28:AW$33))+$AI$20-$AH$26</f>
        <v>56.116139176376535</v>
      </c>
      <c r="T122" s="9">
        <f>SUMPRODUCT(J122:O122,Results!K$9:P$9)</f>
        <v>50.268557810594274</v>
      </c>
      <c r="U122" s="9">
        <f>SUMPRODUCT(J122:O122,Results!K$9:P$9)+$AI$20-$AH$31</f>
        <v>48.686329089521109</v>
      </c>
      <c r="V122" s="9">
        <f t="shared" si="95"/>
        <v>-13.647827642739855</v>
      </c>
      <c r="W122" s="9">
        <f t="shared" si="96"/>
        <v>-18.115865531418173</v>
      </c>
      <c r="X122" s="9">
        <f t="shared" si="97"/>
        <v>-16.399500314912004</v>
      </c>
      <c r="Y122" s="9">
        <f t="shared" si="98"/>
        <v>-22.979342612051106</v>
      </c>
      <c r="Z122" s="9">
        <f t="shared" si="99"/>
        <v>0.39457313723529808</v>
      </c>
      <c r="AA122" s="9">
        <f t="shared" si="100"/>
        <v>-15.54953252519568</v>
      </c>
      <c r="AC122" s="9">
        <v>-18.107964176919388</v>
      </c>
      <c r="AD122" s="9">
        <v>-18.107964176919388</v>
      </c>
      <c r="AE122" s="9">
        <f t="shared" si="101"/>
        <v>-18.107964176919388</v>
      </c>
      <c r="AF122" s="9">
        <f t="shared" ca="1" si="94"/>
        <v>0.15449183183159954</v>
      </c>
    </row>
    <row r="123" spans="1:32">
      <c r="A123" s="6">
        <v>2.0927063099286443</v>
      </c>
      <c r="B123" s="6">
        <v>1.8415169901111796</v>
      </c>
      <c r="C123" s="6">
        <v>4.9927506050388608</v>
      </c>
      <c r="D123" s="6">
        <v>-1.5888203732704931</v>
      </c>
      <c r="E123" s="6">
        <v>-2.1111108448116127</v>
      </c>
      <c r="F123" s="6">
        <v>-3.974495478854001</v>
      </c>
      <c r="G123" s="6">
        <v>0.36657451424027127</v>
      </c>
      <c r="H123" s="6">
        <v>-2.0344673048869373</v>
      </c>
      <c r="I123" s="40">
        <f>SUMPRODUCT(J123:O123,Results!B$12:G$12)+Results!$E$5*H123-AD123+AE123</f>
        <v>-30.519870417594355</v>
      </c>
      <c r="J123" s="9">
        <f>SUMPRODUCT($A123:$F123,Results!$B$15:$G$15)</f>
        <v>3.9275849735470545</v>
      </c>
      <c r="K123" s="9">
        <f>SUMPRODUCT($A123:$F123,Results!$B$16:$G$16)</f>
        <v>-15.464618577197824</v>
      </c>
      <c r="L123" s="9">
        <f>SUMPRODUCT($A123:$F123,Results!$B$17:$G$17)</f>
        <v>-16.700792930191856</v>
      </c>
      <c r="M123" s="9">
        <f>SUMPRODUCT($A123:$F123,Results!$B$18:$G$18)</f>
        <v>-12.698409052522397</v>
      </c>
      <c r="N123" s="9">
        <f>SUMPRODUCT($A123:$F123,Results!$B$19:$G$19)</f>
        <v>-8.0017144173317813</v>
      </c>
      <c r="O123" s="9">
        <f>SUMPRODUCT($A123:$F123,Results!$B$20:$G$20)</f>
        <v>6.0699155997023739</v>
      </c>
      <c r="P123" s="9" cm="1">
        <f t="array" ref="P123">SUMPRODUCT(J123:O123,TRANSPOSE(BQ$20:BQ$25))+$AI$20-$BQ$27</f>
        <v>-22.514703164104514</v>
      </c>
      <c r="Q123" s="27" cm="1">
        <f t="array" ref="Q123">SUMPRODUCT(J123:O123,TRANSPOSE(EX$20:EX$25))+$AI$20-$EX$27</f>
        <v>-21.972323257906616</v>
      </c>
      <c r="R123" s="9">
        <f>I123-Results!$E$5*H123</f>
        <v>-18.313066588272733</v>
      </c>
      <c r="S123" s="9" cm="1">
        <f t="array" ref="S123">SUMPRODUCT(J123:O123,TRANSPOSE(AW$28:AW$33))+$AI$20-$AH$26</f>
        <v>3.0559658437696839</v>
      </c>
      <c r="T123" s="9">
        <f>SUMPRODUCT(J123:O123,Results!K$9:P$9)</f>
        <v>-20.129238275699588</v>
      </c>
      <c r="U123" s="9">
        <f>SUMPRODUCT(J123:O123,Results!K$9:P$9)+$AI$20-$AH$31</f>
        <v>-21.711466996772746</v>
      </c>
      <c r="V123" s="9">
        <f t="shared" si="95"/>
        <v>-8.0051672534898408</v>
      </c>
      <c r="W123" s="9">
        <f t="shared" si="96"/>
        <v>-8.5475471596877384</v>
      </c>
      <c r="X123" s="9">
        <f t="shared" si="97"/>
        <v>-12.206803829321622</v>
      </c>
      <c r="Y123" s="9">
        <f t="shared" si="98"/>
        <v>-33.575836261364039</v>
      </c>
      <c r="Z123" s="9">
        <f t="shared" si="99"/>
        <v>-63.262093844684486</v>
      </c>
      <c r="AA123" s="9">
        <f t="shared" si="100"/>
        <v>-8.8084034208216089</v>
      </c>
      <c r="AC123" s="9">
        <v>-8.6006707853325466</v>
      </c>
      <c r="AD123" s="9">
        <v>-8.6006707853325466</v>
      </c>
      <c r="AE123" s="9">
        <f t="shared" si="101"/>
        <v>-8.6006707853325466</v>
      </c>
      <c r="AF123" s="9">
        <f t="shared" ca="1" si="94"/>
        <v>0.18983691696842542</v>
      </c>
    </row>
    <row r="124" spans="1:32">
      <c r="A124" s="6">
        <v>1.0582848823207696</v>
      </c>
      <c r="B124" s="6">
        <v>2.9534526950814288</v>
      </c>
      <c r="C124" s="6">
        <v>-2.0342055998384705</v>
      </c>
      <c r="D124" s="6">
        <v>2.1880058547996222</v>
      </c>
      <c r="E124" s="6">
        <v>-2.9606719095199425E-2</v>
      </c>
      <c r="F124" s="6">
        <v>2.32917433110183</v>
      </c>
      <c r="G124" s="6">
        <v>1.6027749768842732</v>
      </c>
      <c r="H124" s="6">
        <v>-0.79826684224293531</v>
      </c>
      <c r="I124" s="40">
        <f>SUMPRODUCT(J124:O124,Results!B$12:G$12)+Results!$E$5*H124-AD124+AE124</f>
        <v>-7.8645113444515493</v>
      </c>
      <c r="J124" s="9">
        <f>SUMPRODUCT($A124:$F124,Results!$B$15:$G$15)</f>
        <v>-7.5324396945269658</v>
      </c>
      <c r="K124" s="9">
        <f>SUMPRODUCT($A124:$F124,Results!$B$16:$G$16)</f>
        <v>-4.7247450307002801</v>
      </c>
      <c r="L124" s="9">
        <f>SUMPRODUCT($A124:$F124,Results!$B$17:$G$17)</f>
        <v>6.6090000627671621</v>
      </c>
      <c r="M124" s="9">
        <f>SUMPRODUCT($A124:$F124,Results!$B$18:$G$18)</f>
        <v>11.780734675043869</v>
      </c>
      <c r="N124" s="9">
        <f>SUMPRODUCT($A124:$F124,Results!$B$19:$G$19)</f>
        <v>6.0835992140901389</v>
      </c>
      <c r="O124" s="9">
        <f>SUMPRODUCT($A124:$F124,Results!$B$20:$G$20)</f>
        <v>11.457693018827269</v>
      </c>
      <c r="P124" s="9" cm="1">
        <f t="array" ref="P124">SUMPRODUCT(J124:O124,TRANSPOSE(BQ$20:BQ$25))+$AI$20-$BQ$27</f>
        <v>-2.1869103591859442</v>
      </c>
      <c r="Q124" s="27" cm="1">
        <f t="array" ref="Q124">SUMPRODUCT(J124:O124,TRANSPOSE(EX$20:EX$25))+$AI$20-$EX$27</f>
        <v>-3.0900149342095524</v>
      </c>
      <c r="R124" s="9">
        <f>I124-Results!$E$5*H124</f>
        <v>-3.0749102909939374</v>
      </c>
      <c r="S124" s="9" cm="1">
        <f t="array" ref="S124">SUMPRODUCT(J124:O124,TRANSPOSE(AW$28:AW$33))+$AI$20-$AH$26</f>
        <v>-12.709976418091514</v>
      </c>
      <c r="T124" s="9">
        <f>SUMPRODUCT(J124:O124,Results!K$9:P$9)</f>
        <v>-2.4100299745254468</v>
      </c>
      <c r="U124" s="9">
        <f>SUMPRODUCT(J124:O124,Results!K$9:P$9)+$AI$20-$AH$31</f>
        <v>-3.9922586955986041</v>
      </c>
      <c r="V124" s="9">
        <f t="shared" si="95"/>
        <v>-5.6776009852656051</v>
      </c>
      <c r="W124" s="9">
        <f t="shared" si="96"/>
        <v>-4.7744964102419969</v>
      </c>
      <c r="X124" s="9">
        <f t="shared" si="97"/>
        <v>-4.7896010534576119</v>
      </c>
      <c r="Y124" s="9">
        <f t="shared" si="98"/>
        <v>4.8454650736399651</v>
      </c>
      <c r="Z124" s="9">
        <f t="shared" si="99"/>
        <v>-40.606734771541682</v>
      </c>
      <c r="AA124" s="9">
        <f t="shared" si="100"/>
        <v>-3.8722526488529452</v>
      </c>
      <c r="AC124" s="9">
        <v>-4.7607977054961799</v>
      </c>
      <c r="AD124" s="9">
        <v>-4.7607977054961799</v>
      </c>
      <c r="AE124" s="9">
        <f t="shared" si="101"/>
        <v>-4.7607977054961799</v>
      </c>
      <c r="AF124" s="9">
        <f t="shared" ca="1" si="94"/>
        <v>6.2650793710992247E-2</v>
      </c>
    </row>
    <row r="125" spans="1:32">
      <c r="A125" s="6">
        <v>10.425800195772368</v>
      </c>
      <c r="B125" s="6">
        <v>1.0896627172306372</v>
      </c>
      <c r="C125" s="6">
        <v>6.0525645082766379</v>
      </c>
      <c r="D125" s="6">
        <v>1.276492742960035</v>
      </c>
      <c r="E125" s="6">
        <v>1.7862843520646572</v>
      </c>
      <c r="F125" s="6">
        <v>7.8390218982267701</v>
      </c>
      <c r="G125" s="6">
        <v>-3.4304421821596662</v>
      </c>
      <c r="H125" s="6">
        <v>-5.8314840012868743</v>
      </c>
      <c r="I125" s="40">
        <f>SUMPRODUCT(J125:O125,Results!B$12:G$12)+Results!$E$5*H125-AD125+AE125</f>
        <v>-2.8669833650356367</v>
      </c>
      <c r="J125" s="9">
        <f>SUMPRODUCT($A125:$F125,Results!$B$15:$G$15)</f>
        <v>51.545015331190427</v>
      </c>
      <c r="K125" s="9">
        <f>SUMPRODUCT($A125:$F125,Results!$B$16:$G$16)</f>
        <v>-37.140570834728564</v>
      </c>
      <c r="L125" s="9">
        <f>SUMPRODUCT($A125:$F125,Results!$B$17:$G$17)</f>
        <v>-4.146423086852927</v>
      </c>
      <c r="M125" s="9">
        <f>SUMPRODUCT($A125:$F125,Results!$B$18:$G$18)</f>
        <v>-10.894422217418917</v>
      </c>
      <c r="N125" s="9">
        <f>SUMPRODUCT($A125:$F125,Results!$B$19:$G$19)</f>
        <v>-17.541077904064121</v>
      </c>
      <c r="O125" s="9">
        <f>SUMPRODUCT($A125:$F125,Results!$B$20:$G$20)</f>
        <v>18.82553992144425</v>
      </c>
      <c r="P125" s="9" cm="1">
        <f t="array" ref="P125">SUMPRODUCT(J125:O125,TRANSPOSE(BQ$20:BQ$25))+$AI$20-$BQ$27</f>
        <v>47.570594374714439</v>
      </c>
      <c r="Q125" s="27" cm="1">
        <f t="array" ref="Q125">SUMPRODUCT(J125:O125,TRANSPOSE(EX$20:EX$25))+$AI$20-$EX$27</f>
        <v>33.872313012153086</v>
      </c>
      <c r="R125" s="9">
        <f>I125-Results!$E$5*H125</f>
        <v>32.121920642685609</v>
      </c>
      <c r="S125" s="9" cm="1">
        <f t="array" ref="S125">SUMPRODUCT(J125:O125,TRANSPOSE(AW$28:AW$33))+$AI$20-$AH$26</f>
        <v>57.645381134652339</v>
      </c>
      <c r="T125" s="9">
        <f>SUMPRODUCT(J125:O125,Results!K$9:P$9)</f>
        <v>34.954884291989913</v>
      </c>
      <c r="U125" s="9">
        <f>SUMPRODUCT(J125:O125,Results!K$9:P$9)+$AI$20-$AH$31</f>
        <v>33.372655570916749</v>
      </c>
      <c r="V125" s="9">
        <f t="shared" si="95"/>
        <v>-50.437577739750076</v>
      </c>
      <c r="W125" s="9">
        <f t="shared" si="96"/>
        <v>-36.739296377188722</v>
      </c>
      <c r="X125" s="9">
        <f t="shared" si="97"/>
        <v>-34.988904007721246</v>
      </c>
      <c r="Y125" s="9">
        <f t="shared" si="98"/>
        <v>-60.512364499687976</v>
      </c>
      <c r="Z125" s="9">
        <f t="shared" si="99"/>
        <v>-35.609206792125768</v>
      </c>
      <c r="AA125" s="9">
        <f t="shared" si="100"/>
        <v>-36.239638935952385</v>
      </c>
      <c r="AC125" s="9">
        <v>-36.626522389234665</v>
      </c>
      <c r="AD125" s="9">
        <v>-36.626522389234665</v>
      </c>
      <c r="AE125" s="9">
        <f t="shared" si="101"/>
        <v>-36.626522389234665</v>
      </c>
      <c r="AF125" s="9">
        <f t="shared" ca="1" si="94"/>
        <v>0.81215249031298276</v>
      </c>
    </row>
    <row r="126" spans="1:32">
      <c r="A126" s="6">
        <v>-3.1608227251682797</v>
      </c>
      <c r="B126" s="6">
        <v>0.73190779991207111</v>
      </c>
      <c r="C126" s="6">
        <v>2.5775879694564718</v>
      </c>
      <c r="D126" s="6">
        <v>-0.85114395813361821</v>
      </c>
      <c r="E126" s="6">
        <v>1.3861806115087743</v>
      </c>
      <c r="F126" s="6">
        <v>1.3213940844513377</v>
      </c>
      <c r="G126" s="6">
        <v>1.0891493876381706</v>
      </c>
      <c r="H126" s="6">
        <v>-1.3118924314890379</v>
      </c>
      <c r="I126" s="40">
        <f>SUMPRODUCT(J126:O126,Results!B$12:G$12)+Results!$E$5*H126-AD126+AE126</f>
        <v>-5.7988557132398277</v>
      </c>
      <c r="J126" s="9">
        <f>SUMPRODUCT($A126:$F126,Results!$B$15:$G$15)</f>
        <v>-2.2396333308329921</v>
      </c>
      <c r="K126" s="9">
        <f>SUMPRODUCT($A126:$F126,Results!$B$16:$G$16)</f>
        <v>7.4746945760520989</v>
      </c>
      <c r="L126" s="9">
        <f>SUMPRODUCT($A126:$F126,Results!$B$17:$G$17)</f>
        <v>11.895396129919041</v>
      </c>
      <c r="M126" s="9">
        <f>SUMPRODUCT($A126:$F126,Results!$B$18:$G$18)</f>
        <v>-5.8238586143467748</v>
      </c>
      <c r="N126" s="9">
        <f>SUMPRODUCT($A126:$F126,Results!$B$19:$G$19)</f>
        <v>-11.626874827192564</v>
      </c>
      <c r="O126" s="9">
        <f>SUMPRODUCT($A126:$F126,Results!$B$20:$G$20)</f>
        <v>-13.773063633272688</v>
      </c>
      <c r="P126" s="9" cm="1">
        <f t="array" ref="P126">SUMPRODUCT(J126:O126,TRANSPOSE(BQ$20:BQ$25))+$AI$20-$BQ$27</f>
        <v>3.2934098380095875</v>
      </c>
      <c r="Q126" s="27" cm="1">
        <f t="array" ref="Q126">SUMPRODUCT(J126:O126,TRANSPOSE(EX$20:EX$25))+$AI$20-$EX$27</f>
        <v>1.9280741376519757</v>
      </c>
      <c r="R126" s="9">
        <f>I126-Results!$E$5*H126</f>
        <v>2.0724988756944001</v>
      </c>
      <c r="S126" s="9" cm="1">
        <f t="array" ref="S126">SUMPRODUCT(J126:O126,TRANSPOSE(AW$28:AW$33))+$AI$20-$AH$26</f>
        <v>10.253702159828308</v>
      </c>
      <c r="T126" s="9">
        <f>SUMPRODUCT(J126:O126,Results!K$9:P$9)</f>
        <v>2.8516783411724091</v>
      </c>
      <c r="U126" s="9">
        <f>SUMPRODUCT(J126:O126,Results!K$9:P$9)+$AI$20-$AH$31</f>
        <v>1.2694496200992518</v>
      </c>
      <c r="V126" s="9">
        <f t="shared" si="95"/>
        <v>-9.0922655512494153</v>
      </c>
      <c r="W126" s="9">
        <f t="shared" si="96"/>
        <v>-7.7269298508918034</v>
      </c>
      <c r="X126" s="9">
        <f t="shared" si="97"/>
        <v>-7.8713545889342278</v>
      </c>
      <c r="Y126" s="9">
        <f t="shared" si="98"/>
        <v>-16.052557873068135</v>
      </c>
      <c r="Z126" s="9">
        <f t="shared" si="99"/>
        <v>-38.541079140329956</v>
      </c>
      <c r="AA126" s="9">
        <f t="shared" si="100"/>
        <v>-7.0683053333390795</v>
      </c>
      <c r="AC126" s="9">
        <v>-7.7332328497923974</v>
      </c>
      <c r="AD126" s="9">
        <v>-7.7332328497923974</v>
      </c>
      <c r="AE126" s="9">
        <f t="shared" si="101"/>
        <v>-7.7332328497923974</v>
      </c>
      <c r="AF126" s="9">
        <f t="shared" ca="1" si="94"/>
        <v>0.60871910872199519</v>
      </c>
    </row>
    <row r="127" spans="1:32">
      <c r="A127" s="6">
        <v>0.7877790235666039</v>
      </c>
      <c r="B127" s="6">
        <v>7.5681943726269312</v>
      </c>
      <c r="C127" s="6">
        <v>10.98578507966721</v>
      </c>
      <c r="D127" s="6">
        <v>1.1284800207474255</v>
      </c>
      <c r="E127" s="6">
        <v>4.6969750025513726</v>
      </c>
      <c r="F127" s="6">
        <v>-2.1006712140650774</v>
      </c>
      <c r="G127" s="6">
        <v>-0.64815153970059447</v>
      </c>
      <c r="H127" s="6">
        <v>-3.0491933588278028</v>
      </c>
      <c r="I127" s="40">
        <f>SUMPRODUCT(J127:O127,Results!B$12:G$12)+Results!$E$5*H127-AD127+AE127</f>
        <v>34.407413548124367</v>
      </c>
      <c r="J127" s="9">
        <f>SUMPRODUCT($A127:$F127,Results!$B$15:$G$15)</f>
        <v>21.412679910301442</v>
      </c>
      <c r="K127" s="9">
        <f>SUMPRODUCT($A127:$F127,Results!$B$16:$G$16)</f>
        <v>-20.291776427909269</v>
      </c>
      <c r="L127" s="9">
        <f>SUMPRODUCT($A127:$F127,Results!$B$17:$G$17)</f>
        <v>16.409267876778856</v>
      </c>
      <c r="M127" s="9">
        <f>SUMPRODUCT($A127:$F127,Results!$B$18:$G$18)</f>
        <v>-24.202778572964245</v>
      </c>
      <c r="N127" s="9">
        <f>SUMPRODUCT($A127:$F127,Results!$B$19:$G$19)</f>
        <v>-43.927436193556026</v>
      </c>
      <c r="O127" s="9">
        <f>SUMPRODUCT($A127:$F127,Results!$B$20:$G$20)</f>
        <v>11.243910553669583</v>
      </c>
      <c r="P127" s="9" cm="1">
        <f t="array" ref="P127">SUMPRODUCT(J127:O127,TRANSPOSE(BQ$20:BQ$25))+$AI$20-$BQ$27</f>
        <v>47.870816161751158</v>
      </c>
      <c r="Q127" s="27" cm="1">
        <f t="array" ref="Q127">SUMPRODUCT(J127:O127,TRANSPOSE(EX$20:EX$25))+$AI$20-$EX$27</f>
        <v>48.839893201781678</v>
      </c>
      <c r="R127" s="9">
        <f>I127-Results!$E$5*H127</f>
        <v>52.702573701091183</v>
      </c>
      <c r="S127" s="9" cm="1">
        <f t="array" ref="S127">SUMPRODUCT(J127:O127,TRANSPOSE(AW$28:AW$33))+$AI$20-$AH$26</f>
        <v>77.214357963239436</v>
      </c>
      <c r="T127" s="9">
        <f>SUMPRODUCT(J127:O127,Results!K$9:P$9)</f>
        <v>53.963909939025882</v>
      </c>
      <c r="U127" s="9">
        <f>SUMPRODUCT(J127:O127,Results!K$9:P$9)+$AI$20-$AH$31</f>
        <v>52.381681217952718</v>
      </c>
      <c r="V127" s="9">
        <f t="shared" si="95"/>
        <v>-13.463402613626791</v>
      </c>
      <c r="W127" s="9">
        <f t="shared" si="96"/>
        <v>-14.43247965365731</v>
      </c>
      <c r="X127" s="9">
        <f t="shared" si="97"/>
        <v>-18.295160152966815</v>
      </c>
      <c r="Y127" s="9">
        <f t="shared" si="98"/>
        <v>-42.806944415115069</v>
      </c>
      <c r="Z127" s="9">
        <f t="shared" si="99"/>
        <v>1.6651901210342359</v>
      </c>
      <c r="AA127" s="9">
        <f t="shared" si="100"/>
        <v>-17.97426766982835</v>
      </c>
      <c r="AC127" s="9">
        <v>-14.52616168621006</v>
      </c>
      <c r="AD127" s="9">
        <v>-14.52616168621006</v>
      </c>
      <c r="AE127" s="9">
        <f t="shared" si="101"/>
        <v>-14.52616168621006</v>
      </c>
      <c r="AF127" s="9">
        <f t="shared" ca="1" si="94"/>
        <v>0.51492971042863922</v>
      </c>
    </row>
    <row r="128" spans="1:32">
      <c r="A128" s="6">
        <v>0.13585658109479454</v>
      </c>
      <c r="B128" s="6">
        <v>2.7288418853715943</v>
      </c>
      <c r="C128" s="6">
        <v>1.0359477914218398</v>
      </c>
      <c r="D128" s="6">
        <v>0.23412203804738382</v>
      </c>
      <c r="E128" s="6">
        <v>-0.50734588898079691</v>
      </c>
      <c r="F128" s="6">
        <v>2.756537708421249</v>
      </c>
      <c r="G128" s="6">
        <v>0.18236001780874772</v>
      </c>
      <c r="H128" s="6">
        <v>-2.2186818013184606</v>
      </c>
      <c r="I128" s="40">
        <f>SUMPRODUCT(J128:O128,Results!B$12:G$12)+Results!$E$5*H128-AD128+AE128</f>
        <v>-29.966257075271997</v>
      </c>
      <c r="J128" s="9">
        <f>SUMPRODUCT($A128:$F128,Results!$B$15:$G$15)</f>
        <v>-5.5939656207021722</v>
      </c>
      <c r="K128" s="9">
        <f>SUMPRODUCT($A128:$F128,Results!$B$16:$G$16)</f>
        <v>-4.5923491429109111</v>
      </c>
      <c r="L128" s="9">
        <f>SUMPRODUCT($A128:$F128,Results!$B$17:$G$17)</f>
        <v>4.9428107032238895</v>
      </c>
      <c r="M128" s="9">
        <f>SUMPRODUCT($A128:$F128,Results!$B$18:$G$18)</f>
        <v>3.4749000504515561</v>
      </c>
      <c r="N128" s="9">
        <f>SUMPRODUCT($A128:$F128,Results!$B$19:$G$19)</f>
        <v>-0.91964295617736136</v>
      </c>
      <c r="O128" s="9">
        <f>SUMPRODUCT($A128:$F128,Results!$B$20:$G$20)</f>
        <v>0.55801228426214644</v>
      </c>
      <c r="P128" s="9" cm="1">
        <f t="array" ref="P128">SUMPRODUCT(J128:O128,TRANSPOSE(BQ$20:BQ$25))+$AI$20-$BQ$27</f>
        <v>-10.327461234558307</v>
      </c>
      <c r="Q128" s="27" cm="1">
        <f t="array" ref="Q128">SUMPRODUCT(J128:O128,TRANSPOSE(EX$20:EX$25))+$AI$20-$EX$27</f>
        <v>-16.88429594848386</v>
      </c>
      <c r="R128" s="9">
        <f>I128-Results!$E$5*H128</f>
        <v>-16.654166267361234</v>
      </c>
      <c r="S128" s="9" cm="1">
        <f t="array" ref="S128">SUMPRODUCT(J128:O128,TRANSPOSE(AW$28:AW$33))+$AI$20-$AH$26</f>
        <v>-6.0503622395715837</v>
      </c>
      <c r="T128" s="9">
        <f>SUMPRODUCT(J128:O128,Results!K$9:P$9)</f>
        <v>-16.125769769228903</v>
      </c>
      <c r="U128" s="9">
        <f>SUMPRODUCT(J128:O128,Results!K$9:P$9)+$AI$20-$AH$31</f>
        <v>-17.70799849030206</v>
      </c>
      <c r="V128" s="9">
        <f t="shared" si="95"/>
        <v>-19.638795840713691</v>
      </c>
      <c r="W128" s="9">
        <f t="shared" si="96"/>
        <v>-13.081961126788137</v>
      </c>
      <c r="X128" s="9">
        <f t="shared" si="97"/>
        <v>-13.312090807910764</v>
      </c>
      <c r="Y128" s="9">
        <f t="shared" si="98"/>
        <v>-23.915894835700414</v>
      </c>
      <c r="Z128" s="9">
        <f t="shared" si="99"/>
        <v>-62.708480502362129</v>
      </c>
      <c r="AA128" s="9">
        <f t="shared" si="100"/>
        <v>-12.258258584969937</v>
      </c>
      <c r="AC128" s="9">
        <v>-13.050404956929142</v>
      </c>
      <c r="AD128" s="9">
        <v>-13.050404956929142</v>
      </c>
      <c r="AE128" s="9">
        <f t="shared" si="101"/>
        <v>-13.050404956929142</v>
      </c>
      <c r="AF128" s="9">
        <f t="shared" ca="1" si="94"/>
        <v>0.18307853956516762</v>
      </c>
    </row>
    <row r="129" spans="1:32">
      <c r="A129" s="6">
        <v>3.4231423562152745</v>
      </c>
      <c r="B129" s="6">
        <v>-1.6340265974539789</v>
      </c>
      <c r="C129" s="6">
        <v>0.12800476589355045</v>
      </c>
      <c r="D129" s="6">
        <v>4.1769485109762989</v>
      </c>
      <c r="E129" s="6">
        <v>5.269778783868837</v>
      </c>
      <c r="F129" s="6">
        <v>0.34127388880130527</v>
      </c>
      <c r="G129" s="6">
        <v>4.0051959165865991</v>
      </c>
      <c r="H129" s="6">
        <v>1.6041540974593906</v>
      </c>
      <c r="I129" s="40">
        <f>SUMPRODUCT(J129:O129,Results!B$12:G$12)+Results!$E$5*H129-AD129+AE129</f>
        <v>95.185769224037102</v>
      </c>
      <c r="J129" s="9">
        <f>SUMPRODUCT($A129:$F129,Results!$B$15:$G$15)</f>
        <v>33.705950836897756</v>
      </c>
      <c r="K129" s="9">
        <f>SUMPRODUCT($A129:$F129,Results!$B$16:$G$16)</f>
        <v>-6.1640179974146241</v>
      </c>
      <c r="L129" s="9">
        <f>SUMPRODUCT($A129:$F129,Results!$B$17:$G$17)</f>
        <v>11.236984348848914</v>
      </c>
      <c r="M129" s="9">
        <f>SUMPRODUCT($A129:$F129,Results!$B$18:$G$18)</f>
        <v>-4.809324741720487</v>
      </c>
      <c r="N129" s="9">
        <f>SUMPRODUCT($A129:$F129,Results!$B$19:$G$19)</f>
        <v>-15.638726958846618</v>
      </c>
      <c r="O129" s="9">
        <f>SUMPRODUCT($A129:$F129,Results!$B$20:$G$20)</f>
        <v>16.855111088391713</v>
      </c>
      <c r="P129" s="9" cm="1">
        <f t="array" ref="P129">SUMPRODUCT(J129:O129,TRANSPOSE(BQ$20:BQ$25))+$AI$20-$BQ$27</f>
        <v>70.774133654317893</v>
      </c>
      <c r="Q129" s="27" cm="1">
        <f t="array" ref="Q129">SUMPRODUCT(J129:O129,TRANSPOSE(EX$20:EX$25))+$AI$20-$EX$27</f>
        <v>86.444984254410713</v>
      </c>
      <c r="R129" s="9">
        <f>I129-Results!$E$5*H129</f>
        <v>85.560844639280759</v>
      </c>
      <c r="S129" s="9" cm="1">
        <f t="array" ref="S129">SUMPRODUCT(J129:O129,TRANSPOSE(AW$28:AW$33))+$AI$20-$AH$26</f>
        <v>50.223602970506235</v>
      </c>
      <c r="T129" s="9">
        <f>SUMPRODUCT(J129:O129,Results!K$9:P$9)</f>
        <v>87.719446785202052</v>
      </c>
      <c r="U129" s="9">
        <f>SUMPRODUCT(J129:O129,Results!K$9:P$9)+$AI$20-$AH$31</f>
        <v>86.137218064128888</v>
      </c>
      <c r="V129" s="9">
        <f t="shared" si="95"/>
        <v>24.411635569719209</v>
      </c>
      <c r="W129" s="9">
        <f t="shared" si="96"/>
        <v>8.7407849696263895</v>
      </c>
      <c r="X129" s="9">
        <f t="shared" si="97"/>
        <v>9.6249245847563429</v>
      </c>
      <c r="Y129" s="9">
        <f t="shared" si="98"/>
        <v>44.962166253530867</v>
      </c>
      <c r="Z129" s="9">
        <f t="shared" si="99"/>
        <v>62.443545796946971</v>
      </c>
      <c r="AA129" s="9">
        <f t="shared" si="100"/>
        <v>9.0485511599082145</v>
      </c>
      <c r="AC129" s="9">
        <v>8.682619855579162</v>
      </c>
      <c r="AD129" s="9">
        <v>8.682619855579162</v>
      </c>
      <c r="AE129" s="9">
        <f t="shared" si="101"/>
        <v>8.682619855579162</v>
      </c>
      <c r="AF129" s="9">
        <f t="shared" ca="1" si="94"/>
        <v>0.11459526209911586</v>
      </c>
    </row>
    <row r="130" spans="1:32">
      <c r="A130" s="6">
        <v>0.6243993701444277</v>
      </c>
      <c r="B130" s="6">
        <v>-1.0529246778147896</v>
      </c>
      <c r="C130" s="6">
        <v>8.0714247105811658</v>
      </c>
      <c r="D130" s="6">
        <v>2.5674101723756819</v>
      </c>
      <c r="E130" s="6">
        <v>8.1710351599164994</v>
      </c>
      <c r="F130" s="6">
        <v>-1.9887747648325351</v>
      </c>
      <c r="G130" s="6">
        <v>4.8958600893250113</v>
      </c>
      <c r="H130" s="6">
        <v>2.4948182701978028</v>
      </c>
      <c r="I130" s="40">
        <f>SUMPRODUCT(J130:O130,Results!B$12:G$12)+Results!$E$5*H130-AD130+AE130</f>
        <v>128.82374798310136</v>
      </c>
      <c r="J130" s="9">
        <f>SUMPRODUCT($A130:$F130,Results!$B$15:$G$15)</f>
        <v>47.982978786579409</v>
      </c>
      <c r="K130" s="9">
        <f>SUMPRODUCT($A130:$F130,Results!$B$16:$G$16)</f>
        <v>-4.6734604766571</v>
      </c>
      <c r="L130" s="9">
        <f>SUMPRODUCT($A130:$F130,Results!$B$17:$G$17)</f>
        <v>19.819359725063876</v>
      </c>
      <c r="M130" s="9">
        <f>SUMPRODUCT($A130:$F130,Results!$B$18:$G$18)</f>
        <v>-29.050316945713647</v>
      </c>
      <c r="N130" s="9">
        <f>SUMPRODUCT($A130:$F130,Results!$B$19:$G$19)</f>
        <v>-47.23134759017956</v>
      </c>
      <c r="O130" s="9">
        <f>SUMPRODUCT($A130:$F130,Results!$B$20:$G$20)</f>
        <v>2.604056031189558</v>
      </c>
      <c r="P130" s="9" cm="1">
        <f t="array" ref="P130">SUMPRODUCT(J130:O130,TRANSPOSE(BQ$20:BQ$25))+$AI$20-$BQ$27</f>
        <v>96.565718400835323</v>
      </c>
      <c r="Q130" s="27" cm="1">
        <f t="array" ref="Q130">SUMPRODUCT(J130:O130,TRANSPOSE(EX$20:EX$25))+$AI$20-$EX$27</f>
        <v>113.2324496215478</v>
      </c>
      <c r="R130" s="9">
        <f>I130-Results!$E$5*H130</f>
        <v>113.85483836191455</v>
      </c>
      <c r="S130" s="9" cm="1">
        <f t="array" ref="S130">SUMPRODUCT(J130:O130,TRANSPOSE(AW$28:AW$33))+$AI$20-$AH$26</f>
        <v>101.38285499893344</v>
      </c>
      <c r="T130" s="9">
        <f>SUMPRODUCT(J130:O130,Results!K$9:P$9)</f>
        <v>116.38728446717208</v>
      </c>
      <c r="U130" s="9">
        <f>SUMPRODUCT(J130:O130,Results!K$9:P$9)+$AI$20-$AH$31</f>
        <v>114.80505574609893</v>
      </c>
      <c r="V130" s="9">
        <f t="shared" si="95"/>
        <v>32.258029582266033</v>
      </c>
      <c r="W130" s="9">
        <f t="shared" si="96"/>
        <v>15.591298361553555</v>
      </c>
      <c r="X130" s="9">
        <f t="shared" si="97"/>
        <v>14.96890962118681</v>
      </c>
      <c r="Y130" s="9">
        <f t="shared" si="98"/>
        <v>27.440892984167917</v>
      </c>
      <c r="Z130" s="9">
        <f t="shared" si="99"/>
        <v>96.081524556011232</v>
      </c>
      <c r="AA130" s="9">
        <f t="shared" si="100"/>
        <v>14.018692237002426</v>
      </c>
      <c r="AC130" s="9">
        <v>15.476407268035103</v>
      </c>
      <c r="AD130" s="9">
        <v>15.476407268035103</v>
      </c>
      <c r="AE130" s="9">
        <f t="shared" si="101"/>
        <v>15.476407268035103</v>
      </c>
      <c r="AF130" s="9">
        <f t="shared" ref="AF130:AF193" ca="1" si="102">RAND()</f>
        <v>0.56231986726442162</v>
      </c>
    </row>
    <row r="131" spans="1:32">
      <c r="A131" s="6">
        <v>8.2313242706096368</v>
      </c>
      <c r="B131" s="6">
        <v>7.1255664165305612</v>
      </c>
      <c r="C131" s="6">
        <v>2.1722755043321738</v>
      </c>
      <c r="D131" s="6">
        <v>-0.69485388888680011</v>
      </c>
      <c r="E131" s="6">
        <v>1.1438504852022291</v>
      </c>
      <c r="F131" s="6">
        <v>1.7112623390293169</v>
      </c>
      <c r="G131" s="6">
        <v>8.3261354669568863</v>
      </c>
      <c r="H131" s="6">
        <v>5.9250936478296783</v>
      </c>
      <c r="I131" s="40">
        <f>SUMPRODUCT(J131:O131,Results!B$12:G$12)+Results!$E$5*H131-AD131+AE131</f>
        <v>51.934373146022843</v>
      </c>
      <c r="J131" s="9">
        <f>SUMPRODUCT($A131:$F131,Results!$B$15:$G$15)</f>
        <v>20.958450110053807</v>
      </c>
      <c r="K131" s="9">
        <f>SUMPRODUCT($A131:$F131,Results!$B$16:$G$16)</f>
        <v>-34.555911078577239</v>
      </c>
      <c r="L131" s="9">
        <f>SUMPRODUCT($A131:$F131,Results!$B$17:$G$17)</f>
        <v>-3.9869290290879085</v>
      </c>
      <c r="M131" s="9">
        <f>SUMPRODUCT($A131:$F131,Results!$B$18:$G$18)</f>
        <v>-0.90811522964628599</v>
      </c>
      <c r="N131" s="9">
        <f>SUMPRODUCT($A131:$F131,Results!$B$19:$G$19)</f>
        <v>-2.0758563676664119</v>
      </c>
      <c r="O131" s="9">
        <f>SUMPRODUCT($A131:$F131,Results!$B$20:$G$20)</f>
        <v>30.971253290396319</v>
      </c>
      <c r="P131" s="9" cm="1">
        <f t="array" ref="P131">SUMPRODUCT(J131:O131,TRANSPOSE(BQ$20:BQ$25))+$AI$20-$BQ$27</f>
        <v>18.639483641303869</v>
      </c>
      <c r="Q131" s="27" cm="1">
        <f t="array" ref="Q131">SUMPRODUCT(J131:O131,TRANSPOSE(EX$20:EX$25))+$AI$20-$EX$27</f>
        <v>13.891027230699578</v>
      </c>
      <c r="R131" s="9">
        <f>I131-Results!$E$5*H131</f>
        <v>16.383811259044769</v>
      </c>
      <c r="S131" s="9" cm="1">
        <f t="array" ref="S131">SUMPRODUCT(J131:O131,TRANSPOSE(AW$28:AW$33))+$AI$20-$AH$26</f>
        <v>22.145514250161824</v>
      </c>
      <c r="T131" s="9">
        <f>SUMPRODUCT(J131:O131,Results!K$9:P$9)</f>
        <v>17.549732904055681</v>
      </c>
      <c r="U131" s="9">
        <f>SUMPRODUCT(J131:O131,Results!K$9:P$9)+$AI$20-$AH$31</f>
        <v>15.967504182982523</v>
      </c>
      <c r="V131" s="9">
        <f t="shared" ref="V131:V194" si="103">I131-P131</f>
        <v>33.294889504718974</v>
      </c>
      <c r="W131" s="9">
        <f t="shared" ref="W131:W194" si="104">I131-Q131</f>
        <v>38.043345915323265</v>
      </c>
      <c r="X131" s="9">
        <f t="shared" ref="X131:X194" si="105">I131-R131</f>
        <v>35.550561886978073</v>
      </c>
      <c r="Y131" s="9">
        <f t="shared" ref="Y131:Y194" si="106">I131-S131</f>
        <v>29.788858895861019</v>
      </c>
      <c r="Z131" s="9">
        <f t="shared" ref="Z131:Z194" si="107">I131-$AI$20</f>
        <v>19.192149718932711</v>
      </c>
      <c r="AA131" s="9">
        <f t="shared" ref="AA131:AA194" si="108">I131-U131</f>
        <v>35.966868963040319</v>
      </c>
      <c r="AC131" s="9">
        <v>38.043579478719089</v>
      </c>
      <c r="AD131" s="9">
        <v>38.043579478719089</v>
      </c>
      <c r="AE131" s="9">
        <f t="shared" ref="AE131:AE194" si="109">AD131</f>
        <v>38.043579478719089</v>
      </c>
      <c r="AF131" s="9">
        <f t="shared" ca="1" si="102"/>
        <v>0.70661139284405483</v>
      </c>
    </row>
    <row r="132" spans="1:32">
      <c r="A132" s="6">
        <v>6.8711696327976952</v>
      </c>
      <c r="B132" s="6">
        <v>6.3439385981716168</v>
      </c>
      <c r="C132" s="6">
        <v>2.4784716353102598</v>
      </c>
      <c r="D132" s="6">
        <v>5.615778086364263</v>
      </c>
      <c r="E132" s="6">
        <v>0.85233284574618373</v>
      </c>
      <c r="F132" s="6">
        <v>0.28736954510054707</v>
      </c>
      <c r="G132" s="6">
        <v>0.39152440630472957</v>
      </c>
      <c r="H132" s="6">
        <v>-2.0095174128224791</v>
      </c>
      <c r="I132" s="40">
        <f>SUMPRODUCT(J132:O132,Results!B$12:G$12)+Results!$E$5*H132-AD132+AE132</f>
        <v>17.72828959640082</v>
      </c>
      <c r="J132" s="9">
        <f>SUMPRODUCT($A132:$F132,Results!$B$15:$G$15)</f>
        <v>13.950469513436751</v>
      </c>
      <c r="K132" s="9">
        <f>SUMPRODUCT($A132:$F132,Results!$B$16:$G$16)</f>
        <v>-31.784591023501758</v>
      </c>
      <c r="L132" s="9">
        <f>SUMPRODUCT($A132:$F132,Results!$B$17:$G$17)</f>
        <v>0.18784410161227721</v>
      </c>
      <c r="M132" s="9">
        <f>SUMPRODUCT($A132:$F132,Results!$B$18:$G$18)</f>
        <v>3.9071311958987187</v>
      </c>
      <c r="N132" s="9">
        <f>SUMPRODUCT($A132:$F132,Results!$B$19:$G$19)</f>
        <v>-9.7378013365891114</v>
      </c>
      <c r="O132" s="9">
        <f>SUMPRODUCT($A132:$F132,Results!$B$20:$G$20)</f>
        <v>40.156377175475896</v>
      </c>
      <c r="P132" s="9" cm="1">
        <f t="array" ref="P132">SUMPRODUCT(J132:O132,TRANSPOSE(BQ$20:BQ$25))+$AI$20-$BQ$27</f>
        <v>26.394937460532425</v>
      </c>
      <c r="Q132" s="27" cm="1">
        <f t="array" ref="Q132">SUMPRODUCT(J132:O132,TRANSPOSE(EX$20:EX$25))+$AI$20-$EX$27</f>
        <v>27.755579637167152</v>
      </c>
      <c r="R132" s="9">
        <f>I132-Results!$E$5*H132</f>
        <v>29.785394073335695</v>
      </c>
      <c r="S132" s="9" cm="1">
        <f t="array" ref="S132">SUMPRODUCT(J132:O132,TRANSPOSE(AW$28:AW$33))+$AI$20-$AH$26</f>
        <v>26.539157406305414</v>
      </c>
      <c r="T132" s="9">
        <f>SUMPRODUCT(J132:O132,Results!K$9:P$9)</f>
        <v>30.367673008054979</v>
      </c>
      <c r="U132" s="9">
        <f>SUMPRODUCT(J132:O132,Results!K$9:P$9)+$AI$20-$AH$31</f>
        <v>28.785444286981821</v>
      </c>
      <c r="V132" s="9">
        <f t="shared" si="103"/>
        <v>-8.6666478641316047</v>
      </c>
      <c r="W132" s="9">
        <f t="shared" si="104"/>
        <v>-10.027290040766331</v>
      </c>
      <c r="X132" s="9">
        <f t="shared" si="105"/>
        <v>-12.057104476934875</v>
      </c>
      <c r="Y132" s="9">
        <f t="shared" si="106"/>
        <v>-8.8108678099045932</v>
      </c>
      <c r="Z132" s="9">
        <f t="shared" si="107"/>
        <v>-15.013933830689311</v>
      </c>
      <c r="AA132" s="9">
        <f t="shared" si="108"/>
        <v>-11.057154690581001</v>
      </c>
      <c r="AC132" s="9">
        <v>-10.053742680292871</v>
      </c>
      <c r="AD132" s="9">
        <v>-10.053742680292871</v>
      </c>
      <c r="AE132" s="9">
        <f t="shared" si="109"/>
        <v>-10.053742680292871</v>
      </c>
      <c r="AF132" s="9">
        <f t="shared" ca="1" si="102"/>
        <v>0.66706158775033531</v>
      </c>
    </row>
    <row r="133" spans="1:32">
      <c r="A133" s="6">
        <v>3.8247045626757257</v>
      </c>
      <c r="B133" s="6">
        <v>12.481974420115577</v>
      </c>
      <c r="C133" s="6">
        <v>0.29909498254451</v>
      </c>
      <c r="D133" s="6">
        <v>9.5679176236967898</v>
      </c>
      <c r="E133" s="6">
        <v>4.5488245153323703</v>
      </c>
      <c r="F133" s="6">
        <v>0.66341340021484529</v>
      </c>
      <c r="G133" s="6">
        <v>-1.8087932978170438</v>
      </c>
      <c r="H133" s="6">
        <v>-4.2098351169442525</v>
      </c>
      <c r="I133" s="40">
        <f>SUMPRODUCT(J133:O133,Results!B$12:G$12)+Results!$E$5*H133-AD133+AE133</f>
        <v>38.84495398716362</v>
      </c>
      <c r="J133" s="9">
        <f>SUMPRODUCT($A133:$F133,Results!$B$15:$G$15)</f>
        <v>-2.4662854986334382</v>
      </c>
      <c r="K133" s="9">
        <f>SUMPRODUCT($A133:$F133,Results!$B$16:$G$16)</f>
        <v>-25.900275779971853</v>
      </c>
      <c r="L133" s="9">
        <f>SUMPRODUCT($A133:$F133,Results!$B$17:$G$17)</f>
        <v>28.851506275977794</v>
      </c>
      <c r="M133" s="9">
        <f>SUMPRODUCT($A133:$F133,Results!$B$18:$G$18)</f>
        <v>16.466411142563551</v>
      </c>
      <c r="N133" s="9">
        <f>SUMPRODUCT($A133:$F133,Results!$B$19:$G$19)</f>
        <v>-15.048582957719459</v>
      </c>
      <c r="O133" s="9">
        <f>SUMPRODUCT($A133:$F133,Results!$B$20:$G$20)</f>
        <v>52.664933578484749</v>
      </c>
      <c r="P133" s="9" cm="1">
        <f t="array" ref="P133">SUMPRODUCT(J133:O133,TRANSPOSE(BQ$20:BQ$25))+$AI$20-$BQ$27</f>
        <v>54.99950463766573</v>
      </c>
      <c r="Q133" s="27" cm="1">
        <f t="array" ref="Q133">SUMPRODUCT(J133:O133,TRANSPOSE(EX$20:EX$25))+$AI$20-$EX$27</f>
        <v>61.687423190261995</v>
      </c>
      <c r="R133" s="9">
        <f>I133-Results!$E$5*H133</f>
        <v>64.103964688829137</v>
      </c>
      <c r="S133" s="9" cm="1">
        <f t="array" ref="S133">SUMPRODUCT(J133:O133,TRANSPOSE(AW$28:AW$33))+$AI$20-$AH$26</f>
        <v>36.663317729819838</v>
      </c>
      <c r="T133" s="9">
        <f>SUMPRODUCT(J133:O133,Results!K$9:P$9)</f>
        <v>66.257069317370679</v>
      </c>
      <c r="U133" s="9">
        <f>SUMPRODUCT(J133:O133,Results!K$9:P$9)+$AI$20-$AH$31</f>
        <v>64.674840596297514</v>
      </c>
      <c r="V133" s="9">
        <f t="shared" si="103"/>
        <v>-16.154550650502109</v>
      </c>
      <c r="W133" s="9">
        <f t="shared" si="104"/>
        <v>-22.842469203098375</v>
      </c>
      <c r="X133" s="9">
        <f t="shared" si="105"/>
        <v>-25.259010701665517</v>
      </c>
      <c r="Y133" s="9">
        <f t="shared" si="106"/>
        <v>2.1816362573437829</v>
      </c>
      <c r="Z133" s="9">
        <f t="shared" si="107"/>
        <v>6.1027305600734891</v>
      </c>
      <c r="AA133" s="9">
        <f t="shared" si="108"/>
        <v>-25.829886609133894</v>
      </c>
      <c r="AC133" s="9">
        <v>-22.920201597878204</v>
      </c>
      <c r="AD133" s="9">
        <v>-22.920201597878204</v>
      </c>
      <c r="AE133" s="9">
        <f t="shared" si="109"/>
        <v>-22.920201597878204</v>
      </c>
      <c r="AF133" s="9">
        <f t="shared" ca="1" si="102"/>
        <v>0.94329747907187378</v>
      </c>
    </row>
    <row r="134" spans="1:32">
      <c r="A134" s="6">
        <v>8.0102750366843942</v>
      </c>
      <c r="B134" s="6">
        <v>0.18650772104869195</v>
      </c>
      <c r="C134" s="6">
        <v>2.0911469048273843</v>
      </c>
      <c r="D134" s="6">
        <v>0.83389943091450125</v>
      </c>
      <c r="E134" s="6">
        <v>-2.429478748830797</v>
      </c>
      <c r="F134" s="6">
        <v>2.4073499504334306</v>
      </c>
      <c r="G134" s="6">
        <v>0.18381295679666051</v>
      </c>
      <c r="H134" s="6">
        <v>-2.2172288623305478</v>
      </c>
      <c r="I134" s="40">
        <f>SUMPRODUCT(J134:O134,Results!B$12:G$12)+Results!$E$5*H134-AD134+AE134</f>
        <v>-25.616107417890802</v>
      </c>
      <c r="J134" s="9">
        <f>SUMPRODUCT($A134:$F134,Results!$B$15:$G$15)</f>
        <v>21.723566329467953</v>
      </c>
      <c r="K134" s="9">
        <f>SUMPRODUCT($A134:$F134,Results!$B$16:$G$16)</f>
        <v>-28.226630603902681</v>
      </c>
      <c r="L134" s="9">
        <f>SUMPRODUCT($A134:$F134,Results!$B$17:$G$17)</f>
        <v>-19.959829087094985</v>
      </c>
      <c r="M134" s="9">
        <f>SUMPRODUCT($A134:$F134,Results!$B$18:$G$18)</f>
        <v>-1.4561383251584763</v>
      </c>
      <c r="N134" s="9">
        <f>SUMPRODUCT($A134:$F134,Results!$B$19:$G$19)</f>
        <v>2.831723997099953</v>
      </c>
      <c r="O134" s="9">
        <f>SUMPRODUCT($A134:$F134,Results!$B$20:$G$20)</f>
        <v>19.460798093154992</v>
      </c>
      <c r="P134" s="9" cm="1">
        <f t="array" ref="P134">SUMPRODUCT(J134:O134,TRANSPOSE(BQ$20:BQ$25))+$AI$20-$BQ$27</f>
        <v>-5.8713565278475208</v>
      </c>
      <c r="Q134" s="27" cm="1">
        <f t="array" ref="Q134">SUMPRODUCT(J134:O134,TRANSPOSE(EX$20:EX$25))+$AI$20-$EX$27</f>
        <v>-12.641066030637319</v>
      </c>
      <c r="R134" s="9">
        <f>I134-Results!$E$5*H134</f>
        <v>-12.312734243907515</v>
      </c>
      <c r="S134" s="9" cm="1">
        <f t="array" ref="S134">SUMPRODUCT(J134:O134,TRANSPOSE(AW$28:AW$33))+$AI$20-$AH$26</f>
        <v>2.9793322079467757</v>
      </c>
      <c r="T134" s="9">
        <f>SUMPRODUCT(J134:O134,Results!K$9:P$9)</f>
        <v>-12.503871718565549</v>
      </c>
      <c r="U134" s="9">
        <f>SUMPRODUCT(J134:O134,Results!K$9:P$9)+$AI$20-$AH$31</f>
        <v>-14.086100439638706</v>
      </c>
      <c r="V134" s="9">
        <f t="shared" si="103"/>
        <v>-19.744750890043282</v>
      </c>
      <c r="W134" s="9">
        <f t="shared" si="104"/>
        <v>-12.975041387253484</v>
      </c>
      <c r="X134" s="9">
        <f t="shared" si="105"/>
        <v>-13.303373173983287</v>
      </c>
      <c r="Y134" s="9">
        <f t="shared" si="106"/>
        <v>-28.595439625837578</v>
      </c>
      <c r="Z134" s="9">
        <f t="shared" si="107"/>
        <v>-58.358330844980934</v>
      </c>
      <c r="AA134" s="9">
        <f t="shared" si="108"/>
        <v>-11.530006978252096</v>
      </c>
      <c r="AC134" s="9">
        <v>-12.917591766651263</v>
      </c>
      <c r="AD134" s="9">
        <v>-12.917591766651263</v>
      </c>
      <c r="AE134" s="9">
        <f t="shared" si="109"/>
        <v>-12.917591766651263</v>
      </c>
      <c r="AF134" s="9">
        <f t="shared" ca="1" si="102"/>
        <v>0.12011995302333012</v>
      </c>
    </row>
    <row r="135" spans="1:32">
      <c r="A135" s="6">
        <v>2.018075660328722</v>
      </c>
      <c r="B135" s="6">
        <v>1.1558703589371253</v>
      </c>
      <c r="C135" s="6">
        <v>3.7751375191175214</v>
      </c>
      <c r="D135" s="6">
        <v>-0.88302320772463627</v>
      </c>
      <c r="E135" s="6">
        <v>7.0285128926150424</v>
      </c>
      <c r="F135" s="6">
        <v>-0.11490474639401117</v>
      </c>
      <c r="G135" s="6">
        <v>0.11649658913935329</v>
      </c>
      <c r="H135" s="6">
        <v>-2.284545229987855</v>
      </c>
      <c r="I135" s="40">
        <f>SUMPRODUCT(J135:O135,Results!B$12:G$12)+Results!$E$5*H135-AD135+AE135</f>
        <v>72.783728480808946</v>
      </c>
      <c r="J135" s="9">
        <f>SUMPRODUCT($A135:$F135,Results!$B$15:$G$15)</f>
        <v>38.024506071251892</v>
      </c>
      <c r="K135" s="9">
        <f>SUMPRODUCT($A135:$F135,Results!$B$16:$G$16)</f>
        <v>-6.6375277502399923</v>
      </c>
      <c r="L135" s="9">
        <f>SUMPRODUCT($A135:$F135,Results!$B$17:$G$17)</f>
        <v>16.809148642543981</v>
      </c>
      <c r="M135" s="9">
        <f>SUMPRODUCT($A135:$F135,Results!$B$18:$G$18)</f>
        <v>-17.859530691788077</v>
      </c>
      <c r="N135" s="9">
        <f>SUMPRODUCT($A135:$F135,Results!$B$19:$G$19)</f>
        <v>-26.037035054441503</v>
      </c>
      <c r="O135" s="9">
        <f>SUMPRODUCT($A135:$F135,Results!$B$20:$G$20)</f>
        <v>4.7289676502169717</v>
      </c>
      <c r="P135" s="9" cm="1">
        <f t="array" ref="P135">SUMPRODUCT(J135:O135,TRANSPOSE(BQ$20:BQ$25))+$AI$20-$BQ$27</f>
        <v>74.414862064464415</v>
      </c>
      <c r="Q135" s="27" cm="1">
        <f t="array" ref="Q135">SUMPRODUCT(J135:O135,TRANSPOSE(EX$20:EX$25))+$AI$20-$EX$27</f>
        <v>85.716052041350423</v>
      </c>
      <c r="R135" s="9">
        <f>I135-Results!$E$5*H135</f>
        <v>86.490999860736082</v>
      </c>
      <c r="S135" s="9" cm="1">
        <f t="array" ref="S135">SUMPRODUCT(J135:O135,TRANSPOSE(AW$28:AW$33))+$AI$20-$AH$26</f>
        <v>69.18960335550598</v>
      </c>
      <c r="T135" s="9">
        <f>SUMPRODUCT(J135:O135,Results!K$9:P$9)</f>
        <v>89.22369271357887</v>
      </c>
      <c r="U135" s="9">
        <f>SUMPRODUCT(J135:O135,Results!K$9:P$9)+$AI$20-$AH$31</f>
        <v>87.64146399250572</v>
      </c>
      <c r="V135" s="9">
        <f t="shared" si="103"/>
        <v>-1.631133583655469</v>
      </c>
      <c r="W135" s="9">
        <f t="shared" si="104"/>
        <v>-12.932323560541477</v>
      </c>
      <c r="X135" s="9">
        <f t="shared" si="105"/>
        <v>-13.707271379927136</v>
      </c>
      <c r="Y135" s="9">
        <f t="shared" si="106"/>
        <v>3.5941251253029662</v>
      </c>
      <c r="Z135" s="9">
        <f t="shared" si="107"/>
        <v>40.041505053718815</v>
      </c>
      <c r="AA135" s="9">
        <f t="shared" si="108"/>
        <v>-14.857735511696774</v>
      </c>
      <c r="AC135" s="9">
        <v>-13.010884595666312</v>
      </c>
      <c r="AD135" s="9">
        <v>-13.010884595666312</v>
      </c>
      <c r="AE135" s="9">
        <f t="shared" si="109"/>
        <v>-13.010884595666312</v>
      </c>
      <c r="AF135" s="9">
        <f t="shared" ca="1" si="102"/>
        <v>0.50867057340926702</v>
      </c>
    </row>
    <row r="136" spans="1:32">
      <c r="A136" s="6">
        <v>4.5242155606864163</v>
      </c>
      <c r="B136" s="6">
        <v>2.051360794568506</v>
      </c>
      <c r="C136" s="6">
        <v>3.1542759684583368</v>
      </c>
      <c r="D136" s="6">
        <v>-0.78843756570211276</v>
      </c>
      <c r="E136" s="6">
        <v>0.64505783083629897</v>
      </c>
      <c r="F136" s="6">
        <v>0.87844753173762091</v>
      </c>
      <c r="G136" s="6">
        <v>-2.2994326175467195</v>
      </c>
      <c r="H136" s="6">
        <v>-4.7004744366739279</v>
      </c>
      <c r="I136" s="40">
        <f>SUMPRODUCT(J136:O136,Results!B$12:G$12)+Results!$E$5*H136-AD136+AE136</f>
        <v>-16.334084380610435</v>
      </c>
      <c r="J136" s="9">
        <f>SUMPRODUCT($A136:$F136,Results!$B$15:$G$15)</f>
        <v>19.475947998111327</v>
      </c>
      <c r="K136" s="9">
        <f>SUMPRODUCT($A136:$F136,Results!$B$16:$G$16)</f>
        <v>-18.737167058833528</v>
      </c>
      <c r="L136" s="9">
        <f>SUMPRODUCT($A136:$F136,Results!$B$17:$G$17)</f>
        <v>-5.1533138388374873</v>
      </c>
      <c r="M136" s="9">
        <f>SUMPRODUCT($A136:$F136,Results!$B$18:$G$18)</f>
        <v>-7.5722627439628738</v>
      </c>
      <c r="N136" s="9">
        <f>SUMPRODUCT($A136:$F136,Results!$B$19:$G$19)</f>
        <v>-7.5005048437896358</v>
      </c>
      <c r="O136" s="9">
        <f>SUMPRODUCT($A136:$F136,Results!$B$20:$G$20)</f>
        <v>11.116177999521756</v>
      </c>
      <c r="P136" s="9" cm="1">
        <f t="array" ref="P136">SUMPRODUCT(J136:O136,TRANSPOSE(BQ$20:BQ$25))+$AI$20-$BQ$27</f>
        <v>12.48645096653366</v>
      </c>
      <c r="Q136" s="27" cm="1">
        <f t="array" ref="Q136">SUMPRODUCT(J136:O136,TRANSPOSE(EX$20:EX$25))+$AI$20-$EX$27</f>
        <v>10.570809129178073</v>
      </c>
      <c r="R136" s="9">
        <f>I136-Results!$E$5*H136</f>
        <v>11.868762239433131</v>
      </c>
      <c r="S136" s="9" cm="1">
        <f t="array" ref="S136">SUMPRODUCT(J136:O136,TRANSPOSE(AW$28:AW$33))+$AI$20-$AH$26</f>
        <v>21.009978196143045</v>
      </c>
      <c r="T136" s="9">
        <f>SUMPRODUCT(J136:O136,Results!K$9:P$9)</f>
        <v>12.440322062347398</v>
      </c>
      <c r="U136" s="9">
        <f>SUMPRODUCT(J136:O136,Results!K$9:P$9)+$AI$20-$AH$31</f>
        <v>10.858093341274241</v>
      </c>
      <c r="V136" s="9">
        <f t="shared" si="103"/>
        <v>-28.820535347144094</v>
      </c>
      <c r="W136" s="9">
        <f t="shared" si="104"/>
        <v>-26.904893509788508</v>
      </c>
      <c r="X136" s="9">
        <f t="shared" si="105"/>
        <v>-28.202846620043566</v>
      </c>
      <c r="Y136" s="9">
        <f t="shared" si="106"/>
        <v>-37.34406257675348</v>
      </c>
      <c r="Z136" s="9">
        <f t="shared" si="107"/>
        <v>-49.076307807700566</v>
      </c>
      <c r="AA136" s="9">
        <f t="shared" si="108"/>
        <v>-27.192177721884676</v>
      </c>
      <c r="AC136" s="9">
        <v>-26.905905982768822</v>
      </c>
      <c r="AD136" s="9">
        <v>-26.905905982768822</v>
      </c>
      <c r="AE136" s="9">
        <f t="shared" si="109"/>
        <v>-26.905905982768822</v>
      </c>
      <c r="AF136" s="9">
        <f t="shared" ca="1" si="102"/>
        <v>0.58577877319675209</v>
      </c>
    </row>
    <row r="137" spans="1:32">
      <c r="A137" s="6">
        <v>-2.3824479372893643</v>
      </c>
      <c r="B137" s="6">
        <v>3.6876213390514896</v>
      </c>
      <c r="C137" s="6">
        <v>2.3182149211450174</v>
      </c>
      <c r="D137" s="6">
        <v>3.8278152546870379</v>
      </c>
      <c r="E137" s="6">
        <v>4.370525838187862</v>
      </c>
      <c r="F137" s="6">
        <v>-1.0203429007604194</v>
      </c>
      <c r="G137" s="6">
        <v>-0.19003242049687424</v>
      </c>
      <c r="H137" s="6">
        <v>-2.5910742396240827</v>
      </c>
      <c r="I137" s="40">
        <f>SUMPRODUCT(J137:O137,Results!B$12:G$12)+Results!$E$5*H137-AD137+AE137</f>
        <v>36.269203088253292</v>
      </c>
      <c r="J137" s="9">
        <f>SUMPRODUCT($A137:$F137,Results!$B$15:$G$15)</f>
        <v>1.742590483153615</v>
      </c>
      <c r="K137" s="9">
        <f>SUMPRODUCT($A137:$F137,Results!$B$16:$G$16)</f>
        <v>2.2860633555459549</v>
      </c>
      <c r="L137" s="9">
        <f>SUMPRODUCT($A137:$F137,Results!$B$17:$G$17)</f>
        <v>23.454654011671728</v>
      </c>
      <c r="M137" s="9">
        <f>SUMPRODUCT($A137:$F137,Results!$B$18:$G$18)</f>
        <v>-2.8555537598514458</v>
      </c>
      <c r="N137" s="9">
        <f>SUMPRODUCT($A137:$F137,Results!$B$19:$G$19)</f>
        <v>-21.462615458853243</v>
      </c>
      <c r="O137" s="9">
        <f>SUMPRODUCT($A137:$F137,Results!$B$20:$G$20)</f>
        <v>7.6870016955007223</v>
      </c>
      <c r="P137" s="9" cm="1">
        <f t="array" ref="P137">SUMPRODUCT(J137:O137,TRANSPOSE(BQ$20:BQ$25))+$AI$20-$BQ$27</f>
        <v>40.85635430786116</v>
      </c>
      <c r="Q137" s="27" cm="1">
        <f t="array" ref="Q137">SUMPRODUCT(J137:O137,TRANSPOSE(EX$20:EX$25))+$AI$20-$EX$27</f>
        <v>50.674113095515622</v>
      </c>
      <c r="R137" s="9">
        <f>I137-Results!$E$5*H137</f>
        <v>51.815648525997787</v>
      </c>
      <c r="S137" s="9" cm="1">
        <f t="array" ref="S137">SUMPRODUCT(J137:O137,TRANSPOSE(AW$28:AW$33))+$AI$20-$AH$26</f>
        <v>35.746488964226259</v>
      </c>
      <c r="T137" s="9">
        <f>SUMPRODUCT(J137:O137,Results!K$9:P$9)</f>
        <v>53.198637833431661</v>
      </c>
      <c r="U137" s="9">
        <f>SUMPRODUCT(J137:O137,Results!K$9:P$9)+$AI$20-$AH$31</f>
        <v>51.616409112358497</v>
      </c>
      <c r="V137" s="9">
        <f t="shared" si="103"/>
        <v>-4.5871512196078683</v>
      </c>
      <c r="W137" s="9">
        <f t="shared" si="104"/>
        <v>-14.40491000726233</v>
      </c>
      <c r="X137" s="9">
        <f t="shared" si="105"/>
        <v>-15.546445437744495</v>
      </c>
      <c r="Y137" s="9">
        <f t="shared" si="106"/>
        <v>0.52271412402703277</v>
      </c>
      <c r="Z137" s="9">
        <f t="shared" si="107"/>
        <v>3.5269796611631605</v>
      </c>
      <c r="AA137" s="9">
        <f t="shared" si="108"/>
        <v>-15.347206024105205</v>
      </c>
      <c r="AC137" s="9">
        <v>-14.488892098594775</v>
      </c>
      <c r="AD137" s="9">
        <v>-14.488892098594775</v>
      </c>
      <c r="AE137" s="9">
        <f t="shared" si="109"/>
        <v>-14.488892098594775</v>
      </c>
      <c r="AF137" s="9">
        <f t="shared" ca="1" si="102"/>
        <v>0.18712323285891175</v>
      </c>
    </row>
    <row r="138" spans="1:32">
      <c r="A138" s="6">
        <v>0.50906669891248657</v>
      </c>
      <c r="B138" s="6">
        <v>-4.0330315019376748</v>
      </c>
      <c r="C138" s="6">
        <v>4.0085974275639975</v>
      </c>
      <c r="D138" s="6">
        <v>-3.2516984297854861</v>
      </c>
      <c r="E138" s="6">
        <v>5.3534374939376583</v>
      </c>
      <c r="F138" s="6">
        <v>-3.9305914697037996</v>
      </c>
      <c r="G138" s="6">
        <v>4.1712660725128643</v>
      </c>
      <c r="H138" s="6">
        <v>1.7702242533856558</v>
      </c>
      <c r="I138" s="40">
        <f>SUMPRODUCT(J138:O138,Results!B$12:G$12)+Results!$E$5*H138-AD138+AE138</f>
        <v>85.459375655009779</v>
      </c>
      <c r="J138" s="9">
        <f>SUMPRODUCT($A138:$F138,Results!$B$15:$G$15)</f>
        <v>39.37743806148039</v>
      </c>
      <c r="K138" s="9">
        <f>SUMPRODUCT($A138:$F138,Results!$B$16:$G$16)</f>
        <v>2.6200094750312433</v>
      </c>
      <c r="L138" s="9">
        <f>SUMPRODUCT($A138:$F138,Results!$B$17:$G$17)</f>
        <v>1.6791033838769414</v>
      </c>
      <c r="M138" s="9">
        <f>SUMPRODUCT($A138:$F138,Results!$B$18:$G$18)</f>
        <v>-26.937883650610097</v>
      </c>
      <c r="N138" s="9">
        <f>SUMPRODUCT($A138:$F138,Results!$B$19:$G$19)</f>
        <v>-23.484822755432468</v>
      </c>
      <c r="O138" s="9">
        <f>SUMPRODUCT($A138:$F138,Results!$B$20:$G$20)</f>
        <v>-8.9557456534384698</v>
      </c>
      <c r="P138" s="9" cm="1">
        <f t="array" ref="P138">SUMPRODUCT(J138:O138,TRANSPOSE(BQ$20:BQ$25))+$AI$20-$BQ$27</f>
        <v>55.660289595709578</v>
      </c>
      <c r="Q138" s="27" cm="1">
        <f t="array" ref="Q138">SUMPRODUCT(J138:O138,TRANSPOSE(EX$20:EX$25))+$AI$20-$EX$27</f>
        <v>73.524987982199605</v>
      </c>
      <c r="R138" s="9">
        <f>I138-Results!$E$5*H138</f>
        <v>74.838030134695842</v>
      </c>
      <c r="S138" s="9" cm="1">
        <f t="array" ref="S138">SUMPRODUCT(J138:O138,TRANSPOSE(AW$28:AW$33))+$AI$20-$AH$26</f>
        <v>57.693737408357649</v>
      </c>
      <c r="T138" s="9">
        <f>SUMPRODUCT(J138:O138,Results!K$9:P$9)</f>
        <v>75.846449833611928</v>
      </c>
      <c r="U138" s="9">
        <f>SUMPRODUCT(J138:O138,Results!K$9:P$9)+$AI$20-$AH$31</f>
        <v>74.264221112538763</v>
      </c>
      <c r="V138" s="9">
        <f t="shared" si="103"/>
        <v>29.799086059300201</v>
      </c>
      <c r="W138" s="9">
        <f t="shared" si="104"/>
        <v>11.934387672810175</v>
      </c>
      <c r="X138" s="9">
        <f t="shared" si="105"/>
        <v>10.621345520313938</v>
      </c>
      <c r="Y138" s="9">
        <f t="shared" si="106"/>
        <v>27.765638246652131</v>
      </c>
      <c r="Z138" s="9">
        <f t="shared" si="107"/>
        <v>52.717152227919648</v>
      </c>
      <c r="AA138" s="9">
        <f t="shared" si="108"/>
        <v>11.195154542471016</v>
      </c>
      <c r="AC138" s="9">
        <v>11.820056401783802</v>
      </c>
      <c r="AD138" s="9">
        <v>11.820056401783802</v>
      </c>
      <c r="AE138" s="9">
        <f t="shared" si="109"/>
        <v>11.820056401783802</v>
      </c>
      <c r="AF138" s="9">
        <f t="shared" ca="1" si="102"/>
        <v>8.1009226201357754E-2</v>
      </c>
    </row>
    <row r="139" spans="1:32">
      <c r="A139" s="6">
        <v>2.8413598461593965</v>
      </c>
      <c r="B139" s="6">
        <v>2.7533110874640281</v>
      </c>
      <c r="C139" s="6">
        <v>1.6777358564039531</v>
      </c>
      <c r="D139" s="6">
        <v>-0.50847332048527205</v>
      </c>
      <c r="E139" s="6">
        <v>2.2939094542070086</v>
      </c>
      <c r="F139" s="6">
        <v>8.7101397885281331E-2</v>
      </c>
      <c r="G139" s="6">
        <v>0.11858182548510461</v>
      </c>
      <c r="H139" s="6">
        <v>-2.2824599936421039</v>
      </c>
      <c r="I139" s="40">
        <f>SUMPRODUCT(J139:O139,Results!B$12:G$12)+Results!$E$5*H139-AD139+AE139</f>
        <v>14.951494544146092</v>
      </c>
      <c r="J139" s="9">
        <f>SUMPRODUCT($A139:$F139,Results!$B$15:$G$15)</f>
        <v>15.441268721950756</v>
      </c>
      <c r="K139" s="9">
        <f>SUMPRODUCT($A139:$F139,Results!$B$16:$G$16)</f>
        <v>-12.016401496532232</v>
      </c>
      <c r="L139" s="9">
        <f>SUMPRODUCT($A139:$F139,Results!$B$17:$G$17)</f>
        <v>3.596799208937477</v>
      </c>
      <c r="M139" s="9">
        <f>SUMPRODUCT($A139:$F139,Results!$B$18:$G$18)</f>
        <v>-5.1796507742659497</v>
      </c>
      <c r="N139" s="9">
        <f>SUMPRODUCT($A139:$F139,Results!$B$19:$G$19)</f>
        <v>-7.7874133902578277</v>
      </c>
      <c r="O139" s="9">
        <f>SUMPRODUCT($A139:$F139,Results!$B$20:$G$20)</f>
        <v>11.020078881332172</v>
      </c>
      <c r="P139" s="9" cm="1">
        <f t="array" ref="P139">SUMPRODUCT(J139:O139,TRANSPOSE(BQ$20:BQ$25))+$AI$20-$BQ$27</f>
        <v>23.814435374986139</v>
      </c>
      <c r="Q139" s="27" cm="1">
        <f t="array" ref="Q139">SUMPRODUCT(J139:O139,TRANSPOSE(EX$20:EX$25))+$AI$20-$EX$27</f>
        <v>27.211638349413803</v>
      </c>
      <c r="R139" s="9">
        <f>I139-Results!$E$5*H139</f>
        <v>28.646254505998716</v>
      </c>
      <c r="S139" s="9" cm="1">
        <f t="array" ref="S139">SUMPRODUCT(J139:O139,TRANSPOSE(AW$28:AW$33))+$AI$20-$AH$26</f>
        <v>23.234214074016819</v>
      </c>
      <c r="T139" s="9">
        <f>SUMPRODUCT(J139:O139,Results!K$9:P$9)</f>
        <v>29.656241942192487</v>
      </c>
      <c r="U139" s="9">
        <f>SUMPRODUCT(J139:O139,Results!K$9:P$9)+$AI$20-$AH$31</f>
        <v>28.07401322111933</v>
      </c>
      <c r="V139" s="9">
        <f t="shared" si="103"/>
        <v>-8.8629408308400475</v>
      </c>
      <c r="W139" s="9">
        <f t="shared" si="104"/>
        <v>-12.260143805267711</v>
      </c>
      <c r="X139" s="9">
        <f t="shared" si="105"/>
        <v>-13.694759961852624</v>
      </c>
      <c r="Y139" s="9">
        <f t="shared" si="106"/>
        <v>-8.282719529870727</v>
      </c>
      <c r="Z139" s="9">
        <f t="shared" si="107"/>
        <v>-17.790728882944038</v>
      </c>
      <c r="AA139" s="9">
        <f t="shared" si="108"/>
        <v>-13.122518676973238</v>
      </c>
      <c r="AC139" s="9">
        <v>-12.295545763758847</v>
      </c>
      <c r="AD139" s="9">
        <v>-12.295545763758847</v>
      </c>
      <c r="AE139" s="9">
        <f t="shared" si="109"/>
        <v>-12.295545763758847</v>
      </c>
      <c r="AF139" s="9">
        <f t="shared" ca="1" si="102"/>
        <v>2.8012405246362504E-2</v>
      </c>
    </row>
    <row r="140" spans="1:32">
      <c r="A140" s="6">
        <v>9.9452683719582051</v>
      </c>
      <c r="B140" s="6">
        <v>3.6124434788042294</v>
      </c>
      <c r="C140" s="6">
        <v>0.41975192497681724</v>
      </c>
      <c r="D140" s="6">
        <v>3.4349116769679426</v>
      </c>
      <c r="E140" s="6">
        <v>-0.57234002657735306</v>
      </c>
      <c r="F140" s="6">
        <v>1.4319185119044298</v>
      </c>
      <c r="G140" s="6">
        <v>1.2835035440907385</v>
      </c>
      <c r="H140" s="6">
        <v>-1.11753827503647</v>
      </c>
      <c r="I140" s="40">
        <f>SUMPRODUCT(J140:O140,Results!B$12:G$12)+Results!$E$5*H140-AD140+AE140</f>
        <v>10.836951641473524</v>
      </c>
      <c r="J140" s="9">
        <f>SUMPRODUCT($A140:$F140,Results!$B$15:$G$15)</f>
        <v>23.200542912327457</v>
      </c>
      <c r="K140" s="9">
        <f>SUMPRODUCT($A140:$F140,Results!$B$16:$G$16)</f>
        <v>-36.022169957391917</v>
      </c>
      <c r="L140" s="9">
        <f>SUMPRODUCT($A140:$F140,Results!$B$17:$G$17)</f>
        <v>-13.133905865693675</v>
      </c>
      <c r="M140" s="9">
        <f>SUMPRODUCT($A140:$F140,Results!$B$18:$G$18)</f>
        <v>5.2097031877622797</v>
      </c>
      <c r="N140" s="9">
        <f>SUMPRODUCT($A140:$F140,Results!$B$19:$G$19)</f>
        <v>3.0445056422896348</v>
      </c>
      <c r="O140" s="9">
        <f>SUMPRODUCT($A140:$F140,Results!$B$20:$G$20)</f>
        <v>40.017700215765608</v>
      </c>
      <c r="P140" s="9" cm="1">
        <f t="array" ref="P140">SUMPRODUCT(J140:O140,TRANSPOSE(BQ$20:BQ$25))+$AI$20-$BQ$27</f>
        <v>16.817991888509006</v>
      </c>
      <c r="Q140" s="27" cm="1">
        <f t="array" ref="Q140">SUMPRODUCT(J140:O140,TRANSPOSE(EX$20:EX$25))+$AI$20-$EX$27</f>
        <v>16.325772868767082</v>
      </c>
      <c r="R140" s="9">
        <f>I140-Results!$E$5*H140</f>
        <v>17.542181291692344</v>
      </c>
      <c r="S140" s="9" cm="1">
        <f t="array" ref="S140">SUMPRODUCT(J140:O140,TRANSPOSE(AW$28:AW$33))+$AI$20-$AH$26</f>
        <v>12.647914875972027</v>
      </c>
      <c r="T140" s="9">
        <f>SUMPRODUCT(J140:O140,Results!K$9:P$9)</f>
        <v>17.93746679957485</v>
      </c>
      <c r="U140" s="9">
        <f>SUMPRODUCT(J140:O140,Results!K$9:P$9)+$AI$20-$AH$31</f>
        <v>16.355238078501692</v>
      </c>
      <c r="V140" s="9">
        <f t="shared" si="103"/>
        <v>-5.981040247035482</v>
      </c>
      <c r="W140" s="9">
        <f t="shared" si="104"/>
        <v>-5.4888212272935579</v>
      </c>
      <c r="X140" s="9">
        <f t="shared" si="105"/>
        <v>-6.7052296502188202</v>
      </c>
      <c r="Y140" s="9">
        <f t="shared" si="106"/>
        <v>-1.8109632344985034</v>
      </c>
      <c r="Z140" s="9">
        <f t="shared" si="107"/>
        <v>-21.905271785616605</v>
      </c>
      <c r="AA140" s="9">
        <f t="shared" si="108"/>
        <v>-5.5182864370281681</v>
      </c>
      <c r="AC140" s="9">
        <v>-5.4753189116716943</v>
      </c>
      <c r="AD140" s="9">
        <v>-5.4753189116716943</v>
      </c>
      <c r="AE140" s="9">
        <f t="shared" si="109"/>
        <v>-5.4753189116716943</v>
      </c>
      <c r="AF140" s="9">
        <f t="shared" ca="1" si="102"/>
        <v>0.97971029281716415</v>
      </c>
    </row>
    <row r="141" spans="1:32">
      <c r="A141" s="6">
        <v>1.0924879903096449</v>
      </c>
      <c r="B141" s="6">
        <v>0.21803017279373646</v>
      </c>
      <c r="C141" s="6">
        <v>6.405656946792007</v>
      </c>
      <c r="D141" s="6">
        <v>7.5507721098639191</v>
      </c>
      <c r="E141" s="6">
        <v>-1.1511200591474768</v>
      </c>
      <c r="F141" s="6">
        <v>-0.15801890844007033</v>
      </c>
      <c r="G141" s="6">
        <v>0.82599723534711744</v>
      </c>
      <c r="H141" s="6">
        <v>-1.575044583780091</v>
      </c>
      <c r="I141" s="40">
        <f>SUMPRODUCT(J141:O141,Results!B$12:G$12)+Results!$E$5*H141-AD141+AE141</f>
        <v>-1.6417156815240048</v>
      </c>
      <c r="J141" s="9">
        <f>SUMPRODUCT($A141:$F141,Results!$B$15:$G$15)</f>
        <v>6.1247065096146969</v>
      </c>
      <c r="K141" s="9">
        <f>SUMPRODUCT($A141:$F141,Results!$B$16:$G$16)</f>
        <v>-12.871046398099843</v>
      </c>
      <c r="L141" s="9">
        <f>SUMPRODUCT($A141:$F141,Results!$B$17:$G$17)</f>
        <v>-1.1053585374940371</v>
      </c>
      <c r="M141" s="9">
        <f>SUMPRODUCT($A141:$F141,Results!$B$18:$G$18)</f>
        <v>-5.8294563823624346</v>
      </c>
      <c r="N141" s="9">
        <f>SUMPRODUCT($A141:$F141,Results!$B$19:$G$19)</f>
        <v>-24.153907158762596</v>
      </c>
      <c r="O141" s="9">
        <f>SUMPRODUCT($A141:$F141,Results!$B$20:$G$20)</f>
        <v>12.616140663584883</v>
      </c>
      <c r="P141" s="9" cm="1">
        <f t="array" ref="P141">SUMPRODUCT(J141:O141,TRANSPOSE(BQ$20:BQ$25))+$AI$20-$BQ$27</f>
        <v>7.8847398746434649</v>
      </c>
      <c r="Q141" s="27" cm="1">
        <f t="array" ref="Q141">SUMPRODUCT(J141:O141,TRANSPOSE(EX$20:EX$25))+$AI$20-$EX$27</f>
        <v>7.4774240601977766</v>
      </c>
      <c r="R141" s="9">
        <f>I141-Results!$E$5*H141</f>
        <v>7.8085518211565415</v>
      </c>
      <c r="S141" s="9" cm="1">
        <f t="array" ref="S141">SUMPRODUCT(J141:O141,TRANSPOSE(AW$28:AW$33))+$AI$20-$AH$26</f>
        <v>26.590165163351394</v>
      </c>
      <c r="T141" s="9">
        <f>SUMPRODUCT(J141:O141,Results!K$9:P$9)</f>
        <v>7.171744166621739</v>
      </c>
      <c r="U141" s="9">
        <f>SUMPRODUCT(J141:O141,Results!K$9:P$9)+$AI$20-$AH$31</f>
        <v>5.5895154455485851</v>
      </c>
      <c r="V141" s="9">
        <f t="shared" si="103"/>
        <v>-9.5264555561674698</v>
      </c>
      <c r="W141" s="9">
        <f t="shared" si="104"/>
        <v>-9.1191397417217814</v>
      </c>
      <c r="X141" s="9">
        <f t="shared" si="105"/>
        <v>-9.4502675026805463</v>
      </c>
      <c r="Y141" s="9">
        <f t="shared" si="106"/>
        <v>-28.231880844875398</v>
      </c>
      <c r="Z141" s="9">
        <f t="shared" si="107"/>
        <v>-34.383939108614136</v>
      </c>
      <c r="AA141" s="9">
        <f t="shared" si="108"/>
        <v>-7.23123112707259</v>
      </c>
      <c r="AC141" s="9">
        <v>-9.1235981508827209</v>
      </c>
      <c r="AD141" s="9">
        <v>-9.1235981508827209</v>
      </c>
      <c r="AE141" s="9">
        <f t="shared" si="109"/>
        <v>-9.1235981508827209</v>
      </c>
      <c r="AF141" s="9">
        <f t="shared" ca="1" si="102"/>
        <v>0.60952768694141868</v>
      </c>
    </row>
    <row r="142" spans="1:32">
      <c r="A142" s="6">
        <v>1.2622573791857676E-2</v>
      </c>
      <c r="B142" s="6">
        <v>0.8768621982224698</v>
      </c>
      <c r="C142" s="6">
        <v>5.4698599249197368</v>
      </c>
      <c r="D142" s="6">
        <v>0.92201044342870386</v>
      </c>
      <c r="E142" s="6">
        <v>2.6007339376480849</v>
      </c>
      <c r="F142" s="6">
        <v>1.7848433740705143</v>
      </c>
      <c r="G142" s="6">
        <v>6.7363683399617029</v>
      </c>
      <c r="H142" s="6">
        <v>4.335326520834494</v>
      </c>
      <c r="I142" s="40">
        <f>SUMPRODUCT(J142:O142,Results!B$12:G$12)+Results!$E$5*H142-AD142+AE142</f>
        <v>54.24733050559135</v>
      </c>
      <c r="J142" s="9">
        <f>SUMPRODUCT($A142:$F142,Results!$B$15:$G$15)</f>
        <v>17.227712991888026</v>
      </c>
      <c r="K142" s="9">
        <f>SUMPRODUCT($A142:$F142,Results!$B$16:$G$16)</f>
        <v>-4.9458971050375702</v>
      </c>
      <c r="L142" s="9">
        <f>SUMPRODUCT($A142:$F142,Results!$B$17:$G$17)</f>
        <v>10.702840659087665</v>
      </c>
      <c r="M142" s="9">
        <f>SUMPRODUCT($A142:$F142,Results!$B$18:$G$18)</f>
        <v>-12.674797847869328</v>
      </c>
      <c r="N142" s="9">
        <f>SUMPRODUCT($A142:$F142,Results!$B$19:$G$19)</f>
        <v>-23.534655966468733</v>
      </c>
      <c r="O142" s="9">
        <f>SUMPRODUCT($A142:$F142,Results!$B$20:$G$20)</f>
        <v>-3.6651249819313967</v>
      </c>
      <c r="P142" s="9" cm="1">
        <f t="array" ref="P142">SUMPRODUCT(J142:O142,TRANSPOSE(BQ$20:BQ$25))+$AI$20-$BQ$27</f>
        <v>29.40975319286904</v>
      </c>
      <c r="Q142" s="27" cm="1">
        <f t="array" ref="Q142">SUMPRODUCT(J142:O142,TRANSPOSE(EX$20:EX$25))+$AI$20-$EX$27</f>
        <v>28.178901502124944</v>
      </c>
      <c r="R142" s="9">
        <f>I142-Results!$E$5*H142</f>
        <v>28.235371380584386</v>
      </c>
      <c r="S142" s="9" cm="1">
        <f t="array" ref="S142">SUMPRODUCT(J142:O142,TRANSPOSE(AW$28:AW$33))+$AI$20-$AH$26</f>
        <v>40.967685733158149</v>
      </c>
      <c r="T142" s="9">
        <f>SUMPRODUCT(J142:O142,Results!K$9:P$9)</f>
        <v>29.619866606508353</v>
      </c>
      <c r="U142" s="9">
        <f>SUMPRODUCT(J142:O142,Results!K$9:P$9)+$AI$20-$AH$31</f>
        <v>28.037637885435196</v>
      </c>
      <c r="V142" s="9">
        <f t="shared" si="103"/>
        <v>24.83757731272231</v>
      </c>
      <c r="W142" s="9">
        <f t="shared" si="104"/>
        <v>26.068429003466406</v>
      </c>
      <c r="X142" s="9">
        <f t="shared" si="105"/>
        <v>26.011959125006964</v>
      </c>
      <c r="Y142" s="9">
        <f t="shared" si="106"/>
        <v>13.279644772433201</v>
      </c>
      <c r="Z142" s="9">
        <f t="shared" si="107"/>
        <v>21.505107078501219</v>
      </c>
      <c r="AA142" s="9">
        <f t="shared" si="108"/>
        <v>26.209692620156154</v>
      </c>
      <c r="AC142" s="9">
        <v>26.063262716836704</v>
      </c>
      <c r="AD142" s="9">
        <v>26.063262716836704</v>
      </c>
      <c r="AE142" s="9">
        <f t="shared" si="109"/>
        <v>26.063262716836704</v>
      </c>
      <c r="AF142" s="9">
        <f t="shared" ca="1" si="102"/>
        <v>0.71836942486602962</v>
      </c>
    </row>
    <row r="143" spans="1:32">
      <c r="A143" s="6">
        <v>-0.74018362741847366</v>
      </c>
      <c r="B143" s="6">
        <v>-0.87550532631719935</v>
      </c>
      <c r="C143" s="6">
        <v>0.78977413773400518</v>
      </c>
      <c r="D143" s="6">
        <v>9.1619308288318724</v>
      </c>
      <c r="E143" s="6">
        <v>1.2993512337447826</v>
      </c>
      <c r="F143" s="6">
        <v>9.116950527031193</v>
      </c>
      <c r="G143" s="6">
        <v>2.5757414014889046</v>
      </c>
      <c r="H143" s="6">
        <v>0.17469958236169614</v>
      </c>
      <c r="I143" s="40">
        <f>SUMPRODUCT(J143:O143,Results!B$12:G$12)+Results!$E$5*H143-AD143+AE143</f>
        <v>18.410040333088624</v>
      </c>
      <c r="J143" s="9">
        <f>SUMPRODUCT($A143:$F143,Results!$B$15:$G$15)</f>
        <v>2.4079961391010465</v>
      </c>
      <c r="K143" s="9">
        <f>SUMPRODUCT($A143:$F143,Results!$B$16:$G$16)</f>
        <v>2.7431658791664231</v>
      </c>
      <c r="L143" s="9">
        <f>SUMPRODUCT($A143:$F143,Results!$B$17:$G$17)</f>
        <v>24.414520598160735</v>
      </c>
      <c r="M143" s="9">
        <f>SUMPRODUCT($A143:$F143,Results!$B$18:$G$18)</f>
        <v>12.867829345327127</v>
      </c>
      <c r="N143" s="9">
        <f>SUMPRODUCT($A143:$F143,Results!$B$19:$G$19)</f>
        <v>-13.861243540706822</v>
      </c>
      <c r="O143" s="9">
        <f>SUMPRODUCT($A143:$F143,Results!$B$20:$G$20)</f>
        <v>1.9507059363892907</v>
      </c>
      <c r="P143" s="9" cm="1">
        <f t="array" ref="P143">SUMPRODUCT(J143:O143,TRANSPOSE(BQ$20:BQ$25))+$AI$20-$BQ$27</f>
        <v>30.608412808768016</v>
      </c>
      <c r="Q143" s="27" cm="1">
        <f t="array" ref="Q143">SUMPRODUCT(J143:O143,TRANSPOSE(EX$20:EX$25))+$AI$20-$EX$27</f>
        <v>22.280711346207191</v>
      </c>
      <c r="R143" s="9">
        <f>I143-Results!$E$5*H143</f>
        <v>17.361842838918449</v>
      </c>
      <c r="S143" s="9" cm="1">
        <f t="array" ref="S143">SUMPRODUCT(J143:O143,TRANSPOSE(AW$28:AW$33))+$AI$20-$AH$26</f>
        <v>18.403465569626647</v>
      </c>
      <c r="T143" s="9">
        <f>SUMPRODUCT(J143:O143,Results!K$9:P$9)</f>
        <v>20.04215611193656</v>
      </c>
      <c r="U143" s="9">
        <f>SUMPRODUCT(J143:O143,Results!K$9:P$9)+$AI$20-$AH$31</f>
        <v>18.459927390863399</v>
      </c>
      <c r="V143" s="9">
        <f t="shared" si="103"/>
        <v>-12.198372475679392</v>
      </c>
      <c r="W143" s="9">
        <f t="shared" si="104"/>
        <v>-3.8706710131185673</v>
      </c>
      <c r="X143" s="9">
        <f t="shared" si="105"/>
        <v>1.048197494170175</v>
      </c>
      <c r="Y143" s="9">
        <f t="shared" si="106"/>
        <v>6.5747634619768291E-3</v>
      </c>
      <c r="Z143" s="9">
        <f t="shared" si="107"/>
        <v>-14.332183094001508</v>
      </c>
      <c r="AA143" s="9">
        <f t="shared" si="108"/>
        <v>-4.9887057774775201E-2</v>
      </c>
      <c r="AC143" s="9">
        <v>-3.7548514842638028</v>
      </c>
      <c r="AD143" s="9">
        <v>-3.7548514842638028</v>
      </c>
      <c r="AE143" s="9">
        <f t="shared" si="109"/>
        <v>-3.7548514842638028</v>
      </c>
      <c r="AF143" s="9">
        <f t="shared" ca="1" si="102"/>
        <v>9.1534948231517421E-2</v>
      </c>
    </row>
    <row r="144" spans="1:32">
      <c r="A144" s="6">
        <v>4.5112885720215505</v>
      </c>
      <c r="B144" s="6">
        <v>6.315234979390838</v>
      </c>
      <c r="C144" s="6">
        <v>2.3995753633817283</v>
      </c>
      <c r="D144" s="6">
        <v>3.9543043922415602</v>
      </c>
      <c r="E144" s="6">
        <v>4.7795240758535051</v>
      </c>
      <c r="F144" s="6">
        <v>1.971995964198896</v>
      </c>
      <c r="G144" s="6">
        <v>6.5585012262985032</v>
      </c>
      <c r="H144" s="6">
        <v>4.1574594071712951</v>
      </c>
      <c r="I144" s="40">
        <f>SUMPRODUCT(J144:O144,Results!B$12:G$12)+Results!$E$5*H144-AD144+AE144</f>
        <v>88.231886453575811</v>
      </c>
      <c r="J144" s="9">
        <f>SUMPRODUCT($A144:$F144,Results!$B$15:$G$15)</f>
        <v>21.721097653161355</v>
      </c>
      <c r="K144" s="9">
        <f>SUMPRODUCT($A144:$F144,Results!$B$16:$G$16)</f>
        <v>-21.171184053554519</v>
      </c>
      <c r="L144" s="9">
        <f>SUMPRODUCT($A144:$F144,Results!$B$17:$G$17)</f>
        <v>17.889257253459451</v>
      </c>
      <c r="M144" s="9">
        <f>SUMPRODUCT($A144:$F144,Results!$B$18:$G$18)</f>
        <v>-0.41044815872052309</v>
      </c>
      <c r="N144" s="9">
        <f>SUMPRODUCT($A144:$F144,Results!$B$19:$G$19)</f>
        <v>-18.021929888758446</v>
      </c>
      <c r="O144" s="9">
        <f>SUMPRODUCT($A144:$F144,Results!$B$20:$G$20)</f>
        <v>28.670113978471388</v>
      </c>
      <c r="P144" s="9" cm="1">
        <f t="array" ref="P144">SUMPRODUCT(J144:O144,TRANSPOSE(BQ$20:BQ$25))+$AI$20-$BQ$27</f>
        <v>58.505603962271131</v>
      </c>
      <c r="Q144" s="27" cm="1">
        <f t="array" ref="Q144">SUMPRODUCT(J144:O144,TRANSPOSE(EX$20:EX$25))+$AI$20-$EX$27</f>
        <v>62.292735311597937</v>
      </c>
      <c r="R144" s="9">
        <f>I144-Results!$E$5*H144</f>
        <v>63.28713001054804</v>
      </c>
      <c r="S144" s="9" cm="1">
        <f t="array" ref="S144">SUMPRODUCT(J144:O144,TRANSPOSE(AW$28:AW$33))+$AI$20-$AH$26</f>
        <v>49.938264654836317</v>
      </c>
      <c r="T144" s="9">
        <f>SUMPRODUCT(J144:O144,Results!K$9:P$9)</f>
        <v>65.791251039735471</v>
      </c>
      <c r="U144" s="9">
        <f>SUMPRODUCT(J144:O144,Results!K$9:P$9)+$AI$20-$AH$31</f>
        <v>64.209022318662306</v>
      </c>
      <c r="V144" s="9">
        <f t="shared" si="103"/>
        <v>29.72628249130468</v>
      </c>
      <c r="W144" s="9">
        <f t="shared" si="104"/>
        <v>25.939151141977874</v>
      </c>
      <c r="X144" s="9">
        <f t="shared" si="105"/>
        <v>24.944756443027771</v>
      </c>
      <c r="Y144" s="9">
        <f t="shared" si="106"/>
        <v>38.293621798739494</v>
      </c>
      <c r="Z144" s="9">
        <f t="shared" si="107"/>
        <v>55.48966302648568</v>
      </c>
      <c r="AA144" s="9">
        <f t="shared" si="108"/>
        <v>24.022864134913505</v>
      </c>
      <c r="AC144" s="9">
        <v>25.902227979554127</v>
      </c>
      <c r="AD144" s="9">
        <v>25.902227979554127</v>
      </c>
      <c r="AE144" s="9">
        <f t="shared" si="109"/>
        <v>25.902227979554127</v>
      </c>
      <c r="AF144" s="9">
        <f t="shared" ca="1" si="102"/>
        <v>0.29281123731053504</v>
      </c>
    </row>
    <row r="145" spans="1:32">
      <c r="A145" s="6">
        <v>3.5991362155492816</v>
      </c>
      <c r="B145" s="6">
        <v>7.4459769813414134</v>
      </c>
      <c r="C145" s="6">
        <v>0.83608808741005236</v>
      </c>
      <c r="D145" s="6">
        <v>8.2889993891534992</v>
      </c>
      <c r="E145" s="6">
        <v>-1.4378605377776941</v>
      </c>
      <c r="F145" s="6">
        <v>-0.35805719457227636</v>
      </c>
      <c r="G145" s="6">
        <v>1.0367436595476458</v>
      </c>
      <c r="H145" s="6">
        <v>-1.3642981595795627</v>
      </c>
      <c r="I145" s="40">
        <f>SUMPRODUCT(J145:O145,Results!B$12:G$12)+Results!$E$5*H145-AD145+AE145</f>
        <v>-8.6708690448331733</v>
      </c>
      <c r="J145" s="9">
        <f>SUMPRODUCT($A145:$F145,Results!$B$15:$G$15)</f>
        <v>-12.965261591234992</v>
      </c>
      <c r="K145" s="9">
        <f>SUMPRODUCT($A145:$F145,Results!$B$16:$G$16)</f>
        <v>-23.649679414401213</v>
      </c>
      <c r="L145" s="9">
        <f>SUMPRODUCT($A145:$F145,Results!$B$17:$G$17)</f>
        <v>2.7949110294665029</v>
      </c>
      <c r="M145" s="9">
        <f>SUMPRODUCT($A145:$F145,Results!$B$18:$G$18)</f>
        <v>15.071361003822247</v>
      </c>
      <c r="N145" s="9">
        <f>SUMPRODUCT($A145:$F145,Results!$B$19:$G$19)</f>
        <v>-3.2798245018986738</v>
      </c>
      <c r="O145" s="9">
        <f>SUMPRODUCT($A145:$F145,Results!$B$20:$G$20)</f>
        <v>39.722030480272437</v>
      </c>
      <c r="P145" s="9" cm="1">
        <f t="array" ref="P145">SUMPRODUCT(J145:O145,TRANSPOSE(BQ$20:BQ$25))+$AI$20-$BQ$27</f>
        <v>-2.8556800938354243</v>
      </c>
      <c r="Q145" s="27" cm="1">
        <f t="array" ref="Q145">SUMPRODUCT(J145:O145,TRANSPOSE(EX$20:EX$25))+$AI$20-$EX$27</f>
        <v>-2.6481293393297776</v>
      </c>
      <c r="R145" s="9">
        <f>I145-Results!$E$5*H145</f>
        <v>-0.48508008735579722</v>
      </c>
      <c r="S145" s="9" cm="1">
        <f t="array" ref="S145">SUMPRODUCT(J145:O145,TRANSPOSE(AW$28:AW$33))+$AI$20-$AH$26</f>
        <v>-3.3836397598792729</v>
      </c>
      <c r="T145" s="9">
        <f>SUMPRODUCT(J145:O145,Results!K$9:P$9)</f>
        <v>-1.0182807627686827</v>
      </c>
      <c r="U145" s="9">
        <f>SUMPRODUCT(J145:O145,Results!K$9:P$9)+$AI$20-$AH$31</f>
        <v>-2.6005094838418401</v>
      </c>
      <c r="V145" s="9">
        <f t="shared" si="103"/>
        <v>-5.815188950997749</v>
      </c>
      <c r="W145" s="9">
        <f t="shared" si="104"/>
        <v>-6.0227397055033958</v>
      </c>
      <c r="X145" s="9">
        <f t="shared" si="105"/>
        <v>-8.1857889574773761</v>
      </c>
      <c r="Y145" s="9">
        <f t="shared" si="106"/>
        <v>-5.2872292849539004</v>
      </c>
      <c r="Z145" s="9">
        <f t="shared" si="107"/>
        <v>-41.413092471923306</v>
      </c>
      <c r="AA145" s="9">
        <f t="shared" si="108"/>
        <v>-6.0703595609913332</v>
      </c>
      <c r="AC145" s="9">
        <v>-6.0482234696084713</v>
      </c>
      <c r="AD145" s="9">
        <v>-6.0482234696084713</v>
      </c>
      <c r="AE145" s="9">
        <f t="shared" si="109"/>
        <v>-6.0482234696084713</v>
      </c>
      <c r="AF145" s="9">
        <f t="shared" ca="1" si="102"/>
        <v>0.1449898593902984</v>
      </c>
    </row>
    <row r="146" spans="1:32">
      <c r="A146" s="6">
        <v>3.8722094566346739</v>
      </c>
      <c r="B146" s="6">
        <v>3.9283600639109822E-2</v>
      </c>
      <c r="C146" s="6">
        <v>2.1113808692286264</v>
      </c>
      <c r="D146" s="6">
        <v>1.4582888777032867</v>
      </c>
      <c r="E146" s="6">
        <v>0.82596323389936965</v>
      </c>
      <c r="F146" s="6">
        <v>5.6515718730378248</v>
      </c>
      <c r="G146" s="6">
        <v>3.707086095935443</v>
      </c>
      <c r="H146" s="6">
        <v>1.3060442768082345</v>
      </c>
      <c r="I146" s="40">
        <f>SUMPRODUCT(J146:O146,Results!B$12:G$12)+Results!$E$5*H146-AD146+AE146</f>
        <v>18.570800688458743</v>
      </c>
      <c r="J146" s="9">
        <f>SUMPRODUCT($A146:$F146,Results!$B$15:$G$15)</f>
        <v>20.279370578282133</v>
      </c>
      <c r="K146" s="9">
        <f>SUMPRODUCT($A146:$F146,Results!$B$16:$G$16)</f>
        <v>-12.859582855561147</v>
      </c>
      <c r="L146" s="9">
        <f>SUMPRODUCT($A146:$F146,Results!$B$17:$G$17)</f>
        <v>3.1688356813126193</v>
      </c>
      <c r="M146" s="9">
        <f>SUMPRODUCT($A146:$F146,Results!$B$18:$G$18)</f>
        <v>-1.0837197433389498</v>
      </c>
      <c r="N146" s="9">
        <f>SUMPRODUCT($A146:$F146,Results!$B$19:$G$19)</f>
        <v>-7.1492263412574122</v>
      </c>
      <c r="O146" s="9">
        <f>SUMPRODUCT($A146:$F146,Results!$B$20:$G$20)</f>
        <v>4.727112473792368</v>
      </c>
      <c r="P146" s="9" cm="1">
        <f t="array" ref="P146">SUMPRODUCT(J146:O146,TRANSPOSE(BQ$20:BQ$25))+$AI$20-$BQ$27</f>
        <v>20.189245039192265</v>
      </c>
      <c r="Q146" s="27" cm="1">
        <f t="array" ref="Q146">SUMPRODUCT(J146:O146,TRANSPOSE(EX$20:EX$25))+$AI$20-$EX$27</f>
        <v>12.481489981818555</v>
      </c>
      <c r="R146" s="9">
        <f>I146-Results!$E$5*H146</f>
        <v>10.734535027609336</v>
      </c>
      <c r="S146" s="9" cm="1">
        <f t="array" ref="S146">SUMPRODUCT(J146:O146,TRANSPOSE(AW$28:AW$33))+$AI$20-$AH$26</f>
        <v>20.672602083405167</v>
      </c>
      <c r="T146" s="9">
        <f>SUMPRODUCT(J146:O146,Results!K$9:P$9)</f>
        <v>12.529471836290234</v>
      </c>
      <c r="U146" s="9">
        <f>SUMPRODUCT(J146:O146,Results!K$9:P$9)+$AI$20-$AH$31</f>
        <v>10.947243115217077</v>
      </c>
      <c r="V146" s="9">
        <f t="shared" si="103"/>
        <v>-1.6184443507335224</v>
      </c>
      <c r="W146" s="9">
        <f t="shared" si="104"/>
        <v>6.0893107066401875</v>
      </c>
      <c r="X146" s="9">
        <f t="shared" si="105"/>
        <v>7.8362656608494063</v>
      </c>
      <c r="Y146" s="9">
        <f t="shared" si="106"/>
        <v>-2.101801394946424</v>
      </c>
      <c r="Z146" s="9">
        <f t="shared" si="107"/>
        <v>-14.171422738631389</v>
      </c>
      <c r="AA146" s="9">
        <f t="shared" si="108"/>
        <v>7.6235575732416656</v>
      </c>
      <c r="AC146" s="9">
        <v>6.164904025226587</v>
      </c>
      <c r="AD146" s="9">
        <v>6.164904025226587</v>
      </c>
      <c r="AE146" s="9">
        <f t="shared" si="109"/>
        <v>6.164904025226587</v>
      </c>
      <c r="AF146" s="9">
        <f t="shared" ca="1" si="102"/>
        <v>9.1840567244871329E-2</v>
      </c>
    </row>
    <row r="147" spans="1:32">
      <c r="A147" s="6">
        <v>0.76782914751421372</v>
      </c>
      <c r="B147" s="6">
        <v>7.9928944916682605</v>
      </c>
      <c r="C147" s="6">
        <v>3.0120230723682546</v>
      </c>
      <c r="D147" s="6">
        <v>4.7886589181458419</v>
      </c>
      <c r="E147" s="6">
        <v>2.7415700982385238</v>
      </c>
      <c r="F147" s="6">
        <v>1.4038016988273381</v>
      </c>
      <c r="G147" s="6">
        <v>3.9135206181086364</v>
      </c>
      <c r="H147" s="6">
        <v>1.5124787989814279</v>
      </c>
      <c r="I147" s="40">
        <f>SUMPRODUCT(J147:O147,Results!B$12:G$12)+Results!$E$5*H147-AD147+AE147</f>
        <v>38.120123420121303</v>
      </c>
      <c r="J147" s="9">
        <f>SUMPRODUCT($A147:$F147,Results!$B$15:$G$15)</f>
        <v>-2.2941747358528848</v>
      </c>
      <c r="K147" s="9">
        <f>SUMPRODUCT($A147:$F147,Results!$B$16:$G$16)</f>
        <v>-13.988123856477815</v>
      </c>
      <c r="L147" s="9">
        <f>SUMPRODUCT($A147:$F147,Results!$B$17:$G$17)</f>
        <v>20.86495022214255</v>
      </c>
      <c r="M147" s="9">
        <f>SUMPRODUCT($A147:$F147,Results!$B$18:$G$18)</f>
        <v>4.0199277126646118</v>
      </c>
      <c r="N147" s="9">
        <f>SUMPRODUCT($A147:$F147,Results!$B$19:$G$19)</f>
        <v>-17.418712704882413</v>
      </c>
      <c r="O147" s="9">
        <f>SUMPRODUCT($A147:$F147,Results!$B$20:$G$20)</f>
        <v>21.807496296876032</v>
      </c>
      <c r="P147" s="9" cm="1">
        <f t="array" ref="P147">SUMPRODUCT(J147:O147,TRANSPOSE(BQ$20:BQ$25))+$AI$20-$BQ$27</f>
        <v>28.108831377096742</v>
      </c>
      <c r="Q147" s="27" cm="1">
        <f t="array" ref="Q147">SUMPRODUCT(J147:O147,TRANSPOSE(EX$20:EX$25))+$AI$20-$EX$27</f>
        <v>27.437762438547296</v>
      </c>
      <c r="R147" s="9">
        <f>I147-Results!$E$5*H147</f>
        <v>29.045250626232736</v>
      </c>
      <c r="S147" s="9" cm="1">
        <f t="array" ref="S147">SUMPRODUCT(J147:O147,TRANSPOSE(AW$28:AW$33))+$AI$20-$AH$26</f>
        <v>28.731990235385041</v>
      </c>
      <c r="T147" s="9">
        <f>SUMPRODUCT(J147:O147,Results!K$9:P$9)</f>
        <v>30.530886728737155</v>
      </c>
      <c r="U147" s="9">
        <f>SUMPRODUCT(J147:O147,Results!K$9:P$9)+$AI$20-$AH$31</f>
        <v>28.948658007663994</v>
      </c>
      <c r="V147" s="9">
        <f t="shared" si="103"/>
        <v>10.011292043024561</v>
      </c>
      <c r="W147" s="9">
        <f t="shared" si="104"/>
        <v>10.682360981574007</v>
      </c>
      <c r="X147" s="9">
        <f t="shared" si="105"/>
        <v>9.0748727938885665</v>
      </c>
      <c r="Y147" s="9">
        <f t="shared" si="106"/>
        <v>9.3881331847362617</v>
      </c>
      <c r="Z147" s="9">
        <f t="shared" si="107"/>
        <v>5.3778999930311713</v>
      </c>
      <c r="AA147" s="9">
        <f t="shared" si="108"/>
        <v>9.1714654124573087</v>
      </c>
      <c r="AC147" s="9">
        <v>10.649000957559693</v>
      </c>
      <c r="AD147" s="9">
        <v>10.649000957559693</v>
      </c>
      <c r="AE147" s="9">
        <f t="shared" si="109"/>
        <v>10.649000957559693</v>
      </c>
      <c r="AF147" s="9">
        <f t="shared" ca="1" si="102"/>
        <v>7.8587981257195128E-2</v>
      </c>
    </row>
    <row r="148" spans="1:32">
      <c r="A148" s="6">
        <v>11.279062790825202</v>
      </c>
      <c r="B148" s="6">
        <v>-0.97860489379849036</v>
      </c>
      <c r="C148" s="6">
        <v>-0.85249374106146392</v>
      </c>
      <c r="D148" s="6">
        <v>-2.3667432391520431</v>
      </c>
      <c r="E148" s="6">
        <v>1.8133533928438099</v>
      </c>
      <c r="F148" s="6">
        <v>1.1287704969341255</v>
      </c>
      <c r="G148" s="6">
        <v>-0.27974784933541458</v>
      </c>
      <c r="H148" s="6">
        <v>-2.6807896684626229</v>
      </c>
      <c r="I148" s="40">
        <f>SUMPRODUCT(J148:O148,Results!B$12:G$12)+Results!$E$5*H148-AD148+AE148</f>
        <v>28.687340309954223</v>
      </c>
      <c r="J148" s="9">
        <f>SUMPRODUCT($A148:$F148,Results!$B$15:$G$15)</f>
        <v>48.160365385525338</v>
      </c>
      <c r="K148" s="9">
        <f>SUMPRODUCT($A148:$F148,Results!$B$16:$G$16)</f>
        <v>-30.451121953008151</v>
      </c>
      <c r="L148" s="9">
        <f>SUMPRODUCT($A148:$F148,Results!$B$17:$G$17)</f>
        <v>-18.565845045163226</v>
      </c>
      <c r="M148" s="9">
        <f>SUMPRODUCT($A148:$F148,Results!$B$18:$G$18)</f>
        <v>-6.3999937298611709</v>
      </c>
      <c r="N148" s="9">
        <f>SUMPRODUCT($A148:$F148,Results!$B$19:$G$19)</f>
        <v>6.312775209796702</v>
      </c>
      <c r="O148" s="9">
        <f>SUMPRODUCT($A148:$F148,Results!$B$20:$G$20)</f>
        <v>26.528313679567148</v>
      </c>
      <c r="P148" s="9" cm="1">
        <f t="array" ref="P148">SUMPRODUCT(J148:O148,TRANSPOSE(BQ$20:BQ$25))+$AI$20-$BQ$27</f>
        <v>38.49444781736792</v>
      </c>
      <c r="Q148" s="27" cm="1">
        <f t="array" ref="Q148">SUMPRODUCT(J148:O148,TRANSPOSE(EX$20:EX$25))+$AI$20-$EX$27</f>
        <v>44.218192677947371</v>
      </c>
      <c r="R148" s="9">
        <f>I148-Results!$E$5*H148</f>
        <v>44.77207832072996</v>
      </c>
      <c r="S148" s="9" cm="1">
        <f t="array" ref="S148">SUMPRODUCT(J148:O148,TRANSPOSE(AW$28:AW$33))+$AI$20-$AH$26</f>
        <v>26.526577247715508</v>
      </c>
      <c r="T148" s="9">
        <f>SUMPRODUCT(J148:O148,Results!K$9:P$9)</f>
        <v>46.052882840221436</v>
      </c>
      <c r="U148" s="9">
        <f>SUMPRODUCT(J148:O148,Results!K$9:P$9)+$AI$20-$AH$31</f>
        <v>44.470654119148278</v>
      </c>
      <c r="V148" s="9">
        <f t="shared" si="103"/>
        <v>-9.8071075074136971</v>
      </c>
      <c r="W148" s="9">
        <f t="shared" si="104"/>
        <v>-15.530852367993148</v>
      </c>
      <c r="X148" s="9">
        <f t="shared" si="105"/>
        <v>-16.084738010775737</v>
      </c>
      <c r="Y148" s="9">
        <f t="shared" si="106"/>
        <v>2.1607630622387148</v>
      </c>
      <c r="Z148" s="9">
        <f t="shared" si="107"/>
        <v>-4.0548831171359083</v>
      </c>
      <c r="AA148" s="9">
        <f t="shared" si="108"/>
        <v>-15.783313809194055</v>
      </c>
      <c r="AC148" s="9">
        <v>-15.531206165090467</v>
      </c>
      <c r="AD148" s="9">
        <v>-15.531206165090467</v>
      </c>
      <c r="AE148" s="9">
        <f t="shared" si="109"/>
        <v>-15.531206165090467</v>
      </c>
      <c r="AF148" s="9">
        <f t="shared" ca="1" si="102"/>
        <v>0.56553017248332582</v>
      </c>
    </row>
    <row r="149" spans="1:32">
      <c r="A149" s="6">
        <v>2.038372535021574</v>
      </c>
      <c r="B149" s="6">
        <v>1.9081280134279544</v>
      </c>
      <c r="C149" s="6">
        <v>0.8553868634932954</v>
      </c>
      <c r="D149" s="6">
        <v>1.8024747771897924</v>
      </c>
      <c r="E149" s="6">
        <v>2.5613945370106066</v>
      </c>
      <c r="F149" s="6">
        <v>5.0305719933732993</v>
      </c>
      <c r="G149" s="6">
        <v>13.745774188300009</v>
      </c>
      <c r="H149" s="6">
        <v>11.344732369172801</v>
      </c>
      <c r="I149" s="40">
        <f>SUMPRODUCT(J149:O149,Results!B$12:G$12)+Results!$E$5*H149-AD149+AE149</f>
        <v>93.820612815505882</v>
      </c>
      <c r="J149" s="9">
        <f>SUMPRODUCT($A149:$F149,Results!$B$15:$G$15)</f>
        <v>13.75119307223224</v>
      </c>
      <c r="K149" s="9">
        <f>SUMPRODUCT($A149:$F149,Results!$B$16:$G$16)</f>
        <v>-7.207191344564805</v>
      </c>
      <c r="L149" s="9">
        <f>SUMPRODUCT($A149:$F149,Results!$B$17:$G$17)</f>
        <v>14.022893407193024</v>
      </c>
      <c r="M149" s="9">
        <f>SUMPRODUCT($A149:$F149,Results!$B$18:$G$18)</f>
        <v>2.1717972931355733</v>
      </c>
      <c r="N149" s="9">
        <f>SUMPRODUCT($A149:$F149,Results!$B$19:$G$19)</f>
        <v>-8.0694076646996606</v>
      </c>
      <c r="O149" s="9">
        <f>SUMPRODUCT($A149:$F149,Results!$B$20:$G$20)</f>
        <v>5.9053342356494767</v>
      </c>
      <c r="P149" s="9" cm="1">
        <f t="array" ref="P149">SUMPRODUCT(J149:O149,TRANSPOSE(BQ$20:BQ$25))+$AI$20-$BQ$27</f>
        <v>30.717726107785417</v>
      </c>
      <c r="Q149" s="27" cm="1">
        <f t="array" ref="Q149">SUMPRODUCT(J149:O149,TRANSPOSE(EX$20:EX$25))+$AI$20-$EX$27</f>
        <v>27.112195961117905</v>
      </c>
      <c r="R149" s="9">
        <f>I149-Results!$E$5*H149</f>
        <v>25.752218600469078</v>
      </c>
      <c r="S149" s="9" cm="1">
        <f t="array" ref="S149">SUMPRODUCT(J149:O149,TRANSPOSE(AW$28:AW$33))+$AI$20-$AH$26</f>
        <v>23.059204229744878</v>
      </c>
      <c r="T149" s="9">
        <f>SUMPRODUCT(J149:O149,Results!K$9:P$9)</f>
        <v>28.074441738672558</v>
      </c>
      <c r="U149" s="9">
        <f>SUMPRODUCT(J149:O149,Results!K$9:P$9)+$AI$20-$AH$31</f>
        <v>26.492213017599397</v>
      </c>
      <c r="V149" s="9">
        <f t="shared" si="103"/>
        <v>63.102886707720465</v>
      </c>
      <c r="W149" s="9">
        <f t="shared" si="104"/>
        <v>66.708416854387977</v>
      </c>
      <c r="X149" s="9">
        <f t="shared" si="105"/>
        <v>68.068394215036804</v>
      </c>
      <c r="Y149" s="9">
        <f t="shared" si="106"/>
        <v>70.761408585761004</v>
      </c>
      <c r="Z149" s="9">
        <f t="shared" si="107"/>
        <v>61.078389388415751</v>
      </c>
      <c r="AA149" s="9">
        <f t="shared" si="108"/>
        <v>67.328399797906485</v>
      </c>
      <c r="AC149" s="9">
        <v>66.749508182653514</v>
      </c>
      <c r="AD149" s="9">
        <v>66.749508182653514</v>
      </c>
      <c r="AE149" s="9">
        <f t="shared" si="109"/>
        <v>66.749508182653514</v>
      </c>
      <c r="AF149" s="9">
        <f t="shared" ca="1" si="102"/>
        <v>0.62722027705498284</v>
      </c>
    </row>
    <row r="150" spans="1:32">
      <c r="A150" s="6">
        <v>-1.1680289783736977</v>
      </c>
      <c r="B150" s="6">
        <v>-2.4223166459977081</v>
      </c>
      <c r="C150" s="6">
        <v>3.7425391294967523</v>
      </c>
      <c r="D150" s="6">
        <v>0.20444257006379127</v>
      </c>
      <c r="E150" s="6">
        <v>-2.4271900766391381</v>
      </c>
      <c r="F150" s="6">
        <v>4.9830571657403295</v>
      </c>
      <c r="G150" s="6">
        <v>4.0782937080626418</v>
      </c>
      <c r="H150" s="6">
        <v>1.6772518889354333</v>
      </c>
      <c r="I150" s="40">
        <f>SUMPRODUCT(J150:O150,Results!B$12:G$12)+Results!$E$5*H150-AD150+AE150</f>
        <v>-28.766335004906995</v>
      </c>
      <c r="J150" s="9">
        <f>SUMPRODUCT($A150:$F150,Results!$B$15:$G$15)</f>
        <v>-0.50281794632247834</v>
      </c>
      <c r="K150" s="9">
        <f>SUMPRODUCT($A150:$F150,Results!$B$16:$G$16)</f>
        <v>1.7882488772535461</v>
      </c>
      <c r="L150" s="9">
        <f>SUMPRODUCT($A150:$F150,Results!$B$17:$G$17)</f>
        <v>-1.6961722320553303</v>
      </c>
      <c r="M150" s="9">
        <f>SUMPRODUCT($A150:$F150,Results!$B$18:$G$18)</f>
        <v>-3.8356631833165</v>
      </c>
      <c r="N150" s="9">
        <f>SUMPRODUCT($A150:$F150,Results!$B$19:$G$19)</f>
        <v>-6.8018414361910926</v>
      </c>
      <c r="O150" s="9">
        <f>SUMPRODUCT($A150:$F150,Results!$B$20:$G$20)</f>
        <v>-18.642170684934975</v>
      </c>
      <c r="P150" s="9" cm="1">
        <f t="array" ref="P150">SUMPRODUCT(J150:O150,TRANSPOSE(BQ$20:BQ$25))+$AI$20-$BQ$27</f>
        <v>-23.35295306827226</v>
      </c>
      <c r="Q150" s="27" cm="1">
        <f t="array" ref="Q150">SUMPRODUCT(J150:O150,TRANSPOSE(EX$20:EX$25))+$AI$20-$EX$27</f>
        <v>-36.932344323515053</v>
      </c>
      <c r="R150" s="9">
        <f>I150-Results!$E$5*H150</f>
        <v>-38.829846338519594</v>
      </c>
      <c r="S150" s="9" cm="1">
        <f t="array" ref="S150">SUMPRODUCT(J150:O150,TRANSPOSE(AW$28:AW$33))+$AI$20-$AH$26</f>
        <v>-5.555652267151828</v>
      </c>
      <c r="T150" s="9">
        <f>SUMPRODUCT(J150:O150,Results!K$9:P$9)</f>
        <v>-38.651743050688978</v>
      </c>
      <c r="U150" s="9">
        <f>SUMPRODUCT(J150:O150,Results!K$9:P$9)+$AI$20-$AH$31</f>
        <v>-40.233971771762135</v>
      </c>
      <c r="V150" s="9">
        <f t="shared" si="103"/>
        <v>-5.4133819366347353</v>
      </c>
      <c r="W150" s="9">
        <f t="shared" si="104"/>
        <v>8.166009318608058</v>
      </c>
      <c r="X150" s="9">
        <f t="shared" si="105"/>
        <v>10.063511333612599</v>
      </c>
      <c r="Y150" s="9">
        <f t="shared" si="106"/>
        <v>-23.210682737755167</v>
      </c>
      <c r="Z150" s="9">
        <f t="shared" si="107"/>
        <v>-61.50855843199713</v>
      </c>
      <c r="AA150" s="9">
        <f t="shared" si="108"/>
        <v>11.46763676685514</v>
      </c>
      <c r="AC150" s="9">
        <v>8.2655649177673887</v>
      </c>
      <c r="AD150" s="9">
        <v>8.2655649177673887</v>
      </c>
      <c r="AE150" s="9">
        <f t="shared" si="109"/>
        <v>8.2655649177673887</v>
      </c>
      <c r="AF150" s="9">
        <f t="shared" ca="1" si="102"/>
        <v>0.6016445549724545</v>
      </c>
    </row>
    <row r="151" spans="1:32">
      <c r="A151" s="6">
        <v>2.5402903574403819</v>
      </c>
      <c r="B151" s="6">
        <v>0.84354576982439544</v>
      </c>
      <c r="C151" s="6">
        <v>2.670868135032888</v>
      </c>
      <c r="D151" s="6">
        <v>11.80841090834916</v>
      </c>
      <c r="E151" s="6">
        <v>2.8106106165152349</v>
      </c>
      <c r="F151" s="6">
        <v>3.6651558190535911</v>
      </c>
      <c r="G151" s="6">
        <v>3.777263696240647</v>
      </c>
      <c r="H151" s="6">
        <v>1.3762218771134385</v>
      </c>
      <c r="I151" s="40">
        <f>SUMPRODUCT(J151:O151,Results!B$12:G$12)+Results!$E$5*H151-AD151+AE151</f>
        <v>68.477506765509673</v>
      </c>
      <c r="J151" s="9">
        <f>SUMPRODUCT($A151:$F151,Results!$B$15:$G$15)</f>
        <v>16.61405822061046</v>
      </c>
      <c r="K151" s="9">
        <f>SUMPRODUCT($A151:$F151,Results!$B$16:$G$16)</f>
        <v>-11.893758833898843</v>
      </c>
      <c r="L151" s="9">
        <f>SUMPRODUCT($A151:$F151,Results!$B$17:$G$17)</f>
        <v>18.514350842755846</v>
      </c>
      <c r="M151" s="9">
        <f>SUMPRODUCT($A151:$F151,Results!$B$18:$G$18)</f>
        <v>5.8815794338374268</v>
      </c>
      <c r="N151" s="9">
        <f>SUMPRODUCT($A151:$F151,Results!$B$19:$G$19)</f>
        <v>-24.502824695244769</v>
      </c>
      <c r="O151" s="9">
        <f>SUMPRODUCT($A151:$F151,Results!$B$20:$G$20)</f>
        <v>26.263098680228129</v>
      </c>
      <c r="P151" s="9" cm="1">
        <f t="array" ref="P151">SUMPRODUCT(J151:O151,TRANSPOSE(BQ$20:BQ$25))+$AI$20-$BQ$27</f>
        <v>57.756885842320749</v>
      </c>
      <c r="Q151" s="27" cm="1">
        <f t="array" ref="Q151">SUMPRODUCT(J151:O151,TRANSPOSE(EX$20:EX$25))+$AI$20-$EX$27</f>
        <v>62.448499547377679</v>
      </c>
      <c r="R151" s="9">
        <f>I151-Results!$E$5*H151</f>
        <v>60.220175502829044</v>
      </c>
      <c r="S151" s="9" cm="1">
        <f t="array" ref="S151">SUMPRODUCT(J151:O151,TRANSPOSE(AW$28:AW$33))+$AI$20-$AH$26</f>
        <v>46.632482097960988</v>
      </c>
      <c r="T151" s="9">
        <f>SUMPRODUCT(J151:O151,Results!K$9:P$9)</f>
        <v>62.164635873771424</v>
      </c>
      <c r="U151" s="9">
        <f>SUMPRODUCT(J151:O151,Results!K$9:P$9)+$AI$20-$AH$31</f>
        <v>60.582407152698266</v>
      </c>
      <c r="V151" s="9">
        <f t="shared" si="103"/>
        <v>10.720620923188925</v>
      </c>
      <c r="W151" s="9">
        <f t="shared" si="104"/>
        <v>6.0290072181319943</v>
      </c>
      <c r="X151" s="9">
        <f t="shared" si="105"/>
        <v>8.2573312626806299</v>
      </c>
      <c r="Y151" s="9">
        <f t="shared" si="106"/>
        <v>21.845024667548685</v>
      </c>
      <c r="Z151" s="9">
        <f t="shared" si="107"/>
        <v>35.735283338419542</v>
      </c>
      <c r="AA151" s="9">
        <f t="shared" si="108"/>
        <v>7.895099612811407</v>
      </c>
      <c r="AC151" s="9">
        <v>6.0398499293351051</v>
      </c>
      <c r="AD151" s="9">
        <v>6.0398499293351051</v>
      </c>
      <c r="AE151" s="9">
        <f t="shared" si="109"/>
        <v>6.0398499293351051</v>
      </c>
      <c r="AF151" s="9">
        <f t="shared" ca="1" si="102"/>
        <v>0.23236552985361725</v>
      </c>
    </row>
    <row r="152" spans="1:32">
      <c r="A152" s="6">
        <v>5.0996621654974152</v>
      </c>
      <c r="B152" s="6">
        <v>1.5430601113868541</v>
      </c>
      <c r="C152" s="6">
        <v>-1.012966038251096E-3</v>
      </c>
      <c r="D152" s="6">
        <v>-2.5348624022906874</v>
      </c>
      <c r="E152" s="6">
        <v>4.8397738740825469</v>
      </c>
      <c r="F152" s="6">
        <v>2.33742674055974</v>
      </c>
      <c r="G152" s="6">
        <v>-0.43925843770422235</v>
      </c>
      <c r="H152" s="6">
        <v>-2.8403002568314308</v>
      </c>
      <c r="I152" s="40">
        <f>SUMPRODUCT(J152:O152,Results!B$12:G$12)+Results!$E$5*H152-AD152+AE152</f>
        <v>40.386153341418414</v>
      </c>
      <c r="J152" s="9">
        <f>SUMPRODUCT($A152:$F152,Results!$B$15:$G$15)</f>
        <v>34.188923257232908</v>
      </c>
      <c r="K152" s="9">
        <f>SUMPRODUCT($A152:$F152,Results!$B$16:$G$16)</f>
        <v>-13.176150152617508</v>
      </c>
      <c r="L152" s="9">
        <f>SUMPRODUCT($A152:$F152,Results!$B$17:$G$17)</f>
        <v>7.3035070532064656</v>
      </c>
      <c r="M152" s="9">
        <f>SUMPRODUCT($A152:$F152,Results!$B$18:$G$18)</f>
        <v>-6.6971757077790768</v>
      </c>
      <c r="N152" s="9">
        <f>SUMPRODUCT($A152:$F152,Results!$B$19:$G$19)</f>
        <v>-5.4278117943912285</v>
      </c>
      <c r="O152" s="9">
        <f>SUMPRODUCT($A152:$F152,Results!$B$20:$G$20)</f>
        <v>10.722915952083286</v>
      </c>
      <c r="P152" s="9" cm="1">
        <f t="array" ref="P152">SUMPRODUCT(J152:O152,TRANSPOSE(BQ$20:BQ$25))+$AI$20-$BQ$27</f>
        <v>52.225258026502978</v>
      </c>
      <c r="Q152" s="27" cm="1">
        <f t="array" ref="Q152">SUMPRODUCT(J152:O152,TRANSPOSE(EX$20:EX$25))+$AI$20-$EX$27</f>
        <v>57.259059979007077</v>
      </c>
      <c r="R152" s="9">
        <f>I152-Results!$E$5*H152</f>
        <v>57.427954882407001</v>
      </c>
      <c r="S152" s="9" cm="1">
        <f t="array" ref="S152">SUMPRODUCT(J152:O152,TRANSPOSE(AW$28:AW$33))+$AI$20-$AH$26</f>
        <v>38.580612333897719</v>
      </c>
      <c r="T152" s="9">
        <f>SUMPRODUCT(J152:O152,Results!K$9:P$9)</f>
        <v>60.081609448895662</v>
      </c>
      <c r="U152" s="9">
        <f>SUMPRODUCT(J152:O152,Results!K$9:P$9)+$AI$20-$AH$31</f>
        <v>58.499380727822512</v>
      </c>
      <c r="V152" s="9">
        <f t="shared" si="103"/>
        <v>-11.839104685084564</v>
      </c>
      <c r="W152" s="9">
        <f t="shared" si="104"/>
        <v>-16.872906637588663</v>
      </c>
      <c r="X152" s="9">
        <f t="shared" si="105"/>
        <v>-17.041801540988587</v>
      </c>
      <c r="Y152" s="9">
        <f t="shared" si="106"/>
        <v>1.805541007520695</v>
      </c>
      <c r="Z152" s="9">
        <f t="shared" si="107"/>
        <v>7.6439299143282824</v>
      </c>
      <c r="AA152" s="9">
        <f t="shared" si="108"/>
        <v>-18.113227386404098</v>
      </c>
      <c r="AC152" s="9">
        <v>-16.891538137033542</v>
      </c>
      <c r="AD152" s="9">
        <v>-16.891538137033542</v>
      </c>
      <c r="AE152" s="9">
        <f t="shared" si="109"/>
        <v>-16.891538137033542</v>
      </c>
      <c r="AF152" s="9">
        <f t="shared" ca="1" si="102"/>
        <v>0.2231899776286439</v>
      </c>
    </row>
    <row r="153" spans="1:32">
      <c r="A153" s="6">
        <v>4.1955809631931809</v>
      </c>
      <c r="B153" s="6">
        <v>3.8054127281822843</v>
      </c>
      <c r="C153" s="6">
        <v>7.0486982813686634</v>
      </c>
      <c r="D153" s="6">
        <v>0.34918500212486558</v>
      </c>
      <c r="E153" s="6">
        <v>2.1443609319587491</v>
      </c>
      <c r="F153" s="6">
        <v>-1.0889597749012474</v>
      </c>
      <c r="G153" s="6">
        <v>5.0326555949320921</v>
      </c>
      <c r="H153" s="6">
        <v>2.6316137758048836</v>
      </c>
      <c r="I153" s="40">
        <f>SUMPRODUCT(J153:O153,Results!B$12:G$12)+Results!$E$5*H153-AD153+AE153</f>
        <v>49.13811957862346</v>
      </c>
      <c r="J153" s="9">
        <f>SUMPRODUCT($A153:$F153,Results!$B$15:$G$15)</f>
        <v>25.883217934826895</v>
      </c>
      <c r="K153" s="9">
        <f>SUMPRODUCT($A153:$F153,Results!$B$16:$G$16)</f>
        <v>-23.490422782436482</v>
      </c>
      <c r="L153" s="9">
        <f>SUMPRODUCT($A153:$F153,Results!$B$17:$G$17)</f>
        <v>-0.72180233356007117</v>
      </c>
      <c r="M153" s="9">
        <f>SUMPRODUCT($A153:$F153,Results!$B$18:$G$18)</f>
        <v>-16.930602837777993</v>
      </c>
      <c r="N153" s="9">
        <f>SUMPRODUCT($A153:$F153,Results!$B$19:$G$19)</f>
        <v>-24.200522809611698</v>
      </c>
      <c r="O153" s="9">
        <f>SUMPRODUCT($A153:$F153,Results!$B$20:$G$20)</f>
        <v>14.877926546937564</v>
      </c>
      <c r="P153" s="9" cm="1">
        <f t="array" ref="P153">SUMPRODUCT(J153:O153,TRANSPOSE(BQ$20:BQ$25))+$AI$20-$BQ$27</f>
        <v>30.080577736589639</v>
      </c>
      <c r="Q153" s="27" cm="1">
        <f t="array" ref="Q153">SUMPRODUCT(J153:O153,TRANSPOSE(EX$20:EX$25))+$AI$20-$EX$27</f>
        <v>30.728693698767671</v>
      </c>
      <c r="R153" s="9">
        <f>I153-Results!$E$5*H153</f>
        <v>33.348436923794154</v>
      </c>
      <c r="S153" s="9" cm="1">
        <f t="array" ref="S153">SUMPRODUCT(J153:O153,TRANSPOSE(AW$28:AW$33))+$AI$20-$AH$26</f>
        <v>49.320071090855336</v>
      </c>
      <c r="T153" s="9">
        <f>SUMPRODUCT(J153:O153,Results!K$9:P$9)</f>
        <v>33.956292161992494</v>
      </c>
      <c r="U153" s="9">
        <f>SUMPRODUCT(J153:O153,Results!K$9:P$9)+$AI$20-$AH$31</f>
        <v>32.374063440919343</v>
      </c>
      <c r="V153" s="9">
        <f t="shared" si="103"/>
        <v>19.057541842033821</v>
      </c>
      <c r="W153" s="9">
        <f t="shared" si="104"/>
        <v>18.409425879855789</v>
      </c>
      <c r="X153" s="9">
        <f t="shared" si="105"/>
        <v>15.789682654829306</v>
      </c>
      <c r="Y153" s="9">
        <f t="shared" si="106"/>
        <v>-0.18195151223187622</v>
      </c>
      <c r="Z153" s="9">
        <f t="shared" si="107"/>
        <v>16.395896151533329</v>
      </c>
      <c r="AA153" s="9">
        <f t="shared" si="108"/>
        <v>16.764056137704117</v>
      </c>
      <c r="AC153" s="9">
        <v>18.362373295205586</v>
      </c>
      <c r="AD153" s="9">
        <v>18.362373295205586</v>
      </c>
      <c r="AE153" s="9">
        <f t="shared" si="109"/>
        <v>18.362373295205586</v>
      </c>
      <c r="AF153" s="9">
        <f t="shared" ca="1" si="102"/>
        <v>0.31451976669581339</v>
      </c>
    </row>
    <row r="154" spans="1:32">
      <c r="A154" s="6">
        <v>0.18720434851032056</v>
      </c>
      <c r="B154" s="6">
        <v>0.77182151377508168</v>
      </c>
      <c r="C154" s="6">
        <v>7.0509387285063783</v>
      </c>
      <c r="D154" s="6">
        <v>2.0694264019302189</v>
      </c>
      <c r="E154" s="6">
        <v>6.5123483890111533</v>
      </c>
      <c r="F154" s="6">
        <v>0.23024896513313906</v>
      </c>
      <c r="G154" s="6">
        <v>6.9672676975488832</v>
      </c>
      <c r="H154" s="6">
        <v>4.5662258784216743</v>
      </c>
      <c r="I154" s="40">
        <f>SUMPRODUCT(J154:O154,Results!B$12:G$12)+Results!$E$5*H154-AD154+AE154</f>
        <v>110.20144705948924</v>
      </c>
      <c r="J154" s="9">
        <f>SUMPRODUCT($A154:$F154,Results!$B$15:$G$15)</f>
        <v>34.82214690763179</v>
      </c>
      <c r="K154" s="9">
        <f>SUMPRODUCT($A154:$F154,Results!$B$16:$G$16)</f>
        <v>-4.9904006355230353</v>
      </c>
      <c r="L154" s="9">
        <f>SUMPRODUCT($A154:$F154,Results!$B$17:$G$17)</f>
        <v>20.581286745272944</v>
      </c>
      <c r="M154" s="9">
        <f>SUMPRODUCT($A154:$F154,Results!$B$18:$G$18)</f>
        <v>-21.332074840252002</v>
      </c>
      <c r="N154" s="9">
        <f>SUMPRODUCT($A154:$F154,Results!$B$19:$G$19)</f>
        <v>-38.965708945115082</v>
      </c>
      <c r="O154" s="9">
        <f>SUMPRODUCT($A154:$F154,Results!$B$20:$G$20)</f>
        <v>0.83994016075244604</v>
      </c>
      <c r="P154" s="9" cm="1">
        <f t="array" ref="P154">SUMPRODUCT(J154:O154,TRANSPOSE(BQ$20:BQ$25))+$AI$20-$BQ$27</f>
        <v>74.105868314479892</v>
      </c>
      <c r="Q154" s="27" cm="1">
        <f t="array" ref="Q154">SUMPRODUCT(J154:O154,TRANSPOSE(EX$20:EX$25))+$AI$20-$EX$27</f>
        <v>82.496008062348324</v>
      </c>
      <c r="R154" s="9">
        <f>I154-Results!$E$5*H154</f>
        <v>82.804091788959198</v>
      </c>
      <c r="S154" s="9" cm="1">
        <f t="array" ref="S154">SUMPRODUCT(J154:O154,TRANSPOSE(AW$28:AW$33))+$AI$20-$AH$26</f>
        <v>80.299491276410478</v>
      </c>
      <c r="T154" s="9">
        <f>SUMPRODUCT(J154:O154,Results!K$9:P$9)</f>
        <v>85.290749136918109</v>
      </c>
      <c r="U154" s="9">
        <f>SUMPRODUCT(J154:O154,Results!K$9:P$9)+$AI$20-$AH$31</f>
        <v>83.708520415844959</v>
      </c>
      <c r="V154" s="9">
        <f t="shared" si="103"/>
        <v>36.095578745009348</v>
      </c>
      <c r="W154" s="9">
        <f t="shared" si="104"/>
        <v>27.705438997140917</v>
      </c>
      <c r="X154" s="9">
        <f t="shared" si="105"/>
        <v>27.397355270530042</v>
      </c>
      <c r="Y154" s="9">
        <f t="shared" si="106"/>
        <v>29.901955783078762</v>
      </c>
      <c r="Z154" s="9">
        <f t="shared" si="107"/>
        <v>77.459223632399102</v>
      </c>
      <c r="AA154" s="9">
        <f t="shared" si="108"/>
        <v>26.492926643644282</v>
      </c>
      <c r="AC154" s="9">
        <v>27.638382360151112</v>
      </c>
      <c r="AD154" s="9">
        <v>27.638382360151112</v>
      </c>
      <c r="AE154" s="9">
        <f t="shared" si="109"/>
        <v>27.638382360151112</v>
      </c>
      <c r="AF154" s="9">
        <f t="shared" ca="1" si="102"/>
        <v>0.94919416982767812</v>
      </c>
    </row>
    <row r="155" spans="1:32">
      <c r="A155" s="6">
        <v>2.4443244483168636</v>
      </c>
      <c r="B155" s="6">
        <v>-4.4705610035049563</v>
      </c>
      <c r="C155" s="6">
        <v>10.613305232735437</v>
      </c>
      <c r="D155" s="6">
        <v>-0.49494963218731514</v>
      </c>
      <c r="E155" s="6">
        <v>1.3830900784614619</v>
      </c>
      <c r="F155" s="6">
        <v>3.1104515260632359</v>
      </c>
      <c r="G155" s="6">
        <v>5.1371258849674239</v>
      </c>
      <c r="H155" s="6">
        <v>2.7360840658402155</v>
      </c>
      <c r="I155" s="40">
        <f>SUMPRODUCT(J155:O155,Results!B$12:G$12)+Results!$E$5*H155-AD155+AE155</f>
        <v>39.779174187480756</v>
      </c>
      <c r="J155" s="9">
        <f>SUMPRODUCT($A155:$F155,Results!$B$15:$G$15)</f>
        <v>43.212861423253948</v>
      </c>
      <c r="K155" s="9">
        <f>SUMPRODUCT($A155:$F155,Results!$B$16:$G$16)</f>
        <v>-11.642727697270164</v>
      </c>
      <c r="L155" s="9">
        <f>SUMPRODUCT($A155:$F155,Results!$B$17:$G$17)</f>
        <v>-4.5883634135623179</v>
      </c>
      <c r="M155" s="9">
        <f>SUMPRODUCT($A155:$F155,Results!$B$18:$G$18)</f>
        <v>-30.127792516537031</v>
      </c>
      <c r="N155" s="9">
        <f>SUMPRODUCT($A155:$F155,Results!$B$19:$G$19)</f>
        <v>-35.604673567797093</v>
      </c>
      <c r="O155" s="9">
        <f>SUMPRODUCT($A155:$F155,Results!$B$20:$G$20)</f>
        <v>-15.970098560171614</v>
      </c>
      <c r="P155" s="9" cm="1">
        <f t="array" ref="P155">SUMPRODUCT(J155:O155,TRANSPOSE(BQ$20:BQ$25))+$AI$20-$BQ$27</f>
        <v>31.951925314087852</v>
      </c>
      <c r="Q155" s="27" cm="1">
        <f t="array" ref="Q155">SUMPRODUCT(J155:O155,TRANSPOSE(EX$20:EX$25))+$AI$20-$EX$27</f>
        <v>24.57665278273786</v>
      </c>
      <c r="R155" s="9">
        <f>I155-Results!$E$5*H155</f>
        <v>23.362669792439462</v>
      </c>
      <c r="S155" s="9" cm="1">
        <f t="array" ref="S155">SUMPRODUCT(J155:O155,TRANSPOSE(AW$28:AW$33))+$AI$20-$AH$26</f>
        <v>64.218107374405363</v>
      </c>
      <c r="T155" s="9">
        <f>SUMPRODUCT(J155:O155,Results!K$9:P$9)</f>
        <v>24.501841810363359</v>
      </c>
      <c r="U155" s="9">
        <f>SUMPRODUCT(J155:O155,Results!K$9:P$9)+$AI$20-$AH$31</f>
        <v>22.919613089290202</v>
      </c>
      <c r="V155" s="9">
        <f t="shared" si="103"/>
        <v>7.8272488733929038</v>
      </c>
      <c r="W155" s="9">
        <f t="shared" si="104"/>
        <v>15.202521404742896</v>
      </c>
      <c r="X155" s="9">
        <f t="shared" si="105"/>
        <v>16.416504395041294</v>
      </c>
      <c r="Y155" s="9">
        <f t="shared" si="106"/>
        <v>-24.438933186924608</v>
      </c>
      <c r="Z155" s="9">
        <f t="shared" si="107"/>
        <v>7.0369507603906243</v>
      </c>
      <c r="AA155" s="9">
        <f t="shared" si="108"/>
        <v>16.859561098190554</v>
      </c>
      <c r="AC155" s="9">
        <v>15.252630283314502</v>
      </c>
      <c r="AD155" s="9">
        <v>15.252630283314502</v>
      </c>
      <c r="AE155" s="9">
        <f t="shared" si="109"/>
        <v>15.252630283314502</v>
      </c>
      <c r="AF155" s="9">
        <f t="shared" ca="1" si="102"/>
        <v>0.85727089294382885</v>
      </c>
    </row>
    <row r="156" spans="1:32">
      <c r="A156" s="6">
        <v>1.504776734214806</v>
      </c>
      <c r="B156" s="6">
        <v>-0.18490952515987694</v>
      </c>
      <c r="C156" s="6">
        <v>3.3405857175140174</v>
      </c>
      <c r="D156" s="6">
        <v>3.5381875922498192</v>
      </c>
      <c r="E156" s="6">
        <v>5.4145663732606675</v>
      </c>
      <c r="F156" s="6">
        <v>3.3542390541095024</v>
      </c>
      <c r="G156" s="6">
        <v>4.7939539295879419</v>
      </c>
      <c r="H156" s="6">
        <v>2.3929121104607334</v>
      </c>
      <c r="I156" s="40">
        <f>SUMPRODUCT(J156:O156,Results!B$12:G$12)+Results!$E$5*H156-AD156+AE156</f>
        <v>85.484087388355505</v>
      </c>
      <c r="J156" s="9">
        <f>SUMPRODUCT($A156:$F156,Results!$B$15:$G$15)</f>
        <v>30.683851151375499</v>
      </c>
      <c r="K156" s="9">
        <f>SUMPRODUCT($A156:$F156,Results!$B$16:$G$16)</f>
        <v>-4.5491498203018121</v>
      </c>
      <c r="L156" s="9">
        <f>SUMPRODUCT($A156:$F156,Results!$B$17:$G$17)</f>
        <v>19.967006231858967</v>
      </c>
      <c r="M156" s="9">
        <f>SUMPRODUCT($A156:$F156,Results!$B$18:$G$18)</f>
        <v>-8.668951951071227</v>
      </c>
      <c r="N156" s="9">
        <f>SUMPRODUCT($A156:$F156,Results!$B$19:$G$19)</f>
        <v>-25.430572364481243</v>
      </c>
      <c r="O156" s="9">
        <f>SUMPRODUCT($A156:$F156,Results!$B$20:$G$20)</f>
        <v>5.0413548712320111</v>
      </c>
      <c r="P156" s="9" cm="1">
        <f t="array" ref="P156">SUMPRODUCT(J156:O156,TRANSPOSE(BQ$20:BQ$25))+$AI$20-$BQ$27</f>
        <v>67.54098663249934</v>
      </c>
      <c r="Q156" s="27" cm="1">
        <f t="array" ref="Q156">SUMPRODUCT(J156:O156,TRANSPOSE(EX$20:EX$25))+$AI$20-$EX$27</f>
        <v>72.706481094185904</v>
      </c>
      <c r="R156" s="9">
        <f>I156-Results!$E$5*H156</f>
        <v>71.126614725591111</v>
      </c>
      <c r="S156" s="9" cm="1">
        <f t="array" ref="S156">SUMPRODUCT(J156:O156,TRANSPOSE(AW$28:AW$33))+$AI$20-$AH$26</f>
        <v>59.810197316924629</v>
      </c>
      <c r="T156" s="9">
        <f>SUMPRODUCT(J156:O156,Results!K$9:P$9)</f>
        <v>74.035575396885321</v>
      </c>
      <c r="U156" s="9">
        <f>SUMPRODUCT(J156:O156,Results!K$9:P$9)+$AI$20-$AH$31</f>
        <v>72.453346675812156</v>
      </c>
      <c r="V156" s="9">
        <f t="shared" si="103"/>
        <v>17.943100755856165</v>
      </c>
      <c r="W156" s="9">
        <f t="shared" si="104"/>
        <v>12.777606294169601</v>
      </c>
      <c r="X156" s="9">
        <f t="shared" si="105"/>
        <v>14.357472662764394</v>
      </c>
      <c r="Y156" s="9">
        <f t="shared" si="106"/>
        <v>25.673890071430876</v>
      </c>
      <c r="Z156" s="9">
        <f t="shared" si="107"/>
        <v>52.741863961265373</v>
      </c>
      <c r="AA156" s="9">
        <f t="shared" si="108"/>
        <v>13.030740712543349</v>
      </c>
      <c r="AC156" s="9">
        <v>12.768837519270875</v>
      </c>
      <c r="AD156" s="9">
        <v>12.768837519270875</v>
      </c>
      <c r="AE156" s="9">
        <f t="shared" si="109"/>
        <v>12.768837519270875</v>
      </c>
      <c r="AF156" s="9">
        <f t="shared" ca="1" si="102"/>
        <v>0.11045642695402702</v>
      </c>
    </row>
    <row r="157" spans="1:32">
      <c r="A157" s="6">
        <v>-2.1002442893072342</v>
      </c>
      <c r="B157" s="6">
        <v>-0.61459603415156805</v>
      </c>
      <c r="C157" s="6">
        <v>1.9051764951937271</v>
      </c>
      <c r="D157" s="6">
        <v>1.9844212277109865</v>
      </c>
      <c r="E157" s="6">
        <v>2.553642490865041</v>
      </c>
      <c r="F157" s="6">
        <v>-2.0411747311100581</v>
      </c>
      <c r="G157" s="6">
        <v>-1.3156640972044835</v>
      </c>
      <c r="H157" s="6">
        <v>-3.716705916331692</v>
      </c>
      <c r="I157" s="40">
        <f>SUMPRODUCT(J157:O157,Results!B$12:G$12)+Results!$E$5*H157-AD157+AE157</f>
        <v>14.025004220215884</v>
      </c>
      <c r="J157" s="9">
        <f>SUMPRODUCT($A157:$F157,Results!$B$15:$G$15)</f>
        <v>5.7758990586619463</v>
      </c>
      <c r="K157" s="9">
        <f>SUMPRODUCT($A157:$F157,Results!$B$16:$G$16)</f>
        <v>5.9845878399029306</v>
      </c>
      <c r="L157" s="9">
        <f>SUMPRODUCT($A157:$F157,Results!$B$17:$G$17)</f>
        <v>9.7048477993981344</v>
      </c>
      <c r="M157" s="9">
        <f>SUMPRODUCT($A157:$F157,Results!$B$18:$G$18)</f>
        <v>-7.0857550779854623</v>
      </c>
      <c r="N157" s="9">
        <f>SUMPRODUCT($A157:$F157,Results!$B$19:$G$19)</f>
        <v>-15.469596266411692</v>
      </c>
      <c r="O157" s="9">
        <f>SUMPRODUCT($A157:$F157,Results!$B$20:$G$20)</f>
        <v>-1.4236943041500969</v>
      </c>
      <c r="P157" s="9" cm="1">
        <f t="array" ref="P157">SUMPRODUCT(J157:O157,TRANSPOSE(BQ$20:BQ$25))+$AI$20-$BQ$27</f>
        <v>24.572518289313045</v>
      </c>
      <c r="Q157" s="27" cm="1">
        <f t="array" ref="Q157">SUMPRODUCT(J157:O157,TRANSPOSE(EX$20:EX$25))+$AI$20-$EX$27</f>
        <v>35.579861294840086</v>
      </c>
      <c r="R157" s="9">
        <f>I157-Results!$E$5*H157</f>
        <v>36.325239718206035</v>
      </c>
      <c r="S157" s="9" cm="1">
        <f t="array" ref="S157">SUMPRODUCT(J157:O157,TRANSPOSE(AW$28:AW$33))+$AI$20-$AH$26</f>
        <v>23.127152484936516</v>
      </c>
      <c r="T157" s="9">
        <f>SUMPRODUCT(J157:O157,Results!K$9:P$9)</f>
        <v>36.697830398937306</v>
      </c>
      <c r="U157" s="9">
        <f>SUMPRODUCT(J157:O157,Results!K$9:P$9)+$AI$20-$AH$31</f>
        <v>35.115601677864149</v>
      </c>
      <c r="V157" s="9">
        <f t="shared" si="103"/>
        <v>-10.547514069097161</v>
      </c>
      <c r="W157" s="9">
        <f t="shared" si="104"/>
        <v>-21.554857074624202</v>
      </c>
      <c r="X157" s="9">
        <f t="shared" si="105"/>
        <v>-22.300235497990151</v>
      </c>
      <c r="Y157" s="9">
        <f t="shared" si="106"/>
        <v>-9.1021482647206327</v>
      </c>
      <c r="Z157" s="9">
        <f t="shared" si="107"/>
        <v>-18.717219206874248</v>
      </c>
      <c r="AA157" s="9">
        <f t="shared" si="108"/>
        <v>-21.090597457648265</v>
      </c>
      <c r="AC157" s="9">
        <v>-21.628487443210311</v>
      </c>
      <c r="AD157" s="9">
        <v>-21.628487443210311</v>
      </c>
      <c r="AE157" s="9">
        <f t="shared" si="109"/>
        <v>-21.628487443210311</v>
      </c>
      <c r="AF157" s="9">
        <f t="shared" ca="1" si="102"/>
        <v>0.97580740112041631</v>
      </c>
    </row>
    <row r="158" spans="1:32">
      <c r="A158" s="6">
        <v>5.8442857342932895</v>
      </c>
      <c r="B158" s="6">
        <v>0.53382088599584632</v>
      </c>
      <c r="C158" s="6">
        <v>9.6392419619786232</v>
      </c>
      <c r="D158" s="6">
        <v>2.3575217265270259</v>
      </c>
      <c r="E158" s="6">
        <v>0.18572329382941444</v>
      </c>
      <c r="F158" s="6">
        <v>1.6141614468589565</v>
      </c>
      <c r="G158" s="6">
        <v>8.5867265815851113</v>
      </c>
      <c r="H158" s="6">
        <v>6.1856847624579032</v>
      </c>
      <c r="I158" s="40">
        <f>SUMPRODUCT(J158:O158,Results!B$12:G$12)+Results!$E$5*H158-AD158+AE158</f>
        <v>55.988615151681437</v>
      </c>
      <c r="J158" s="9">
        <f>SUMPRODUCT($A158:$F158,Results!$B$15:$G$15)</f>
        <v>35.567122877867135</v>
      </c>
      <c r="K158" s="9">
        <f>SUMPRODUCT($A158:$F158,Results!$B$16:$G$16)</f>
        <v>-28.656061143328447</v>
      </c>
      <c r="L158" s="9">
        <f>SUMPRODUCT($A158:$F158,Results!$B$17:$G$17)</f>
        <v>-8.982050216874736</v>
      </c>
      <c r="M158" s="9">
        <f>SUMPRODUCT($A158:$F158,Results!$B$18:$G$18)</f>
        <v>-20.311935482304321</v>
      </c>
      <c r="N158" s="9">
        <f>SUMPRODUCT($A158:$F158,Results!$B$19:$G$19)</f>
        <v>-29.476750612178179</v>
      </c>
      <c r="O158" s="9">
        <f>SUMPRODUCT($A158:$F158,Results!$B$20:$G$20)</f>
        <v>11.249256778953617</v>
      </c>
      <c r="P158" s="9" cm="1">
        <f t="array" ref="P158">SUMPRODUCT(J158:O158,TRANSPOSE(BQ$20:BQ$25))+$AI$20-$BQ$27</f>
        <v>25.082345074565829</v>
      </c>
      <c r="Q158" s="27" cm="1">
        <f t="array" ref="Q158">SUMPRODUCT(J158:O158,TRANSPOSE(EX$20:EX$25))+$AI$20-$EX$27</f>
        <v>18.132019804119558</v>
      </c>
      <c r="R158" s="9">
        <f>I158-Results!$E$5*H158</f>
        <v>18.874506576934017</v>
      </c>
      <c r="S158" s="9" cm="1">
        <f t="array" ref="S158">SUMPRODUCT(J158:O158,TRANSPOSE(AW$28:AW$33))+$AI$20-$AH$26</f>
        <v>54.965454533574743</v>
      </c>
      <c r="T158" s="9">
        <f>SUMPRODUCT(J158:O158,Results!K$9:P$9)</f>
        <v>19.321740537448598</v>
      </c>
      <c r="U158" s="9">
        <f>SUMPRODUCT(J158:O158,Results!K$9:P$9)+$AI$20-$AH$31</f>
        <v>17.73951181637544</v>
      </c>
      <c r="V158" s="9">
        <f t="shared" si="103"/>
        <v>30.906270077115607</v>
      </c>
      <c r="W158" s="9">
        <f t="shared" si="104"/>
        <v>37.856595347561878</v>
      </c>
      <c r="X158" s="9">
        <f t="shared" si="105"/>
        <v>37.114108574747419</v>
      </c>
      <c r="Y158" s="9">
        <f t="shared" si="106"/>
        <v>1.0231606181066937</v>
      </c>
      <c r="Z158" s="9">
        <f t="shared" si="107"/>
        <v>23.246391724591305</v>
      </c>
      <c r="AA158" s="9">
        <f t="shared" si="108"/>
        <v>38.249103335305996</v>
      </c>
      <c r="AC158" s="9">
        <v>37.882699123404883</v>
      </c>
      <c r="AD158" s="9">
        <v>37.882699123404883</v>
      </c>
      <c r="AE158" s="9">
        <f t="shared" si="109"/>
        <v>37.882699123404883</v>
      </c>
      <c r="AF158" s="9">
        <f t="shared" ca="1" si="102"/>
        <v>0.51231992092298984</v>
      </c>
    </row>
    <row r="159" spans="1:32">
      <c r="A159" s="6">
        <v>5.6553404606048527</v>
      </c>
      <c r="B159" s="6">
        <v>10.968469521646616</v>
      </c>
      <c r="C159" s="6">
        <v>13.665209565355497</v>
      </c>
      <c r="D159" s="6">
        <v>13.016961419906007</v>
      </c>
      <c r="E159" s="6">
        <v>11.506040859490046</v>
      </c>
      <c r="F159" s="6">
        <v>0.98384978934374678</v>
      </c>
      <c r="G159" s="6">
        <v>9.5675259385913041</v>
      </c>
      <c r="H159" s="6">
        <v>7.166484119464096</v>
      </c>
      <c r="I159" s="40">
        <f>SUMPRODUCT(J159:O159,Results!B$12:G$12)+Results!$E$5*H159-AD159+AE159</f>
        <v>207.24018981051714</v>
      </c>
      <c r="J159" s="9">
        <f>SUMPRODUCT($A159:$F159,Results!$B$15:$G$15)</f>
        <v>55.281187118388878</v>
      </c>
      <c r="K159" s="9">
        <f>SUMPRODUCT($A159:$F159,Results!$B$16:$G$16)</f>
        <v>-39.811060180405278</v>
      </c>
      <c r="L159" s="9">
        <f>SUMPRODUCT($A159:$F159,Results!$B$17:$G$17)</f>
        <v>44.547088464073688</v>
      </c>
      <c r="M159" s="9">
        <f>SUMPRODUCT($A159:$F159,Results!$B$18:$G$18)</f>
        <v>-21.614708050526218</v>
      </c>
      <c r="N159" s="9">
        <f>SUMPRODUCT($A159:$F159,Results!$B$19:$G$19)</f>
        <v>-76.015652178223945</v>
      </c>
      <c r="O159" s="9">
        <f>SUMPRODUCT($A159:$F159,Results!$B$20:$G$20)</f>
        <v>50.990812170173456</v>
      </c>
      <c r="P159" s="9" cm="1">
        <f t="array" ref="P159">SUMPRODUCT(J159:O159,TRANSPOSE(BQ$20:BQ$25))+$AI$20-$BQ$27</f>
        <v>152.36766231312455</v>
      </c>
      <c r="Q159" s="27" cm="1">
        <f t="array" ref="Q159">SUMPRODUCT(J159:O159,TRANSPOSE(EX$20:EX$25))+$AI$20-$EX$27</f>
        <v>162.39469881614468</v>
      </c>
      <c r="R159" s="9">
        <f>I159-Results!$E$5*H159</f>
        <v>164.24128509373256</v>
      </c>
      <c r="S159" s="9" cm="1">
        <f t="array" ref="S159">SUMPRODUCT(J159:O159,TRANSPOSE(AW$28:AW$33))+$AI$20-$AH$26</f>
        <v>160.92897516159326</v>
      </c>
      <c r="T159" s="9">
        <f>SUMPRODUCT(J159:O159,Results!K$9:P$9)</f>
        <v>168.9612039687521</v>
      </c>
      <c r="U159" s="9">
        <f>SUMPRODUCT(J159:O159,Results!K$9:P$9)+$AI$20-$AH$31</f>
        <v>167.37897524767894</v>
      </c>
      <c r="V159" s="9">
        <f t="shared" si="103"/>
        <v>54.872527497392582</v>
      </c>
      <c r="W159" s="9">
        <f t="shared" si="104"/>
        <v>44.845490994372454</v>
      </c>
      <c r="X159" s="9">
        <f t="shared" si="105"/>
        <v>42.99890471678458</v>
      </c>
      <c r="Y159" s="9">
        <f t="shared" si="106"/>
        <v>46.31121464892388</v>
      </c>
      <c r="Z159" s="9">
        <f t="shared" si="107"/>
        <v>174.49796638342701</v>
      </c>
      <c r="AA159" s="9">
        <f t="shared" si="108"/>
        <v>39.8612145628382</v>
      </c>
      <c r="AC159" s="9">
        <v>44.726984292531455</v>
      </c>
      <c r="AD159" s="9">
        <v>44.726984292531455</v>
      </c>
      <c r="AE159" s="9">
        <f t="shared" si="109"/>
        <v>44.726984292531455</v>
      </c>
      <c r="AF159" s="9">
        <f t="shared" ca="1" si="102"/>
        <v>1.8284497709820657E-3</v>
      </c>
    </row>
    <row r="160" spans="1:32">
      <c r="A160" s="6">
        <v>-0.14458984509880096</v>
      </c>
      <c r="B160" s="6">
        <v>-1.0191907253398813</v>
      </c>
      <c r="C160" s="6">
        <v>3.4024154386015573</v>
      </c>
      <c r="D160" s="6">
        <v>6.9924870720128292</v>
      </c>
      <c r="E160" s="6">
        <v>4.3194714633336648</v>
      </c>
      <c r="F160" s="6">
        <v>3.5407066226731971</v>
      </c>
      <c r="G160" s="6">
        <v>0.38889281819408938</v>
      </c>
      <c r="H160" s="6">
        <v>-2.0121490009331193</v>
      </c>
      <c r="I160" s="40">
        <f>SUMPRODUCT(J160:O160,Results!B$12:G$12)+Results!$E$5*H160-AD160+AE160</f>
        <v>51.216465472856555</v>
      </c>
      <c r="J160" s="9">
        <f>SUMPRODUCT($A160:$F160,Results!$B$15:$G$15)</f>
        <v>21.061607834864105</v>
      </c>
      <c r="K160" s="9">
        <f>SUMPRODUCT($A160:$F160,Results!$B$16:$G$16)</f>
        <v>-0.11930476144947744</v>
      </c>
      <c r="L160" s="9">
        <f>SUMPRODUCT($A160:$F160,Results!$B$17:$G$17)</f>
        <v>22.128469887795944</v>
      </c>
      <c r="M160" s="9">
        <f>SUMPRODUCT($A160:$F160,Results!$B$18:$G$18)</f>
        <v>-4.0230483029809569</v>
      </c>
      <c r="N160" s="9">
        <f>SUMPRODUCT($A160:$F160,Results!$B$19:$G$19)</f>
        <v>-27.541308390756765</v>
      </c>
      <c r="O160" s="9">
        <f>SUMPRODUCT($A160:$F160,Results!$B$20:$G$20)</f>
        <v>5.1622771770946851</v>
      </c>
      <c r="P160" s="9" cm="1">
        <f t="array" ref="P160">SUMPRODUCT(J160:O160,TRANSPOSE(BQ$20:BQ$25))+$AI$20-$BQ$27</f>
        <v>60.555591978368533</v>
      </c>
      <c r="Q160" s="27" cm="1">
        <f t="array" ref="Q160">SUMPRODUCT(J160:O160,TRANSPOSE(EX$20:EX$25))+$AI$20-$EX$27</f>
        <v>65.630646886480577</v>
      </c>
      <c r="R160" s="9">
        <f>I160-Results!$E$5*H160</f>
        <v>63.289359478455268</v>
      </c>
      <c r="S160" s="9" cm="1">
        <f t="array" ref="S160">SUMPRODUCT(J160:O160,TRANSPOSE(AW$28:AW$33))+$AI$20-$AH$26</f>
        <v>53.089761706481184</v>
      </c>
      <c r="T160" s="9">
        <f>SUMPRODUCT(J160:O160,Results!K$9:P$9)</f>
        <v>65.730581336903882</v>
      </c>
      <c r="U160" s="9">
        <f>SUMPRODUCT(J160:O160,Results!K$9:P$9)+$AI$20-$AH$31</f>
        <v>64.148352615830731</v>
      </c>
      <c r="V160" s="9">
        <f t="shared" si="103"/>
        <v>-9.3391265055119774</v>
      </c>
      <c r="W160" s="9">
        <f t="shared" si="104"/>
        <v>-14.414181413624021</v>
      </c>
      <c r="X160" s="9">
        <f t="shared" si="105"/>
        <v>-12.072894005598712</v>
      </c>
      <c r="Y160" s="9">
        <f t="shared" si="106"/>
        <v>-1.8732962336246288</v>
      </c>
      <c r="Z160" s="9">
        <f t="shared" si="107"/>
        <v>18.474242045766424</v>
      </c>
      <c r="AA160" s="9">
        <f t="shared" si="108"/>
        <v>-12.931887142974176</v>
      </c>
      <c r="AC160" s="9">
        <v>-14.412787393081089</v>
      </c>
      <c r="AD160" s="9">
        <v>-14.412787393081089</v>
      </c>
      <c r="AE160" s="9">
        <f t="shared" si="109"/>
        <v>-14.412787393081089</v>
      </c>
      <c r="AF160" s="9">
        <f t="shared" ca="1" si="102"/>
        <v>0.88200661971428151</v>
      </c>
    </row>
    <row r="161" spans="1:32">
      <c r="A161" s="6">
        <v>3.321603725022956</v>
      </c>
      <c r="B161" s="6">
        <v>1.1562534682006991</v>
      </c>
      <c r="C161" s="6">
        <v>7.2289727594753259</v>
      </c>
      <c r="D161" s="6">
        <v>2.507025397644346</v>
      </c>
      <c r="E161" s="6">
        <v>4.5069960287211055</v>
      </c>
      <c r="F161" s="6">
        <v>0.58596056239634509</v>
      </c>
      <c r="G161" s="6">
        <v>3.2794765628277767</v>
      </c>
      <c r="H161" s="6">
        <v>0.87843474370056818</v>
      </c>
      <c r="I161" s="40">
        <f>SUMPRODUCT(J161:O161,Results!B$12:G$12)+Results!$E$5*H161-AD161+AE161</f>
        <v>71.493794288066397</v>
      </c>
      <c r="J161" s="9">
        <f>SUMPRODUCT($A161:$F161,Results!$B$15:$G$15)</f>
        <v>37.342283901425184</v>
      </c>
      <c r="K161" s="9">
        <f>SUMPRODUCT($A161:$F161,Results!$B$16:$G$16)</f>
        <v>-16.562403002459238</v>
      </c>
      <c r="L161" s="9">
        <f>SUMPRODUCT($A161:$F161,Results!$B$17:$G$17)</f>
        <v>9.3484538695411885</v>
      </c>
      <c r="M161" s="9">
        <f>SUMPRODUCT($A161:$F161,Results!$B$18:$G$18)</f>
        <v>-19.133547977259159</v>
      </c>
      <c r="N161" s="9">
        <f>SUMPRODUCT($A161:$F161,Results!$B$19:$G$19)</f>
        <v>-33.481623759954502</v>
      </c>
      <c r="O161" s="9">
        <f>SUMPRODUCT($A161:$F161,Results!$B$20:$G$20)</f>
        <v>10.351186090204365</v>
      </c>
      <c r="P161" s="9" cm="1">
        <f t="array" ref="P161">SUMPRODUCT(J161:O161,TRANSPOSE(BQ$20:BQ$25))+$AI$20-$BQ$27</f>
        <v>61.235831443752041</v>
      </c>
      <c r="Q161" s="27" cm="1">
        <f t="array" ref="Q161">SUMPRODUCT(J161:O161,TRANSPOSE(EX$20:EX$25))+$AI$20-$EX$27</f>
        <v>65.617628734072667</v>
      </c>
      <c r="R161" s="9">
        <f>I161-Results!$E$5*H161</f>
        <v>66.223185825862984</v>
      </c>
      <c r="S161" s="9" cm="1">
        <f t="array" ref="S161">SUMPRODUCT(J161:O161,TRANSPOSE(AW$28:AW$33))+$AI$20-$AH$26</f>
        <v>71.84886448143375</v>
      </c>
      <c r="T161" s="9">
        <f>SUMPRODUCT(J161:O161,Results!K$9:P$9)</f>
        <v>68.089260938793785</v>
      </c>
      <c r="U161" s="9">
        <f>SUMPRODUCT(J161:O161,Results!K$9:P$9)+$AI$20-$AH$31</f>
        <v>66.507032217720621</v>
      </c>
      <c r="V161" s="9">
        <f t="shared" si="103"/>
        <v>10.257962844314356</v>
      </c>
      <c r="W161" s="9">
        <f t="shared" si="104"/>
        <v>5.8761655539937294</v>
      </c>
      <c r="X161" s="9">
        <f t="shared" si="105"/>
        <v>5.2706084622034126</v>
      </c>
      <c r="Y161" s="9">
        <f t="shared" si="106"/>
        <v>-0.35507019336735368</v>
      </c>
      <c r="Z161" s="9">
        <f t="shared" si="107"/>
        <v>38.751570860976265</v>
      </c>
      <c r="AA161" s="9">
        <f t="shared" si="108"/>
        <v>4.986762070345776</v>
      </c>
      <c r="AC161" s="9">
        <v>5.8363275309910136</v>
      </c>
      <c r="AD161" s="9">
        <v>5.8363275309910136</v>
      </c>
      <c r="AE161" s="9">
        <f t="shared" si="109"/>
        <v>5.8363275309910136</v>
      </c>
      <c r="AF161" s="9">
        <f t="shared" ca="1" si="102"/>
        <v>0.13174944892074347</v>
      </c>
    </row>
    <row r="162" spans="1:32">
      <c r="A162" s="6">
        <v>6.6975033114230227</v>
      </c>
      <c r="B162" s="6">
        <v>1.7516486151714639</v>
      </c>
      <c r="C162" s="6">
        <v>1.8154003225843136</v>
      </c>
      <c r="D162" s="6">
        <v>6.4770407413143589</v>
      </c>
      <c r="E162" s="6">
        <v>1.4739195443052833</v>
      </c>
      <c r="F162" s="6">
        <v>4.558107626728658</v>
      </c>
      <c r="G162" s="6">
        <v>2.290280264940967</v>
      </c>
      <c r="H162" s="6">
        <v>-0.11076155418624145</v>
      </c>
      <c r="I162" s="40">
        <f>SUMPRODUCT(J162:O162,Results!B$12:G$12)+Results!$E$5*H162-AD162+AE162</f>
        <v>37.127111269494627</v>
      </c>
      <c r="J162" s="9">
        <f>SUMPRODUCT($A162:$F162,Results!$B$15:$G$15)</f>
        <v>25.305401766385586</v>
      </c>
      <c r="K162" s="9">
        <f>SUMPRODUCT($A162:$F162,Results!$B$16:$G$16)</f>
        <v>-24.192196250101297</v>
      </c>
      <c r="L162" s="9">
        <f>SUMPRODUCT($A162:$F162,Results!$B$17:$G$17)</f>
        <v>4.0694708760584017</v>
      </c>
      <c r="M162" s="9">
        <f>SUMPRODUCT($A162:$F162,Results!$B$18:$G$18)</f>
        <v>4.2147804345966211</v>
      </c>
      <c r="N162" s="9">
        <f>SUMPRODUCT($A162:$F162,Results!$B$19:$G$19)</f>
        <v>-10.894133803085795</v>
      </c>
      <c r="O162" s="9">
        <f>SUMPRODUCT($A162:$F162,Results!$B$20:$G$20)</f>
        <v>28.337257900985037</v>
      </c>
      <c r="P162" s="9" cm="1">
        <f t="array" ref="P162">SUMPRODUCT(J162:O162,TRANSPOSE(BQ$20:BQ$25))+$AI$20-$BQ$27</f>
        <v>40.969098932761803</v>
      </c>
      <c r="Q162" s="27" cm="1">
        <f t="array" ref="Q162">SUMPRODUCT(J162:O162,TRANSPOSE(EX$20:EX$25))+$AI$20-$EX$27</f>
        <v>39.132245165362704</v>
      </c>
      <c r="R162" s="9">
        <f>I162-Results!$E$5*H162</f>
        <v>37.791680594612075</v>
      </c>
      <c r="S162" s="9" cm="1">
        <f t="array" ref="S162">SUMPRODUCT(J162:O162,TRANSPOSE(AW$28:AW$33))+$AI$20-$AH$26</f>
        <v>33.63716091563488</v>
      </c>
      <c r="T162" s="9">
        <f>SUMPRODUCT(J162:O162,Results!K$9:P$9)</f>
        <v>39.617112594028058</v>
      </c>
      <c r="U162" s="9">
        <f>SUMPRODUCT(J162:O162,Results!K$9:P$9)+$AI$20-$AH$31</f>
        <v>38.034883872954907</v>
      </c>
      <c r="V162" s="9">
        <f t="shared" si="103"/>
        <v>-3.8419876632671759</v>
      </c>
      <c r="W162" s="9">
        <f t="shared" si="104"/>
        <v>-2.0051338958680773</v>
      </c>
      <c r="X162" s="9">
        <f t="shared" si="105"/>
        <v>-0.66456932511744782</v>
      </c>
      <c r="Y162" s="9">
        <f t="shared" si="106"/>
        <v>3.4899503538597472</v>
      </c>
      <c r="Z162" s="9">
        <f t="shared" si="107"/>
        <v>4.3848878424044955</v>
      </c>
      <c r="AA162" s="9">
        <f t="shared" si="108"/>
        <v>-0.90777260346028044</v>
      </c>
      <c r="AC162" s="9">
        <v>-1.9601749662702517</v>
      </c>
      <c r="AD162" s="9">
        <v>-1.9601749662702517</v>
      </c>
      <c r="AE162" s="9">
        <f t="shared" si="109"/>
        <v>-1.9601749662702517</v>
      </c>
      <c r="AF162" s="9">
        <f t="shared" ca="1" si="102"/>
        <v>0.77687032295825487</v>
      </c>
    </row>
    <row r="163" spans="1:32">
      <c r="A163" s="6">
        <v>1.9793582536220011</v>
      </c>
      <c r="B163" s="6">
        <v>10.287836199744419</v>
      </c>
      <c r="C163" s="6">
        <v>-6.2541472781654228E-3</v>
      </c>
      <c r="D163" s="6">
        <v>-1.0281243221648072E-2</v>
      </c>
      <c r="E163" s="6">
        <v>1.1292738944052412</v>
      </c>
      <c r="F163" s="6">
        <v>-0.20137798391353712</v>
      </c>
      <c r="G163" s="6">
        <v>-1.445951477529329</v>
      </c>
      <c r="H163" s="6">
        <v>-3.8469932966565374</v>
      </c>
      <c r="I163" s="40">
        <f>SUMPRODUCT(J163:O163,Results!B$12:G$12)+Results!$E$5*H163-AD163+AE163</f>
        <v>-23.069478378174935</v>
      </c>
      <c r="J163" s="9">
        <f>SUMPRODUCT($A163:$F163,Results!$B$15:$G$15)</f>
        <v>-12.48229657890804</v>
      </c>
      <c r="K163" s="9">
        <f>SUMPRODUCT($A163:$F163,Results!$B$16:$G$16)</f>
        <v>-17.434347773712091</v>
      </c>
      <c r="L163" s="9">
        <f>SUMPRODUCT($A163:$F163,Results!$B$17:$G$17)</f>
        <v>10.650718947429899</v>
      </c>
      <c r="M163" s="9">
        <f>SUMPRODUCT($A163:$F163,Results!$B$18:$G$18)</f>
        <v>8.7314321014831151</v>
      </c>
      <c r="N163" s="9">
        <f>SUMPRODUCT($A163:$F163,Results!$B$19:$G$19)</f>
        <v>1.6370143010788414</v>
      </c>
      <c r="O163" s="9">
        <f>SUMPRODUCT($A163:$F163,Results!$B$20:$G$20)</f>
        <v>24.24060832029615</v>
      </c>
      <c r="P163" s="9" cm="1">
        <f t="array" ref="P163">SUMPRODUCT(J163:O163,TRANSPOSE(BQ$20:BQ$25))+$AI$20-$BQ$27</f>
        <v>-1.7091250090543681</v>
      </c>
      <c r="Q163" s="27" cm="1">
        <f t="array" ref="Q163">SUMPRODUCT(J163:O163,TRANSPOSE(EX$20:EX$25))+$AI$20-$EX$27</f>
        <v>-3.5633649648313579</v>
      </c>
      <c r="R163" s="9">
        <f>I163-Results!$E$5*H163</f>
        <v>1.2481401764290467E-2</v>
      </c>
      <c r="S163" s="9" cm="1">
        <f t="array" ref="S163">SUMPRODUCT(J163:O163,TRANSPOSE(AW$28:AW$33))+$AI$20-$AH$26</f>
        <v>-2.9098146728572942</v>
      </c>
      <c r="T163" s="9">
        <f>SUMPRODUCT(J163:O163,Results!K$9:P$9)</f>
        <v>0.62438212590114972</v>
      </c>
      <c r="U163" s="9">
        <f>SUMPRODUCT(J163:O163,Results!K$9:P$9)+$AI$20-$AH$31</f>
        <v>-0.95784659517200765</v>
      </c>
      <c r="V163" s="9">
        <f t="shared" si="103"/>
        <v>-21.360353369120567</v>
      </c>
      <c r="W163" s="9">
        <f t="shared" si="104"/>
        <v>-19.506113413343577</v>
      </c>
      <c r="X163" s="9">
        <f t="shared" si="105"/>
        <v>-23.081959779939226</v>
      </c>
      <c r="Y163" s="9">
        <f t="shared" si="106"/>
        <v>-20.159663705317641</v>
      </c>
      <c r="Z163" s="9">
        <f t="shared" si="107"/>
        <v>-55.811701805265066</v>
      </c>
      <c r="AA163" s="9">
        <f t="shared" si="108"/>
        <v>-22.111631783002927</v>
      </c>
      <c r="AC163" s="9">
        <v>-19.55324539285624</v>
      </c>
      <c r="AD163" s="9">
        <v>-19.55324539285624</v>
      </c>
      <c r="AE163" s="9">
        <f t="shared" si="109"/>
        <v>-19.55324539285624</v>
      </c>
      <c r="AF163" s="9">
        <f t="shared" ca="1" si="102"/>
        <v>0.63066847472314935</v>
      </c>
    </row>
    <row r="164" spans="1:32">
      <c r="A164" s="6">
        <v>-1.3543847621947198</v>
      </c>
      <c r="B164" s="6">
        <v>2.8162822579122624</v>
      </c>
      <c r="C164" s="6">
        <v>1.9720570229821663</v>
      </c>
      <c r="D164" s="6">
        <v>1.1691523179490775</v>
      </c>
      <c r="E164" s="6">
        <v>0.26459327148838435</v>
      </c>
      <c r="F164" s="6">
        <v>10.571666968401765</v>
      </c>
      <c r="G164" s="6">
        <v>0.13153603797097843</v>
      </c>
      <c r="H164" s="6">
        <v>-2.26950578115623</v>
      </c>
      <c r="I164" s="40">
        <f>SUMPRODUCT(J164:O164,Results!B$12:G$12)+Results!$E$5*H164-AD164+AE164</f>
        <v>-40.595364313980085</v>
      </c>
      <c r="J164" s="9">
        <f>SUMPRODUCT($A164:$F164,Results!$B$15:$G$15)</f>
        <v>-5.6600832560909771</v>
      </c>
      <c r="K164" s="9">
        <f>SUMPRODUCT($A164:$F164,Results!$B$16:$G$16)</f>
        <v>0.57866200587923866</v>
      </c>
      <c r="L164" s="9">
        <f>SUMPRODUCT($A164:$F164,Results!$B$17:$G$17)</f>
        <v>21.70024562313623</v>
      </c>
      <c r="M164" s="9">
        <f>SUMPRODUCT($A164:$F164,Results!$B$18:$G$18)</f>
        <v>8.1105028305816127</v>
      </c>
      <c r="N164" s="9">
        <f>SUMPRODUCT($A164:$F164,Results!$B$19:$G$19)</f>
        <v>-6.1335842981357169</v>
      </c>
      <c r="O164" s="9">
        <f>SUMPRODUCT($A164:$F164,Results!$B$20:$G$20)</f>
        <v>-13.398628021871312</v>
      </c>
      <c r="P164" s="9" cm="1">
        <f t="array" ref="P164">SUMPRODUCT(J164:O164,TRANSPOSE(BQ$20:BQ$25))+$AI$20-$BQ$27</f>
        <v>-2.0037654643806349</v>
      </c>
      <c r="Q164" s="27" cm="1">
        <f t="array" ref="Q164">SUMPRODUCT(J164:O164,TRANSPOSE(EX$20:EX$25))+$AI$20-$EX$27</f>
        <v>-23.664419909176974</v>
      </c>
      <c r="R164" s="9">
        <f>I164-Results!$E$5*H164</f>
        <v>-26.978329627042704</v>
      </c>
      <c r="S164" s="9" cm="1">
        <f t="array" ref="S164">SUMPRODUCT(J164:O164,TRANSPOSE(AW$28:AW$33))+$AI$20-$AH$26</f>
        <v>1.6508807032614854</v>
      </c>
      <c r="T164" s="9">
        <f>SUMPRODUCT(J164:O164,Results!K$9:P$9)</f>
        <v>-24.231206662279735</v>
      </c>
      <c r="U164" s="9">
        <f>SUMPRODUCT(J164:O164,Results!K$9:P$9)+$AI$20-$AH$31</f>
        <v>-25.813435383352893</v>
      </c>
      <c r="V164" s="9">
        <f t="shared" si="103"/>
        <v>-38.59159884959945</v>
      </c>
      <c r="W164" s="9">
        <f t="shared" si="104"/>
        <v>-16.93094440480311</v>
      </c>
      <c r="X164" s="9">
        <f t="shared" si="105"/>
        <v>-13.61703468693738</v>
      </c>
      <c r="Y164" s="9">
        <f t="shared" si="106"/>
        <v>-42.24624501724157</v>
      </c>
      <c r="Z164" s="9">
        <f t="shared" si="107"/>
        <v>-73.337587741070223</v>
      </c>
      <c r="AA164" s="9">
        <f t="shared" si="108"/>
        <v>-14.781928930627192</v>
      </c>
      <c r="AC164" s="9">
        <v>-16.778565200879264</v>
      </c>
      <c r="AD164" s="9">
        <v>-16.778565200879264</v>
      </c>
      <c r="AE164" s="9">
        <f t="shared" si="109"/>
        <v>-16.778565200879264</v>
      </c>
      <c r="AF164" s="9">
        <f t="shared" ca="1" si="102"/>
        <v>0.72305856992188011</v>
      </c>
    </row>
    <row r="165" spans="1:32">
      <c r="A165" s="6">
        <v>0.6388533985375543</v>
      </c>
      <c r="B165" s="6">
        <v>9.8553388193836913</v>
      </c>
      <c r="C165" s="6">
        <v>15.71888295827628</v>
      </c>
      <c r="D165" s="6">
        <v>2.4048596039409218</v>
      </c>
      <c r="E165" s="6">
        <v>4.4405455426752098</v>
      </c>
      <c r="F165" s="6">
        <v>10.265181876683165</v>
      </c>
      <c r="G165" s="6">
        <v>-1.568792760926238</v>
      </c>
      <c r="H165" s="6">
        <v>-3.9698345800534467</v>
      </c>
      <c r="I165" s="40">
        <f>SUMPRODUCT(J165:O165,Results!B$12:G$12)+Results!$E$5*H165-AD165+AE165</f>
        <v>-4.0795914969828289</v>
      </c>
      <c r="J165" s="9">
        <f>SUMPRODUCT($A165:$F165,Results!$B$15:$G$15)</f>
        <v>24.207259784113671</v>
      </c>
      <c r="K165" s="9">
        <f>SUMPRODUCT($A165:$F165,Results!$B$16:$G$16)</f>
        <v>-25.685239118264562</v>
      </c>
      <c r="L165" s="9">
        <f>SUMPRODUCT($A165:$F165,Results!$B$17:$G$17)</f>
        <v>35.331740716967531</v>
      </c>
      <c r="M165" s="9">
        <f>SUMPRODUCT($A165:$F165,Results!$B$18:$G$18)</f>
        <v>-21.329937865214312</v>
      </c>
      <c r="N165" s="9">
        <f>SUMPRODUCT($A165:$F165,Results!$B$19:$G$19)</f>
        <v>-56.85006096101332</v>
      </c>
      <c r="O165" s="9">
        <f>SUMPRODUCT($A165:$F165,Results!$B$20:$G$20)</f>
        <v>-4.7006943237199099</v>
      </c>
      <c r="P165" s="9" cm="1">
        <f t="array" ref="P165">SUMPRODUCT(J165:O165,TRANSPOSE(BQ$20:BQ$25))+$AI$20-$BQ$27</f>
        <v>50.159497496898219</v>
      </c>
      <c r="Q165" s="27" cm="1">
        <f t="array" ref="Q165">SUMPRODUCT(J165:O165,TRANSPOSE(EX$20:EX$25))+$AI$20-$EX$27</f>
        <v>20.331110107414816</v>
      </c>
      <c r="R165" s="9">
        <f>I165-Results!$E$5*H165</f>
        <v>19.73941598333785</v>
      </c>
      <c r="S165" s="9" cm="1">
        <f t="array" ref="S165">SUMPRODUCT(J165:O165,TRANSPOSE(AW$28:AW$33))+$AI$20-$AH$26</f>
        <v>94.709855142527076</v>
      </c>
      <c r="T165" s="9">
        <f>SUMPRODUCT(J165:O165,Results!K$9:P$9)</f>
        <v>23.97072175436665</v>
      </c>
      <c r="U165" s="9">
        <f>SUMPRODUCT(J165:O165,Results!K$9:P$9)+$AI$20-$AH$31</f>
        <v>22.388493033293493</v>
      </c>
      <c r="V165" s="9">
        <f t="shared" si="103"/>
        <v>-54.239088993881047</v>
      </c>
      <c r="W165" s="9">
        <f t="shared" si="104"/>
        <v>-24.410701604397644</v>
      </c>
      <c r="X165" s="9">
        <f t="shared" si="105"/>
        <v>-23.819007480320678</v>
      </c>
      <c r="Y165" s="9">
        <f t="shared" si="106"/>
        <v>-98.789446639509904</v>
      </c>
      <c r="Z165" s="9">
        <f t="shared" si="107"/>
        <v>-36.82181492407296</v>
      </c>
      <c r="AA165" s="9">
        <f t="shared" si="108"/>
        <v>-26.468084530276322</v>
      </c>
      <c r="AC165" s="9">
        <v>-24.295927963796878</v>
      </c>
      <c r="AD165" s="9">
        <v>-24.295927963796878</v>
      </c>
      <c r="AE165" s="9">
        <f t="shared" si="109"/>
        <v>-24.295927963796878</v>
      </c>
      <c r="AF165" s="9">
        <f t="shared" ca="1" si="102"/>
        <v>0.91155173578229043</v>
      </c>
    </row>
    <row r="166" spans="1:32">
      <c r="A166" s="6">
        <v>6.1356393634741737</v>
      </c>
      <c r="B166" s="6">
        <v>0.86920989678843918</v>
      </c>
      <c r="C166" s="6">
        <v>2.1674152163781253</v>
      </c>
      <c r="D166" s="6">
        <v>6.981116445586367</v>
      </c>
      <c r="E166" s="6">
        <v>-0.83826233727019805</v>
      </c>
      <c r="F166" s="6">
        <v>2.615028581821933</v>
      </c>
      <c r="G166" s="6">
        <v>1.2532238361602115</v>
      </c>
      <c r="H166" s="6">
        <v>-1.147817982966997</v>
      </c>
      <c r="I166" s="40">
        <f>SUMPRODUCT(J166:O166,Results!B$12:G$12)+Results!$E$5*H166-AD166+AE166</f>
        <v>8.7821111162807455</v>
      </c>
      <c r="J166" s="9">
        <f>SUMPRODUCT($A166:$F166,Results!$B$15:$G$15)</f>
        <v>16.655734311037556</v>
      </c>
      <c r="K166" s="9">
        <f>SUMPRODUCT($A166:$F166,Results!$B$16:$G$16)</f>
        <v>-23.795853976816367</v>
      </c>
      <c r="L166" s="9">
        <f>SUMPRODUCT($A166:$F166,Results!$B$17:$G$17)</f>
        <v>-5.1886295276992822</v>
      </c>
      <c r="M166" s="9">
        <f>SUMPRODUCT($A166:$F166,Results!$B$18:$G$18)</f>
        <v>4.4391506501250548</v>
      </c>
      <c r="N166" s="9">
        <f>SUMPRODUCT($A166:$F166,Results!$B$19:$G$19)</f>
        <v>-7.9199412361624821</v>
      </c>
      <c r="O166" s="9">
        <f>SUMPRODUCT($A166:$F166,Results!$B$20:$G$20)</f>
        <v>27.848953694764457</v>
      </c>
      <c r="P166" s="9" cm="1">
        <f t="array" ref="P166">SUMPRODUCT(J166:O166,TRANSPOSE(BQ$20:BQ$25))+$AI$20-$BQ$27</f>
        <v>17.866703470280903</v>
      </c>
      <c r="Q166" s="27" cm="1">
        <f t="array" ref="Q166">SUMPRODUCT(J166:O166,TRANSPOSE(EX$20:EX$25))+$AI$20-$EX$27</f>
        <v>16.288255127883339</v>
      </c>
      <c r="R166" s="9">
        <f>I166-Results!$E$5*H166</f>
        <v>15.669019014082728</v>
      </c>
      <c r="S166" s="9" cm="1">
        <f t="array" ref="S166">SUMPRODUCT(J166:O166,TRANSPOSE(AW$28:AW$33))+$AI$20-$AH$26</f>
        <v>17.943247297802372</v>
      </c>
      <c r="T166" s="9">
        <f>SUMPRODUCT(J166:O166,Results!K$9:P$9)</f>
        <v>16.060618582785551</v>
      </c>
      <c r="U166" s="9">
        <f>SUMPRODUCT(J166:O166,Results!K$9:P$9)+$AI$20-$AH$31</f>
        <v>14.478389861712394</v>
      </c>
      <c r="V166" s="9">
        <f t="shared" si="103"/>
        <v>-9.0845923540001579</v>
      </c>
      <c r="W166" s="9">
        <f t="shared" si="104"/>
        <v>-7.5061440116025935</v>
      </c>
      <c r="X166" s="9">
        <f t="shared" si="105"/>
        <v>-6.8869078978019829</v>
      </c>
      <c r="Y166" s="9">
        <f t="shared" si="106"/>
        <v>-9.161136181521627</v>
      </c>
      <c r="Z166" s="9">
        <f t="shared" si="107"/>
        <v>-23.960112310809386</v>
      </c>
      <c r="AA166" s="9">
        <f t="shared" si="108"/>
        <v>-5.6962787454316484</v>
      </c>
      <c r="AC166" s="9">
        <v>-7.4699382130908063</v>
      </c>
      <c r="AD166" s="9">
        <v>-7.4699382130908063</v>
      </c>
      <c r="AE166" s="9">
        <f t="shared" si="109"/>
        <v>-7.4699382130908063</v>
      </c>
      <c r="AF166" s="9">
        <f t="shared" ca="1" si="102"/>
        <v>0.22399208211829302</v>
      </c>
    </row>
    <row r="167" spans="1:32">
      <c r="A167" s="6">
        <v>-0.60423665707842378</v>
      </c>
      <c r="B167" s="6">
        <v>3.9002465979718455</v>
      </c>
      <c r="C167" s="6">
        <v>3.4775484627269533</v>
      </c>
      <c r="D167" s="6">
        <v>-2.6428621616664261</v>
      </c>
      <c r="E167" s="6">
        <v>-0.38214710907496141</v>
      </c>
      <c r="F167" s="6">
        <v>3.9339480062658096</v>
      </c>
      <c r="G167" s="6">
        <v>-0.23871995610609298</v>
      </c>
      <c r="H167" s="6">
        <v>-2.6397617752333016</v>
      </c>
      <c r="I167" s="40">
        <f>SUMPRODUCT(J167:O167,Results!B$12:G$12)+Results!$E$5*H167-AD167+AE167</f>
        <v>-44.941366829851901</v>
      </c>
      <c r="J167" s="9">
        <f>SUMPRODUCT($A167:$F167,Results!$B$15:$G$15)</f>
        <v>-4.4338728834203724</v>
      </c>
      <c r="K167" s="9">
        <f>SUMPRODUCT($A167:$F167,Results!$B$16:$G$16)</f>
        <v>-5.2497982003070822</v>
      </c>
      <c r="L167" s="9">
        <f>SUMPRODUCT($A167:$F167,Results!$B$17:$G$17)</f>
        <v>6.7388621303089007</v>
      </c>
      <c r="M167" s="9">
        <f>SUMPRODUCT($A167:$F167,Results!$B$18:$G$18)</f>
        <v>-3.0564727700195244</v>
      </c>
      <c r="N167" s="9">
        <f>SUMPRODUCT($A167:$F167,Results!$B$19:$G$19)</f>
        <v>-5.8136028938370217</v>
      </c>
      <c r="O167" s="9">
        <f>SUMPRODUCT($A167:$F167,Results!$B$20:$G$20)</f>
        <v>-9.5263424030624275</v>
      </c>
      <c r="P167" s="9" cm="1">
        <f t="array" ref="P167">SUMPRODUCT(J167:O167,TRANSPOSE(BQ$20:BQ$25))+$AI$20-$BQ$27</f>
        <v>-16.074846603485767</v>
      </c>
      <c r="Q167" s="27" cm="1">
        <f t="array" ref="Q167">SUMPRODUCT(J167:O167,TRANSPOSE(EX$20:EX$25))+$AI$20-$EX$27</f>
        <v>-29.653541252109985</v>
      </c>
      <c r="R167" s="9">
        <f>I167-Results!$E$5*H167</f>
        <v>-29.102796178452092</v>
      </c>
      <c r="S167" s="9" cm="1">
        <f t="array" ref="S167">SUMPRODUCT(J167:O167,TRANSPOSE(AW$28:AW$33))+$AI$20-$AH$26</f>
        <v>0.13382292719661848</v>
      </c>
      <c r="T167" s="9">
        <f>SUMPRODUCT(J167:O167,Results!K$9:P$9)</f>
        <v>-28.238630291019234</v>
      </c>
      <c r="U167" s="9">
        <f>SUMPRODUCT(J167:O167,Results!K$9:P$9)+$AI$20-$AH$31</f>
        <v>-29.820859012092392</v>
      </c>
      <c r="V167" s="9">
        <f t="shared" si="103"/>
        <v>-28.866520226366134</v>
      </c>
      <c r="W167" s="9">
        <f t="shared" si="104"/>
        <v>-15.287825577741916</v>
      </c>
      <c r="X167" s="9">
        <f t="shared" si="105"/>
        <v>-15.838570651399809</v>
      </c>
      <c r="Y167" s="9">
        <f t="shared" si="106"/>
        <v>-45.07518975704852</v>
      </c>
      <c r="Z167" s="9">
        <f t="shared" si="107"/>
        <v>-77.68359025694204</v>
      </c>
      <c r="AA167" s="9">
        <f t="shared" si="108"/>
        <v>-15.12050781775951</v>
      </c>
      <c r="AC167" s="9">
        <v>-15.234258255327255</v>
      </c>
      <c r="AD167" s="9">
        <v>-15.234258255327255</v>
      </c>
      <c r="AE167" s="9">
        <f t="shared" si="109"/>
        <v>-15.234258255327255</v>
      </c>
      <c r="AF167" s="9">
        <f t="shared" ca="1" si="102"/>
        <v>9.2485954587042007E-2</v>
      </c>
    </row>
    <row r="168" spans="1:32">
      <c r="A168" s="6">
        <v>1.3904811593720356</v>
      </c>
      <c r="B168" s="6">
        <v>-1.8900598356282072</v>
      </c>
      <c r="C168" s="6">
        <v>3.690614198328102</v>
      </c>
      <c r="D168" s="6">
        <v>1.2927806877671819</v>
      </c>
      <c r="E168" s="6">
        <v>-3.2660367179974563</v>
      </c>
      <c r="F168" s="6">
        <v>6.1967715377952812</v>
      </c>
      <c r="G168" s="6">
        <v>-1.0019711548225871</v>
      </c>
      <c r="H168" s="6">
        <v>-3.4030129739497958</v>
      </c>
      <c r="I168" s="40">
        <f>SUMPRODUCT(J168:O168,Results!B$12:G$12)+Results!$E$5*H168-AD168+AE168</f>
        <v>-63.816776807424205</v>
      </c>
      <c r="J168" s="9">
        <f>SUMPRODUCT($A168:$F168,Results!$B$15:$G$15)</f>
        <v>3.5010609268065402</v>
      </c>
      <c r="K168" s="9">
        <f>SUMPRODUCT($A168:$F168,Results!$B$16:$G$16)</f>
        <v>-7.1965714826721952</v>
      </c>
      <c r="L168" s="9">
        <f>SUMPRODUCT($A168:$F168,Results!$B$17:$G$17)</f>
        <v>-6.2568455958971825</v>
      </c>
      <c r="M168" s="9">
        <f>SUMPRODUCT($A168:$F168,Results!$B$18:$G$18)</f>
        <v>-0.80746126246606487</v>
      </c>
      <c r="N168" s="9">
        <f>SUMPRODUCT($A168:$F168,Results!$B$19:$G$19)</f>
        <v>-4.0981871897149995</v>
      </c>
      <c r="O168" s="9">
        <f>SUMPRODUCT($A168:$F168,Results!$B$20:$G$20)</f>
        <v>-9.8527190937181466</v>
      </c>
      <c r="P168" s="9" cm="1">
        <f t="array" ref="P168">SUMPRODUCT(J168:O168,TRANSPOSE(BQ$20:BQ$25))+$AI$20-$BQ$27</f>
        <v>-24.400053787406208</v>
      </c>
      <c r="Q168" s="27" cm="1">
        <f t="array" ref="Q168">SUMPRODUCT(J168:O168,TRANSPOSE(EX$20:EX$25))+$AI$20-$EX$27</f>
        <v>-41.227589763582877</v>
      </c>
      <c r="R168" s="9">
        <f>I168-Results!$E$5*H168</f>
        <v>-43.39869896372543</v>
      </c>
      <c r="S168" s="9" cm="1">
        <f t="array" ref="S168">SUMPRODUCT(J168:O168,TRANSPOSE(AW$28:AW$33))+$AI$20-$AH$26</f>
        <v>-6.6926297985474754</v>
      </c>
      <c r="T168" s="9">
        <f>SUMPRODUCT(J168:O168,Results!K$9:P$9)</f>
        <v>-43.181730024283269</v>
      </c>
      <c r="U168" s="9">
        <f>SUMPRODUCT(J168:O168,Results!K$9:P$9)+$AI$20-$AH$31</f>
        <v>-44.763958745356426</v>
      </c>
      <c r="V168" s="9">
        <f t="shared" si="103"/>
        <v>-39.416723020017997</v>
      </c>
      <c r="W168" s="9">
        <f t="shared" si="104"/>
        <v>-22.589187043841328</v>
      </c>
      <c r="X168" s="9">
        <f t="shared" si="105"/>
        <v>-20.418077843698775</v>
      </c>
      <c r="Y168" s="9">
        <f t="shared" si="106"/>
        <v>-57.124147008876733</v>
      </c>
      <c r="Z168" s="9">
        <f t="shared" si="107"/>
        <v>-96.559000234514343</v>
      </c>
      <c r="AA168" s="9">
        <f t="shared" si="108"/>
        <v>-19.052818062067779</v>
      </c>
      <c r="AC168" s="9">
        <v>-22.46128402572829</v>
      </c>
      <c r="AD168" s="9">
        <v>-22.46128402572829</v>
      </c>
      <c r="AE168" s="9">
        <f t="shared" si="109"/>
        <v>-22.46128402572829</v>
      </c>
      <c r="AF168" s="9">
        <f t="shared" ca="1" si="102"/>
        <v>0.27601217338331807</v>
      </c>
    </row>
    <row r="169" spans="1:32">
      <c r="A169" s="6">
        <v>0.5011384341369074</v>
      </c>
      <c r="B169" s="6">
        <v>4.1592124740091396</v>
      </c>
      <c r="C169" s="6">
        <v>0.66982860606242989</v>
      </c>
      <c r="D169" s="6">
        <v>2.1088413417839531</v>
      </c>
      <c r="E169" s="6">
        <v>4.1898501205287664</v>
      </c>
      <c r="F169" s="6">
        <v>0.92892374071194905</v>
      </c>
      <c r="G169" s="6">
        <v>-0.25998279056347123</v>
      </c>
      <c r="H169" s="6">
        <v>-2.6610246096906796</v>
      </c>
      <c r="I169" s="40">
        <f>SUMPRODUCT(J169:O169,Results!B$12:G$12)+Results!$E$5*H169-AD169+AE169</f>
        <v>31.499641437657974</v>
      </c>
      <c r="J169" s="9">
        <f>SUMPRODUCT($A169:$F169,Results!$B$15:$G$15)</f>
        <v>8.3059177921712806</v>
      </c>
      <c r="K169" s="9">
        <f>SUMPRODUCT($A169:$F169,Results!$B$16:$G$16)</f>
        <v>-4.713421637112412</v>
      </c>
      <c r="L169" s="9">
        <f>SUMPRODUCT($A169:$F169,Results!$B$17:$G$17)</f>
        <v>19.279367447542384</v>
      </c>
      <c r="M169" s="9">
        <f>SUMPRODUCT($A169:$F169,Results!$B$18:$G$18)</f>
        <v>0.54876515797046344</v>
      </c>
      <c r="N169" s="9">
        <f>SUMPRODUCT($A169:$F169,Results!$B$19:$G$19)</f>
        <v>-12.291076232480043</v>
      </c>
      <c r="O169" s="9">
        <f>SUMPRODUCT($A169:$F169,Results!$B$20:$G$20)</f>
        <v>12.32345516559147</v>
      </c>
      <c r="P169" s="9" cm="1">
        <f t="array" ref="P169">SUMPRODUCT(J169:O169,TRANSPOSE(BQ$20:BQ$25))+$AI$20-$BQ$27</f>
        <v>40.557657449431296</v>
      </c>
      <c r="Q169" s="27" cm="1">
        <f t="array" ref="Q169">SUMPRODUCT(J169:O169,TRANSPOSE(EX$20:EX$25))+$AI$20-$EX$27</f>
        <v>46.725567002245242</v>
      </c>
      <c r="R169" s="9">
        <f>I169-Results!$E$5*H169</f>
        <v>47.465789095802052</v>
      </c>
      <c r="S169" s="9" cm="1">
        <f t="array" ref="S169">SUMPRODUCT(J169:O169,TRANSPOSE(AW$28:AW$33))+$AI$20-$AH$26</f>
        <v>29.913751384846378</v>
      </c>
      <c r="T169" s="9">
        <f>SUMPRODUCT(J169:O169,Results!K$9:P$9)</f>
        <v>49.390179508706176</v>
      </c>
      <c r="U169" s="9">
        <f>SUMPRODUCT(J169:O169,Results!K$9:P$9)+$AI$20-$AH$31</f>
        <v>47.807950787633018</v>
      </c>
      <c r="V169" s="9">
        <f t="shared" si="103"/>
        <v>-9.0580160117733222</v>
      </c>
      <c r="W169" s="9">
        <f t="shared" si="104"/>
        <v>-15.225925564587268</v>
      </c>
      <c r="X169" s="9">
        <f t="shared" si="105"/>
        <v>-15.966147658144077</v>
      </c>
      <c r="Y169" s="9">
        <f t="shared" si="106"/>
        <v>1.585890052811596</v>
      </c>
      <c r="Z169" s="9">
        <f t="shared" si="107"/>
        <v>-1.242581989432157</v>
      </c>
      <c r="AA169" s="9">
        <f t="shared" si="108"/>
        <v>-16.308309349975044</v>
      </c>
      <c r="AC169" s="9">
        <v>-15.274750856204573</v>
      </c>
      <c r="AD169" s="9">
        <v>-15.274750856204573</v>
      </c>
      <c r="AE169" s="9">
        <f t="shared" si="109"/>
        <v>-15.274750856204573</v>
      </c>
      <c r="AF169" s="9">
        <f t="shared" ca="1" si="102"/>
        <v>0.81950590271638402</v>
      </c>
    </row>
    <row r="170" spans="1:32">
      <c r="A170" s="6">
        <v>0.69227109591920377</v>
      </c>
      <c r="B170" s="6">
        <v>1.5431764021661347</v>
      </c>
      <c r="C170" s="6">
        <v>14.345631802429599</v>
      </c>
      <c r="D170" s="6">
        <v>3.0929308330477263</v>
      </c>
      <c r="E170" s="6">
        <v>3.2395235799608577</v>
      </c>
      <c r="F170" s="6">
        <v>1.7129336795673216</v>
      </c>
      <c r="G170" s="6">
        <v>8.3007902697063933</v>
      </c>
      <c r="H170" s="6">
        <v>5.8997484505791853</v>
      </c>
      <c r="I170" s="40">
        <f>SUMPRODUCT(J170:O170,Results!B$12:G$12)+Results!$E$5*H170-AD170+AE170</f>
        <v>77.664444301203019</v>
      </c>
      <c r="J170" s="9">
        <f>SUMPRODUCT($A170:$F170,Results!$B$15:$G$15)</f>
        <v>34.801168214426852</v>
      </c>
      <c r="K170" s="9">
        <f>SUMPRODUCT($A170:$F170,Results!$B$16:$G$16)</f>
        <v>-17.148309931447944</v>
      </c>
      <c r="L170" s="9">
        <f>SUMPRODUCT($A170:$F170,Results!$B$17:$G$17)</f>
        <v>11.426976271409927</v>
      </c>
      <c r="M170" s="9">
        <f>SUMPRODUCT($A170:$F170,Results!$B$18:$G$18)</f>
        <v>-31.528789563024795</v>
      </c>
      <c r="N170" s="9">
        <f>SUMPRODUCT($A170:$F170,Results!$B$19:$G$19)</f>
        <v>-54.334591643855717</v>
      </c>
      <c r="O170" s="9">
        <f>SUMPRODUCT($A170:$F170,Results!$B$20:$G$20)</f>
        <v>-4.5402612760374321</v>
      </c>
      <c r="P170" s="9" cm="1">
        <f t="array" ref="P170">SUMPRODUCT(J170:O170,TRANSPOSE(BQ$20:BQ$25))+$AI$20-$BQ$27</f>
        <v>48.666521000461962</v>
      </c>
      <c r="Q170" s="27" cm="1">
        <f t="array" ref="Q170">SUMPRODUCT(J170:O170,TRANSPOSE(EX$20:EX$25))+$AI$20-$EX$27</f>
        <v>41.637322832204035</v>
      </c>
      <c r="R170" s="9">
        <f>I170-Results!$E$5*H170</f>
        <v>42.265953597727908</v>
      </c>
      <c r="S170" s="9" cm="1">
        <f t="array" ref="S170">SUMPRODUCT(J170:O170,TRANSPOSE(AW$28:AW$33))+$AI$20-$AH$26</f>
        <v>89.71854616427207</v>
      </c>
      <c r="T170" s="9">
        <f>SUMPRODUCT(J170:O170,Results!K$9:P$9)</f>
        <v>43.743127282767801</v>
      </c>
      <c r="U170" s="9">
        <f>SUMPRODUCT(J170:O170,Results!K$9:P$9)+$AI$20-$AH$31</f>
        <v>42.160898561694637</v>
      </c>
      <c r="V170" s="9">
        <f t="shared" si="103"/>
        <v>28.997923300741057</v>
      </c>
      <c r="W170" s="9">
        <f t="shared" si="104"/>
        <v>36.027121468998985</v>
      </c>
      <c r="X170" s="9">
        <f t="shared" si="105"/>
        <v>35.398490703475112</v>
      </c>
      <c r="Y170" s="9">
        <f t="shared" si="106"/>
        <v>-12.05410186306905</v>
      </c>
      <c r="Z170" s="9">
        <f t="shared" si="107"/>
        <v>44.922220874112888</v>
      </c>
      <c r="AA170" s="9">
        <f t="shared" si="108"/>
        <v>35.503545739508382</v>
      </c>
      <c r="AC170" s="9">
        <v>36.02495149619358</v>
      </c>
      <c r="AD170" s="9">
        <v>36.02495149619358</v>
      </c>
      <c r="AE170" s="9">
        <f t="shared" si="109"/>
        <v>36.02495149619358</v>
      </c>
      <c r="AF170" s="9">
        <f t="shared" ca="1" si="102"/>
        <v>0.64559502025207749</v>
      </c>
    </row>
    <row r="171" spans="1:32">
      <c r="A171" s="6">
        <v>-4.179520598231036E-2</v>
      </c>
      <c r="B171" s="6">
        <v>10.738966849692167</v>
      </c>
      <c r="C171" s="6">
        <v>0.47611371990083845</v>
      </c>
      <c r="D171" s="6">
        <v>5.9002193476763312</v>
      </c>
      <c r="E171" s="6">
        <v>6.3076287904539772</v>
      </c>
      <c r="F171" s="6">
        <v>1.4743388716456374</v>
      </c>
      <c r="G171" s="6">
        <v>4.0124328547458727</v>
      </c>
      <c r="H171" s="6">
        <v>1.6113910356186643</v>
      </c>
      <c r="I171" s="40">
        <f>SUMPRODUCT(J171:O171,Results!B$12:G$12)+Results!$E$5*H171-AD171+AE171</f>
        <v>77.263376655526514</v>
      </c>
      <c r="J171" s="9">
        <f>SUMPRODUCT($A171:$F171,Results!$B$15:$G$15)</f>
        <v>-2.8598890095463618</v>
      </c>
      <c r="K171" s="9">
        <f>SUMPRODUCT($A171:$F171,Results!$B$16:$G$16)</f>
        <v>-10.026785814954712</v>
      </c>
      <c r="L171" s="9">
        <f>SUMPRODUCT($A171:$F171,Results!$B$17:$G$17)</f>
        <v>38.13499987515906</v>
      </c>
      <c r="M171" s="9">
        <f>SUMPRODUCT($A171:$F171,Results!$B$18:$G$18)</f>
        <v>10.020418287240433</v>
      </c>
      <c r="N171" s="9">
        <f>SUMPRODUCT($A171:$F171,Results!$B$19:$G$19)</f>
        <v>-18.498556365920113</v>
      </c>
      <c r="O171" s="9">
        <f>SUMPRODUCT($A171:$F171,Results!$B$20:$G$20)</f>
        <v>29.958723118845754</v>
      </c>
      <c r="P171" s="9" cm="1">
        <f t="array" ref="P171">SUMPRODUCT(J171:O171,TRANSPOSE(BQ$20:BQ$25))+$AI$20-$BQ$27</f>
        <v>59.436330438656292</v>
      </c>
      <c r="Q171" s="27" cm="1">
        <f t="array" ref="Q171">SUMPRODUCT(J171:O171,TRANSPOSE(EX$20:EX$25))+$AI$20-$EX$27</f>
        <v>65.944614180187671</v>
      </c>
      <c r="R171" s="9">
        <f>I171-Results!$E$5*H171</f>
        <v>67.595030441814529</v>
      </c>
      <c r="S171" s="9" cm="1">
        <f t="array" ref="S171">SUMPRODUCT(J171:O171,TRANSPOSE(AW$28:AW$33))+$AI$20-$AH$26</f>
        <v>41.237725914005679</v>
      </c>
      <c r="T171" s="9">
        <f>SUMPRODUCT(J171:O171,Results!K$9:P$9)</f>
        <v>70.55136684912992</v>
      </c>
      <c r="U171" s="9">
        <f>SUMPRODUCT(J171:O171,Results!K$9:P$9)+$AI$20-$AH$31</f>
        <v>68.969138128056755</v>
      </c>
      <c r="V171" s="9">
        <f t="shared" si="103"/>
        <v>17.827046216870222</v>
      </c>
      <c r="W171" s="9">
        <f t="shared" si="104"/>
        <v>11.318762475338843</v>
      </c>
      <c r="X171" s="9">
        <f t="shared" si="105"/>
        <v>9.6683462137119847</v>
      </c>
      <c r="Y171" s="9">
        <f t="shared" si="106"/>
        <v>36.025650741520835</v>
      </c>
      <c r="Z171" s="9">
        <f t="shared" si="107"/>
        <v>44.521153228436383</v>
      </c>
      <c r="AA171" s="9">
        <f t="shared" si="108"/>
        <v>8.2942385274697585</v>
      </c>
      <c r="AC171" s="9">
        <v>11.241301445819516</v>
      </c>
      <c r="AD171" s="9">
        <v>11.241301445819516</v>
      </c>
      <c r="AE171" s="9">
        <f t="shared" si="109"/>
        <v>11.241301445819516</v>
      </c>
      <c r="AF171" s="9">
        <f t="shared" ca="1" si="102"/>
        <v>0.25250746187621098</v>
      </c>
    </row>
    <row r="172" spans="1:32">
      <c r="A172" s="6">
        <v>10.02961874807796</v>
      </c>
      <c r="B172" s="6">
        <v>2.8644606537282442</v>
      </c>
      <c r="C172" s="6">
        <v>1.03825166643459</v>
      </c>
      <c r="D172" s="6">
        <v>2.1147068305764329</v>
      </c>
      <c r="E172" s="6">
        <v>0.83679835297966443</v>
      </c>
      <c r="F172" s="6">
        <v>0.26447765013929181</v>
      </c>
      <c r="G172" s="6">
        <v>-1.4789475394788134</v>
      </c>
      <c r="H172" s="6">
        <v>-3.8799893586060219</v>
      </c>
      <c r="I172" s="40">
        <f>SUMPRODUCT(J172:O172,Results!B$12:G$12)+Results!$E$5*H172-AD172+AE172</f>
        <v>12.382235153486942</v>
      </c>
      <c r="J172" s="9">
        <f>SUMPRODUCT($A172:$F172,Results!$B$15:$G$15)</f>
        <v>32.134399126770525</v>
      </c>
      <c r="K172" s="9">
        <f>SUMPRODUCT($A172:$F172,Results!$B$16:$G$16)</f>
        <v>-35.007135516832328</v>
      </c>
      <c r="L172" s="9">
        <f>SUMPRODUCT($A172:$F172,Results!$B$17:$G$17)</f>
        <v>-12.695458625446001</v>
      </c>
      <c r="M172" s="9">
        <f>SUMPRODUCT($A172:$F172,Results!$B$18:$G$18)</f>
        <v>-1.1088397495492477</v>
      </c>
      <c r="N172" s="9">
        <f>SUMPRODUCT($A172:$F172,Results!$B$19:$G$19)</f>
        <v>-1.2603549196876469</v>
      </c>
      <c r="O172" s="9">
        <f>SUMPRODUCT($A172:$F172,Results!$B$20:$G$20)</f>
        <v>37.721855410088573</v>
      </c>
      <c r="P172" s="9" cm="1">
        <f t="array" ref="P172">SUMPRODUCT(J172:O172,TRANSPOSE(BQ$20:BQ$25))+$AI$20-$BQ$27</f>
        <v>30.408406161374764</v>
      </c>
      <c r="Q172" s="27" cm="1">
        <f t="array" ref="Q172">SUMPRODUCT(J172:O172,TRANSPOSE(EX$20:EX$25))+$AI$20-$EX$27</f>
        <v>34.068811890010551</v>
      </c>
      <c r="R172" s="9">
        <f>I172-Results!$E$5*H172</f>
        <v>35.662171305123074</v>
      </c>
      <c r="S172" s="9" cm="1">
        <f t="array" ref="S172">SUMPRODUCT(J172:O172,TRANSPOSE(AW$28:AW$33))+$AI$20-$AH$26</f>
        <v>25.993970449262463</v>
      </c>
      <c r="T172" s="9">
        <f>SUMPRODUCT(J172:O172,Results!K$9:P$9)</f>
        <v>36.305010791432366</v>
      </c>
      <c r="U172" s="9">
        <f>SUMPRODUCT(J172:O172,Results!K$9:P$9)+$AI$20-$AH$31</f>
        <v>34.722782070359216</v>
      </c>
      <c r="V172" s="9">
        <f t="shared" si="103"/>
        <v>-18.026171007887822</v>
      </c>
      <c r="W172" s="9">
        <f t="shared" si="104"/>
        <v>-21.686576736523609</v>
      </c>
      <c r="X172" s="9">
        <f t="shared" si="105"/>
        <v>-23.279936151636132</v>
      </c>
      <c r="Y172" s="9">
        <f t="shared" si="106"/>
        <v>-13.611735295775521</v>
      </c>
      <c r="Z172" s="9">
        <f t="shared" si="107"/>
        <v>-20.359988273603189</v>
      </c>
      <c r="AA172" s="9">
        <f t="shared" si="108"/>
        <v>-22.340546916872274</v>
      </c>
      <c r="AC172" s="9">
        <v>-21.702174288102515</v>
      </c>
      <c r="AD172" s="9">
        <v>-21.702174288102515</v>
      </c>
      <c r="AE172" s="9">
        <f t="shared" si="109"/>
        <v>-21.702174288102515</v>
      </c>
      <c r="AF172" s="9">
        <f t="shared" ca="1" si="102"/>
        <v>0.56039724692024895</v>
      </c>
    </row>
    <row r="173" spans="1:32">
      <c r="A173" s="6">
        <v>1.6318404634719783</v>
      </c>
      <c r="B173" s="6">
        <v>-1.2031175640598135</v>
      </c>
      <c r="C173" s="6">
        <v>1.9507093152240975</v>
      </c>
      <c r="D173" s="6">
        <v>-0.98066000915979024</v>
      </c>
      <c r="E173" s="6">
        <v>3.3255801016899822</v>
      </c>
      <c r="F173" s="6">
        <v>2.0971108981446602</v>
      </c>
      <c r="G173" s="6">
        <v>-4.3455044435212029</v>
      </c>
      <c r="H173" s="6">
        <v>-6.7465462626484118</v>
      </c>
      <c r="I173" s="40">
        <f>SUMPRODUCT(J173:O173,Results!B$12:G$12)+Results!$E$5*H173-AD173+AE173</f>
        <v>-0.85674708917465381</v>
      </c>
      <c r="J173" s="9">
        <f>SUMPRODUCT($A173:$F173,Results!$B$15:$G$15)</f>
        <v>25.27080247891536</v>
      </c>
      <c r="K173" s="9">
        <f>SUMPRODUCT($A173:$F173,Results!$B$16:$G$16)</f>
        <v>-2.7948462015564721</v>
      </c>
      <c r="L173" s="9">
        <f>SUMPRODUCT($A173:$F173,Results!$B$17:$G$17)</f>
        <v>7.0807228994656839</v>
      </c>
      <c r="M173" s="9">
        <f>SUMPRODUCT($A173:$F173,Results!$B$18:$G$18)</f>
        <v>-9.7867324853542481</v>
      </c>
      <c r="N173" s="9">
        <f>SUMPRODUCT($A173:$F173,Results!$B$19:$G$19)</f>
        <v>-12.170083042494445</v>
      </c>
      <c r="O173" s="9">
        <f>SUMPRODUCT($A173:$F173,Results!$B$20:$G$20)</f>
        <v>-3.1229116104567174</v>
      </c>
      <c r="P173" s="9" cm="1">
        <f t="array" ref="P173">SUMPRODUCT(J173:O173,TRANSPOSE(BQ$20:BQ$25))+$AI$20-$BQ$27</f>
        <v>36.988093731615926</v>
      </c>
      <c r="Q173" s="27" cm="1">
        <f t="array" ref="Q173">SUMPRODUCT(J173:O173,TRANSPOSE(EX$20:EX$25))+$AI$20-$EX$27</f>
        <v>40.270390792821132</v>
      </c>
      <c r="R173" s="9">
        <f>I173-Results!$E$5*H173</f>
        <v>39.622530486715817</v>
      </c>
      <c r="S173" s="9" cm="1">
        <f t="array" ref="S173">SUMPRODUCT(J173:O173,TRANSPOSE(AW$28:AW$33))+$AI$20-$AH$26</f>
        <v>33.750101852136041</v>
      </c>
      <c r="T173" s="9">
        <f>SUMPRODUCT(J173:O173,Results!K$9:P$9)</f>
        <v>41.448166674608387</v>
      </c>
      <c r="U173" s="9">
        <f>SUMPRODUCT(J173:O173,Results!K$9:P$9)+$AI$20-$AH$31</f>
        <v>39.865937953535223</v>
      </c>
      <c r="V173" s="9">
        <f t="shared" si="103"/>
        <v>-37.84484082079058</v>
      </c>
      <c r="W173" s="9">
        <f t="shared" si="104"/>
        <v>-41.127137881995786</v>
      </c>
      <c r="X173" s="9">
        <f t="shared" si="105"/>
        <v>-40.479277575890471</v>
      </c>
      <c r="Y173" s="9">
        <f t="shared" si="106"/>
        <v>-34.606848941310695</v>
      </c>
      <c r="Z173" s="9">
        <f t="shared" si="107"/>
        <v>-33.598970516264785</v>
      </c>
      <c r="AA173" s="9">
        <f t="shared" si="108"/>
        <v>-40.722685042709877</v>
      </c>
      <c r="AC173" s="9">
        <v>-41.13190306071342</v>
      </c>
      <c r="AD173" s="9">
        <v>-41.13190306071342</v>
      </c>
      <c r="AE173" s="9">
        <f t="shared" si="109"/>
        <v>-41.13190306071342</v>
      </c>
      <c r="AF173" s="9">
        <f t="shared" ca="1" si="102"/>
        <v>0.90243852701603289</v>
      </c>
    </row>
    <row r="174" spans="1:32">
      <c r="A174" s="6">
        <v>1.7844270223500749</v>
      </c>
      <c r="B174" s="6">
        <v>0.32266361794177872</v>
      </c>
      <c r="C174" s="6">
        <v>0.69759019858315163</v>
      </c>
      <c r="D174" s="6">
        <v>5.4765590244335209</v>
      </c>
      <c r="E174" s="6">
        <v>4.6044984636534778</v>
      </c>
      <c r="F174" s="6">
        <v>1.9722466163601593</v>
      </c>
      <c r="G174" s="6">
        <v>-1.5307255605808634</v>
      </c>
      <c r="H174" s="6">
        <v>-3.9317673797080719</v>
      </c>
      <c r="I174" s="40">
        <f>SUMPRODUCT(J174:O174,Results!B$12:G$12)+Results!$E$5*H174-AD174+AE174</f>
        <v>45.451818019362165</v>
      </c>
      <c r="J174" s="9">
        <f>SUMPRODUCT($A174:$F174,Results!$B$15:$G$15)</f>
        <v>21.585080011875483</v>
      </c>
      <c r="K174" s="9">
        <f>SUMPRODUCT($A174:$F174,Results!$B$16:$G$16)</f>
        <v>-4.5089034495231006</v>
      </c>
      <c r="L174" s="9">
        <f>SUMPRODUCT($A174:$F174,Results!$B$17:$G$17)</f>
        <v>17.879888735364595</v>
      </c>
      <c r="M174" s="9">
        <f>SUMPRODUCT($A174:$F174,Results!$B$18:$G$18)</f>
        <v>-7.1040323249079274E-2</v>
      </c>
      <c r="N174" s="9">
        <f>SUMPRODUCT($A174:$F174,Results!$B$19:$G$19)</f>
        <v>-17.099715698387499</v>
      </c>
      <c r="O174" s="9">
        <f>SUMPRODUCT($A174:$F174,Results!$B$20:$G$20)</f>
        <v>15.020677759818138</v>
      </c>
      <c r="P174" s="9" cm="1">
        <f t="array" ref="P174">SUMPRODUCT(J174:O174,TRANSPOSE(BQ$20:BQ$25))+$AI$20-$BQ$27</f>
        <v>60.52383037197999</v>
      </c>
      <c r="Q174" s="27" cm="1">
        <f t="array" ref="Q174">SUMPRODUCT(J174:O174,TRANSPOSE(EX$20:EX$25))+$AI$20-$EX$27</f>
        <v>70.234888381601166</v>
      </c>
      <c r="R174" s="9">
        <f>I174-Results!$E$5*H174</f>
        <v>69.042422297610599</v>
      </c>
      <c r="S174" s="9" cm="1">
        <f t="array" ref="S174">SUMPRODUCT(J174:O174,TRANSPOSE(AW$28:AW$33))+$AI$20-$AH$26</f>
        <v>43.63417710657329</v>
      </c>
      <c r="T174" s="9">
        <f>SUMPRODUCT(J174:O174,Results!K$9:P$9)</f>
        <v>71.325817791583887</v>
      </c>
      <c r="U174" s="9">
        <f>SUMPRODUCT(J174:O174,Results!K$9:P$9)+$AI$20-$AH$31</f>
        <v>69.743589070510723</v>
      </c>
      <c r="V174" s="9">
        <f t="shared" si="103"/>
        <v>-15.072012352617826</v>
      </c>
      <c r="W174" s="9">
        <f t="shared" si="104"/>
        <v>-24.783070362239002</v>
      </c>
      <c r="X174" s="9">
        <f t="shared" si="105"/>
        <v>-23.590604278248435</v>
      </c>
      <c r="Y174" s="9">
        <f t="shared" si="106"/>
        <v>1.8176409127888746</v>
      </c>
      <c r="Z174" s="9">
        <f t="shared" si="107"/>
        <v>12.709594592272033</v>
      </c>
      <c r="AA174" s="9">
        <f t="shared" si="108"/>
        <v>-24.291771051148558</v>
      </c>
      <c r="AC174" s="9">
        <v>-24.813587411705996</v>
      </c>
      <c r="AD174" s="9">
        <v>-24.813587411705996</v>
      </c>
      <c r="AE174" s="9">
        <f t="shared" si="109"/>
        <v>-24.813587411705996</v>
      </c>
      <c r="AF174" s="9">
        <f t="shared" ca="1" si="102"/>
        <v>0.20332876465887106</v>
      </c>
    </row>
    <row r="175" spans="1:32">
      <c r="A175" s="6">
        <v>2.1660209007745732</v>
      </c>
      <c r="B175" s="6">
        <v>-1.0108580654873891</v>
      </c>
      <c r="C175" s="6">
        <v>3.7552681857624912</v>
      </c>
      <c r="D175" s="6">
        <v>1.6821389912060298</v>
      </c>
      <c r="E175" s="6">
        <v>4.488036895748043</v>
      </c>
      <c r="F175" s="6">
        <v>0.58822348172031991</v>
      </c>
      <c r="G175" s="6">
        <v>-1.633797547179515</v>
      </c>
      <c r="H175" s="6">
        <v>-4.0348393663067235</v>
      </c>
      <c r="I175" s="40">
        <f>SUMPRODUCT(J175:O175,Results!B$12:G$12)+Results!$E$5*H175-AD175+AE175</f>
        <v>40.698007972714528</v>
      </c>
      <c r="J175" s="9">
        <f>SUMPRODUCT($A175:$F175,Results!$B$15:$G$15)</f>
        <v>32.610638697575759</v>
      </c>
      <c r="K175" s="9">
        <f>SUMPRODUCT($A175:$F175,Results!$B$16:$G$16)</f>
        <v>-6.6855968690532137</v>
      </c>
      <c r="L175" s="9">
        <f>SUMPRODUCT($A175:$F175,Results!$B$17:$G$17)</f>
        <v>9.4265213356483724</v>
      </c>
      <c r="M175" s="9">
        <f>SUMPRODUCT($A175:$F175,Results!$B$18:$G$18)</f>
        <v>-13.768495099407128</v>
      </c>
      <c r="N175" s="9">
        <f>SUMPRODUCT($A175:$F175,Results!$B$19:$G$19)</f>
        <v>-23.057877407729883</v>
      </c>
      <c r="O175" s="9">
        <f>SUMPRODUCT($A175:$F175,Results!$B$20:$G$20)</f>
        <v>4.9326916390511411</v>
      </c>
      <c r="P175" s="9" cm="1">
        <f t="array" ref="P175">SUMPRODUCT(J175:O175,TRANSPOSE(BQ$20:BQ$25))+$AI$20-$BQ$27</f>
        <v>56.791630402231114</v>
      </c>
      <c r="Q175" s="27" cm="1">
        <f t="array" ref="Q175">SUMPRODUCT(J175:O175,TRANSPOSE(EX$20:EX$25))+$AI$20-$EX$27</f>
        <v>65.139192436042237</v>
      </c>
      <c r="R175" s="9">
        <f>I175-Results!$E$5*H175</f>
        <v>64.907044170554869</v>
      </c>
      <c r="S175" s="9" cm="1">
        <f t="array" ref="S175">SUMPRODUCT(J175:O175,TRANSPOSE(AW$28:AW$33))+$AI$20-$AH$26</f>
        <v>54.919350857960481</v>
      </c>
      <c r="T175" s="9">
        <f>SUMPRODUCT(J175:O175,Results!K$9:P$9)</f>
        <v>66.767084116213994</v>
      </c>
      <c r="U175" s="9">
        <f>SUMPRODUCT(J175:O175,Results!K$9:P$9)+$AI$20-$AH$31</f>
        <v>65.184855395140829</v>
      </c>
      <c r="V175" s="9">
        <f t="shared" si="103"/>
        <v>-16.093622429516586</v>
      </c>
      <c r="W175" s="9">
        <f t="shared" si="104"/>
        <v>-24.441184463327708</v>
      </c>
      <c r="X175" s="9">
        <f t="shared" si="105"/>
        <v>-24.209036197840341</v>
      </c>
      <c r="Y175" s="9">
        <f t="shared" si="106"/>
        <v>-14.221342885245953</v>
      </c>
      <c r="Z175" s="9">
        <f t="shared" si="107"/>
        <v>7.9557845456243967</v>
      </c>
      <c r="AA175" s="9">
        <f t="shared" si="108"/>
        <v>-24.486847422426301</v>
      </c>
      <c r="AC175" s="9">
        <v>-24.482082365708742</v>
      </c>
      <c r="AD175" s="9">
        <v>-24.482082365708742</v>
      </c>
      <c r="AE175" s="9">
        <f t="shared" si="109"/>
        <v>-24.482082365708742</v>
      </c>
      <c r="AF175" s="9">
        <f t="shared" ca="1" si="102"/>
        <v>0.94162877805853695</v>
      </c>
    </row>
    <row r="176" spans="1:32">
      <c r="A176" s="6">
        <v>0.43128868139421533</v>
      </c>
      <c r="B176" s="6">
        <v>1.5709894712820729</v>
      </c>
      <c r="C176" s="6">
        <v>3.7039727150011292</v>
      </c>
      <c r="D176" s="6">
        <v>5.0864302118348146</v>
      </c>
      <c r="E176" s="6">
        <v>9.049590472476126</v>
      </c>
      <c r="F176" s="6">
        <v>3.9048753560320622</v>
      </c>
      <c r="G176" s="6">
        <v>1.9813542493565346</v>
      </c>
      <c r="H176" s="6">
        <v>-0.4196875697706739</v>
      </c>
      <c r="I176" s="40">
        <f>SUMPRODUCT(J176:O176,Results!B$12:G$12)+Results!$E$5*H176-AD176+AE176</f>
        <v>109.20453253063882</v>
      </c>
      <c r="J176" s="9">
        <f>SUMPRODUCT($A176:$F176,Results!$B$15:$G$15)</f>
        <v>36.634831369207788</v>
      </c>
      <c r="K176" s="9">
        <f>SUMPRODUCT($A176:$F176,Results!$B$16:$G$16)</f>
        <v>-1.602907642083593</v>
      </c>
      <c r="L176" s="9">
        <f>SUMPRODUCT($A176:$F176,Results!$B$17:$G$17)</f>
        <v>37.1485005573183</v>
      </c>
      <c r="M176" s="9">
        <f>SUMPRODUCT($A176:$F176,Results!$B$18:$G$18)</f>
        <v>-9.6716189578567118</v>
      </c>
      <c r="N176" s="9">
        <f>SUMPRODUCT($A176:$F176,Results!$B$19:$G$19)</f>
        <v>-36.530422733259314</v>
      </c>
      <c r="O176" s="9">
        <f>SUMPRODUCT($A176:$F176,Results!$B$20:$G$20)</f>
        <v>8.0784676930529056</v>
      </c>
      <c r="P176" s="9" cm="1">
        <f t="array" ref="P176">SUMPRODUCT(J176:O176,TRANSPOSE(BQ$20:BQ$25))+$AI$20-$BQ$27</f>
        <v>103.8229597103803</v>
      </c>
      <c r="Q176" s="27" cm="1">
        <f t="array" ref="Q176">SUMPRODUCT(J176:O176,TRANSPOSE(EX$20:EX$25))+$AI$20-$EX$27</f>
        <v>113.61590249317572</v>
      </c>
      <c r="R176" s="9">
        <f>I176-Results!$E$5*H176</f>
        <v>111.72265794926285</v>
      </c>
      <c r="S176" s="9" cm="1">
        <f t="array" ref="S176">SUMPRODUCT(J176:O176,TRANSPOSE(AW$28:AW$33))+$AI$20-$AH$26</f>
        <v>87.190535490560805</v>
      </c>
      <c r="T176" s="9">
        <f>SUMPRODUCT(J176:O176,Results!K$9:P$9)</f>
        <v>116.1758427410947</v>
      </c>
      <c r="U176" s="9">
        <f>SUMPRODUCT(J176:O176,Results!K$9:P$9)+$AI$20-$AH$31</f>
        <v>114.59361402002153</v>
      </c>
      <c r="V176" s="9">
        <f t="shared" si="103"/>
        <v>5.381572820258512</v>
      </c>
      <c r="W176" s="9">
        <f t="shared" si="104"/>
        <v>-4.4113699625369094</v>
      </c>
      <c r="X176" s="9">
        <f t="shared" si="105"/>
        <v>-2.518125418624038</v>
      </c>
      <c r="Y176" s="9">
        <f t="shared" si="106"/>
        <v>22.01399704007801</v>
      </c>
      <c r="Z176" s="9">
        <f t="shared" si="107"/>
        <v>76.462309103548677</v>
      </c>
      <c r="AA176" s="9">
        <f t="shared" si="108"/>
        <v>-5.3890814893827184</v>
      </c>
      <c r="AC176" s="9">
        <v>-4.4514508620155055</v>
      </c>
      <c r="AD176" s="9">
        <v>-4.4514508620155055</v>
      </c>
      <c r="AE176" s="9">
        <f t="shared" si="109"/>
        <v>-4.4514508620155055</v>
      </c>
      <c r="AF176" s="9">
        <f t="shared" ca="1" si="102"/>
        <v>0.21730100165741417</v>
      </c>
    </row>
    <row r="177" spans="1:32">
      <c r="A177" s="6">
        <v>5.9251786134600835</v>
      </c>
      <c r="B177" s="6">
        <v>1.3056379057556162</v>
      </c>
      <c r="C177" s="6">
        <v>-0.89842777919740158</v>
      </c>
      <c r="D177" s="6">
        <v>-0.7095270282604349</v>
      </c>
      <c r="E177" s="6">
        <v>6.6524876059454821</v>
      </c>
      <c r="F177" s="6">
        <v>0.38758086280015441</v>
      </c>
      <c r="G177" s="6">
        <v>-0.68283163956755932</v>
      </c>
      <c r="H177" s="6">
        <v>-3.083873458694768</v>
      </c>
      <c r="I177" s="40">
        <f>SUMPRODUCT(J177:O177,Results!B$12:G$12)+Results!$E$5*H177-AD177+AE177</f>
        <v>72.535076611992338</v>
      </c>
      <c r="J177" s="9">
        <f>SUMPRODUCT($A177:$F177,Results!$B$15:$G$15)</f>
        <v>41.649943255664354</v>
      </c>
      <c r="K177" s="9">
        <f>SUMPRODUCT($A177:$F177,Results!$B$16:$G$16)</f>
        <v>-14.093687608246093</v>
      </c>
      <c r="L177" s="9">
        <f>SUMPRODUCT($A177:$F177,Results!$B$17:$G$17)</f>
        <v>9.9640885460473854</v>
      </c>
      <c r="M177" s="9">
        <f>SUMPRODUCT($A177:$F177,Results!$B$18:$G$18)</f>
        <v>-6.9209069101302099</v>
      </c>
      <c r="N177" s="9">
        <f>SUMPRODUCT($A177:$F177,Results!$B$19:$G$19)</f>
        <v>-8.6376670094566848</v>
      </c>
      <c r="O177" s="9">
        <f>SUMPRODUCT($A177:$F177,Results!$B$20:$G$20)</f>
        <v>20.667861960911857</v>
      </c>
      <c r="P177" s="9" cm="1">
        <f t="array" ref="P177">SUMPRODUCT(J177:O177,TRANSPOSE(BQ$20:BQ$25))+$AI$20-$BQ$27</f>
        <v>76.032975127603208</v>
      </c>
      <c r="Q177" s="27" cm="1">
        <f t="array" ref="Q177">SUMPRODUCT(J177:O177,TRANSPOSE(EX$20:EX$25))+$AI$20-$EX$27</f>
        <v>90.518473540178462</v>
      </c>
      <c r="R177" s="9">
        <f>I177-Results!$E$5*H177</f>
        <v>91.038317364160946</v>
      </c>
      <c r="S177" s="9" cm="1">
        <f t="array" ref="S177">SUMPRODUCT(J177:O177,TRANSPOSE(AW$28:AW$33))+$AI$20-$AH$26</f>
        <v>52.507681807132997</v>
      </c>
      <c r="T177" s="9">
        <f>SUMPRODUCT(J177:O177,Results!K$9:P$9)</f>
        <v>93.921092530250036</v>
      </c>
      <c r="U177" s="9">
        <f>SUMPRODUCT(J177:O177,Results!K$9:P$9)+$AI$20-$AH$31</f>
        <v>92.338863809176871</v>
      </c>
      <c r="V177" s="9">
        <f t="shared" si="103"/>
        <v>-3.4978985156108706</v>
      </c>
      <c r="W177" s="9">
        <f t="shared" si="104"/>
        <v>-17.983396928186124</v>
      </c>
      <c r="X177" s="9">
        <f t="shared" si="105"/>
        <v>-18.503240752168608</v>
      </c>
      <c r="Y177" s="9">
        <f t="shared" si="106"/>
        <v>20.027394804859341</v>
      </c>
      <c r="Z177" s="9">
        <f t="shared" si="107"/>
        <v>39.792853184902206</v>
      </c>
      <c r="AA177" s="9">
        <f t="shared" si="108"/>
        <v>-19.803787197184533</v>
      </c>
      <c r="AC177" s="9">
        <v>-18.053789942242162</v>
      </c>
      <c r="AD177" s="9">
        <v>-18.053789942242162</v>
      </c>
      <c r="AE177" s="9">
        <f t="shared" si="109"/>
        <v>-18.053789942242162</v>
      </c>
      <c r="AF177" s="9">
        <f t="shared" ca="1" si="102"/>
        <v>0.29536384422441586</v>
      </c>
    </row>
    <row r="178" spans="1:32">
      <c r="A178" s="6">
        <v>-2.0798719459069974</v>
      </c>
      <c r="B178" s="6">
        <v>1.3026071954747609</v>
      </c>
      <c r="C178" s="6">
        <v>0.39798717142313589</v>
      </c>
      <c r="D178" s="6">
        <v>7.4640897202757142</v>
      </c>
      <c r="E178" s="6">
        <v>6.6534906924094015</v>
      </c>
      <c r="F178" s="6">
        <v>6.9345650767406086</v>
      </c>
      <c r="G178" s="6">
        <v>2.2563037941613917</v>
      </c>
      <c r="H178" s="6">
        <v>-0.14473802496581678</v>
      </c>
      <c r="I178" s="40">
        <f>SUMPRODUCT(J178:O178,Results!B$12:G$12)+Results!$E$5*H178-AD178+AE178</f>
        <v>74.630074784236669</v>
      </c>
      <c r="J178" s="9">
        <f>SUMPRODUCT($A178:$F178,Results!$B$15:$G$15)</f>
        <v>12.932791737074588</v>
      </c>
      <c r="K178" s="9">
        <f>SUMPRODUCT($A178:$F178,Results!$B$16:$G$16)</f>
        <v>8.215025495157608</v>
      </c>
      <c r="L178" s="9">
        <f>SUMPRODUCT($A178:$F178,Results!$B$17:$G$17)</f>
        <v>41.604079309769197</v>
      </c>
      <c r="M178" s="9">
        <f>SUMPRODUCT($A178:$F178,Results!$B$18:$G$18)</f>
        <v>6.4450872960041385</v>
      </c>
      <c r="N178" s="9">
        <f>SUMPRODUCT($A178:$F178,Results!$B$19:$G$19)</f>
        <v>-23.841177624084089</v>
      </c>
      <c r="O178" s="9">
        <f>SUMPRODUCT($A178:$F178,Results!$B$20:$G$20)</f>
        <v>3.3782789608109312</v>
      </c>
      <c r="P178" s="9" cm="1">
        <f t="array" ref="P178">SUMPRODUCT(J178:O178,TRANSPOSE(BQ$20:BQ$25))+$AI$20-$BQ$27</f>
        <v>75.835831701538808</v>
      </c>
      <c r="Q178" s="27" cm="1">
        <f t="array" ref="Q178">SUMPRODUCT(J178:O178,TRANSPOSE(EX$20:EX$25))+$AI$20-$EX$27</f>
        <v>79.251096854313715</v>
      </c>
      <c r="R178" s="9">
        <f>I178-Results!$E$5*H178</f>
        <v>75.498502934031563</v>
      </c>
      <c r="S178" s="9" cm="1">
        <f t="array" ref="S178">SUMPRODUCT(J178:O178,TRANSPOSE(AW$28:AW$33))+$AI$20-$AH$26</f>
        <v>51.219631486739402</v>
      </c>
      <c r="T178" s="9">
        <f>SUMPRODUCT(J178:O178,Results!K$9:P$9)</f>
        <v>79.748400271058358</v>
      </c>
      <c r="U178" s="9">
        <f>SUMPRODUCT(J178:O178,Results!K$9:P$9)+$AI$20-$AH$31</f>
        <v>78.166171549985194</v>
      </c>
      <c r="V178" s="9">
        <f t="shared" si="103"/>
        <v>-1.2057569173021392</v>
      </c>
      <c r="W178" s="9">
        <f t="shared" si="104"/>
        <v>-4.6210220700770464</v>
      </c>
      <c r="X178" s="9">
        <f t="shared" si="105"/>
        <v>-0.86842814979489447</v>
      </c>
      <c r="Y178" s="9">
        <f t="shared" si="106"/>
        <v>23.410443297497267</v>
      </c>
      <c r="Z178" s="9">
        <f t="shared" si="107"/>
        <v>41.887851357146538</v>
      </c>
      <c r="AA178" s="9">
        <f t="shared" si="108"/>
        <v>-3.5360967657485247</v>
      </c>
      <c r="AC178" s="9">
        <v>-4.5971151773318724</v>
      </c>
      <c r="AD178" s="9">
        <v>-4.5971151773318724</v>
      </c>
      <c r="AE178" s="9">
        <f t="shared" si="109"/>
        <v>-4.5971151773318724</v>
      </c>
      <c r="AF178" s="9">
        <f t="shared" ca="1" si="102"/>
        <v>0.44995657378662213</v>
      </c>
    </row>
    <row r="179" spans="1:32">
      <c r="A179" s="6">
        <v>-2.0662866210760673</v>
      </c>
      <c r="B179" s="6">
        <v>1.5733292709538211</v>
      </c>
      <c r="C179" s="6">
        <v>0.75281445121030366</v>
      </c>
      <c r="D179" s="6">
        <v>1.13854343248427</v>
      </c>
      <c r="E179" s="6">
        <v>4.8357511484504707</v>
      </c>
      <c r="F179" s="6">
        <v>0.14319713006075871</v>
      </c>
      <c r="G179" s="6">
        <v>-1.3800829025312982</v>
      </c>
      <c r="H179" s="6">
        <v>-3.7811247216585064</v>
      </c>
      <c r="I179" s="40">
        <f>SUMPRODUCT(J179:O179,Results!B$12:G$12)+Results!$E$5*H179-AD179+AE179</f>
        <v>30.145707223504566</v>
      </c>
      <c r="J179" s="9">
        <f>SUMPRODUCT($A179:$F179,Results!$B$15:$G$15)</f>
        <v>8.308722215928265</v>
      </c>
      <c r="K179" s="9">
        <f>SUMPRODUCT($A179:$F179,Results!$B$16:$G$16)</f>
        <v>6.6039968296960261</v>
      </c>
      <c r="L179" s="9">
        <f>SUMPRODUCT($A179:$F179,Results!$B$17:$G$17)</f>
        <v>21.653553414160037</v>
      </c>
      <c r="M179" s="9">
        <f>SUMPRODUCT($A179:$F179,Results!$B$18:$G$18)</f>
        <v>-4.0210485550878845</v>
      </c>
      <c r="N179" s="9">
        <f>SUMPRODUCT($A179:$F179,Results!$B$19:$G$19)</f>
        <v>-15.351710684450962</v>
      </c>
      <c r="O179" s="9">
        <f>SUMPRODUCT($A179:$F179,Results!$B$20:$G$20)</f>
        <v>-0.49080001798894224</v>
      </c>
      <c r="P179" s="9" cm="1">
        <f t="array" ref="P179">SUMPRODUCT(J179:O179,TRANSPOSE(BQ$20:BQ$25))+$AI$20-$BQ$27</f>
        <v>42.88152232967645</v>
      </c>
      <c r="Q179" s="27" cm="1">
        <f t="array" ref="Q179">SUMPRODUCT(J179:O179,TRANSPOSE(EX$20:EX$25))+$AI$20-$EX$27</f>
        <v>52.583976429000955</v>
      </c>
      <c r="R179" s="9">
        <f>I179-Results!$E$5*H179</f>
        <v>52.832455553455603</v>
      </c>
      <c r="S179" s="9" cm="1">
        <f t="array" ref="S179">SUMPRODUCT(J179:O179,TRANSPOSE(AW$28:AW$33))+$AI$20-$AH$26</f>
        <v>32.039049413109993</v>
      </c>
      <c r="T179" s="9">
        <f>SUMPRODUCT(J179:O179,Results!K$9:P$9)</f>
        <v>54.714080902324135</v>
      </c>
      <c r="U179" s="9">
        <f>SUMPRODUCT(J179:O179,Results!K$9:P$9)+$AI$20-$AH$31</f>
        <v>53.131852181250977</v>
      </c>
      <c r="V179" s="9">
        <f t="shared" si="103"/>
        <v>-12.735815106171884</v>
      </c>
      <c r="W179" s="9">
        <f t="shared" si="104"/>
        <v>-22.43826920549639</v>
      </c>
      <c r="X179" s="9">
        <f t="shared" si="105"/>
        <v>-22.686748329951037</v>
      </c>
      <c r="Y179" s="9">
        <f t="shared" si="106"/>
        <v>-1.893342189605427</v>
      </c>
      <c r="Z179" s="9">
        <f t="shared" si="107"/>
        <v>-2.5965162035855656</v>
      </c>
      <c r="AA179" s="9">
        <f t="shared" si="108"/>
        <v>-22.986144957746411</v>
      </c>
      <c r="AC179" s="9">
        <v>-22.502676174887903</v>
      </c>
      <c r="AD179" s="9">
        <v>-22.502676174887903</v>
      </c>
      <c r="AE179" s="9">
        <f t="shared" si="109"/>
        <v>-22.502676174887903</v>
      </c>
      <c r="AF179" s="9">
        <f t="shared" ca="1" si="102"/>
        <v>0.30222226826654119</v>
      </c>
    </row>
    <row r="180" spans="1:32">
      <c r="A180" s="6">
        <v>3.5958847861687091</v>
      </c>
      <c r="B180" s="6">
        <v>3.9603715685178491</v>
      </c>
      <c r="C180" s="6">
        <v>1.4456462517910538</v>
      </c>
      <c r="D180" s="6">
        <v>10.654063464475175</v>
      </c>
      <c r="E180" s="6">
        <v>4.4270829594918144</v>
      </c>
      <c r="F180" s="6">
        <v>-0.85328298854651519</v>
      </c>
      <c r="G180" s="6">
        <v>2.657009705120629</v>
      </c>
      <c r="H180" s="6">
        <v>0.25596788599342046</v>
      </c>
      <c r="I180" s="40">
        <f>SUMPRODUCT(J180:O180,Results!B$12:G$12)+Results!$E$5*H180-AD180+AE180</f>
        <v>85.767617294183466</v>
      </c>
      <c r="J180" s="9">
        <f>SUMPRODUCT($A180:$F180,Results!$B$15:$G$15)</f>
        <v>17.013258315325828</v>
      </c>
      <c r="K180" s="9">
        <f>SUMPRODUCT($A180:$F180,Results!$B$16:$G$16)</f>
        <v>-16.987404033088911</v>
      </c>
      <c r="L180" s="9">
        <f>SUMPRODUCT($A180:$F180,Results!$B$17:$G$17)</f>
        <v>17.940051739909055</v>
      </c>
      <c r="M180" s="9">
        <f>SUMPRODUCT($A180:$F180,Results!$B$18:$G$18)</f>
        <v>4.9298264343989153</v>
      </c>
      <c r="N180" s="9">
        <f>SUMPRODUCT($A180:$F180,Results!$B$19:$G$19)</f>
        <v>-22.480115154726668</v>
      </c>
      <c r="O180" s="9">
        <f>SUMPRODUCT($A180:$F180,Results!$B$20:$G$20)</f>
        <v>40.434814116866598</v>
      </c>
      <c r="P180" s="9" cm="1">
        <f t="array" ref="P180">SUMPRODUCT(J180:O180,TRANSPOSE(BQ$20:BQ$25))+$AI$20-$BQ$27</f>
        <v>68.454870153004777</v>
      </c>
      <c r="Q180" s="27" cm="1">
        <f t="array" ref="Q180">SUMPRODUCT(J180:O180,TRANSPOSE(EX$20:EX$25))+$AI$20-$EX$27</f>
        <v>83.65705799421923</v>
      </c>
      <c r="R180" s="9">
        <f>I180-Results!$E$5*H180</f>
        <v>84.231809978222941</v>
      </c>
      <c r="S180" s="9" cm="1">
        <f t="array" ref="S180">SUMPRODUCT(J180:O180,TRANSPOSE(AW$28:AW$33))+$AI$20-$AH$26</f>
        <v>51.203596691064789</v>
      </c>
      <c r="T180" s="9">
        <f>SUMPRODUCT(J180:O180,Results!K$9:P$9)</f>
        <v>85.775264722894761</v>
      </c>
      <c r="U180" s="9">
        <f>SUMPRODUCT(J180:O180,Results!K$9:P$9)+$AI$20-$AH$31</f>
        <v>84.193036001821611</v>
      </c>
      <c r="V180" s="9">
        <f t="shared" si="103"/>
        <v>17.31274714117869</v>
      </c>
      <c r="W180" s="9">
        <f t="shared" si="104"/>
        <v>2.1105592999642369</v>
      </c>
      <c r="X180" s="9">
        <f t="shared" si="105"/>
        <v>1.5358073159605254</v>
      </c>
      <c r="Y180" s="9">
        <f t="shared" si="106"/>
        <v>34.564020603118678</v>
      </c>
      <c r="Z180" s="9">
        <f t="shared" si="107"/>
        <v>53.025393867093335</v>
      </c>
      <c r="AA180" s="9">
        <f t="shared" si="108"/>
        <v>1.5745812923618558</v>
      </c>
      <c r="AC180" s="9">
        <v>2.0254570142043491</v>
      </c>
      <c r="AD180" s="9">
        <v>2.0254570142043491</v>
      </c>
      <c r="AE180" s="9">
        <f t="shared" si="109"/>
        <v>2.0254570142043491</v>
      </c>
      <c r="AF180" s="9">
        <f t="shared" ca="1" si="102"/>
        <v>0.8261077932811598</v>
      </c>
    </row>
    <row r="181" spans="1:32">
      <c r="A181" s="6">
        <v>2.3856146016313939</v>
      </c>
      <c r="B181" s="6">
        <v>-3.748173925650669</v>
      </c>
      <c r="C181" s="6">
        <v>0.99962283531837259</v>
      </c>
      <c r="D181" s="6">
        <v>4.0272905738100171</v>
      </c>
      <c r="E181" s="6">
        <v>5.0430787904703447</v>
      </c>
      <c r="F181" s="6">
        <v>-0.7305581538457333</v>
      </c>
      <c r="G181" s="6">
        <v>-0.27580827628877863</v>
      </c>
      <c r="H181" s="6">
        <v>-2.6768500954159871</v>
      </c>
      <c r="I181" s="40">
        <f>SUMPRODUCT(J181:O181,Results!B$12:G$12)+Results!$E$5*H181-AD181+AE181</f>
        <v>70.114782682644176</v>
      </c>
      <c r="J181" s="9">
        <f>SUMPRODUCT($A181:$F181,Results!$B$15:$G$15)</f>
        <v>35.524175656519489</v>
      </c>
      <c r="K181" s="9">
        <f>SUMPRODUCT($A181:$F181,Results!$B$16:$G$16)</f>
        <v>-1.719256920901262</v>
      </c>
      <c r="L181" s="9">
        <f>SUMPRODUCT($A181:$F181,Results!$B$17:$G$17)</f>
        <v>8.4587092161557003</v>
      </c>
      <c r="M181" s="9">
        <f>SUMPRODUCT($A181:$F181,Results!$B$18:$G$18)</f>
        <v>-9.5010275640026265</v>
      </c>
      <c r="N181" s="9">
        <f>SUMPRODUCT($A181:$F181,Results!$B$19:$G$19)</f>
        <v>-19.040274150376312</v>
      </c>
      <c r="O181" s="9">
        <f>SUMPRODUCT($A181:$F181,Results!$B$20:$G$20)</f>
        <v>10.402034517758478</v>
      </c>
      <c r="P181" s="9" cm="1">
        <f t="array" ref="P181">SUMPRODUCT(J181:O181,TRANSPOSE(BQ$20:BQ$25))+$AI$20-$BQ$27</f>
        <v>69.270002493190503</v>
      </c>
      <c r="Q181" s="27" cm="1">
        <f t="array" ref="Q181">SUMPRODUCT(J181:O181,TRANSPOSE(EX$20:EX$25))+$AI$20-$EX$27</f>
        <v>87.165314381137733</v>
      </c>
      <c r="R181" s="9">
        <f>I181-Results!$E$5*H181</f>
        <v>86.175883255140093</v>
      </c>
      <c r="S181" s="9" cm="1">
        <f t="array" ref="S181">SUMPRODUCT(J181:O181,TRANSPOSE(AW$28:AW$33))+$AI$20-$AH$26</f>
        <v>52.661837253866096</v>
      </c>
      <c r="T181" s="9">
        <f>SUMPRODUCT(J181:O181,Results!K$9:P$9)</f>
        <v>87.901736929795831</v>
      </c>
      <c r="U181" s="9">
        <f>SUMPRODUCT(J181:O181,Results!K$9:P$9)+$AI$20-$AH$31</f>
        <v>86.319508208722681</v>
      </c>
      <c r="V181" s="9">
        <f t="shared" si="103"/>
        <v>0.84478018945367239</v>
      </c>
      <c r="W181" s="9">
        <f t="shared" si="104"/>
        <v>-17.050531698493558</v>
      </c>
      <c r="X181" s="9">
        <f t="shared" si="105"/>
        <v>-16.061100572495917</v>
      </c>
      <c r="Y181" s="9">
        <f t="shared" si="106"/>
        <v>17.452945428778079</v>
      </c>
      <c r="Z181" s="9">
        <f t="shared" si="107"/>
        <v>37.372559255554044</v>
      </c>
      <c r="AA181" s="9">
        <f t="shared" si="108"/>
        <v>-16.204725526078505</v>
      </c>
      <c r="AC181" s="9">
        <v>-17.119755578504197</v>
      </c>
      <c r="AD181" s="9">
        <v>-17.119755578504197</v>
      </c>
      <c r="AE181" s="9">
        <f t="shared" si="109"/>
        <v>-17.119755578504197</v>
      </c>
      <c r="AF181" s="9">
        <f t="shared" ca="1" si="102"/>
        <v>0.79363097877081834</v>
      </c>
    </row>
    <row r="182" spans="1:32">
      <c r="A182" s="6">
        <v>2.0360798267350502</v>
      </c>
      <c r="B182" s="6">
        <v>1.5185475769624057</v>
      </c>
      <c r="C182" s="6">
        <v>0.28320815695883367</v>
      </c>
      <c r="D182" s="6">
        <v>1.4608711696963273E-2</v>
      </c>
      <c r="E182" s="6">
        <v>4.1602602719180717E-2</v>
      </c>
      <c r="F182" s="6">
        <v>9.1816051191556536</v>
      </c>
      <c r="G182" s="6">
        <v>0.93535188055571095</v>
      </c>
      <c r="H182" s="6">
        <v>-1.4656899385714977</v>
      </c>
      <c r="I182" s="40">
        <f>SUMPRODUCT(J182:O182,Results!B$12:G$12)+Results!$E$5*H182-AD182+AE182</f>
        <v>-26.903032752849978</v>
      </c>
      <c r="J182" s="9">
        <f>SUMPRODUCT($A182:$F182,Results!$B$15:$G$15)</f>
        <v>5.6676060533175709</v>
      </c>
      <c r="K182" s="9">
        <f>SUMPRODUCT($A182:$F182,Results!$B$16:$G$16)</f>
        <v>-6.6156441932352958</v>
      </c>
      <c r="L182" s="9">
        <f>SUMPRODUCT($A182:$F182,Results!$B$17:$G$17)</f>
        <v>10.276220502139942</v>
      </c>
      <c r="M182" s="9">
        <f>SUMPRODUCT($A182:$F182,Results!$B$18:$G$18)</f>
        <v>7.573953718053029</v>
      </c>
      <c r="N182" s="9">
        <f>SUMPRODUCT($A182:$F182,Results!$B$19:$G$19)</f>
        <v>1.8966586211579624</v>
      </c>
      <c r="O182" s="9">
        <f>SUMPRODUCT($A182:$F182,Results!$B$20:$G$20)</f>
        <v>-4.4661380400733925</v>
      </c>
      <c r="P182" s="9" cm="1">
        <f t="array" ref="P182">SUMPRODUCT(J182:O182,TRANSPOSE(BQ$20:BQ$25))+$AI$20-$BQ$27</f>
        <v>1.5981328054390858</v>
      </c>
      <c r="Q182" s="27" cm="1">
        <f t="array" ref="Q182">SUMPRODUCT(J182:O182,TRANSPOSE(EX$20:EX$25))+$AI$20-$EX$27</f>
        <v>-15.280579395569887</v>
      </c>
      <c r="R182" s="9">
        <f>I182-Results!$E$5*H182</f>
        <v>-18.108893121420991</v>
      </c>
      <c r="S182" s="9" cm="1">
        <f t="array" ref="S182">SUMPRODUCT(J182:O182,TRANSPOSE(AW$28:AW$33))+$AI$20-$AH$26</f>
        <v>-0.88928709966107533</v>
      </c>
      <c r="T182" s="9">
        <f>SUMPRODUCT(J182:O182,Results!K$9:P$9)</f>
        <v>-15.703370609606083</v>
      </c>
      <c r="U182" s="9">
        <f>SUMPRODUCT(J182:O182,Results!K$9:P$9)+$AI$20-$AH$31</f>
        <v>-17.28559933067924</v>
      </c>
      <c r="V182" s="9">
        <f t="shared" si="103"/>
        <v>-28.501165558289063</v>
      </c>
      <c r="W182" s="9">
        <f t="shared" si="104"/>
        <v>-11.62245335728009</v>
      </c>
      <c r="X182" s="9">
        <f t="shared" si="105"/>
        <v>-8.7941396314289868</v>
      </c>
      <c r="Y182" s="9">
        <f t="shared" si="106"/>
        <v>-26.013745653188902</v>
      </c>
      <c r="Z182" s="9">
        <f t="shared" si="107"/>
        <v>-59.645256179940105</v>
      </c>
      <c r="AA182" s="9">
        <f t="shared" si="108"/>
        <v>-9.6174334221707376</v>
      </c>
      <c r="AC182" s="9">
        <v>-11.486610368968623</v>
      </c>
      <c r="AD182" s="9">
        <v>-11.486610368968623</v>
      </c>
      <c r="AE182" s="9">
        <f t="shared" si="109"/>
        <v>-11.486610368968623</v>
      </c>
      <c r="AF182" s="9">
        <f t="shared" ca="1" si="102"/>
        <v>0.62981120273551505</v>
      </c>
    </row>
    <row r="183" spans="1:32">
      <c r="A183" s="6">
        <v>-2.5194107516697386</v>
      </c>
      <c r="B183" s="6">
        <v>2.6343517790861428</v>
      </c>
      <c r="C183" s="6">
        <v>3.5015405357100762</v>
      </c>
      <c r="D183" s="6">
        <v>5.8296225676905902</v>
      </c>
      <c r="E183" s="6">
        <v>16.437833295685937</v>
      </c>
      <c r="F183" s="6">
        <v>0.72901458188834911</v>
      </c>
      <c r="G183" s="6">
        <v>3.732296412776519</v>
      </c>
      <c r="H183" s="6">
        <v>1.3312545936493105</v>
      </c>
      <c r="I183" s="40">
        <f>SUMPRODUCT(J183:O183,Results!B$12:G$12)+Results!$E$5*H183-AD183+AE183</f>
        <v>208.78056821068589</v>
      </c>
      <c r="J183" s="9">
        <f>SUMPRODUCT($A183:$F183,Results!$B$15:$G$15)</f>
        <v>50.746208584414106</v>
      </c>
      <c r="K183" s="9">
        <f>SUMPRODUCT($A183:$F183,Results!$B$16:$G$16)</f>
        <v>10.466869784741398</v>
      </c>
      <c r="L183" s="9">
        <f>SUMPRODUCT($A183:$F183,Results!$B$17:$G$17)</f>
        <v>63.170535545216005</v>
      </c>
      <c r="M183" s="9">
        <f>SUMPRODUCT($A183:$F183,Results!$B$18:$G$18)</f>
        <v>-17.885701818844179</v>
      </c>
      <c r="N183" s="9">
        <f>SUMPRODUCT($A183:$F183,Results!$B$19:$G$19)</f>
        <v>-55.611541976619208</v>
      </c>
      <c r="O183" s="9">
        <f>SUMPRODUCT($A183:$F183,Results!$B$20:$G$20)</f>
        <v>9.6670274029405103</v>
      </c>
      <c r="P183" s="9" cm="1">
        <f t="array" ref="P183">SUMPRODUCT(J183:O183,TRANSPOSE(BQ$20:BQ$25))+$AI$20-$BQ$27</f>
        <v>172.97197456187706</v>
      </c>
      <c r="Q183" s="27" cm="1">
        <f t="array" ref="Q183">SUMPRODUCT(J183:O183,TRANSPOSE(EX$20:EX$25))+$AI$20-$EX$27</f>
        <v>202.0037668492493</v>
      </c>
      <c r="R183" s="9">
        <f>I183-Results!$E$5*H183</f>
        <v>200.79304064879003</v>
      </c>
      <c r="S183" s="9" cm="1">
        <f t="array" ref="S183">SUMPRODUCT(J183:O183,TRANSPOSE(AW$28:AW$33))+$AI$20-$AH$26</f>
        <v>137.40201283441411</v>
      </c>
      <c r="T183" s="9">
        <f>SUMPRODUCT(J183:O183,Results!K$9:P$9)</f>
        <v>207.27701203330889</v>
      </c>
      <c r="U183" s="9">
        <f>SUMPRODUCT(J183:O183,Results!K$9:P$9)+$AI$20-$AH$31</f>
        <v>205.69478331223573</v>
      </c>
      <c r="V183" s="9">
        <f t="shared" si="103"/>
        <v>35.808593648808824</v>
      </c>
      <c r="W183" s="9">
        <f t="shared" si="104"/>
        <v>6.7768013614365827</v>
      </c>
      <c r="X183" s="9">
        <f t="shared" si="105"/>
        <v>7.9875275618958597</v>
      </c>
      <c r="Y183" s="9">
        <f t="shared" si="106"/>
        <v>71.378555376271777</v>
      </c>
      <c r="Z183" s="9">
        <f t="shared" si="107"/>
        <v>176.03834478359576</v>
      </c>
      <c r="AA183" s="9">
        <f t="shared" si="108"/>
        <v>3.0857848984501572</v>
      </c>
      <c r="AC183" s="9">
        <v>6.6071127279899429</v>
      </c>
      <c r="AD183" s="9">
        <v>6.6071127279899429</v>
      </c>
      <c r="AE183" s="9">
        <f t="shared" si="109"/>
        <v>6.6071127279899429</v>
      </c>
      <c r="AF183" s="9">
        <f t="shared" ca="1" si="102"/>
        <v>0.7555875786494054</v>
      </c>
    </row>
    <row r="184" spans="1:32">
      <c r="A184" s="6">
        <v>-2.5070017405060887</v>
      </c>
      <c r="B184" s="6">
        <v>2.0928394536240105</v>
      </c>
      <c r="C184" s="6">
        <v>2.6609610139714426</v>
      </c>
      <c r="D184" s="6">
        <v>0.2644144475369849</v>
      </c>
      <c r="E184" s="6">
        <v>0.31523272984311268</v>
      </c>
      <c r="F184" s="6">
        <v>2.6743798213171006</v>
      </c>
      <c r="G184" s="6">
        <v>0.33384879243044602</v>
      </c>
      <c r="H184" s="6">
        <v>-2.0671930266967626</v>
      </c>
      <c r="I184" s="40">
        <f>SUMPRODUCT(J184:O184,Results!B$12:G$12)+Results!$E$5*H184-AD184+AE184</f>
        <v>-24.493518757448768</v>
      </c>
      <c r="J184" s="9">
        <f>SUMPRODUCT($A184:$F184,Results!$B$15:$G$15)</f>
        <v>-7.3779396553958323</v>
      </c>
      <c r="K184" s="9">
        <f>SUMPRODUCT($A184:$F184,Results!$B$16:$G$16)</f>
        <v>3.059819065542583</v>
      </c>
      <c r="L184" s="9">
        <f>SUMPRODUCT($A184:$F184,Results!$B$17:$G$17)</f>
        <v>11.585184742604794</v>
      </c>
      <c r="M184" s="9">
        <f>SUMPRODUCT($A184:$F184,Results!$B$18:$G$18)</f>
        <v>-1.2166593526586378</v>
      </c>
      <c r="N184" s="9">
        <f>SUMPRODUCT($A184:$F184,Results!$B$19:$G$19)</f>
        <v>-9.5066780237221717</v>
      </c>
      <c r="O184" s="9">
        <f>SUMPRODUCT($A184:$F184,Results!$B$20:$G$20)</f>
        <v>-9.5108436599765511</v>
      </c>
      <c r="P184" s="9" cm="1">
        <f t="array" ref="P184">SUMPRODUCT(J184:O184,TRANSPOSE(BQ$20:BQ$25))+$AI$20-$BQ$27</f>
        <v>-5.7006834135264306</v>
      </c>
      <c r="Q184" s="27" cm="1">
        <f t="array" ref="Q184">SUMPRODUCT(J184:O184,TRANSPOSE(EX$20:EX$25))+$AI$20-$EX$27</f>
        <v>-12.045952908051479</v>
      </c>
      <c r="R184" s="9">
        <f>I184-Results!$E$5*H184</f>
        <v>-12.090360597268193</v>
      </c>
      <c r="S184" s="9" cm="1">
        <f t="array" ref="S184">SUMPRODUCT(J184:O184,TRANSPOSE(AW$28:AW$33))+$AI$20-$AH$26</f>
        <v>3.2934553656503738</v>
      </c>
      <c r="T184" s="9">
        <f>SUMPRODUCT(J184:O184,Results!K$9:P$9)</f>
        <v>-11.36138005806164</v>
      </c>
      <c r="U184" s="9">
        <f>SUMPRODUCT(J184:O184,Results!K$9:P$9)+$AI$20-$AH$31</f>
        <v>-12.943608779134799</v>
      </c>
      <c r="V184" s="9">
        <f t="shared" si="103"/>
        <v>-18.792835343922338</v>
      </c>
      <c r="W184" s="9">
        <f t="shared" si="104"/>
        <v>-12.447565849397289</v>
      </c>
      <c r="X184" s="9">
        <f t="shared" si="105"/>
        <v>-12.403158160180576</v>
      </c>
      <c r="Y184" s="9">
        <f t="shared" si="106"/>
        <v>-27.786974123099142</v>
      </c>
      <c r="Z184" s="9">
        <f t="shared" si="107"/>
        <v>-57.2357421845389</v>
      </c>
      <c r="AA184" s="9">
        <f t="shared" si="108"/>
        <v>-11.54990997831397</v>
      </c>
      <c r="AC184" s="9">
        <v>-12.424167860669936</v>
      </c>
      <c r="AD184" s="9">
        <v>-12.424167860669936</v>
      </c>
      <c r="AE184" s="9">
        <f t="shared" si="109"/>
        <v>-12.424167860669936</v>
      </c>
      <c r="AF184" s="9">
        <f t="shared" ca="1" si="102"/>
        <v>0.25657260452928166</v>
      </c>
    </row>
    <row r="185" spans="1:32">
      <c r="A185" s="6">
        <v>-1.0635771698389613</v>
      </c>
      <c r="B185" s="6">
        <v>0.8578914774836307</v>
      </c>
      <c r="C185" s="6">
        <v>-0.10168681311180644</v>
      </c>
      <c r="D185" s="6">
        <v>2.0874896388167565</v>
      </c>
      <c r="E185" s="6">
        <v>0.65053647142457161</v>
      </c>
      <c r="F185" s="6">
        <v>0.65900089618163904</v>
      </c>
      <c r="G185" s="6">
        <v>-0.14725708028774806</v>
      </c>
      <c r="H185" s="6">
        <v>-2.5482988994149567</v>
      </c>
      <c r="I185" s="40">
        <f>SUMPRODUCT(J185:O185,Results!B$12:G$12)+Results!$E$5*H185-AD185+AE185</f>
        <v>-8.0970147752342356</v>
      </c>
      <c r="J185" s="9">
        <f>SUMPRODUCT($A185:$F185,Results!$B$15:$G$15)</f>
        <v>-4.3490218047561227</v>
      </c>
      <c r="K185" s="9">
        <f>SUMPRODUCT($A185:$F185,Results!$B$16:$G$16)</f>
        <v>2.3840664155177422</v>
      </c>
      <c r="L185" s="9">
        <f>SUMPRODUCT($A185:$F185,Results!$B$17:$G$17)</f>
        <v>7.7587233948615015</v>
      </c>
      <c r="M185" s="9">
        <f>SUMPRODUCT($A185:$F185,Results!$B$18:$G$18)</f>
        <v>3.4313548471617015</v>
      </c>
      <c r="N185" s="9">
        <f>SUMPRODUCT($A185:$F185,Results!$B$19:$G$19)</f>
        <v>-3.4397150813640049</v>
      </c>
      <c r="O185" s="9">
        <f>SUMPRODUCT($A185:$F185,Results!$B$20:$G$20)</f>
        <v>2.0083041251543703</v>
      </c>
      <c r="P185" s="9" cm="1">
        <f t="array" ref="P185">SUMPRODUCT(J185:O185,TRANSPOSE(BQ$20:BQ$25))+$AI$20-$BQ$27</f>
        <v>4.0456812858252178</v>
      </c>
      <c r="Q185" s="27" cm="1">
        <f t="array" ref="Q185">SUMPRODUCT(J185:O185,TRANSPOSE(EX$20:EX$25))+$AI$20-$EX$27</f>
        <v>7.1025555130044253</v>
      </c>
      <c r="R185" s="9">
        <f>I185-Results!$E$5*H185</f>
        <v>7.1927786212555045</v>
      </c>
      <c r="S185" s="9" cm="1">
        <f t="array" ref="S185">SUMPRODUCT(J185:O185,TRANSPOSE(AW$28:AW$33))+$AI$20-$AH$26</f>
        <v>-0.45250149549326579</v>
      </c>
      <c r="T185" s="9">
        <f>SUMPRODUCT(J185:O185,Results!K$9:P$9)</f>
        <v>7.5850519426681693</v>
      </c>
      <c r="U185" s="9">
        <f>SUMPRODUCT(J185:O185,Results!K$9:P$9)+$AI$20-$AH$31</f>
        <v>6.0028232215950084</v>
      </c>
      <c r="V185" s="9">
        <f t="shared" si="103"/>
        <v>-12.142696061059453</v>
      </c>
      <c r="W185" s="9">
        <f t="shared" si="104"/>
        <v>-15.199570288238661</v>
      </c>
      <c r="X185" s="9">
        <f t="shared" si="105"/>
        <v>-15.28979339648974</v>
      </c>
      <c r="Y185" s="9">
        <f t="shared" si="106"/>
        <v>-7.6445132797409698</v>
      </c>
      <c r="Z185" s="9">
        <f t="shared" si="107"/>
        <v>-40.839238202324367</v>
      </c>
      <c r="AA185" s="9">
        <f t="shared" si="108"/>
        <v>-14.099837996829244</v>
      </c>
      <c r="AC185" s="9">
        <v>-15.215092291932315</v>
      </c>
      <c r="AD185" s="9">
        <v>-15.215092291932315</v>
      </c>
      <c r="AE185" s="9">
        <f t="shared" si="109"/>
        <v>-15.215092291932315</v>
      </c>
      <c r="AF185" s="9">
        <f t="shared" ca="1" si="102"/>
        <v>0.5021059585198907</v>
      </c>
    </row>
    <row r="186" spans="1:32">
      <c r="A186" s="6">
        <v>2.3900970488393081</v>
      </c>
      <c r="B186" s="6">
        <v>1.3945373479830754</v>
      </c>
      <c r="C186" s="6">
        <v>0.77388456607053313</v>
      </c>
      <c r="D186" s="6">
        <v>6.9626676213958683E-2</v>
      </c>
      <c r="E186" s="6">
        <v>-2.8336254142193953</v>
      </c>
      <c r="F186" s="6">
        <v>8.8531122860690594</v>
      </c>
      <c r="G186" s="6">
        <v>0.15715627826673975</v>
      </c>
      <c r="H186" s="6">
        <v>-2.2438855408604685</v>
      </c>
      <c r="I186" s="40">
        <f>SUMPRODUCT(J186:O186,Results!B$12:G$12)+Results!$E$5*H186-AD186+AE186</f>
        <v>-64.386700953781386</v>
      </c>
      <c r="J186" s="9">
        <f>SUMPRODUCT($A186:$F186,Results!$B$15:$G$15)</f>
        <v>-2.9510170557784354</v>
      </c>
      <c r="K186" s="9">
        <f>SUMPRODUCT($A186:$F186,Results!$B$16:$G$16)</f>
        <v>-10.021786937537783</v>
      </c>
      <c r="L186" s="9">
        <f>SUMPRODUCT($A186:$F186,Results!$B$17:$G$17)</f>
        <v>0.10630224832957147</v>
      </c>
      <c r="M186" s="9">
        <f>SUMPRODUCT($A186:$F186,Results!$B$18:$G$18)</f>
        <v>9.4814492324722082</v>
      </c>
      <c r="N186" s="9">
        <f>SUMPRODUCT($A186:$F186,Results!$B$19:$G$19)</f>
        <v>7.1522587463140912</v>
      </c>
      <c r="O186" s="9">
        <f>SUMPRODUCT($A186:$F186,Results!$B$20:$G$20)</f>
        <v>-4.4356151178540957</v>
      </c>
      <c r="P186" s="9" cm="1">
        <f t="array" ref="P186">SUMPRODUCT(J186:O186,TRANSPOSE(BQ$20:BQ$25))+$AI$20-$BQ$27</f>
        <v>-26.819267742320044</v>
      </c>
      <c r="Q186" s="27" cm="1">
        <f t="array" ref="Q186">SUMPRODUCT(J186:O186,TRANSPOSE(EX$20:EX$25))+$AI$20-$EX$27</f>
        <v>-48.518623768408688</v>
      </c>
      <c r="R186" s="9">
        <f>I186-Results!$E$5*H186</f>
        <v>-50.923387708618577</v>
      </c>
      <c r="S186" s="9" cm="1">
        <f t="array" ref="S186">SUMPRODUCT(J186:O186,TRANSPOSE(AW$28:AW$33))+$AI$20-$AH$26</f>
        <v>-19.931261824590585</v>
      </c>
      <c r="T186" s="9">
        <f>SUMPRODUCT(J186:O186,Results!K$9:P$9)</f>
        <v>-49.727386847796566</v>
      </c>
      <c r="U186" s="9">
        <f>SUMPRODUCT(J186:O186,Results!K$9:P$9)+$AI$20-$AH$31</f>
        <v>-51.309615568869724</v>
      </c>
      <c r="V186" s="9">
        <f t="shared" si="103"/>
        <v>-37.567433211461342</v>
      </c>
      <c r="W186" s="9">
        <f t="shared" si="104"/>
        <v>-15.868077185372698</v>
      </c>
      <c r="X186" s="9">
        <f t="shared" si="105"/>
        <v>-13.463313245162809</v>
      </c>
      <c r="Y186" s="9">
        <f t="shared" si="106"/>
        <v>-44.4554391291908</v>
      </c>
      <c r="Z186" s="9">
        <f t="shared" si="107"/>
        <v>-97.128924380871524</v>
      </c>
      <c r="AA186" s="9">
        <f t="shared" si="108"/>
        <v>-13.077085384911662</v>
      </c>
      <c r="AC186" s="9">
        <v>-15.70873955499026</v>
      </c>
      <c r="AD186" s="9">
        <v>-15.70873955499026</v>
      </c>
      <c r="AE186" s="9">
        <f t="shared" si="109"/>
        <v>-15.70873955499026</v>
      </c>
      <c r="AF186" s="9">
        <f t="shared" ca="1" si="102"/>
        <v>2.6484550535709195E-2</v>
      </c>
    </row>
    <row r="187" spans="1:32">
      <c r="A187" s="6">
        <v>0.16641971352488036</v>
      </c>
      <c r="B187" s="6">
        <v>1.8831298526952707</v>
      </c>
      <c r="C187" s="6">
        <v>1.1200548605069323</v>
      </c>
      <c r="D187" s="6">
        <v>0.87774753705719932</v>
      </c>
      <c r="E187" s="6">
        <v>4.1955646286650108</v>
      </c>
      <c r="F187" s="6">
        <v>3.9241579499787331</v>
      </c>
      <c r="G187" s="6">
        <v>-1.3951685722642191</v>
      </c>
      <c r="H187" s="6">
        <v>-3.7962103913914276</v>
      </c>
      <c r="I187" s="40">
        <f>SUMPRODUCT(J187:O187,Results!B$12:G$12)+Results!$E$5*H187-AD187+AE187</f>
        <v>18.197995280706159</v>
      </c>
      <c r="J187" s="9">
        <f>SUMPRODUCT($A187:$F187,Results!$B$15:$G$15)</f>
        <v>14.283714175600698</v>
      </c>
      <c r="K187" s="9">
        <f>SUMPRODUCT($A187:$F187,Results!$B$16:$G$16)</f>
        <v>-0.63575514628090435</v>
      </c>
      <c r="L187" s="9">
        <f>SUMPRODUCT($A187:$F187,Results!$B$17:$G$17)</f>
        <v>20.418002870995114</v>
      </c>
      <c r="M187" s="9">
        <f>SUMPRODUCT($A187:$F187,Results!$B$18:$G$18)</f>
        <v>-1.7436780406014347</v>
      </c>
      <c r="N187" s="9">
        <f>SUMPRODUCT($A187:$F187,Results!$B$19:$G$19)</f>
        <v>-12.940221655546846</v>
      </c>
      <c r="O187" s="9">
        <f>SUMPRODUCT($A187:$F187,Results!$B$20:$G$20)</f>
        <v>0.23720353503249658</v>
      </c>
      <c r="P187" s="9" cm="1">
        <f t="array" ref="P187">SUMPRODUCT(J187:O187,TRANSPOSE(BQ$20:BQ$25))+$AI$20-$BQ$27</f>
        <v>41.469378257017233</v>
      </c>
      <c r="Q187" s="27" cm="1">
        <f t="array" ref="Q187">SUMPRODUCT(J187:O187,TRANSPOSE(EX$20:EX$25))+$AI$20-$EX$27</f>
        <v>41.999048121257715</v>
      </c>
      <c r="R187" s="9">
        <f>I187-Results!$E$5*H187</f>
        <v>40.975257629054724</v>
      </c>
      <c r="S187" s="9" cm="1">
        <f t="array" ref="S187">SUMPRODUCT(J187:O187,TRANSPOSE(AW$28:AW$33))+$AI$20-$AH$26</f>
        <v>32.291886280735056</v>
      </c>
      <c r="T187" s="9">
        <f>SUMPRODUCT(J187:O187,Results!K$9:P$9)</f>
        <v>43.616495900056229</v>
      </c>
      <c r="U187" s="9">
        <f>SUMPRODUCT(J187:O187,Results!K$9:P$9)+$AI$20-$AH$31</f>
        <v>42.034267178983072</v>
      </c>
      <c r="V187" s="9">
        <f t="shared" si="103"/>
        <v>-23.271382976311074</v>
      </c>
      <c r="W187" s="9">
        <f t="shared" si="104"/>
        <v>-23.801052840551556</v>
      </c>
      <c r="X187" s="9">
        <f t="shared" si="105"/>
        <v>-22.777262348348565</v>
      </c>
      <c r="Y187" s="9">
        <f t="shared" si="106"/>
        <v>-14.093891000028897</v>
      </c>
      <c r="Z187" s="9">
        <f t="shared" si="107"/>
        <v>-14.544228146383972</v>
      </c>
      <c r="AA187" s="9">
        <f t="shared" si="108"/>
        <v>-23.836271898276912</v>
      </c>
      <c r="AC187" s="9">
        <v>-23.794367140028349</v>
      </c>
      <c r="AD187" s="9">
        <v>-23.794367140028349</v>
      </c>
      <c r="AE187" s="9">
        <f t="shared" si="109"/>
        <v>-23.794367140028349</v>
      </c>
      <c r="AF187" s="9">
        <f t="shared" ca="1" si="102"/>
        <v>0.79605080800891992</v>
      </c>
    </row>
    <row r="188" spans="1:32">
      <c r="A188" s="6">
        <v>-0.66039819847502723</v>
      </c>
      <c r="B188" s="6">
        <v>1.4870015990229004</v>
      </c>
      <c r="C188" s="6">
        <v>2.4481677836811278</v>
      </c>
      <c r="D188" s="6">
        <v>3.1546950274611172</v>
      </c>
      <c r="E188" s="6">
        <v>-0.4007867251811687</v>
      </c>
      <c r="F188" s="6">
        <v>4.9769410724740597</v>
      </c>
      <c r="G188" s="6">
        <v>2.4730636373570447</v>
      </c>
      <c r="H188" s="6">
        <v>7.2021818229836221E-2</v>
      </c>
      <c r="I188" s="40">
        <f>SUMPRODUCT(J188:O188,Results!B$12:G$12)+Results!$E$5*H188-AD188+AE188</f>
        <v>-12.476029073450626</v>
      </c>
      <c r="J188" s="9">
        <f>SUMPRODUCT($A188:$F188,Results!$B$15:$G$15)</f>
        <v>-3.8145418830848907</v>
      </c>
      <c r="K188" s="9">
        <f>SUMPRODUCT($A188:$F188,Results!$B$16:$G$16)</f>
        <v>-2.4052415516248855</v>
      </c>
      <c r="L188" s="9">
        <f>SUMPRODUCT($A188:$F188,Results!$B$17:$G$17)</f>
        <v>10.60073416266566</v>
      </c>
      <c r="M188" s="9">
        <f>SUMPRODUCT($A188:$F188,Results!$B$18:$G$18)</f>
        <v>3.8410594516279311</v>
      </c>
      <c r="N188" s="9">
        <f>SUMPRODUCT($A188:$F188,Results!$B$19:$G$19)</f>
        <v>-8.9317419259571853</v>
      </c>
      <c r="O188" s="9">
        <f>SUMPRODUCT($A188:$F188,Results!$B$20:$G$20)</f>
        <v>-2.4195190699069107</v>
      </c>
      <c r="P188" s="9" cm="1">
        <f t="array" ref="P188">SUMPRODUCT(J188:O188,TRANSPOSE(BQ$20:BQ$25))+$AI$20-$BQ$27</f>
        <v>-1.8054718783737798</v>
      </c>
      <c r="Q188" s="27" cm="1">
        <f t="array" ref="Q188">SUMPRODUCT(J188:O188,TRANSPOSE(EX$20:EX$25))+$AI$20-$EX$27</f>
        <v>-11.497902364921565</v>
      </c>
      <c r="R188" s="9">
        <f>I188-Results!$E$5*H188</f>
        <v>-12.908159982829643</v>
      </c>
      <c r="S188" s="9" cm="1">
        <f t="array" ref="S188">SUMPRODUCT(J188:O188,TRANSPOSE(AW$28:AW$33))+$AI$20-$AH$26</f>
        <v>4.12016742454135</v>
      </c>
      <c r="T188" s="9">
        <f>SUMPRODUCT(J188:O188,Results!K$9:P$9)</f>
        <v>-11.867573631613197</v>
      </c>
      <c r="U188" s="9">
        <f>SUMPRODUCT(J188:O188,Results!K$9:P$9)+$AI$20-$AH$31</f>
        <v>-13.449802352686355</v>
      </c>
      <c r="V188" s="9">
        <f t="shared" si="103"/>
        <v>-10.670557195076846</v>
      </c>
      <c r="W188" s="9">
        <f t="shared" si="104"/>
        <v>-0.97812670852906081</v>
      </c>
      <c r="X188" s="9">
        <f t="shared" si="105"/>
        <v>0.43213090937901733</v>
      </c>
      <c r="Y188" s="9">
        <f t="shared" si="106"/>
        <v>-16.596196497991976</v>
      </c>
      <c r="Z188" s="9">
        <f t="shared" si="107"/>
        <v>-45.218252500540757</v>
      </c>
      <c r="AA188" s="9">
        <f t="shared" si="108"/>
        <v>0.97377327923572921</v>
      </c>
      <c r="AC188" s="9">
        <v>-0.91015836663111571</v>
      </c>
      <c r="AD188" s="9">
        <v>-0.91015836663111571</v>
      </c>
      <c r="AE188" s="9">
        <f t="shared" si="109"/>
        <v>-0.91015836663111571</v>
      </c>
      <c r="AF188" s="9">
        <f t="shared" ca="1" si="102"/>
        <v>0.95816681614168631</v>
      </c>
    </row>
    <row r="189" spans="1:32">
      <c r="A189" s="6">
        <v>3.3694955102671735</v>
      </c>
      <c r="B189" s="6">
        <v>1.1918770248501778</v>
      </c>
      <c r="C189" s="6">
        <v>4.1213477845507658</v>
      </c>
      <c r="D189" s="6">
        <v>0.134278669850555</v>
      </c>
      <c r="E189" s="6">
        <v>7.6320161920808163</v>
      </c>
      <c r="F189" s="6">
        <v>1.0524184850430234</v>
      </c>
      <c r="G189" s="6">
        <v>7.7340138930008333</v>
      </c>
      <c r="H189" s="6">
        <v>5.3329720738736253</v>
      </c>
      <c r="I189" s="40">
        <f>SUMPRODUCT(J189:O189,Results!B$12:G$12)+Results!$E$5*H189-AD189+AE189</f>
        <v>129.1298655827307</v>
      </c>
      <c r="J189" s="9">
        <f>SUMPRODUCT($A189:$F189,Results!$B$15:$G$15)</f>
        <v>45.174377328364322</v>
      </c>
      <c r="K189" s="9">
        <f>SUMPRODUCT($A189:$F189,Results!$B$16:$G$16)</f>
        <v>-10.808445027037781</v>
      </c>
      <c r="L189" s="9">
        <f>SUMPRODUCT($A189:$F189,Results!$B$17:$G$17)</f>
        <v>18.316734522968471</v>
      </c>
      <c r="M189" s="9">
        <f>SUMPRODUCT($A189:$F189,Results!$B$18:$G$18)</f>
        <v>-17.78180447061013</v>
      </c>
      <c r="N189" s="9">
        <f>SUMPRODUCT($A189:$F189,Results!$B$19:$G$19)</f>
        <v>-28.669173390838225</v>
      </c>
      <c r="O189" s="9">
        <f>SUMPRODUCT($A189:$F189,Results!$B$20:$G$20)</f>
        <v>9.071288629848155</v>
      </c>
      <c r="P189" s="9" cm="1">
        <f t="array" ref="P189">SUMPRODUCT(J189:O189,TRANSPOSE(BQ$20:BQ$25))+$AI$20-$BQ$27</f>
        <v>86.40922381971734</v>
      </c>
      <c r="Q189" s="27" cm="1">
        <f t="array" ref="Q189">SUMPRODUCT(J189:O189,TRANSPOSE(EX$20:EX$25))+$AI$20-$EX$27</f>
        <v>96.924260770468607</v>
      </c>
      <c r="R189" s="9">
        <f>I189-Results!$E$5*H189</f>
        <v>97.132033139488954</v>
      </c>
      <c r="S189" s="9" cm="1">
        <f t="array" ref="S189">SUMPRODUCT(J189:O189,TRANSPOSE(AW$28:AW$33))+$AI$20-$AH$26</f>
        <v>79.113562599751404</v>
      </c>
      <c r="T189" s="9">
        <f>SUMPRODUCT(J189:O189,Results!K$9:P$9)</f>
        <v>100.41299002241627</v>
      </c>
      <c r="U189" s="9">
        <f>SUMPRODUCT(J189:O189,Results!K$9:P$9)+$AI$20-$AH$31</f>
        <v>98.830761301343102</v>
      </c>
      <c r="V189" s="9">
        <f t="shared" si="103"/>
        <v>42.720641763013361</v>
      </c>
      <c r="W189" s="9">
        <f t="shared" si="104"/>
        <v>32.205604812262095</v>
      </c>
      <c r="X189" s="9">
        <f t="shared" si="105"/>
        <v>31.997832443241748</v>
      </c>
      <c r="Y189" s="9">
        <f t="shared" si="106"/>
        <v>50.016302982979298</v>
      </c>
      <c r="Z189" s="9">
        <f t="shared" si="107"/>
        <v>96.387642155640577</v>
      </c>
      <c r="AA189" s="9">
        <f t="shared" si="108"/>
        <v>30.299104281387599</v>
      </c>
      <c r="AC189" s="9">
        <v>32.141212066111706</v>
      </c>
      <c r="AD189" s="9">
        <v>32.141212066111706</v>
      </c>
      <c r="AE189" s="9">
        <f t="shared" si="109"/>
        <v>32.141212066111706</v>
      </c>
      <c r="AF189" s="9">
        <f t="shared" ca="1" si="102"/>
        <v>0.52191428301806497</v>
      </c>
    </row>
    <row r="190" spans="1:32">
      <c r="A190" s="6">
        <v>4.2091258587346809</v>
      </c>
      <c r="B190" s="6">
        <v>3.0630692074688186</v>
      </c>
      <c r="C190" s="6">
        <v>6.823250398903685</v>
      </c>
      <c r="D190" s="6">
        <v>5.8618999907740674</v>
      </c>
      <c r="E190" s="6">
        <v>3.0844206885299728</v>
      </c>
      <c r="F190" s="6">
        <v>2.855511998209507</v>
      </c>
      <c r="G190" s="6">
        <v>2.2193556096846483</v>
      </c>
      <c r="H190" s="6">
        <v>-0.1816862094425602</v>
      </c>
      <c r="I190" s="40">
        <f>SUMPRODUCT(J190:O190,Results!B$12:G$12)+Results!$E$5*H190-AD190+AE190</f>
        <v>49.759367194455308</v>
      </c>
      <c r="J190" s="9">
        <f>SUMPRODUCT($A190:$F190,Results!$B$15:$G$15)</f>
        <v>28.554605879934243</v>
      </c>
      <c r="K190" s="9">
        <f>SUMPRODUCT($A190:$F190,Results!$B$16:$G$16)</f>
        <v>-22.435495211050945</v>
      </c>
      <c r="L190" s="9">
        <f>SUMPRODUCT($A190:$F190,Results!$B$17:$G$17)</f>
        <v>11.342524893569806</v>
      </c>
      <c r="M190" s="9">
        <f>SUMPRODUCT($A190:$F190,Results!$B$18:$G$18)</f>
        <v>-9.3355014126345921</v>
      </c>
      <c r="N190" s="9">
        <f>SUMPRODUCT($A190:$F190,Results!$B$19:$G$19)</f>
        <v>-30.793074662483839</v>
      </c>
      <c r="O190" s="9">
        <f>SUMPRODUCT($A190:$F190,Results!$B$20:$G$20)</f>
        <v>19.932170682691339</v>
      </c>
      <c r="P190" s="9" cm="1">
        <f t="array" ref="P190">SUMPRODUCT(J190:O190,TRANSPOSE(BQ$20:BQ$25))+$AI$20-$BQ$27</f>
        <v>52.644629306115441</v>
      </c>
      <c r="Q190" s="27" cm="1">
        <f t="array" ref="Q190">SUMPRODUCT(J190:O190,TRANSPOSE(EX$20:EX$25))+$AI$20-$EX$27</f>
        <v>50.947159198074417</v>
      </c>
      <c r="R190" s="9">
        <f>I190-Results!$E$5*H190</f>
        <v>50.849484451110669</v>
      </c>
      <c r="S190" s="9" cm="1">
        <f t="array" ref="S190">SUMPRODUCT(J190:O190,TRANSPOSE(AW$28:AW$33))+$AI$20-$AH$26</f>
        <v>62.191460761102732</v>
      </c>
      <c r="T190" s="9">
        <f>SUMPRODUCT(J190:O190,Results!K$9:P$9)</f>
        <v>52.761219752071199</v>
      </c>
      <c r="U190" s="9">
        <f>SUMPRODUCT(J190:O190,Results!K$9:P$9)+$AI$20-$AH$31</f>
        <v>51.178991030998048</v>
      </c>
      <c r="V190" s="9">
        <f t="shared" si="103"/>
        <v>-2.8852621116601327</v>
      </c>
      <c r="W190" s="9">
        <f t="shared" si="104"/>
        <v>-1.1877920036191085</v>
      </c>
      <c r="X190" s="9">
        <f t="shared" si="105"/>
        <v>-1.0901172566553612</v>
      </c>
      <c r="Y190" s="9">
        <f t="shared" si="106"/>
        <v>-12.432093566647424</v>
      </c>
      <c r="Z190" s="9">
        <f t="shared" si="107"/>
        <v>17.017143767365177</v>
      </c>
      <c r="AA190" s="9">
        <f t="shared" si="108"/>
        <v>-1.4196238365427405</v>
      </c>
      <c r="AC190" s="9">
        <v>-1.1832519521629763</v>
      </c>
      <c r="AD190" s="9">
        <v>-1.1832519521629763</v>
      </c>
      <c r="AE190" s="9">
        <f t="shared" si="109"/>
        <v>-1.1832519521629763</v>
      </c>
      <c r="AF190" s="9">
        <f t="shared" ca="1" si="102"/>
        <v>0.66881665745188146</v>
      </c>
    </row>
    <row r="191" spans="1:32">
      <c r="A191" s="6">
        <v>-0.18082268552818173</v>
      </c>
      <c r="B191" s="6">
        <v>3.0269934298663452</v>
      </c>
      <c r="C191" s="6">
        <v>9.1393881530598282</v>
      </c>
      <c r="D191" s="6">
        <v>0.78322055640089638</v>
      </c>
      <c r="E191" s="6">
        <v>3.6236610151274347</v>
      </c>
      <c r="F191" s="6">
        <v>2.5738144801915945</v>
      </c>
      <c r="G191" s="6">
        <v>0.67218526476736551</v>
      </c>
      <c r="H191" s="6">
        <v>-1.7288565543598429</v>
      </c>
      <c r="I191" s="40">
        <f>SUMPRODUCT(J191:O191,Results!B$12:G$12)+Results!$E$5*H191-AD191+AE191</f>
        <v>23.643477738807867</v>
      </c>
      <c r="J191" s="9">
        <f>SUMPRODUCT($A191:$F191,Results!$B$15:$G$15)</f>
        <v>22.095782611891003</v>
      </c>
      <c r="K191" s="9">
        <f>SUMPRODUCT($A191:$F191,Results!$B$16:$G$16)</f>
        <v>-9.8477010985067377</v>
      </c>
      <c r="L191" s="9">
        <f>SUMPRODUCT($A191:$F191,Results!$B$17:$G$17)</f>
        <v>16.642634847834763</v>
      </c>
      <c r="M191" s="9">
        <f>SUMPRODUCT($A191:$F191,Results!$B$18:$G$18)</f>
        <v>-19.713003496624282</v>
      </c>
      <c r="N191" s="9">
        <f>SUMPRODUCT($A191:$F191,Results!$B$19:$G$19)</f>
        <v>-36.544302157974492</v>
      </c>
      <c r="O191" s="9">
        <f>SUMPRODUCT($A191:$F191,Results!$B$20:$G$20)</f>
        <v>-5.2225624728617763</v>
      </c>
      <c r="P191" s="9" cm="1">
        <f t="array" ref="P191">SUMPRODUCT(J191:O191,TRANSPOSE(BQ$20:BQ$25))+$AI$20-$BQ$27</f>
        <v>39.447944550055247</v>
      </c>
      <c r="Q191" s="27" cm="1">
        <f t="array" ref="Q191">SUMPRODUCT(J191:O191,TRANSPOSE(EX$20:EX$25))+$AI$20-$EX$27</f>
        <v>33.506189902269085</v>
      </c>
      <c r="R191" s="9">
        <f>I191-Results!$E$5*H191</f>
        <v>34.016617064966923</v>
      </c>
      <c r="S191" s="9" cm="1">
        <f t="array" ref="S191">SUMPRODUCT(J191:O191,TRANSPOSE(AW$28:AW$33))+$AI$20-$AH$26</f>
        <v>62.788971403714655</v>
      </c>
      <c r="T191" s="9">
        <f>SUMPRODUCT(J191:O191,Results!K$9:P$9)</f>
        <v>35.973289522017382</v>
      </c>
      <c r="U191" s="9">
        <f>SUMPRODUCT(J191:O191,Results!K$9:P$9)+$AI$20-$AH$31</f>
        <v>34.391060800944217</v>
      </c>
      <c r="V191" s="9">
        <f t="shared" si="103"/>
        <v>-15.80446681124738</v>
      </c>
      <c r="W191" s="9">
        <f t="shared" si="104"/>
        <v>-9.862712163461218</v>
      </c>
      <c r="X191" s="9">
        <f t="shared" si="105"/>
        <v>-10.373139326159055</v>
      </c>
      <c r="Y191" s="9">
        <f t="shared" si="106"/>
        <v>-39.145493664906788</v>
      </c>
      <c r="Z191" s="9">
        <f t="shared" si="107"/>
        <v>-9.0987456882822642</v>
      </c>
      <c r="AA191" s="9">
        <f t="shared" si="108"/>
        <v>-10.74758306213635</v>
      </c>
      <c r="AC191" s="9">
        <v>-9.8633211322708334</v>
      </c>
      <c r="AD191" s="9">
        <v>-9.8633211322708334</v>
      </c>
      <c r="AE191" s="9">
        <f t="shared" si="109"/>
        <v>-9.8633211322708334</v>
      </c>
      <c r="AF191" s="9">
        <f t="shared" ca="1" si="102"/>
        <v>0.62707813795935063</v>
      </c>
    </row>
    <row r="192" spans="1:32">
      <c r="A192" s="6">
        <v>5.3957564195878795</v>
      </c>
      <c r="B192" s="6">
        <v>-0.82646353698852137</v>
      </c>
      <c r="C192" s="6">
        <v>2.8875927246396857</v>
      </c>
      <c r="D192" s="6">
        <v>1.5675182392874638</v>
      </c>
      <c r="E192" s="6">
        <v>3.9157209937988244</v>
      </c>
      <c r="F192" s="6">
        <v>-0.88684229080517618</v>
      </c>
      <c r="G192" s="6">
        <v>-0.56874706963649879</v>
      </c>
      <c r="H192" s="6">
        <v>-2.9697888887637074</v>
      </c>
      <c r="I192" s="40">
        <f>SUMPRODUCT(J192:O192,Results!B$12:G$12)+Results!$E$5*H192-AD192+AE192</f>
        <v>51.327464639829714</v>
      </c>
      <c r="J192" s="9">
        <f>SUMPRODUCT($A192:$F192,Results!$B$15:$G$15)</f>
        <v>39.532816112230954</v>
      </c>
      <c r="K192" s="9">
        <f>SUMPRODUCT($A192:$F192,Results!$B$16:$G$16)</f>
        <v>-16.48319346209545</v>
      </c>
      <c r="L192" s="9">
        <f>SUMPRODUCT($A192:$F192,Results!$B$17:$G$17)</f>
        <v>-0.55197896418030234</v>
      </c>
      <c r="M192" s="9">
        <f>SUMPRODUCT($A192:$F192,Results!$B$18:$G$18)</f>
        <v>-13.1487136384543</v>
      </c>
      <c r="N192" s="9">
        <f>SUMPRODUCT($A192:$F192,Results!$B$19:$G$19)</f>
        <v>-17.419012981397888</v>
      </c>
      <c r="O192" s="9">
        <f>SUMPRODUCT($A192:$F192,Results!$B$20:$G$20)</f>
        <v>17.286374235014112</v>
      </c>
      <c r="P192" s="9" cm="1">
        <f t="array" ref="P192">SUMPRODUCT(J192:O192,TRANSPOSE(BQ$20:BQ$25))+$AI$20-$BQ$27</f>
        <v>57.037632864124539</v>
      </c>
      <c r="Q192" s="27" cm="1">
        <f t="array" ref="Q192">SUMPRODUCT(J192:O192,TRANSPOSE(EX$20:EX$25))+$AI$20-$EX$27</f>
        <v>68.485123639705961</v>
      </c>
      <c r="R192" s="9">
        <f>I192-Results!$E$5*H192</f>
        <v>69.146197972411954</v>
      </c>
      <c r="S192" s="9" cm="1">
        <f t="array" ref="S192">SUMPRODUCT(J192:O192,TRANSPOSE(AW$28:AW$33))+$AI$20-$AH$26</f>
        <v>52.664261588088777</v>
      </c>
      <c r="T192" s="9">
        <f>SUMPRODUCT(J192:O192,Results!K$9:P$9)</f>
        <v>70.504586520578727</v>
      </c>
      <c r="U192" s="9">
        <f>SUMPRODUCT(J192:O192,Results!K$9:P$9)+$AI$20-$AH$31</f>
        <v>68.922357799505562</v>
      </c>
      <c r="V192" s="9">
        <f t="shared" si="103"/>
        <v>-5.7101682242948257</v>
      </c>
      <c r="W192" s="9">
        <f t="shared" si="104"/>
        <v>-17.157658999876247</v>
      </c>
      <c r="X192" s="9">
        <f t="shared" si="105"/>
        <v>-17.818733332582241</v>
      </c>
      <c r="Y192" s="9">
        <f t="shared" si="106"/>
        <v>-1.3367969482590638</v>
      </c>
      <c r="Z192" s="9">
        <f t="shared" si="107"/>
        <v>18.585241212739582</v>
      </c>
      <c r="AA192" s="9">
        <f t="shared" si="108"/>
        <v>-17.594893159675848</v>
      </c>
      <c r="AC192" s="9">
        <v>-17.215966750394415</v>
      </c>
      <c r="AD192" s="9">
        <v>-17.215966750394415</v>
      </c>
      <c r="AE192" s="9">
        <f t="shared" si="109"/>
        <v>-17.215966750394415</v>
      </c>
      <c r="AF192" s="9">
        <f t="shared" ca="1" si="102"/>
        <v>0.1897260673775043</v>
      </c>
    </row>
    <row r="193" spans="1:32">
      <c r="A193" s="6">
        <v>4.7616941518170632</v>
      </c>
      <c r="B193" s="6">
        <v>-2.4072561052737727</v>
      </c>
      <c r="C193" s="6">
        <v>0.82460753710738466</v>
      </c>
      <c r="D193" s="6">
        <v>4.0951013478248726</v>
      </c>
      <c r="E193" s="6">
        <v>0.16288146420565972</v>
      </c>
      <c r="F193" s="6">
        <v>0.89277267817640171</v>
      </c>
      <c r="G193" s="6">
        <v>3.2676124317614832</v>
      </c>
      <c r="H193" s="6">
        <v>0.86657061263427471</v>
      </c>
      <c r="I193" s="40">
        <f>SUMPRODUCT(J193:O193,Results!B$12:G$12)+Results!$E$5*H193-AD193+AE193</f>
        <v>32.304065194084245</v>
      </c>
      <c r="J193" s="9">
        <f>SUMPRODUCT($A193:$F193,Results!$B$15:$G$15)</f>
        <v>22.094620559022527</v>
      </c>
      <c r="K193" s="9">
        <f>SUMPRODUCT($A193:$F193,Results!$B$16:$G$16)</f>
        <v>-13.301063853209131</v>
      </c>
      <c r="L193" s="9">
        <f>SUMPRODUCT($A193:$F193,Results!$B$17:$G$17)</f>
        <v>-7.4221876851889306</v>
      </c>
      <c r="M193" s="9">
        <f>SUMPRODUCT($A193:$F193,Results!$B$18:$G$18)</f>
        <v>-1.1064878787690928</v>
      </c>
      <c r="N193" s="9">
        <f>SUMPRODUCT($A193:$F193,Results!$B$19:$G$19)</f>
        <v>-5.2274383215322251</v>
      </c>
      <c r="O193" s="9">
        <f>SUMPRODUCT($A193:$F193,Results!$B$20:$G$20)</f>
        <v>16.26106585577535</v>
      </c>
      <c r="P193" s="9" cm="1">
        <f t="array" ref="P193">SUMPRODUCT(J193:O193,TRANSPOSE(BQ$20:BQ$25))+$AI$20-$BQ$27</f>
        <v>22.454629199675999</v>
      </c>
      <c r="Q193" s="27" cm="1">
        <f t="array" ref="Q193">SUMPRODUCT(J193:O193,TRANSPOSE(EX$20:EX$25))+$AI$20-$EX$27</f>
        <v>27.825889658790501</v>
      </c>
      <c r="R193" s="9">
        <f>I193-Results!$E$5*H193</f>
        <v>27.104641518278598</v>
      </c>
      <c r="S193" s="9" cm="1">
        <f t="array" ref="S193">SUMPRODUCT(J193:O193,TRANSPOSE(AW$28:AW$33))+$AI$20-$AH$26</f>
        <v>17.327155063247162</v>
      </c>
      <c r="T193" s="9">
        <f>SUMPRODUCT(J193:O193,Results!K$9:P$9)</f>
        <v>27.413718060676928</v>
      </c>
      <c r="U193" s="9">
        <f>SUMPRODUCT(J193:O193,Results!K$9:P$9)+$AI$20-$AH$31</f>
        <v>25.83148933960377</v>
      </c>
      <c r="V193" s="9">
        <f t="shared" si="103"/>
        <v>9.8494359944082461</v>
      </c>
      <c r="W193" s="9">
        <f t="shared" si="104"/>
        <v>4.4781755352937438</v>
      </c>
      <c r="X193" s="9">
        <f t="shared" si="105"/>
        <v>5.1994236758056473</v>
      </c>
      <c r="Y193" s="9">
        <f t="shared" si="106"/>
        <v>14.976910130837084</v>
      </c>
      <c r="Z193" s="9">
        <f t="shared" si="107"/>
        <v>-0.43815823300588619</v>
      </c>
      <c r="AA193" s="9">
        <f t="shared" si="108"/>
        <v>6.4725758544804748</v>
      </c>
      <c r="AC193" s="9">
        <v>4.4821767330739988</v>
      </c>
      <c r="AD193" s="9">
        <v>4.4821767330739988</v>
      </c>
      <c r="AE193" s="9">
        <f t="shared" si="109"/>
        <v>4.4821767330739988</v>
      </c>
      <c r="AF193" s="9">
        <f t="shared" ca="1" si="102"/>
        <v>0.15347854174235076</v>
      </c>
    </row>
    <row r="194" spans="1:32">
      <c r="A194" s="6">
        <v>-1.4829991730361003</v>
      </c>
      <c r="B194" s="6">
        <v>2.0209177875301432</v>
      </c>
      <c r="C194" s="6">
        <v>4.753534380167574</v>
      </c>
      <c r="D194" s="6">
        <v>4.9093194686778689</v>
      </c>
      <c r="E194" s="6">
        <v>-5.0142281890243208</v>
      </c>
      <c r="F194" s="6">
        <v>3.9473972852502257</v>
      </c>
      <c r="G194" s="6">
        <v>5.2529953498088737</v>
      </c>
      <c r="H194" s="6">
        <v>2.8519535306816652</v>
      </c>
      <c r="I194" s="40">
        <f>SUMPRODUCT(J194:O194,Results!B$12:G$12)+Results!$E$5*H194-AD194+AE194</f>
        <v>-48.112551113650198</v>
      </c>
      <c r="J194" s="9">
        <f>SUMPRODUCT($A194:$F194,Results!$B$15:$G$15)</f>
        <v>-22.448922518244714</v>
      </c>
      <c r="K194" s="9">
        <f>SUMPRODUCT($A194:$F194,Results!$B$16:$G$16)</f>
        <v>-6.5576292442091706</v>
      </c>
      <c r="L194" s="9">
        <f>SUMPRODUCT($A194:$F194,Results!$B$17:$G$17)</f>
        <v>-1.7888176259868409</v>
      </c>
      <c r="M194" s="9">
        <f>SUMPRODUCT($A194:$F194,Results!$B$18:$G$18)</f>
        <v>5.924747965271778</v>
      </c>
      <c r="N194" s="9">
        <f>SUMPRODUCT($A194:$F194,Results!$B$19:$G$19)</f>
        <v>-7.4295409456321559</v>
      </c>
      <c r="O194" s="9">
        <f>SUMPRODUCT($A194:$F194,Results!$B$20:$G$20)</f>
        <v>-2.5832836896528066</v>
      </c>
      <c r="P194" s="9" cm="1">
        <f t="array" ref="P194">SUMPRODUCT(J194:O194,TRANSPOSE(BQ$20:BQ$25))+$AI$20-$BQ$27</f>
        <v>-47.16196225500979</v>
      </c>
      <c r="Q194" s="27" cm="1">
        <f t="array" ref="Q194">SUMPRODUCT(J194:O194,TRANSPOSE(EX$20:EX$25))+$AI$20-$EX$27</f>
        <v>-64.726489442173801</v>
      </c>
      <c r="R194" s="9">
        <f>I194-Results!$E$5*H194</f>
        <v>-65.224272297740185</v>
      </c>
      <c r="S194" s="9" cm="1">
        <f t="array" ref="S194">SUMPRODUCT(J194:O194,TRANSPOSE(AW$28:AW$33))+$AI$20-$AH$26</f>
        <v>-21.13116854184856</v>
      </c>
      <c r="T194" s="9">
        <f>SUMPRODUCT(J194:O194,Results!K$9:P$9)</f>
        <v>-66.312509269743089</v>
      </c>
      <c r="U194" s="9">
        <f>SUMPRODUCT(J194:O194,Results!K$9:P$9)+$AI$20-$AH$31</f>
        <v>-67.894737990816253</v>
      </c>
      <c r="V194" s="9">
        <f t="shared" si="103"/>
        <v>-0.95058885864040832</v>
      </c>
      <c r="W194" s="9">
        <f t="shared" si="104"/>
        <v>16.613938328523602</v>
      </c>
      <c r="X194" s="9">
        <f t="shared" si="105"/>
        <v>17.111721184089987</v>
      </c>
      <c r="Y194" s="9">
        <f t="shared" si="106"/>
        <v>-26.981382571801639</v>
      </c>
      <c r="Z194" s="9">
        <f t="shared" si="107"/>
        <v>-80.854774540740323</v>
      </c>
      <c r="AA194" s="9">
        <f t="shared" si="108"/>
        <v>19.782186877166055</v>
      </c>
      <c r="AC194" s="9">
        <v>16.709112682060379</v>
      </c>
      <c r="AD194" s="9">
        <v>16.709112682060379</v>
      </c>
      <c r="AE194" s="9">
        <f t="shared" si="109"/>
        <v>16.709112682060379</v>
      </c>
      <c r="AF194" s="9">
        <f t="shared" ref="AF194:AF257" ca="1" si="110">RAND()</f>
        <v>0.64190668092009218</v>
      </c>
    </row>
    <row r="195" spans="1:32">
      <c r="A195" s="6">
        <v>1.2680519948894926</v>
      </c>
      <c r="B195" s="6">
        <v>-0.64906137245943418</v>
      </c>
      <c r="C195" s="6">
        <v>8.8998206254839101</v>
      </c>
      <c r="D195" s="6">
        <v>-2.5232074184182709</v>
      </c>
      <c r="E195" s="6">
        <v>5.1950043404137265</v>
      </c>
      <c r="F195" s="6">
        <v>-0.93344144451027367</v>
      </c>
      <c r="G195" s="6">
        <v>4.1427912068078019</v>
      </c>
      <c r="H195" s="6">
        <v>1.7417493876805934</v>
      </c>
      <c r="I195" s="40">
        <f>SUMPRODUCT(J195:O195,Results!B$12:G$12)+Results!$E$5*H195-AD195+AE195</f>
        <v>74.021479078961676</v>
      </c>
      <c r="J195" s="9">
        <f>SUMPRODUCT($A195:$F195,Results!$B$15:$G$15)</f>
        <v>42.262637169227503</v>
      </c>
      <c r="K195" s="9">
        <f>SUMPRODUCT($A195:$F195,Results!$B$16:$G$16)</f>
        <v>-8.4992502510099399</v>
      </c>
      <c r="L195" s="9">
        <f>SUMPRODUCT($A195:$F195,Results!$B$17:$G$17)</f>
        <v>6.9022715604690195</v>
      </c>
      <c r="M195" s="9">
        <f>SUMPRODUCT($A195:$F195,Results!$B$18:$G$18)</f>
        <v>-31.716144777271158</v>
      </c>
      <c r="N195" s="9">
        <f>SUMPRODUCT($A195:$F195,Results!$B$19:$G$19)</f>
        <v>-37.183311427781348</v>
      </c>
      <c r="O195" s="9">
        <f>SUMPRODUCT($A195:$F195,Results!$B$20:$G$20)</f>
        <v>-8.4575855460818143</v>
      </c>
      <c r="P195" s="9" cm="1">
        <f t="array" ref="P195">SUMPRODUCT(J195:O195,TRANSPOSE(BQ$20:BQ$25))+$AI$20-$BQ$27</f>
        <v>57.048789665687288</v>
      </c>
      <c r="Q195" s="27" cm="1">
        <f t="array" ref="Q195">SUMPRODUCT(J195:O195,TRANSPOSE(EX$20:EX$25))+$AI$20-$EX$27</f>
        <v>62.251631863597794</v>
      </c>
      <c r="R195" s="9">
        <f>I195-Results!$E$5*H195</f>
        <v>63.570982752878116</v>
      </c>
      <c r="S195" s="9" cm="1">
        <f t="array" ref="S195">SUMPRODUCT(J195:O195,TRANSPOSE(AW$28:AW$33))+$AI$20-$AH$26</f>
        <v>77.328634706991451</v>
      </c>
      <c r="T195" s="9">
        <f>SUMPRODUCT(J195:O195,Results!K$9:P$9)</f>
        <v>65.262859076587858</v>
      </c>
      <c r="U195" s="9">
        <f>SUMPRODUCT(J195:O195,Results!K$9:P$9)+$AI$20-$AH$31</f>
        <v>63.680630355514694</v>
      </c>
      <c r="V195" s="9">
        <f t="shared" ref="V195:V258" si="111">I195-P195</f>
        <v>16.972689413274388</v>
      </c>
      <c r="W195" s="9">
        <f t="shared" ref="W195:W258" si="112">I195-Q195</f>
        <v>11.769847215363882</v>
      </c>
      <c r="X195" s="9">
        <f t="shared" ref="X195:X258" si="113">I195-R195</f>
        <v>10.450496326083559</v>
      </c>
      <c r="Y195" s="9">
        <f t="shared" ref="Y195:Y258" si="114">I195-S195</f>
        <v>-3.3071556280297756</v>
      </c>
      <c r="Z195" s="9">
        <f t="shared" ref="Z195:Z258" si="115">I195-$AI$20</f>
        <v>41.279255651871544</v>
      </c>
      <c r="AA195" s="9">
        <f t="shared" ref="AA195:AA258" si="116">I195-U195</f>
        <v>10.340848723446982</v>
      </c>
      <c r="AC195" s="9">
        <v>11.70747582921237</v>
      </c>
      <c r="AD195" s="9">
        <v>11.70747582921237</v>
      </c>
      <c r="AE195" s="9">
        <f t="shared" ref="AE195:AE258" si="117">AD195</f>
        <v>11.70747582921237</v>
      </c>
      <c r="AF195" s="9">
        <f t="shared" ca="1" si="110"/>
        <v>0.55375392070962781</v>
      </c>
    </row>
    <row r="196" spans="1:32">
      <c r="A196" s="6">
        <v>8.3413326005638897</v>
      </c>
      <c r="B196" s="6">
        <v>1.1797139827034426</v>
      </c>
      <c r="C196" s="6">
        <v>5.5829475369011528</v>
      </c>
      <c r="D196" s="6">
        <v>7.0624413271965478</v>
      </c>
      <c r="E196" s="6">
        <v>0.43405380571650054</v>
      </c>
      <c r="F196" s="6">
        <v>0.62545206345320292</v>
      </c>
      <c r="G196" s="6">
        <v>3.6718400988442621</v>
      </c>
      <c r="H196" s="6">
        <v>1.2707982797170536</v>
      </c>
      <c r="I196" s="40">
        <f>SUMPRODUCT(J196:O196,Results!B$12:G$12)+Results!$E$5*H196-AD196+AE196</f>
        <v>48.753377785501492</v>
      </c>
      <c r="J196" s="9">
        <f>SUMPRODUCT($A196:$F196,Results!$B$15:$G$15)</f>
        <v>34.013305783554642</v>
      </c>
      <c r="K196" s="9">
        <f>SUMPRODUCT($A196:$F196,Results!$B$16:$G$16)</f>
        <v>-33.992215237507907</v>
      </c>
      <c r="L196" s="9">
        <f>SUMPRODUCT($A196:$F196,Results!$B$17:$G$17)</f>
        <v>-8.9727189876548668</v>
      </c>
      <c r="M196" s="9">
        <f>SUMPRODUCT($A196:$F196,Results!$B$18:$G$18)</f>
        <v>-6.9820649395016083</v>
      </c>
      <c r="N196" s="9">
        <f>SUMPRODUCT($A196:$F196,Results!$B$19:$G$19)</f>
        <v>-20.72884275684093</v>
      </c>
      <c r="O196" s="9">
        <f>SUMPRODUCT($A196:$F196,Results!$B$20:$G$20)</f>
        <v>34.854483457012769</v>
      </c>
      <c r="P196" s="9" cm="1">
        <f t="array" ref="P196">SUMPRODUCT(J196:O196,TRANSPOSE(BQ$20:BQ$25))+$AI$20-$BQ$27</f>
        <v>38.646568095746481</v>
      </c>
      <c r="Q196" s="27" cm="1">
        <f t="array" ref="Q196">SUMPRODUCT(J196:O196,TRANSPOSE(EX$20:EX$25))+$AI$20-$EX$27</f>
        <v>40.54654619628019</v>
      </c>
      <c r="R196" s="9">
        <f>I196-Results!$E$5*H196</f>
        <v>41.128588107199171</v>
      </c>
      <c r="S196" s="9" cm="1">
        <f t="array" ref="S196">SUMPRODUCT(J196:O196,TRANSPOSE(AW$28:AW$33))+$AI$20-$AH$26</f>
        <v>47.724100225710643</v>
      </c>
      <c r="T196" s="9">
        <f>SUMPRODUCT(J196:O196,Results!K$9:P$9)</f>
        <v>41.515452284189536</v>
      </c>
      <c r="U196" s="9">
        <f>SUMPRODUCT(J196:O196,Results!K$9:P$9)+$AI$20-$AH$31</f>
        <v>39.933223563116371</v>
      </c>
      <c r="V196" s="9">
        <f t="shared" si="111"/>
        <v>10.106809689755011</v>
      </c>
      <c r="W196" s="9">
        <f t="shared" si="112"/>
        <v>8.2068315892213022</v>
      </c>
      <c r="X196" s="9">
        <f t="shared" si="113"/>
        <v>7.6247896783023208</v>
      </c>
      <c r="Y196" s="9">
        <f t="shared" si="114"/>
        <v>1.0292775597908488</v>
      </c>
      <c r="Z196" s="9">
        <f t="shared" si="115"/>
        <v>16.01115435841136</v>
      </c>
      <c r="AA196" s="9">
        <f t="shared" si="116"/>
        <v>8.8201542223851206</v>
      </c>
      <c r="AC196" s="9">
        <v>8.2043254609329708</v>
      </c>
      <c r="AD196" s="9">
        <v>8.2043254609329708</v>
      </c>
      <c r="AE196" s="9">
        <f t="shared" si="117"/>
        <v>8.2043254609329708</v>
      </c>
      <c r="AF196" s="9">
        <f t="shared" ca="1" si="110"/>
        <v>0.52098879682919685</v>
      </c>
    </row>
    <row r="197" spans="1:32">
      <c r="A197" s="6">
        <v>3.4409694485419871</v>
      </c>
      <c r="B197" s="6">
        <v>0.47362347755707707</v>
      </c>
      <c r="C197" s="6">
        <v>14.877749976806866</v>
      </c>
      <c r="D197" s="6">
        <v>4.3743524904064071</v>
      </c>
      <c r="E197" s="6">
        <v>0.843548701248928</v>
      </c>
      <c r="F197" s="6">
        <v>-1.108250034885816</v>
      </c>
      <c r="G197" s="6">
        <v>8.1507247156011413</v>
      </c>
      <c r="H197" s="6">
        <v>5.7496828964739333</v>
      </c>
      <c r="I197" s="40">
        <f>SUMPRODUCT(J197:O197,Results!B$12:G$12)+Results!$E$5*H197-AD197+AE197</f>
        <v>66.586032990866883</v>
      </c>
      <c r="J197" s="9">
        <f>SUMPRODUCT($A197:$F197,Results!$B$15:$G$15)</f>
        <v>37.513646711588791</v>
      </c>
      <c r="K197" s="9">
        <f>SUMPRODUCT($A197:$F197,Results!$B$16:$G$16)</f>
        <v>-27.236301862638278</v>
      </c>
      <c r="L197" s="9">
        <f>SUMPRODUCT($A197:$F197,Results!$B$17:$G$17)</f>
        <v>-5.6070279525295863</v>
      </c>
      <c r="M197" s="9">
        <f>SUMPRODUCT($A197:$F197,Results!$B$18:$G$18)</f>
        <v>-32.732372553444684</v>
      </c>
      <c r="N197" s="9">
        <f>SUMPRODUCT($A197:$F197,Results!$B$19:$G$19)</f>
        <v>-51.008609919208098</v>
      </c>
      <c r="O197" s="9">
        <f>SUMPRODUCT($A197:$F197,Results!$B$20:$G$20)</f>
        <v>7.028672801830762</v>
      </c>
      <c r="P197" s="9" cm="1">
        <f t="array" ref="P197">SUMPRODUCT(J197:O197,TRANSPOSE(BQ$20:BQ$25))+$AI$20-$BQ$27</f>
        <v>34.426832096986651</v>
      </c>
      <c r="Q197" s="27" cm="1">
        <f t="array" ref="Q197">SUMPRODUCT(J197:O197,TRANSPOSE(EX$20:EX$25))+$AI$20-$EX$27</f>
        <v>30.2856797359347</v>
      </c>
      <c r="R197" s="9">
        <f>I197-Results!$E$5*H197</f>
        <v>32.087935612023287</v>
      </c>
      <c r="S197" s="9" cm="1">
        <f t="array" ref="S197">SUMPRODUCT(J197:O197,TRANSPOSE(AW$28:AW$33))+$AI$20-$AH$26</f>
        <v>81.870378702386475</v>
      </c>
      <c r="T197" s="9">
        <f>SUMPRODUCT(J197:O197,Results!K$9:P$9)</f>
        <v>31.941495174720753</v>
      </c>
      <c r="U197" s="9">
        <f>SUMPRODUCT(J197:O197,Results!K$9:P$9)+$AI$20-$AH$31</f>
        <v>30.359266453647592</v>
      </c>
      <c r="V197" s="9">
        <f t="shared" si="111"/>
        <v>32.159200893880232</v>
      </c>
      <c r="W197" s="9">
        <f t="shared" si="112"/>
        <v>36.300353254932183</v>
      </c>
      <c r="X197" s="9">
        <f t="shared" si="113"/>
        <v>34.498097378843596</v>
      </c>
      <c r="Y197" s="9">
        <f t="shared" si="114"/>
        <v>-15.284345711519592</v>
      </c>
      <c r="Z197" s="9">
        <f t="shared" si="115"/>
        <v>33.843809563776752</v>
      </c>
      <c r="AA197" s="9">
        <f t="shared" si="116"/>
        <v>36.226766537219291</v>
      </c>
      <c r="AC197" s="9">
        <v>36.278613473721911</v>
      </c>
      <c r="AD197" s="9">
        <v>36.278613473721911</v>
      </c>
      <c r="AE197" s="9">
        <f t="shared" si="117"/>
        <v>36.278613473721911</v>
      </c>
      <c r="AF197" s="9">
        <f t="shared" ca="1" si="110"/>
        <v>0.15878140416249931</v>
      </c>
    </row>
    <row r="198" spans="1:32">
      <c r="A198" s="6">
        <v>1.9595810036404435</v>
      </c>
      <c r="B198" s="6">
        <v>-1.6567449922415096</v>
      </c>
      <c r="C198" s="6">
        <v>5.3064489381906235</v>
      </c>
      <c r="D198" s="6">
        <v>2.1535032766158304</v>
      </c>
      <c r="E198" s="6">
        <v>1.8452525414307073</v>
      </c>
      <c r="F198" s="6">
        <v>0.21491343239523006</v>
      </c>
      <c r="G198" s="6">
        <v>0.71072895962074989</v>
      </c>
      <c r="H198" s="6">
        <v>-1.6903128595064585</v>
      </c>
      <c r="I198" s="40">
        <f>SUMPRODUCT(J198:O198,Results!B$12:G$12)+Results!$E$5*H198-AD198+AE198</f>
        <v>25.447557266884424</v>
      </c>
      <c r="J198" s="9">
        <f>SUMPRODUCT($A198:$F198,Results!$B$15:$G$15)</f>
        <v>25.75060565411421</v>
      </c>
      <c r="K198" s="9">
        <f>SUMPRODUCT($A198:$F198,Results!$B$16:$G$16)</f>
        <v>-8.8241084785697144</v>
      </c>
      <c r="L198" s="9">
        <f>SUMPRODUCT($A198:$F198,Results!$B$17:$G$17)</f>
        <v>0.52672857592230038</v>
      </c>
      <c r="M198" s="9">
        <f>SUMPRODUCT($A198:$F198,Results!$B$18:$G$18)</f>
        <v>-14.601078167835661</v>
      </c>
      <c r="N198" s="9">
        <f>SUMPRODUCT($A198:$F198,Results!$B$19:$G$19)</f>
        <v>-22.526683864013513</v>
      </c>
      <c r="O198" s="9">
        <f>SUMPRODUCT($A198:$F198,Results!$B$20:$G$20)</f>
        <v>2.3475718740972562</v>
      </c>
      <c r="P198" s="9" cm="1">
        <f t="array" ref="P198">SUMPRODUCT(J198:O198,TRANSPOSE(BQ$20:BQ$25))+$AI$20-$BQ$27</f>
        <v>31.95809925437235</v>
      </c>
      <c r="Q198" s="27" cm="1">
        <f t="array" ref="Q198">SUMPRODUCT(J198:O198,TRANSPOSE(EX$20:EX$25))+$AI$20-$EX$27</f>
        <v>35.561009863801274</v>
      </c>
      <c r="R198" s="9">
        <f>I198-Results!$E$5*H198</f>
        <v>35.589434423923173</v>
      </c>
      <c r="S198" s="9" cm="1">
        <f t="array" ref="S198">SUMPRODUCT(J198:O198,TRANSPOSE(AW$28:AW$33))+$AI$20-$AH$26</f>
        <v>42.477349209420467</v>
      </c>
      <c r="T198" s="9">
        <f>SUMPRODUCT(J198:O198,Results!K$9:P$9)</f>
        <v>36.276070820611118</v>
      </c>
      <c r="U198" s="9">
        <f>SUMPRODUCT(J198:O198,Results!K$9:P$9)+$AI$20-$AH$31</f>
        <v>34.69384209953796</v>
      </c>
      <c r="V198" s="9">
        <f t="shared" si="111"/>
        <v>-6.510541987487926</v>
      </c>
      <c r="W198" s="9">
        <f t="shared" si="112"/>
        <v>-10.113452596916851</v>
      </c>
      <c r="X198" s="9">
        <f t="shared" si="113"/>
        <v>-10.141877157038749</v>
      </c>
      <c r="Y198" s="9">
        <f t="shared" si="114"/>
        <v>-17.029791942536043</v>
      </c>
      <c r="Z198" s="9">
        <f t="shared" si="115"/>
        <v>-7.2946661602057077</v>
      </c>
      <c r="AA198" s="9">
        <f t="shared" si="116"/>
        <v>-9.2462848326535365</v>
      </c>
      <c r="AC198" s="9">
        <v>-10.132222320879201</v>
      </c>
      <c r="AD198" s="9">
        <v>-10.132222320879201</v>
      </c>
      <c r="AE198" s="9">
        <f t="shared" si="117"/>
        <v>-10.132222320879201</v>
      </c>
      <c r="AF198" s="9">
        <f t="shared" ca="1" si="110"/>
        <v>0.47627213248450717</v>
      </c>
    </row>
    <row r="199" spans="1:32">
      <c r="A199" s="6">
        <v>2.2968642691767811</v>
      </c>
      <c r="B199" s="6">
        <v>8.600897337816809</v>
      </c>
      <c r="C199" s="6">
        <v>5.1226073440729021</v>
      </c>
      <c r="D199" s="6">
        <v>3.8972998931811191</v>
      </c>
      <c r="E199" s="6">
        <v>4.442393193480533</v>
      </c>
      <c r="F199" s="6">
        <v>8.6962370794444652</v>
      </c>
      <c r="G199" s="6">
        <v>2.1851217092057955</v>
      </c>
      <c r="H199" s="6">
        <v>-0.21592010992141297</v>
      </c>
      <c r="I199" s="40">
        <f>SUMPRODUCT(J199:O199,Results!B$12:G$12)+Results!$E$5*H199-AD199+AE199</f>
        <v>32.272226194871259</v>
      </c>
      <c r="J199" s="9">
        <f>SUMPRODUCT($A199:$F199,Results!$B$15:$G$15)</f>
        <v>13.354528378701724</v>
      </c>
      <c r="K199" s="9">
        <f>SUMPRODUCT($A199:$F199,Results!$B$16:$G$16)</f>
        <v>-18.913758040680253</v>
      </c>
      <c r="L199" s="9">
        <f>SUMPRODUCT($A199:$F199,Results!$B$17:$G$17)</f>
        <v>32.396002754219154</v>
      </c>
      <c r="M199" s="9">
        <f>SUMPRODUCT($A199:$F199,Results!$B$18:$G$18)</f>
        <v>2.0147846775134273</v>
      </c>
      <c r="N199" s="9">
        <f>SUMPRODUCT($A199:$F199,Results!$B$19:$G$19)</f>
        <v>-25.056053096786567</v>
      </c>
      <c r="O199" s="9">
        <f>SUMPRODUCT($A199:$F199,Results!$B$20:$G$20)</f>
        <v>13.762205453594223</v>
      </c>
      <c r="P199" s="9" cm="1">
        <f t="array" ref="P199">SUMPRODUCT(J199:O199,TRANSPOSE(BQ$20:BQ$25))+$AI$20-$BQ$27</f>
        <v>49.712491141115983</v>
      </c>
      <c r="Q199" s="27" cm="1">
        <f t="array" ref="Q199">SUMPRODUCT(J199:O199,TRANSPOSE(EX$20:EX$25))+$AI$20-$EX$27</f>
        <v>34.706324237489753</v>
      </c>
      <c r="R199" s="9">
        <f>I199-Results!$E$5*H199</f>
        <v>33.567746854399736</v>
      </c>
      <c r="S199" s="9" cm="1">
        <f t="array" ref="S199">SUMPRODUCT(J199:O199,TRANSPOSE(AW$28:AW$33))+$AI$20-$AH$26</f>
        <v>52.423801952780664</v>
      </c>
      <c r="T199" s="9">
        <f>SUMPRODUCT(J199:O199,Results!K$9:P$9)</f>
        <v>37.58135543434269</v>
      </c>
      <c r="U199" s="9">
        <f>SUMPRODUCT(J199:O199,Results!K$9:P$9)+$AI$20-$AH$31</f>
        <v>35.999126713269533</v>
      </c>
      <c r="V199" s="9">
        <f t="shared" si="111"/>
        <v>-17.440264946244724</v>
      </c>
      <c r="W199" s="9">
        <f t="shared" si="112"/>
        <v>-2.4340980426184942</v>
      </c>
      <c r="X199" s="9">
        <f t="shared" si="113"/>
        <v>-1.2955206595284778</v>
      </c>
      <c r="Y199" s="9">
        <f t="shared" si="114"/>
        <v>-20.151575757909406</v>
      </c>
      <c r="Z199" s="9">
        <f t="shared" si="115"/>
        <v>-0.4699972322188728</v>
      </c>
      <c r="AA199" s="9">
        <f t="shared" si="116"/>
        <v>-3.7269005183982742</v>
      </c>
      <c r="AC199" s="9">
        <v>-2.3587390400982358</v>
      </c>
      <c r="AD199" s="9">
        <v>-2.3587390400982358</v>
      </c>
      <c r="AE199" s="9">
        <f t="shared" si="117"/>
        <v>-2.3587390400982358</v>
      </c>
      <c r="AF199" s="9">
        <f t="shared" ca="1" si="110"/>
        <v>0.63390001500332827</v>
      </c>
    </row>
    <row r="200" spans="1:32">
      <c r="A200" s="6">
        <v>7.8013239916796948</v>
      </c>
      <c r="B200" s="6">
        <v>-1.5974502508926816</v>
      </c>
      <c r="C200" s="6">
        <v>0.51083586022362415</v>
      </c>
      <c r="D200" s="6">
        <v>3.6472324092140389</v>
      </c>
      <c r="E200" s="6">
        <v>2.4035051284902806</v>
      </c>
      <c r="F200" s="6">
        <v>14.770829302880713</v>
      </c>
      <c r="G200" s="6">
        <v>7.0882609172443178</v>
      </c>
      <c r="H200" s="6">
        <v>4.6872190981171098</v>
      </c>
      <c r="I200" s="40">
        <f>SUMPRODUCT(J200:O200,Results!B$12:G$12)+Results!$E$5*H200-AD200+AE200</f>
        <v>55.770359654617209</v>
      </c>
      <c r="J200" s="9">
        <f>SUMPRODUCT($A200:$F200,Results!$B$15:$G$15)</f>
        <v>41.148333503071342</v>
      </c>
      <c r="K200" s="9">
        <f>SUMPRODUCT($A200:$F200,Results!$B$16:$G$16)</f>
        <v>-19.122523937276469</v>
      </c>
      <c r="L200" s="9">
        <f>SUMPRODUCT($A200:$F200,Results!$B$17:$G$17)</f>
        <v>12.98192868912794</v>
      </c>
      <c r="M200" s="9">
        <f>SUMPRODUCT($A200:$F200,Results!$B$18:$G$18)</f>
        <v>7.3685494270540772</v>
      </c>
      <c r="N200" s="9">
        <f>SUMPRODUCT($A200:$F200,Results!$B$19:$G$19)</f>
        <v>-5.187752166718389</v>
      </c>
      <c r="O200" s="9">
        <f>SUMPRODUCT($A200:$F200,Results!$B$20:$G$20)</f>
        <v>7.2711115013323671</v>
      </c>
      <c r="P200" s="9" cm="1">
        <f t="array" ref="P200">SUMPRODUCT(J200:O200,TRANSPOSE(BQ$20:BQ$25))+$AI$20-$BQ$27</f>
        <v>52.876530811334995</v>
      </c>
      <c r="Q200" s="27" cm="1">
        <f t="array" ref="Q200">SUMPRODUCT(J200:O200,TRANSPOSE(EX$20:EX$25))+$AI$20-$EX$27</f>
        <v>34.069766833493361</v>
      </c>
      <c r="R200" s="9">
        <f>I200-Results!$E$5*H200</f>
        <v>27.647045065914551</v>
      </c>
      <c r="S200" s="9" cm="1">
        <f t="array" ref="S200">SUMPRODUCT(J200:O200,TRANSPOSE(AW$28:AW$33))+$AI$20-$AH$26</f>
        <v>36.825330470394263</v>
      </c>
      <c r="T200" s="9">
        <f>SUMPRODUCT(J200:O200,Results!K$9:P$9)</f>
        <v>32.434136638604443</v>
      </c>
      <c r="U200" s="9">
        <f>SUMPRODUCT(J200:O200,Results!K$9:P$9)+$AI$20-$AH$31</f>
        <v>30.851907917531292</v>
      </c>
      <c r="V200" s="9">
        <f t="shared" si="111"/>
        <v>2.8938288432822148</v>
      </c>
      <c r="W200" s="9">
        <f t="shared" si="112"/>
        <v>21.700592821123848</v>
      </c>
      <c r="X200" s="9">
        <f t="shared" si="113"/>
        <v>28.123314588702659</v>
      </c>
      <c r="Y200" s="9">
        <f t="shared" si="114"/>
        <v>18.945029184222946</v>
      </c>
      <c r="Z200" s="9">
        <f t="shared" si="115"/>
        <v>23.028136227527078</v>
      </c>
      <c r="AA200" s="9">
        <f t="shared" si="116"/>
        <v>24.918451737085917</v>
      </c>
      <c r="AC200" s="9">
        <v>21.914110654631173</v>
      </c>
      <c r="AD200" s="9">
        <v>21.914110654631173</v>
      </c>
      <c r="AE200" s="9">
        <f t="shared" si="117"/>
        <v>21.914110654631173</v>
      </c>
      <c r="AF200" s="9">
        <f t="shared" ca="1" si="110"/>
        <v>0.204802161349811</v>
      </c>
    </row>
    <row r="201" spans="1:32">
      <c r="A201" s="6">
        <v>5.9277613354784293</v>
      </c>
      <c r="B201" s="6">
        <v>1.9271831917176319</v>
      </c>
      <c r="C201" s="6">
        <v>2.9489836623858503</v>
      </c>
      <c r="D201" s="6">
        <v>2.803125684136035</v>
      </c>
      <c r="E201" s="6">
        <v>2.6927388939138375</v>
      </c>
      <c r="F201" s="6">
        <v>1.4084772349300301</v>
      </c>
      <c r="G201" s="6">
        <v>1.4709931558769906</v>
      </c>
      <c r="H201" s="6">
        <v>-0.93004866325021784</v>
      </c>
      <c r="I201" s="40">
        <f>SUMPRODUCT(J201:O201,Results!B$12:G$12)+Results!$E$5*H201-AD201+AE201</f>
        <v>42.759906961635238</v>
      </c>
      <c r="J201" s="9">
        <f>SUMPRODUCT($A201:$F201,Results!$B$15:$G$15)</f>
        <v>30.249203357994581</v>
      </c>
      <c r="K201" s="9">
        <f>SUMPRODUCT($A201:$F201,Results!$B$16:$G$16)</f>
        <v>-22.099803719278455</v>
      </c>
      <c r="L201" s="9">
        <f>SUMPRODUCT($A201:$F201,Results!$B$17:$G$17)</f>
        <v>1.8773860249866607</v>
      </c>
      <c r="M201" s="9">
        <f>SUMPRODUCT($A201:$F201,Results!$B$18:$G$18)</f>
        <v>-5.9156235673470769</v>
      </c>
      <c r="N201" s="9">
        <f>SUMPRODUCT($A201:$F201,Results!$B$19:$G$19)</f>
        <v>-14.467509855543105</v>
      </c>
      <c r="O201" s="9">
        <f>SUMPRODUCT($A201:$F201,Results!$B$20:$G$20)</f>
        <v>22.499286226981187</v>
      </c>
      <c r="P201" s="9" cm="1">
        <f t="array" ref="P201">SUMPRODUCT(J201:O201,TRANSPOSE(BQ$20:BQ$25))+$AI$20-$BQ$27</f>
        <v>44.536182729698858</v>
      </c>
      <c r="Q201" s="27" cm="1">
        <f t="array" ref="Q201">SUMPRODUCT(J201:O201,TRANSPOSE(EX$20:EX$25))+$AI$20-$EX$27</f>
        <v>47.885104165511947</v>
      </c>
      <c r="R201" s="9">
        <f>I201-Results!$E$5*H201</f>
        <v>48.340198941136549</v>
      </c>
      <c r="S201" s="9" cm="1">
        <f t="array" ref="S201">SUMPRODUCT(J201:O201,TRANSPOSE(AW$28:AW$33))+$AI$20-$AH$26</f>
        <v>42.723713893312819</v>
      </c>
      <c r="T201" s="9">
        <f>SUMPRODUCT(J201:O201,Results!K$9:P$9)</f>
        <v>49.847002364543272</v>
      </c>
      <c r="U201" s="9">
        <f>SUMPRODUCT(J201:O201,Results!K$9:P$9)+$AI$20-$AH$31</f>
        <v>48.264773643470107</v>
      </c>
      <c r="V201" s="9">
        <f t="shared" si="111"/>
        <v>-1.7762757680636199</v>
      </c>
      <c r="W201" s="9">
        <f t="shared" si="112"/>
        <v>-5.1251972038767093</v>
      </c>
      <c r="X201" s="9">
        <f t="shared" si="113"/>
        <v>-5.5802919795013111</v>
      </c>
      <c r="Y201" s="9">
        <f t="shared" si="114"/>
        <v>3.6193068322418753E-2</v>
      </c>
      <c r="Z201" s="9">
        <f t="shared" si="115"/>
        <v>10.017683534545107</v>
      </c>
      <c r="AA201" s="9">
        <f t="shared" si="116"/>
        <v>-5.5048666818348693</v>
      </c>
      <c r="AC201" s="9">
        <v>-5.1396581231729499</v>
      </c>
      <c r="AD201" s="9">
        <v>-5.1396581231729499</v>
      </c>
      <c r="AE201" s="9">
        <f t="shared" si="117"/>
        <v>-5.1396581231729499</v>
      </c>
      <c r="AF201" s="9">
        <f t="shared" ca="1" si="110"/>
        <v>0.41467733116316574</v>
      </c>
    </row>
    <row r="202" spans="1:32">
      <c r="A202" s="6">
        <v>7.2414387302347887</v>
      </c>
      <c r="B202" s="6">
        <v>2.6342111479967607</v>
      </c>
      <c r="C202" s="6">
        <v>0.31727399421398578</v>
      </c>
      <c r="D202" s="6">
        <v>0.42232982328050567</v>
      </c>
      <c r="E202" s="6">
        <v>2.5551788010993093</v>
      </c>
      <c r="F202" s="6">
        <v>9.7426177747021789</v>
      </c>
      <c r="G202" s="6">
        <v>-0.68240860075578258</v>
      </c>
      <c r="H202" s="6">
        <v>-3.0834504198829911</v>
      </c>
      <c r="I202" s="40">
        <f>SUMPRODUCT(J202:O202,Results!B$12:G$12)+Results!$E$5*H202-AD202+AE202</f>
        <v>5.1091704390376087</v>
      </c>
      <c r="J202" s="9">
        <f>SUMPRODUCT($A202:$F202,Results!$B$15:$G$15)</f>
        <v>30.62893805474096</v>
      </c>
      <c r="K202" s="9">
        <f>SUMPRODUCT($A202:$F202,Results!$B$16:$G$16)</f>
        <v>-22.213663466865516</v>
      </c>
      <c r="L202" s="9">
        <f>SUMPRODUCT($A202:$F202,Results!$B$17:$G$17)</f>
        <v>9.7660771570669098</v>
      </c>
      <c r="M202" s="9">
        <f>SUMPRODUCT($A202:$F202,Results!$B$18:$G$18)</f>
        <v>4.8599034838351569</v>
      </c>
      <c r="N202" s="9">
        <f>SUMPRODUCT($A202:$F202,Results!$B$19:$G$19)</f>
        <v>-1.4371493482912239</v>
      </c>
      <c r="O202" s="9">
        <f>SUMPRODUCT($A202:$F202,Results!$B$20:$G$20)</f>
        <v>13.60176310779962</v>
      </c>
      <c r="P202" s="9" cm="1">
        <f t="array" ref="P202">SUMPRODUCT(J202:O202,TRANSPOSE(BQ$20:BQ$25))+$AI$20-$BQ$27</f>
        <v>39.458476628510844</v>
      </c>
      <c r="Q202" s="27" cm="1">
        <f t="array" ref="Q202">SUMPRODUCT(J202:O202,TRANSPOSE(EX$20:EX$25))+$AI$20-$EX$27</f>
        <v>26.315971244332623</v>
      </c>
      <c r="R202" s="9">
        <f>I202-Results!$E$5*H202</f>
        <v>23.609872958335554</v>
      </c>
      <c r="S202" s="9" cm="1">
        <f t="array" ref="S202">SUMPRODUCT(J202:O202,TRANSPOSE(AW$28:AW$33))+$AI$20-$AH$26</f>
        <v>28.156798741026009</v>
      </c>
      <c r="T202" s="9">
        <f>SUMPRODUCT(J202:O202,Results!K$9:P$9)</f>
        <v>27.277606528237861</v>
      </c>
      <c r="U202" s="9">
        <f>SUMPRODUCT(J202:O202,Results!K$9:P$9)+$AI$20-$AH$31</f>
        <v>25.695377807164704</v>
      </c>
      <c r="V202" s="9">
        <f t="shared" si="111"/>
        <v>-34.349306189473239</v>
      </c>
      <c r="W202" s="9">
        <f t="shared" si="112"/>
        <v>-21.206800805295014</v>
      </c>
      <c r="X202" s="9">
        <f t="shared" si="113"/>
        <v>-18.500702519297946</v>
      </c>
      <c r="Y202" s="9">
        <f t="shared" si="114"/>
        <v>-23.0476283019884</v>
      </c>
      <c r="Z202" s="9">
        <f t="shared" si="115"/>
        <v>-27.633052988052523</v>
      </c>
      <c r="AA202" s="9">
        <f t="shared" si="116"/>
        <v>-20.586207368127095</v>
      </c>
      <c r="AC202" s="9">
        <v>-21.083496031859628</v>
      </c>
      <c r="AD202" s="9">
        <v>-21.083496031859628</v>
      </c>
      <c r="AE202" s="9">
        <f t="shared" si="117"/>
        <v>-21.083496031859628</v>
      </c>
      <c r="AF202" s="9">
        <f t="shared" ca="1" si="110"/>
        <v>0.31256766514673118</v>
      </c>
    </row>
    <row r="203" spans="1:32">
      <c r="A203" s="6">
        <v>4.1293625185380414</v>
      </c>
      <c r="B203" s="6">
        <v>7.8887188130020753</v>
      </c>
      <c r="C203" s="6">
        <v>1.8598806069424807</v>
      </c>
      <c r="D203" s="6">
        <v>0.29756989881087081</v>
      </c>
      <c r="E203" s="6">
        <v>3.1186674970413368</v>
      </c>
      <c r="F203" s="6">
        <v>7.6278320985174899</v>
      </c>
      <c r="G203" s="6">
        <v>3.7444217143057945</v>
      </c>
      <c r="H203" s="6">
        <v>1.343379895178586</v>
      </c>
      <c r="I203" s="40">
        <f>SUMPRODUCT(J203:O203,Results!B$12:G$12)+Results!$E$5*H203-AD203+AE203</f>
        <v>25.10803667073198</v>
      </c>
      <c r="J203" s="9">
        <f>SUMPRODUCT($A203:$F203,Results!$B$15:$G$15)</f>
        <v>12.344149538536207</v>
      </c>
      <c r="K203" s="9">
        <f>SUMPRODUCT($A203:$F203,Results!$B$16:$G$16)</f>
        <v>-20.471361268475174</v>
      </c>
      <c r="L203" s="9">
        <f>SUMPRODUCT($A203:$F203,Results!$B$17:$G$17)</f>
        <v>20.242157545842744</v>
      </c>
      <c r="M203" s="9">
        <f>SUMPRODUCT($A203:$F203,Results!$B$18:$G$18)</f>
        <v>5.274403033849361</v>
      </c>
      <c r="N203" s="9">
        <f>SUMPRODUCT($A203:$F203,Results!$B$19:$G$19)</f>
        <v>-7.6660880771281112</v>
      </c>
      <c r="O203" s="9">
        <f>SUMPRODUCT($A203:$F203,Results!$B$20:$G$20)</f>
        <v>14.865407536775333</v>
      </c>
      <c r="P203" s="9" cm="1">
        <f t="array" ref="P203">SUMPRODUCT(J203:O203,TRANSPOSE(BQ$20:BQ$25))+$AI$20-$BQ$27</f>
        <v>31.043388345461345</v>
      </c>
      <c r="Q203" s="27" cm="1">
        <f t="array" ref="Q203">SUMPRODUCT(J203:O203,TRANSPOSE(EX$20:EX$25))+$AI$20-$EX$27</f>
        <v>17.466799555069642</v>
      </c>
      <c r="R203" s="9">
        <f>I203-Results!$E$5*H203</f>
        <v>17.047757299660464</v>
      </c>
      <c r="S203" s="9" cm="1">
        <f t="array" ref="S203">SUMPRODUCT(J203:O203,TRANSPOSE(AW$28:AW$33))+$AI$20-$AH$26</f>
        <v>27.700911909658615</v>
      </c>
      <c r="T203" s="9">
        <f>SUMPRODUCT(J203:O203,Results!K$9:P$9)</f>
        <v>20.392597886175587</v>
      </c>
      <c r="U203" s="9">
        <f>SUMPRODUCT(J203:O203,Results!K$9:P$9)+$AI$20-$AH$31</f>
        <v>18.810369165102429</v>
      </c>
      <c r="V203" s="9">
        <f t="shared" si="111"/>
        <v>-5.9353516747293646</v>
      </c>
      <c r="W203" s="9">
        <f t="shared" si="112"/>
        <v>7.6412371156623387</v>
      </c>
      <c r="X203" s="9">
        <f t="shared" si="113"/>
        <v>8.0602793710715162</v>
      </c>
      <c r="Y203" s="9">
        <f t="shared" si="114"/>
        <v>-2.5928752389266343</v>
      </c>
      <c r="Z203" s="9">
        <f t="shared" si="115"/>
        <v>-7.6341867563581509</v>
      </c>
      <c r="AA203" s="9">
        <f t="shared" si="116"/>
        <v>6.2976675056295512</v>
      </c>
      <c r="AC203" s="9">
        <v>7.713618325042372</v>
      </c>
      <c r="AD203" s="9">
        <v>7.713618325042372</v>
      </c>
      <c r="AE203" s="9">
        <f t="shared" si="117"/>
        <v>7.713618325042372</v>
      </c>
      <c r="AF203" s="9">
        <f t="shared" ca="1" si="110"/>
        <v>0.92381735479235694</v>
      </c>
    </row>
    <row r="204" spans="1:32">
      <c r="A204" s="6">
        <v>-1.5754228065233908</v>
      </c>
      <c r="B204" s="6">
        <v>7.6087002535232999</v>
      </c>
      <c r="C204" s="6">
        <v>9.0086111224908638</v>
      </c>
      <c r="D204" s="6">
        <v>1.5362170968276543</v>
      </c>
      <c r="E204" s="6">
        <v>1.1835613096301645</v>
      </c>
      <c r="F204" s="6">
        <v>2.723960092760711</v>
      </c>
      <c r="G204" s="6">
        <v>8.8317835287342739</v>
      </c>
      <c r="H204" s="6">
        <v>6.4307417096070658</v>
      </c>
      <c r="I204" s="40">
        <f>SUMPRODUCT(J204:O204,Results!B$12:G$12)+Results!$E$5*H204-AD204+AE204</f>
        <v>32.300158648292822</v>
      </c>
      <c r="J204" s="9">
        <f>SUMPRODUCT($A204:$F204,Results!$B$15:$G$15)</f>
        <v>-3.0984285032140555</v>
      </c>
      <c r="K204" s="9">
        <f>SUMPRODUCT($A204:$F204,Results!$B$16:$G$16)</f>
        <v>-12.598814279865469</v>
      </c>
      <c r="L204" s="9">
        <f>SUMPRODUCT($A204:$F204,Results!$B$17:$G$17)</f>
        <v>17.993641558828795</v>
      </c>
      <c r="M204" s="9">
        <f>SUMPRODUCT($A204:$F204,Results!$B$18:$G$18)</f>
        <v>-10.228140327997824</v>
      </c>
      <c r="N204" s="9">
        <f>SUMPRODUCT($A204:$F204,Results!$B$19:$G$19)</f>
        <v>-30.371755986044008</v>
      </c>
      <c r="O204" s="9">
        <f>SUMPRODUCT($A204:$F204,Results!$B$20:$G$20)</f>
        <v>-0.69976291468302287</v>
      </c>
      <c r="P204" s="9" cm="1">
        <f t="array" ref="P204">SUMPRODUCT(J204:O204,TRANSPOSE(BQ$20:BQ$25))+$AI$20-$BQ$27</f>
        <v>5.5685574792495842</v>
      </c>
      <c r="Q204" s="27" cm="1">
        <f t="array" ref="Q204">SUMPRODUCT(J204:O204,TRANSPOSE(EX$20:EX$25))+$AI$20-$EX$27</f>
        <v>-8.070358015660144</v>
      </c>
      <c r="R204" s="9">
        <f>I204-Results!$E$5*H204</f>
        <v>-6.2842916093495731</v>
      </c>
      <c r="S204" s="9" cm="1">
        <f t="array" ref="S204">SUMPRODUCT(J204:O204,TRANSPOSE(AW$28:AW$33))+$AI$20-$AH$26</f>
        <v>36.368860133339084</v>
      </c>
      <c r="T204" s="9">
        <f>SUMPRODUCT(J204:O204,Results!K$9:P$9)</f>
        <v>-5.2040946801938253</v>
      </c>
      <c r="U204" s="9">
        <f>SUMPRODUCT(J204:O204,Results!K$9:P$9)+$AI$20-$AH$31</f>
        <v>-6.7863234012669835</v>
      </c>
      <c r="V204" s="9">
        <f t="shared" si="111"/>
        <v>26.731601169043238</v>
      </c>
      <c r="W204" s="9">
        <f t="shared" si="112"/>
        <v>40.370516663952969</v>
      </c>
      <c r="X204" s="9">
        <f t="shared" si="113"/>
        <v>38.584450257642395</v>
      </c>
      <c r="Y204" s="9">
        <f t="shared" si="114"/>
        <v>-4.0687014850462617</v>
      </c>
      <c r="Z204" s="9">
        <f t="shared" si="115"/>
        <v>-0.44206477879730954</v>
      </c>
      <c r="AA204" s="9">
        <f t="shared" si="116"/>
        <v>39.086482049559805</v>
      </c>
      <c r="AC204" s="9">
        <v>40.38489211497884</v>
      </c>
      <c r="AD204" s="9">
        <v>40.38489211497884</v>
      </c>
      <c r="AE204" s="9">
        <f t="shared" si="117"/>
        <v>40.38489211497884</v>
      </c>
      <c r="AF204" s="9">
        <f t="shared" ca="1" si="110"/>
        <v>0.48286546145880116</v>
      </c>
    </row>
    <row r="205" spans="1:32">
      <c r="A205" s="6">
        <v>2.6751495075922671</v>
      </c>
      <c r="B205" s="6">
        <v>-0.51807734419955642</v>
      </c>
      <c r="C205" s="6">
        <v>-1.706641108163697</v>
      </c>
      <c r="D205" s="6">
        <v>1.0002005005129837</v>
      </c>
      <c r="E205" s="6">
        <v>2.6633395852177419</v>
      </c>
      <c r="F205" s="6">
        <v>1.9243969150078943</v>
      </c>
      <c r="G205" s="6">
        <v>-0.20302992768790265</v>
      </c>
      <c r="H205" s="6">
        <v>-2.6040717468151113</v>
      </c>
      <c r="I205" s="40">
        <f>SUMPRODUCT(J205:O205,Results!B$12:G$12)+Results!$E$5*H205-AD205+AE205</f>
        <v>22.67223304349433</v>
      </c>
      <c r="J205" s="9">
        <f>SUMPRODUCT($A205:$F205,Results!$B$15:$G$15)</f>
        <v>17.374930361103242</v>
      </c>
      <c r="K205" s="9">
        <f>SUMPRODUCT($A205:$F205,Results!$B$16:$G$16)</f>
        <v>-3.9371603354140272</v>
      </c>
      <c r="L205" s="9">
        <f>SUMPRODUCT($A205:$F205,Results!$B$17:$G$17)</f>
        <v>6.0592948805047406</v>
      </c>
      <c r="M205" s="9">
        <f>SUMPRODUCT($A205:$F205,Results!$B$18:$G$18)</f>
        <v>1.9660360573791971</v>
      </c>
      <c r="N205" s="9">
        <f>SUMPRODUCT($A205:$F205,Results!$B$19:$G$19)</f>
        <v>-0.43785589139304953</v>
      </c>
      <c r="O205" s="9">
        <f>SUMPRODUCT($A205:$F205,Results!$B$20:$G$20)</f>
        <v>8.8577334605561582</v>
      </c>
      <c r="P205" s="9" cm="1">
        <f t="array" ref="P205">SUMPRODUCT(J205:O205,TRANSPOSE(BQ$20:BQ$25))+$AI$20-$BQ$27</f>
        <v>32.486336502796128</v>
      </c>
      <c r="Q205" s="27" cm="1">
        <f t="array" ref="Q205">SUMPRODUCT(J205:O205,TRANSPOSE(EX$20:EX$25))+$AI$20-$EX$27</f>
        <v>39.070130403648875</v>
      </c>
      <c r="R205" s="9">
        <f>I205-Results!$E$5*H205</f>
        <v>38.296663524384996</v>
      </c>
      <c r="S205" s="9" cm="1">
        <f t="array" ref="S205">SUMPRODUCT(J205:O205,TRANSPOSE(AW$28:AW$33))+$AI$20-$AH$26</f>
        <v>15.327177649565513</v>
      </c>
      <c r="T205" s="9">
        <f>SUMPRODUCT(J205:O205,Results!K$9:P$9)</f>
        <v>39.897454825056457</v>
      </c>
      <c r="U205" s="9">
        <f>SUMPRODUCT(J205:O205,Results!K$9:P$9)+$AI$20-$AH$31</f>
        <v>38.315226103983292</v>
      </c>
      <c r="V205" s="9">
        <f t="shared" si="111"/>
        <v>-9.8141034593017977</v>
      </c>
      <c r="W205" s="9">
        <f t="shared" si="112"/>
        <v>-16.397897360154545</v>
      </c>
      <c r="X205" s="9">
        <f t="shared" si="113"/>
        <v>-15.624430480890666</v>
      </c>
      <c r="Y205" s="9">
        <f t="shared" si="114"/>
        <v>7.345055393928817</v>
      </c>
      <c r="Z205" s="9">
        <f t="shared" si="115"/>
        <v>-10.069990383595801</v>
      </c>
      <c r="AA205" s="9">
        <f t="shared" si="116"/>
        <v>-15.642993060488962</v>
      </c>
      <c r="AC205" s="9">
        <v>-16.40699052698119</v>
      </c>
      <c r="AD205" s="9">
        <v>-16.40699052698119</v>
      </c>
      <c r="AE205" s="9">
        <f t="shared" si="117"/>
        <v>-16.40699052698119</v>
      </c>
      <c r="AF205" s="9">
        <f t="shared" ca="1" si="110"/>
        <v>0.65561552814489732</v>
      </c>
    </row>
    <row r="206" spans="1:32">
      <c r="A206" s="6">
        <v>1.9095908619600088</v>
      </c>
      <c r="B206" s="6">
        <v>3.0723708524951809</v>
      </c>
      <c r="C206" s="6">
        <v>8.2188570736094331</v>
      </c>
      <c r="D206" s="6">
        <v>4.8269212490244016</v>
      </c>
      <c r="E206" s="6">
        <v>1.6640395252578057</v>
      </c>
      <c r="F206" s="6">
        <v>4.8499005971053082</v>
      </c>
      <c r="G206" s="6">
        <v>2.3165550003906237</v>
      </c>
      <c r="H206" s="6">
        <v>-8.4486818736584812E-2</v>
      </c>
      <c r="I206" s="40">
        <f>SUMPRODUCT(J206:O206,Results!B$12:G$12)+Results!$E$5*H206-AD206+AE206</f>
        <v>19.947616212480842</v>
      </c>
      <c r="J206" s="9">
        <f>SUMPRODUCT($A206:$F206,Results!$B$15:$G$15)</f>
        <v>18.456480101282221</v>
      </c>
      <c r="K206" s="9">
        <f>SUMPRODUCT($A206:$F206,Results!$B$16:$G$16)</f>
        <v>-17.190591835721385</v>
      </c>
      <c r="L206" s="9">
        <f>SUMPRODUCT($A206:$F206,Results!$B$17:$G$17)</f>
        <v>13.195224130973937</v>
      </c>
      <c r="M206" s="9">
        <f>SUMPRODUCT($A206:$F206,Results!$B$18:$G$18)</f>
        <v>-9.6616602008916228</v>
      </c>
      <c r="N206" s="9">
        <f>SUMPRODUCT($A206:$F206,Results!$B$19:$G$19)</f>
        <v>-31.653413894807134</v>
      </c>
      <c r="O206" s="9">
        <f>SUMPRODUCT($A206:$F206,Results!$B$20:$G$20)</f>
        <v>6.4338717562033647</v>
      </c>
      <c r="P206" s="9" cm="1">
        <f t="array" ref="P206">SUMPRODUCT(J206:O206,TRANSPOSE(BQ$20:BQ$25))+$AI$20-$BQ$27</f>
        <v>31.786754292770716</v>
      </c>
      <c r="Q206" s="27" cm="1">
        <f t="array" ref="Q206">SUMPRODUCT(J206:O206,TRANSPOSE(EX$20:EX$25))+$AI$20-$EX$27</f>
        <v>21.182286848759759</v>
      </c>
      <c r="R206" s="9">
        <f>I206-Results!$E$5*H206</f>
        <v>20.454537124900352</v>
      </c>
      <c r="S206" s="9" cm="1">
        <f t="array" ref="S206">SUMPRODUCT(J206:O206,TRANSPOSE(AW$28:AW$33))+$AI$20-$AH$26</f>
        <v>51.79431793103096</v>
      </c>
      <c r="T206" s="9">
        <f>SUMPRODUCT(J206:O206,Results!K$9:P$9)</f>
        <v>22.247448056581845</v>
      </c>
      <c r="U206" s="9">
        <f>SUMPRODUCT(J206:O206,Results!K$9:P$9)+$AI$20-$AH$31</f>
        <v>20.665219335508688</v>
      </c>
      <c r="V206" s="9">
        <f t="shared" si="111"/>
        <v>-11.839138080289874</v>
      </c>
      <c r="W206" s="9">
        <f t="shared" si="112"/>
        <v>-1.234670636278917</v>
      </c>
      <c r="X206" s="9">
        <f t="shared" si="113"/>
        <v>-0.50692091241950976</v>
      </c>
      <c r="Y206" s="9">
        <f t="shared" si="114"/>
        <v>-31.846701718550118</v>
      </c>
      <c r="Z206" s="9">
        <f t="shared" si="115"/>
        <v>-12.79460721460929</v>
      </c>
      <c r="AA206" s="9">
        <f t="shared" si="116"/>
        <v>-0.71760312302784612</v>
      </c>
      <c r="AC206" s="9">
        <v>-1.1824396020905574</v>
      </c>
      <c r="AD206" s="9">
        <v>-1.1824396020905574</v>
      </c>
      <c r="AE206" s="9">
        <f t="shared" si="117"/>
        <v>-1.1824396020905574</v>
      </c>
      <c r="AF206" s="9">
        <f t="shared" ca="1" si="110"/>
        <v>0.31663288532753808</v>
      </c>
    </row>
    <row r="207" spans="1:32">
      <c r="A207" s="6">
        <v>-5.2075121852331138E-2</v>
      </c>
      <c r="B207" s="6">
        <v>11.967895729819585</v>
      </c>
      <c r="C207" s="6">
        <v>-0.17795086023453055</v>
      </c>
      <c r="D207" s="6">
        <v>-0.97776862742375148</v>
      </c>
      <c r="E207" s="6">
        <v>4.1282380013191684</v>
      </c>
      <c r="F207" s="6">
        <v>1.3287761976717223</v>
      </c>
      <c r="G207" s="6">
        <v>0.18329536155363513</v>
      </c>
      <c r="H207" s="6">
        <v>-2.2177464575735732</v>
      </c>
      <c r="I207" s="40">
        <f>SUMPRODUCT(J207:O207,Results!B$12:G$12)+Results!$E$5*H207-AD207+AE207</f>
        <v>8.6872544930157716</v>
      </c>
      <c r="J207" s="9">
        <f>SUMPRODUCT($A207:$F207,Results!$B$15:$G$15)</f>
        <v>-11.559325604941721</v>
      </c>
      <c r="K207" s="9">
        <f>SUMPRODUCT($A207:$F207,Results!$B$16:$G$16)</f>
        <v>-10.544333621568201</v>
      </c>
      <c r="L207" s="9">
        <f>SUMPRODUCT($A207:$F207,Results!$B$17:$G$17)</f>
        <v>27.146983466478055</v>
      </c>
      <c r="M207" s="9">
        <f>SUMPRODUCT($A207:$F207,Results!$B$18:$G$18)</f>
        <v>8.082652510000063</v>
      </c>
      <c r="N207" s="9">
        <f>SUMPRODUCT($A207:$F207,Results!$B$19:$G$19)</f>
        <v>-4.1750850402128137</v>
      </c>
      <c r="O207" s="9">
        <f>SUMPRODUCT($A207:$F207,Results!$B$20:$G$20)</f>
        <v>18.123206409355127</v>
      </c>
      <c r="P207" s="9" cm="1">
        <f t="array" ref="P207">SUMPRODUCT(J207:O207,TRANSPOSE(BQ$20:BQ$25))+$AI$20-$BQ$27</f>
        <v>20.364305420370812</v>
      </c>
      <c r="Q207" s="27" cm="1">
        <f t="array" ref="Q207">SUMPRODUCT(J207:O207,TRANSPOSE(EX$20:EX$25))+$AI$20-$EX$27</f>
        <v>18.888675810574284</v>
      </c>
      <c r="R207" s="9">
        <f>I207-Results!$E$5*H207</f>
        <v>21.99373323845721</v>
      </c>
      <c r="S207" s="9" cm="1">
        <f t="array" ref="S207">SUMPRODUCT(J207:O207,TRANSPOSE(AW$28:AW$33))+$AI$20-$AH$26</f>
        <v>12.440090959833945</v>
      </c>
      <c r="T207" s="9">
        <f>SUMPRODUCT(J207:O207,Results!K$9:P$9)</f>
        <v>24.157206502071723</v>
      </c>
      <c r="U207" s="9">
        <f>SUMPRODUCT(J207:O207,Results!K$9:P$9)+$AI$20-$AH$31</f>
        <v>22.574977780998566</v>
      </c>
      <c r="V207" s="9">
        <f t="shared" si="111"/>
        <v>-11.67705092735504</v>
      </c>
      <c r="W207" s="9">
        <f t="shared" si="112"/>
        <v>-10.201421317558513</v>
      </c>
      <c r="X207" s="9">
        <f t="shared" si="113"/>
        <v>-13.306478745441439</v>
      </c>
      <c r="Y207" s="9">
        <f t="shared" si="114"/>
        <v>-3.7528364668181737</v>
      </c>
      <c r="Z207" s="9">
        <f t="shared" si="115"/>
        <v>-24.05496893407436</v>
      </c>
      <c r="AA207" s="9">
        <f t="shared" si="116"/>
        <v>-13.887723287982794</v>
      </c>
      <c r="AC207" s="9">
        <v>-10.256446696760563</v>
      </c>
      <c r="AD207" s="9">
        <v>-10.256446696760563</v>
      </c>
      <c r="AE207" s="9">
        <f t="shared" si="117"/>
        <v>-10.256446696760563</v>
      </c>
      <c r="AF207" s="9">
        <f t="shared" ca="1" si="110"/>
        <v>0.65928563471344059</v>
      </c>
    </row>
    <row r="208" spans="1:32">
      <c r="A208" s="6">
        <v>0.80193181056706697</v>
      </c>
      <c r="B208" s="6">
        <v>6.9656973591380975</v>
      </c>
      <c r="C208" s="6">
        <v>-2.1050135245464721</v>
      </c>
      <c r="D208" s="6">
        <v>7.7094759842665432</v>
      </c>
      <c r="E208" s="6">
        <v>4.0072911325932576</v>
      </c>
      <c r="F208" s="6">
        <v>3.8881546976329373</v>
      </c>
      <c r="G208" s="6">
        <v>-1.3765864045746214</v>
      </c>
      <c r="H208" s="6">
        <v>-3.7776282237018299</v>
      </c>
      <c r="I208" s="40">
        <f>SUMPRODUCT(J208:O208,Results!B$12:G$12)+Results!$E$5*H208-AD208+AE208</f>
        <v>25.215510339851079</v>
      </c>
      <c r="J208" s="9">
        <f>SUMPRODUCT($A208:$F208,Results!$B$15:$G$15)</f>
        <v>-5.0652993404261446</v>
      </c>
      <c r="K208" s="9">
        <f>SUMPRODUCT($A208:$F208,Results!$B$16:$G$16)</f>
        <v>-6.9989370902042758</v>
      </c>
      <c r="L208" s="9">
        <f>SUMPRODUCT($A208:$F208,Results!$B$17:$G$17)</f>
        <v>30.673502267999034</v>
      </c>
      <c r="M208" s="9">
        <f>SUMPRODUCT($A208:$F208,Results!$B$18:$G$18)</f>
        <v>18.465894288639731</v>
      </c>
      <c r="N208" s="9">
        <f>SUMPRODUCT($A208:$F208,Results!$B$19:$G$19)</f>
        <v>-7.2468748332813018</v>
      </c>
      <c r="O208" s="9">
        <f>SUMPRODUCT($A208:$F208,Results!$B$20:$G$20)</f>
        <v>28.097789267598134</v>
      </c>
      <c r="P208" s="9" cm="1">
        <f t="array" ref="P208">SUMPRODUCT(J208:O208,TRANSPOSE(BQ$20:BQ$25))+$AI$20-$BQ$27</f>
        <v>44.845795942085026</v>
      </c>
      <c r="Q208" s="27" cm="1">
        <f t="array" ref="Q208">SUMPRODUCT(J208:O208,TRANSPOSE(EX$20:EX$25))+$AI$20-$EX$27</f>
        <v>48.49796820189124</v>
      </c>
      <c r="R208" s="9">
        <f>I208-Results!$E$5*H208</f>
        <v>47.881279682062058</v>
      </c>
      <c r="S208" s="9" cm="1">
        <f t="array" ref="S208">SUMPRODUCT(J208:O208,TRANSPOSE(AW$28:AW$33))+$AI$20-$AH$26</f>
        <v>19.229892097027076</v>
      </c>
      <c r="T208" s="9">
        <f>SUMPRODUCT(J208:O208,Results!K$9:P$9)</f>
        <v>50.529597734864765</v>
      </c>
      <c r="U208" s="9">
        <f>SUMPRODUCT(J208:O208,Results!K$9:P$9)+$AI$20-$AH$31</f>
        <v>48.947369013791615</v>
      </c>
      <c r="V208" s="9">
        <f t="shared" si="111"/>
        <v>-19.630285602233947</v>
      </c>
      <c r="W208" s="9">
        <f t="shared" si="112"/>
        <v>-23.282457862040161</v>
      </c>
      <c r="X208" s="9">
        <f t="shared" si="113"/>
        <v>-22.665769342210979</v>
      </c>
      <c r="Y208" s="9">
        <f t="shared" si="114"/>
        <v>5.9856182428240032</v>
      </c>
      <c r="Z208" s="9">
        <f t="shared" si="115"/>
        <v>-7.5267130872390524</v>
      </c>
      <c r="AA208" s="9">
        <f t="shared" si="116"/>
        <v>-23.731858673940536</v>
      </c>
      <c r="AC208" s="9">
        <v>-23.295566085389879</v>
      </c>
      <c r="AD208" s="9">
        <v>-23.295566085389879</v>
      </c>
      <c r="AE208" s="9">
        <f t="shared" si="117"/>
        <v>-23.295566085389879</v>
      </c>
      <c r="AF208" s="9">
        <f t="shared" ca="1" si="110"/>
        <v>0.85670297577205301</v>
      </c>
    </row>
    <row r="209" spans="1:32">
      <c r="A209" s="6">
        <v>5.100483943040417</v>
      </c>
      <c r="B209" s="6">
        <v>-7.4747568982963197E-2</v>
      </c>
      <c r="C209" s="6">
        <v>12.634593851258316</v>
      </c>
      <c r="D209" s="6">
        <v>0.59675050029274157</v>
      </c>
      <c r="E209" s="6">
        <v>0.56024404762447921</v>
      </c>
      <c r="F209" s="6">
        <v>5.8350489309431142</v>
      </c>
      <c r="G209" s="6">
        <v>4.0566797804820203</v>
      </c>
      <c r="H209" s="6">
        <v>1.6556379613548118</v>
      </c>
      <c r="I209" s="40">
        <f>SUMPRODUCT(J209:O209,Results!B$12:G$12)+Results!$E$5*H209-AD209+AE209</f>
        <v>18.504683972098068</v>
      </c>
      <c r="J209" s="9">
        <f>SUMPRODUCT($A209:$F209,Results!$B$15:$G$15)</f>
        <v>42.60436392347551</v>
      </c>
      <c r="K209" s="9">
        <f>SUMPRODUCT($A209:$F209,Results!$B$16:$G$16)</f>
        <v>-27.341001191124867</v>
      </c>
      <c r="L209" s="9">
        <f>SUMPRODUCT($A209:$F209,Results!$B$17:$G$17)</f>
        <v>-3.4362396150478336</v>
      </c>
      <c r="M209" s="9">
        <f>SUMPRODUCT($A209:$F209,Results!$B$18:$G$18)</f>
        <v>-26.719422337000303</v>
      </c>
      <c r="N209" s="9">
        <f>SUMPRODUCT($A209:$F209,Results!$B$19:$G$19)</f>
        <v>-37.902091433419486</v>
      </c>
      <c r="O209" s="9">
        <f>SUMPRODUCT($A209:$F209,Results!$B$20:$G$20)</f>
        <v>-4.3671796000608891</v>
      </c>
      <c r="P209" s="9" cm="1">
        <f t="array" ref="P209">SUMPRODUCT(J209:O209,TRANSPOSE(BQ$20:BQ$25))+$AI$20-$BQ$27</f>
        <v>27.729788582918204</v>
      </c>
      <c r="Q209" s="27" cm="1">
        <f t="array" ref="Q209">SUMPRODUCT(J209:O209,TRANSPOSE(EX$20:EX$25))+$AI$20-$EX$27</f>
        <v>9.4478878829241921</v>
      </c>
      <c r="R209" s="9">
        <f>I209-Results!$E$5*H209</f>
        <v>8.5708562039691962</v>
      </c>
      <c r="S209" s="9" cm="1">
        <f t="array" ref="S209">SUMPRODUCT(J209:O209,TRANSPOSE(AW$28:AW$33))+$AI$20-$AH$26</f>
        <v>68.582606033603</v>
      </c>
      <c r="T209" s="9">
        <f>SUMPRODUCT(J209:O209,Results!K$9:P$9)</f>
        <v>10.170584568130769</v>
      </c>
      <c r="U209" s="9">
        <f>SUMPRODUCT(J209:O209,Results!K$9:P$9)+$AI$20-$AH$31</f>
        <v>8.5883558470576133</v>
      </c>
      <c r="V209" s="9">
        <f t="shared" si="111"/>
        <v>-9.2251046108201358</v>
      </c>
      <c r="W209" s="9">
        <f t="shared" si="112"/>
        <v>9.0567960891738757</v>
      </c>
      <c r="X209" s="9">
        <f t="shared" si="113"/>
        <v>9.9338277681288716</v>
      </c>
      <c r="Y209" s="9">
        <f t="shared" si="114"/>
        <v>-50.077922061504935</v>
      </c>
      <c r="Z209" s="9">
        <f t="shared" si="115"/>
        <v>-14.237539454992064</v>
      </c>
      <c r="AA209" s="9">
        <f t="shared" si="116"/>
        <v>9.9163281250404545</v>
      </c>
      <c r="AC209" s="9">
        <v>9.1559457327896361</v>
      </c>
      <c r="AD209" s="9">
        <v>9.1559457327896361</v>
      </c>
      <c r="AE209" s="9">
        <f t="shared" si="117"/>
        <v>9.1559457327896361</v>
      </c>
      <c r="AF209" s="9">
        <f t="shared" ca="1" si="110"/>
        <v>0.1736857604907901</v>
      </c>
    </row>
    <row r="210" spans="1:32">
      <c r="A210" s="6">
        <v>3.413290578069077</v>
      </c>
      <c r="B210" s="6">
        <v>5.6554271549538591</v>
      </c>
      <c r="C210" s="6">
        <v>6.4229981662176892</v>
      </c>
      <c r="D210" s="6">
        <v>6.136670290574056</v>
      </c>
      <c r="E210" s="6">
        <v>1.0555641710609653</v>
      </c>
      <c r="F210" s="6">
        <v>10.878838749505638</v>
      </c>
      <c r="G210" s="6">
        <v>1.5492961761813762</v>
      </c>
      <c r="H210" s="6">
        <v>-0.85174564294583233</v>
      </c>
      <c r="I210" s="40">
        <f>SUMPRODUCT(J210:O210,Results!B$12:G$12)+Results!$E$5*H210-AD210+AE210</f>
        <v>-3.5930554482778811</v>
      </c>
      <c r="J210" s="9">
        <f>SUMPRODUCT($A210:$F210,Results!$B$15:$G$15)</f>
        <v>12.577806697921265</v>
      </c>
      <c r="K210" s="9">
        <f>SUMPRODUCT($A210:$F210,Results!$B$16:$G$16)</f>
        <v>-22.584816211733788</v>
      </c>
      <c r="L210" s="9">
        <f>SUMPRODUCT($A210:$F210,Results!$B$17:$G$17)</f>
        <v>21.023570537407455</v>
      </c>
      <c r="M210" s="9">
        <f>SUMPRODUCT($A210:$F210,Results!$B$18:$G$18)</f>
        <v>3.7433761762627515</v>
      </c>
      <c r="N210" s="9">
        <f>SUMPRODUCT($A210:$F210,Results!$B$19:$G$19)</f>
        <v>-23.424431479658931</v>
      </c>
      <c r="O210" s="9">
        <f>SUMPRODUCT($A210:$F210,Results!$B$20:$G$20)</f>
        <v>11.167383433309571</v>
      </c>
      <c r="P210" s="9" cm="1">
        <f t="array" ref="P210">SUMPRODUCT(J210:O210,TRANSPOSE(BQ$20:BQ$25))+$AI$20-$BQ$27</f>
        <v>27.408440454370222</v>
      </c>
      <c r="Q210" s="27" cm="1">
        <f t="array" ref="Q210">SUMPRODUCT(J210:O210,TRANSPOSE(EX$20:EX$25))+$AI$20-$EX$27</f>
        <v>4.241780587686435</v>
      </c>
      <c r="R210" s="9">
        <f>I210-Results!$E$5*H210</f>
        <v>1.5174184093971128</v>
      </c>
      <c r="S210" s="9" cm="1">
        <f t="array" ref="S210">SUMPRODUCT(J210:O210,TRANSPOSE(AW$28:AW$33))+$AI$20-$AH$26</f>
        <v>39.985320406052395</v>
      </c>
      <c r="T210" s="9">
        <f>SUMPRODUCT(J210:O210,Results!K$9:P$9)</f>
        <v>4.6924074583609361</v>
      </c>
      <c r="U210" s="9">
        <f>SUMPRODUCT(J210:O210,Results!K$9:P$9)+$AI$20-$AH$31</f>
        <v>3.1101787372877823</v>
      </c>
      <c r="V210" s="9">
        <f t="shared" si="111"/>
        <v>-31.001495902648102</v>
      </c>
      <c r="W210" s="9">
        <f t="shared" si="112"/>
        <v>-7.8348360359643161</v>
      </c>
      <c r="X210" s="9">
        <f t="shared" si="113"/>
        <v>-5.110473857674994</v>
      </c>
      <c r="Y210" s="9">
        <f t="shared" si="114"/>
        <v>-43.578375854330275</v>
      </c>
      <c r="Z210" s="9">
        <f t="shared" si="115"/>
        <v>-36.335278875368012</v>
      </c>
      <c r="AA210" s="9">
        <f t="shared" si="116"/>
        <v>-6.7032341855656634</v>
      </c>
      <c r="AC210" s="9">
        <v>-7.6844682382171223</v>
      </c>
      <c r="AD210" s="9">
        <v>-7.6844682382171223</v>
      </c>
      <c r="AE210" s="9">
        <f t="shared" si="117"/>
        <v>-7.6844682382171223</v>
      </c>
      <c r="AF210" s="9">
        <f t="shared" ca="1" si="110"/>
        <v>0.8213795326561919</v>
      </c>
    </row>
    <row r="211" spans="1:32">
      <c r="A211" s="6">
        <v>-0.20939174692218998</v>
      </c>
      <c r="B211" s="6">
        <v>3.0363106313322237</v>
      </c>
      <c r="C211" s="6">
        <v>2.300207703356647</v>
      </c>
      <c r="D211" s="6">
        <v>4.0349869625494872</v>
      </c>
      <c r="E211" s="6">
        <v>2.9967397313156696</v>
      </c>
      <c r="F211" s="6">
        <v>4.0350104391783983</v>
      </c>
      <c r="G211" s="6">
        <v>5.0292109425546148</v>
      </c>
      <c r="H211" s="6">
        <v>2.6281691234274063</v>
      </c>
      <c r="I211" s="40">
        <f>SUMPRODUCT(J211:O211,Results!B$12:G$12)+Results!$E$5*H211-AD211+AE211</f>
        <v>46.703409700767573</v>
      </c>
      <c r="J211" s="9">
        <f>SUMPRODUCT($A211:$F211,Results!$B$15:$G$15)</f>
        <v>6.2180401935719782</v>
      </c>
      <c r="K211" s="9">
        <f>SUMPRODUCT($A211:$F211,Results!$B$16:$G$16)</f>
        <v>-3.6057405492331496</v>
      </c>
      <c r="L211" s="9">
        <f>SUMPRODUCT($A211:$F211,Results!$B$17:$G$17)</f>
        <v>21.266295853390734</v>
      </c>
      <c r="M211" s="9">
        <f>SUMPRODUCT($A211:$F211,Results!$B$18:$G$18)</f>
        <v>1.7328452294627072</v>
      </c>
      <c r="N211" s="9">
        <f>SUMPRODUCT($A211:$F211,Results!$B$19:$G$19)</f>
        <v>-16.735222566912107</v>
      </c>
      <c r="O211" s="9">
        <f>SUMPRODUCT($A211:$F211,Results!$B$20:$G$20)</f>
        <v>5.907658257135898</v>
      </c>
      <c r="P211" s="9" cm="1">
        <f t="array" ref="P211">SUMPRODUCT(J211:O211,TRANSPOSE(BQ$20:BQ$25))+$AI$20-$BQ$27</f>
        <v>33.89108287281497</v>
      </c>
      <c r="Q211" s="27" cm="1">
        <f t="array" ref="Q211">SUMPRODUCT(J211:O211,TRANSPOSE(EX$20:EX$25))+$AI$20-$EX$27</f>
        <v>31.910044427510144</v>
      </c>
      <c r="R211" s="9">
        <f>I211-Results!$E$5*H211</f>
        <v>30.934394960203136</v>
      </c>
      <c r="S211" s="9" cm="1">
        <f t="array" ref="S211">SUMPRODUCT(J211:O211,TRANSPOSE(AW$28:AW$33))+$AI$20-$AH$26</f>
        <v>29.922218792385493</v>
      </c>
      <c r="T211" s="9">
        <f>SUMPRODUCT(J211:O211,Results!K$9:P$9)</f>
        <v>33.096434758019754</v>
      </c>
      <c r="U211" s="9">
        <f>SUMPRODUCT(J211:O211,Results!K$9:P$9)+$AI$20-$AH$31</f>
        <v>31.514206036946604</v>
      </c>
      <c r="V211" s="9">
        <f t="shared" si="111"/>
        <v>12.812326827952603</v>
      </c>
      <c r="W211" s="9">
        <f t="shared" si="112"/>
        <v>14.793365273257429</v>
      </c>
      <c r="X211" s="9">
        <f t="shared" si="113"/>
        <v>15.769014740564437</v>
      </c>
      <c r="Y211" s="9">
        <f t="shared" si="114"/>
        <v>16.781190908382079</v>
      </c>
      <c r="Z211" s="9">
        <f t="shared" si="115"/>
        <v>13.961186273677441</v>
      </c>
      <c r="AA211" s="9">
        <f t="shared" si="116"/>
        <v>15.189203663820969</v>
      </c>
      <c r="AC211" s="9">
        <v>14.809351630020537</v>
      </c>
      <c r="AD211" s="9">
        <v>14.809351630020537</v>
      </c>
      <c r="AE211" s="9">
        <f t="shared" si="117"/>
        <v>14.809351630020537</v>
      </c>
      <c r="AF211" s="9">
        <f t="shared" ca="1" si="110"/>
        <v>0.32324498217835818</v>
      </c>
    </row>
    <row r="212" spans="1:32">
      <c r="A212" s="6">
        <v>2.2333266211350336</v>
      </c>
      <c r="B212" s="6">
        <v>-0.26766771227637209</v>
      </c>
      <c r="C212" s="6">
        <v>1.5003293969503997</v>
      </c>
      <c r="D212" s="6">
        <v>1.0012084463818756</v>
      </c>
      <c r="E212" s="6">
        <v>1.3231976008128505</v>
      </c>
      <c r="F212" s="6">
        <v>-3.5202497645940274</v>
      </c>
      <c r="G212" s="6">
        <v>1.7587807085436047</v>
      </c>
      <c r="H212" s="6">
        <v>-0.6422611105836038</v>
      </c>
      <c r="I212" s="40">
        <f>SUMPRODUCT(J212:O212,Results!B$12:G$12)+Results!$E$5*H212-AD212+AE212</f>
        <v>29.158207170131128</v>
      </c>
      <c r="J212" s="9">
        <f>SUMPRODUCT($A212:$F212,Results!$B$15:$G$15)</f>
        <v>14.915255009810613</v>
      </c>
      <c r="K212" s="9">
        <f>SUMPRODUCT($A212:$F212,Results!$B$16:$G$16)</f>
        <v>-8.0787210134901066</v>
      </c>
      <c r="L212" s="9">
        <f>SUMPRODUCT($A212:$F212,Results!$B$17:$G$17)</f>
        <v>-5.1802245148273718</v>
      </c>
      <c r="M212" s="9">
        <f>SUMPRODUCT($A212:$F212,Results!$B$18:$G$18)</f>
        <v>-7.8507120133047881</v>
      </c>
      <c r="N212" s="9">
        <f>SUMPRODUCT($A212:$F212,Results!$B$19:$G$19)</f>
        <v>-8.2607506090351315</v>
      </c>
      <c r="O212" s="9">
        <f>SUMPRODUCT($A212:$F212,Results!$B$20:$G$20)</f>
        <v>12.028462084439699</v>
      </c>
      <c r="P212" s="9" cm="1">
        <f t="array" ref="P212">SUMPRODUCT(J212:O212,TRANSPOSE(BQ$20:BQ$25))+$AI$20-$BQ$27</f>
        <v>18.982486650056309</v>
      </c>
      <c r="Q212" s="27" cm="1">
        <f t="array" ref="Q212">SUMPRODUCT(J212:O212,TRANSPOSE(EX$20:EX$25))+$AI$20-$EX$27</f>
        <v>31.048553734321032</v>
      </c>
      <c r="R212" s="9">
        <f>I212-Results!$E$5*H212</f>
        <v>33.011773833632752</v>
      </c>
      <c r="S212" s="9" cm="1">
        <f t="array" ref="S212">SUMPRODUCT(J212:O212,TRANSPOSE(AW$28:AW$33))+$AI$20-$AH$26</f>
        <v>18.957736041532712</v>
      </c>
      <c r="T212" s="9">
        <f>SUMPRODUCT(J212:O212,Results!K$9:P$9)</f>
        <v>32.653810698882985</v>
      </c>
      <c r="U212" s="9">
        <f>SUMPRODUCT(J212:O212,Results!K$9:P$9)+$AI$20-$AH$31</f>
        <v>31.071581977809828</v>
      </c>
      <c r="V212" s="9">
        <f t="shared" si="111"/>
        <v>10.175720520074819</v>
      </c>
      <c r="W212" s="9">
        <f t="shared" si="112"/>
        <v>-1.8903465641899047</v>
      </c>
      <c r="X212" s="9">
        <f t="shared" si="113"/>
        <v>-3.8535666635016241</v>
      </c>
      <c r="Y212" s="9">
        <f t="shared" si="114"/>
        <v>10.200471128598416</v>
      </c>
      <c r="Z212" s="9">
        <f t="shared" si="115"/>
        <v>-3.5840162569590035</v>
      </c>
      <c r="AA212" s="9">
        <f t="shared" si="116"/>
        <v>-1.9133748076787001</v>
      </c>
      <c r="AC212" s="9">
        <v>-1.9727926333215535</v>
      </c>
      <c r="AD212" s="9">
        <v>-1.9727926333215535</v>
      </c>
      <c r="AE212" s="9">
        <f t="shared" si="117"/>
        <v>-1.9727926333215535</v>
      </c>
      <c r="AF212" s="9">
        <f t="shared" ca="1" si="110"/>
        <v>0.17645495596544158</v>
      </c>
    </row>
    <row r="213" spans="1:32">
      <c r="A213" s="6">
        <v>12.905870733270353</v>
      </c>
      <c r="B213" s="6">
        <v>0.59271104013154641</v>
      </c>
      <c r="C213" s="6">
        <v>0.29839096696058354</v>
      </c>
      <c r="D213" s="6">
        <v>2.1580177591799203</v>
      </c>
      <c r="E213" s="6">
        <v>8.3963279126225956</v>
      </c>
      <c r="F213" s="6">
        <v>2.7671345802693059</v>
      </c>
      <c r="G213" s="6">
        <v>10.92866301400743</v>
      </c>
      <c r="H213" s="6">
        <v>8.5276211948802221</v>
      </c>
      <c r="I213" s="40">
        <f>SUMPRODUCT(J213:O213,Results!B$12:G$12)+Results!$E$5*H213-AD213+AE213</f>
        <v>184.6274566482407</v>
      </c>
      <c r="J213" s="9">
        <f>SUMPRODUCT($A213:$F213,Results!$B$15:$G$15)</f>
        <v>75.072402673312396</v>
      </c>
      <c r="K213" s="9">
        <f>SUMPRODUCT($A213:$F213,Results!$B$16:$G$16)</f>
        <v>-34.947722603791362</v>
      </c>
      <c r="L213" s="9">
        <f>SUMPRODUCT($A213:$F213,Results!$B$17:$G$17)</f>
        <v>5.7059731546451591</v>
      </c>
      <c r="M213" s="9">
        <f>SUMPRODUCT($A213:$F213,Results!$B$18:$G$18)</f>
        <v>-9.8525242864286291</v>
      </c>
      <c r="N213" s="9">
        <f>SUMPRODUCT($A213:$F213,Results!$B$19:$G$19)</f>
        <v>-15.637028767170056</v>
      </c>
      <c r="O213" s="9">
        <f>SUMPRODUCT($A213:$F213,Results!$B$20:$G$20)</f>
        <v>41.919741087889278</v>
      </c>
      <c r="P213" s="9" cm="1">
        <f t="array" ref="P213">SUMPRODUCT(J213:O213,TRANSPOSE(BQ$20:BQ$25))+$AI$20-$BQ$27</f>
        <v>119.04267017164213</v>
      </c>
      <c r="Q213" s="27" cm="1">
        <f t="array" ref="Q213">SUMPRODUCT(J213:O213,TRANSPOSE(EX$20:EX$25))+$AI$20-$EX$27</f>
        <v>134.17060504091089</v>
      </c>
      <c r="R213" s="9">
        <f>I213-Results!$E$5*H213</f>
        <v>133.46172947895937</v>
      </c>
      <c r="S213" s="9" cm="1">
        <f t="array" ref="S213">SUMPRODUCT(J213:O213,TRANSPOSE(AW$28:AW$33))+$AI$20-$AH$26</f>
        <v>89.049973063489617</v>
      </c>
      <c r="T213" s="9">
        <f>SUMPRODUCT(J213:O213,Results!K$9:P$9)</f>
        <v>137.73406484231799</v>
      </c>
      <c r="U213" s="9">
        <f>SUMPRODUCT(J213:O213,Results!K$9:P$9)+$AI$20-$AH$31</f>
        <v>136.15183612124483</v>
      </c>
      <c r="V213" s="9">
        <f t="shared" si="111"/>
        <v>65.584786476598566</v>
      </c>
      <c r="W213" s="9">
        <f t="shared" si="112"/>
        <v>50.45685160732981</v>
      </c>
      <c r="X213" s="9">
        <f t="shared" si="113"/>
        <v>51.165727169281325</v>
      </c>
      <c r="Y213" s="9">
        <f t="shared" si="114"/>
        <v>95.577483584751079</v>
      </c>
      <c r="Z213" s="9">
        <f t="shared" si="115"/>
        <v>151.88523322115057</v>
      </c>
      <c r="AA213" s="9">
        <f t="shared" si="116"/>
        <v>48.475620526995868</v>
      </c>
      <c r="AC213" s="9">
        <v>50.415753263340292</v>
      </c>
      <c r="AD213" s="9">
        <v>50.415753263340292</v>
      </c>
      <c r="AE213" s="9">
        <f t="shared" si="117"/>
        <v>50.415753263340292</v>
      </c>
      <c r="AF213" s="9">
        <f t="shared" ca="1" si="110"/>
        <v>0.55861181303548557</v>
      </c>
    </row>
    <row r="214" spans="1:32">
      <c r="A214" s="6">
        <v>10.3700655568539</v>
      </c>
      <c r="B214" s="6">
        <v>0.88154178338106104</v>
      </c>
      <c r="C214" s="6">
        <v>7.282644729530233</v>
      </c>
      <c r="D214" s="6">
        <v>-1.935234460835183</v>
      </c>
      <c r="E214" s="6">
        <v>2.4821562476196504</v>
      </c>
      <c r="F214" s="6">
        <v>1.9950730035168993</v>
      </c>
      <c r="G214" s="6">
        <v>6.2140688981645527</v>
      </c>
      <c r="H214" s="6">
        <v>3.8130270790373442</v>
      </c>
      <c r="I214" s="40">
        <f>SUMPRODUCT(J214:O214,Results!B$12:G$12)+Results!$E$5*H214-AD214+AE214</f>
        <v>69.144236126265398</v>
      </c>
      <c r="J214" s="9">
        <f>SUMPRODUCT($A214:$F214,Results!$B$15:$G$15)</f>
        <v>57.364326253531544</v>
      </c>
      <c r="K214" s="9">
        <f>SUMPRODUCT($A214:$F214,Results!$B$16:$G$16)</f>
        <v>-37.821967875850312</v>
      </c>
      <c r="L214" s="9">
        <f>SUMPRODUCT($A214:$F214,Results!$B$17:$G$17)</f>
        <v>-13.159086977594042</v>
      </c>
      <c r="M214" s="9">
        <f>SUMPRODUCT($A214:$F214,Results!$B$18:$G$18)</f>
        <v>-22.895767550059649</v>
      </c>
      <c r="N214" s="9">
        <f>SUMPRODUCT($A214:$F214,Results!$B$19:$G$19)</f>
        <v>-20.809379698418329</v>
      </c>
      <c r="O214" s="9">
        <f>SUMPRODUCT($A214:$F214,Results!$B$20:$G$20)</f>
        <v>18.893750025955953</v>
      </c>
      <c r="P214" s="9" cm="1">
        <f t="array" ref="P214">SUMPRODUCT(J214:O214,TRANSPOSE(BQ$20:BQ$25))+$AI$20-$BQ$27</f>
        <v>48.538336199902865</v>
      </c>
      <c r="Q214" s="27" cm="1">
        <f t="array" ref="Q214">SUMPRODUCT(J214:O214,TRANSPOSE(EX$20:EX$25))+$AI$20-$EX$27</f>
        <v>45.134041576399341</v>
      </c>
      <c r="R214" s="9">
        <f>I214-Results!$E$5*H214</f>
        <v>46.266073652041328</v>
      </c>
      <c r="S214" s="9" cm="1">
        <f t="array" ref="S214">SUMPRODUCT(J214:O214,TRANSPOSE(AW$28:AW$33))+$AI$20-$AH$26</f>
        <v>65.669148317518633</v>
      </c>
      <c r="T214" s="9">
        <f>SUMPRODUCT(J214:O214,Results!K$9:P$9)</f>
        <v>47.899550580273491</v>
      </c>
      <c r="U214" s="9">
        <f>SUMPRODUCT(J214:O214,Results!K$9:P$9)+$AI$20-$AH$31</f>
        <v>46.317321859200334</v>
      </c>
      <c r="V214" s="9">
        <f t="shared" si="111"/>
        <v>20.605899926362532</v>
      </c>
      <c r="W214" s="9">
        <f t="shared" si="112"/>
        <v>24.010194549866057</v>
      </c>
      <c r="X214" s="9">
        <f t="shared" si="113"/>
        <v>22.878162474224069</v>
      </c>
      <c r="Y214" s="9">
        <f t="shared" si="114"/>
        <v>3.475087808746764</v>
      </c>
      <c r="Z214" s="9">
        <f t="shared" si="115"/>
        <v>36.402012699175266</v>
      </c>
      <c r="AA214" s="9">
        <f t="shared" si="116"/>
        <v>22.826914267065064</v>
      </c>
      <c r="AC214" s="9">
        <v>24.025033983564143</v>
      </c>
      <c r="AD214" s="9">
        <v>24.025033983564143</v>
      </c>
      <c r="AE214" s="9">
        <f t="shared" si="117"/>
        <v>24.025033983564143</v>
      </c>
      <c r="AF214" s="9">
        <f t="shared" ca="1" si="110"/>
        <v>0.95924111590991423</v>
      </c>
    </row>
    <row r="215" spans="1:32">
      <c r="A215" s="6">
        <v>9.7432197648930323</v>
      </c>
      <c r="B215" s="6">
        <v>3.6034615318558836</v>
      </c>
      <c r="C215" s="6">
        <v>-6.6416728668137678E-2</v>
      </c>
      <c r="D215" s="6">
        <v>-1.028701301267017</v>
      </c>
      <c r="E215" s="6">
        <v>4.9475779426658475</v>
      </c>
      <c r="F215" s="6">
        <v>2.6613810119947363</v>
      </c>
      <c r="G215" s="6">
        <v>0.29386156372820804</v>
      </c>
      <c r="H215" s="6">
        <v>-2.1071802553990002</v>
      </c>
      <c r="I215" s="40">
        <f>SUMPRODUCT(J215:O215,Results!B$12:G$12)+Results!$E$5*H215-AD215+AE215</f>
        <v>57.367843444605263</v>
      </c>
      <c r="J215" s="9">
        <f>SUMPRODUCT($A215:$F215,Results!$B$15:$G$15)</f>
        <v>45.128144020896286</v>
      </c>
      <c r="K215" s="9">
        <f>SUMPRODUCT($A215:$F215,Results!$B$16:$G$16)</f>
        <v>-29.955697377611049</v>
      </c>
      <c r="L215" s="9">
        <f>SUMPRODUCT($A215:$F215,Results!$B$17:$G$17)</f>
        <v>2.2465227535935877</v>
      </c>
      <c r="M215" s="9">
        <f>SUMPRODUCT($A215:$F215,Results!$B$18:$G$18)</f>
        <v>-4.0912138668525913</v>
      </c>
      <c r="N215" s="9">
        <f>SUMPRODUCT($A215:$F215,Results!$B$19:$G$19)</f>
        <v>-3.906839718662285</v>
      </c>
      <c r="O215" s="9">
        <f>SUMPRODUCT($A215:$F215,Results!$B$20:$G$20)</f>
        <v>30.710375389407794</v>
      </c>
      <c r="P215" s="9" cm="1">
        <f t="array" ref="P215">SUMPRODUCT(J215:O215,TRANSPOSE(BQ$20:BQ$25))+$AI$20-$BQ$27</f>
        <v>64.469813371860397</v>
      </c>
      <c r="Q215" s="27" cm="1">
        <f t="array" ref="Q215">SUMPRODUCT(J215:O215,TRANSPOSE(EX$20:EX$25))+$AI$20-$EX$27</f>
        <v>69.309365516666105</v>
      </c>
      <c r="R215" s="9">
        <f>I215-Results!$E$5*H215</f>
        <v>70.010924976999263</v>
      </c>
      <c r="S215" s="9" cm="1">
        <f t="array" ref="S215">SUMPRODUCT(J215:O215,TRANSPOSE(AW$28:AW$33))+$AI$20-$AH$26</f>
        <v>47.662268143919803</v>
      </c>
      <c r="T215" s="9">
        <f>SUMPRODUCT(J215:O215,Results!K$9:P$9)</f>
        <v>72.920238153486764</v>
      </c>
      <c r="U215" s="9">
        <f>SUMPRODUCT(J215:O215,Results!K$9:P$9)+$AI$20-$AH$31</f>
        <v>71.3380094324136</v>
      </c>
      <c r="V215" s="9">
        <f t="shared" si="111"/>
        <v>-7.1019699272551335</v>
      </c>
      <c r="W215" s="9">
        <f t="shared" si="112"/>
        <v>-11.941522072060842</v>
      </c>
      <c r="X215" s="9">
        <f t="shared" si="113"/>
        <v>-12.643081532394</v>
      </c>
      <c r="Y215" s="9">
        <f t="shared" si="114"/>
        <v>9.7055753006854601</v>
      </c>
      <c r="Z215" s="9">
        <f t="shared" si="115"/>
        <v>24.625620017515132</v>
      </c>
      <c r="AA215" s="9">
        <f t="shared" si="116"/>
        <v>-13.970165987808336</v>
      </c>
      <c r="AC215" s="9">
        <v>-11.957064717556158</v>
      </c>
      <c r="AD215" s="9">
        <v>-11.957064717556158</v>
      </c>
      <c r="AE215" s="9">
        <f t="shared" si="117"/>
        <v>-11.957064717556158</v>
      </c>
      <c r="AF215" s="9">
        <f t="shared" ca="1" si="110"/>
        <v>0.23694683381317982</v>
      </c>
    </row>
    <row r="216" spans="1:32">
      <c r="A216" s="6">
        <v>10.002839398449064</v>
      </c>
      <c r="B216" s="6">
        <v>1.1360689967401312</v>
      </c>
      <c r="C216" s="6">
        <v>15.880656338604028</v>
      </c>
      <c r="D216" s="6">
        <v>-0.43856790037618237</v>
      </c>
      <c r="E216" s="6">
        <v>7.9489281851556965</v>
      </c>
      <c r="F216" s="6">
        <v>0.82268426949976203</v>
      </c>
      <c r="G216" s="6">
        <v>0.2689498249320007</v>
      </c>
      <c r="H216" s="6">
        <v>-2.1320919941952079</v>
      </c>
      <c r="I216" s="40">
        <f>SUMPRODUCT(J216:O216,Results!B$12:G$12)+Results!$E$5*H216-AD216+AE216</f>
        <v>104.94665585089072</v>
      </c>
      <c r="J216" s="9">
        <f>SUMPRODUCT($A216:$F216,Results!$B$15:$G$15)</f>
        <v>90.257361249272975</v>
      </c>
      <c r="K216" s="9">
        <f>SUMPRODUCT($A216:$F216,Results!$B$16:$G$16)</f>
        <v>-42.918045531801006</v>
      </c>
      <c r="L216" s="9">
        <f>SUMPRODUCT($A216:$F216,Results!$B$17:$G$17)</f>
        <v>1.9688280839875996</v>
      </c>
      <c r="M216" s="9">
        <f>SUMPRODUCT($A216:$F216,Results!$B$18:$G$18)</f>
        <v>-48.68128435159133</v>
      </c>
      <c r="N216" s="9">
        <f>SUMPRODUCT($A216:$F216,Results!$B$19:$G$19)</f>
        <v>-62.238473603231192</v>
      </c>
      <c r="O216" s="9">
        <f>SUMPRODUCT($A216:$F216,Results!$B$20:$G$20)</f>
        <v>16.140784494725025</v>
      </c>
      <c r="P216" s="9" cm="1">
        <f t="array" ref="P216">SUMPRODUCT(J216:O216,TRANSPOSE(BQ$20:BQ$25))+$AI$20-$BQ$27</f>
        <v>114.34629321171028</v>
      </c>
      <c r="Q216" s="27" cm="1">
        <f t="array" ref="Q216">SUMPRODUCT(J216:O216,TRANSPOSE(EX$20:EX$25))+$AI$20-$EX$27</f>
        <v>116.12838675024332</v>
      </c>
      <c r="R216" s="9">
        <f>I216-Results!$E$5*H216</f>
        <v>117.73920781606196</v>
      </c>
      <c r="S216" s="9" cm="1">
        <f t="array" ref="S216">SUMPRODUCT(J216:O216,TRANSPOSE(AW$28:AW$33))+$AI$20-$AH$26</f>
        <v>148.1684652735417</v>
      </c>
      <c r="T216" s="9">
        <f>SUMPRODUCT(J216:O216,Results!K$9:P$9)</f>
        <v>121.05417582993005</v>
      </c>
      <c r="U216" s="9">
        <f>SUMPRODUCT(J216:O216,Results!K$9:P$9)+$AI$20-$AH$31</f>
        <v>119.47194710885688</v>
      </c>
      <c r="V216" s="9">
        <f t="shared" si="111"/>
        <v>-9.399637360819554</v>
      </c>
      <c r="W216" s="9">
        <f t="shared" si="112"/>
        <v>-11.181730899352601</v>
      </c>
      <c r="X216" s="9">
        <f t="shared" si="113"/>
        <v>-12.792551965171242</v>
      </c>
      <c r="Y216" s="9">
        <f t="shared" si="114"/>
        <v>-43.221809422650978</v>
      </c>
      <c r="Z216" s="9">
        <f t="shared" si="115"/>
        <v>72.204432423800597</v>
      </c>
      <c r="AA216" s="9">
        <f t="shared" si="116"/>
        <v>-14.52529125796616</v>
      </c>
      <c r="AC216" s="9">
        <v>-11.228523997716565</v>
      </c>
      <c r="AD216" s="9">
        <v>-11.228523997716565</v>
      </c>
      <c r="AE216" s="9">
        <f t="shared" si="117"/>
        <v>-11.228523997716565</v>
      </c>
      <c r="AF216" s="9">
        <f t="shared" ca="1" si="110"/>
        <v>0.90554362207043027</v>
      </c>
    </row>
    <row r="217" spans="1:32">
      <c r="A217" s="6">
        <v>3.2710390649617649</v>
      </c>
      <c r="B217" s="6">
        <v>1.3515603945646764</v>
      </c>
      <c r="C217" s="6">
        <v>2.3486597759388959</v>
      </c>
      <c r="D217" s="6">
        <v>4.0594714049005178</v>
      </c>
      <c r="E217" s="6">
        <v>3.5973808864998968</v>
      </c>
      <c r="F217" s="6">
        <v>0.64902631812226019</v>
      </c>
      <c r="G217" s="6">
        <v>1.0469619727170915E-2</v>
      </c>
      <c r="H217" s="6">
        <v>-2.3905721994000375</v>
      </c>
      <c r="I217" s="40">
        <f>SUMPRODUCT(J217:O217,Results!B$12:G$12)+Results!$E$5*H217-AD217+AE217</f>
        <v>43.979207613388887</v>
      </c>
      <c r="J217" s="9">
        <f>SUMPRODUCT($A217:$F217,Results!$B$15:$G$15)</f>
        <v>23.967489274146594</v>
      </c>
      <c r="K217" s="9">
        <f>SUMPRODUCT($A217:$F217,Results!$B$16:$G$16)</f>
        <v>-12.531793913427926</v>
      </c>
      <c r="L217" s="9">
        <f>SUMPRODUCT($A217:$F217,Results!$B$17:$G$17)</f>
        <v>9.5240087812694334</v>
      </c>
      <c r="M217" s="9">
        <f>SUMPRODUCT($A217:$F217,Results!$B$18:$G$18)</f>
        <v>-4.654035781837023</v>
      </c>
      <c r="N217" s="9">
        <f>SUMPRODUCT($A217:$F217,Results!$B$19:$G$19)</f>
        <v>-17.603531240384466</v>
      </c>
      <c r="O217" s="9">
        <f>SUMPRODUCT($A217:$F217,Results!$B$20:$G$20)</f>
        <v>18.184715211192763</v>
      </c>
      <c r="P217" s="9" cm="1">
        <f t="array" ref="P217">SUMPRODUCT(J217:O217,TRANSPOSE(BQ$20:BQ$25))+$AI$20-$BQ$27</f>
        <v>50.393826805211724</v>
      </c>
      <c r="Q217" s="27" cm="1">
        <f t="array" ref="Q217">SUMPRODUCT(J217:O217,TRANSPOSE(EX$20:EX$25))+$AI$20-$EX$27</f>
        <v>58.163495442040073</v>
      </c>
      <c r="R217" s="9">
        <f>I217-Results!$E$5*H217</f>
        <v>58.322640809789114</v>
      </c>
      <c r="S217" s="9" cm="1">
        <f t="array" ref="S217">SUMPRODUCT(J217:O217,TRANSPOSE(AW$28:AW$33))+$AI$20-$AH$26</f>
        <v>43.77965134147469</v>
      </c>
      <c r="T217" s="9">
        <f>SUMPRODUCT(J217:O217,Results!K$9:P$9)</f>
        <v>59.916684872258223</v>
      </c>
      <c r="U217" s="9">
        <f>SUMPRODUCT(J217:O217,Results!K$9:P$9)+$AI$20-$AH$31</f>
        <v>58.334456151185066</v>
      </c>
      <c r="V217" s="9">
        <f t="shared" si="111"/>
        <v>-6.4146191918228368</v>
      </c>
      <c r="W217" s="9">
        <f t="shared" si="112"/>
        <v>-14.184287828651186</v>
      </c>
      <c r="X217" s="9">
        <f t="shared" si="113"/>
        <v>-14.343433196400227</v>
      </c>
      <c r="Y217" s="9">
        <f t="shared" si="114"/>
        <v>0.19955627191419723</v>
      </c>
      <c r="Z217" s="9">
        <f t="shared" si="115"/>
        <v>11.236984186298756</v>
      </c>
      <c r="AA217" s="9">
        <f t="shared" si="116"/>
        <v>-14.355248537796179</v>
      </c>
      <c r="AC217" s="9">
        <v>-14.223637515265132</v>
      </c>
      <c r="AD217" s="9">
        <v>-14.223637515265132</v>
      </c>
      <c r="AE217" s="9">
        <f t="shared" si="117"/>
        <v>-14.223637515265132</v>
      </c>
      <c r="AF217" s="9">
        <f t="shared" ca="1" si="110"/>
        <v>0.25972689724810993</v>
      </c>
    </row>
    <row r="218" spans="1:32">
      <c r="A218" s="6">
        <v>-0.37509296338464432</v>
      </c>
      <c r="B218" s="6">
        <v>1.5588715882041313</v>
      </c>
      <c r="C218" s="6">
        <v>1.8610186066138099</v>
      </c>
      <c r="D218" s="6">
        <v>-2.5119984527641037</v>
      </c>
      <c r="E218" s="6">
        <v>1.3657750864525966</v>
      </c>
      <c r="F218" s="6">
        <v>3.3957013736826878</v>
      </c>
      <c r="G218" s="6">
        <v>-0.96363533060987272</v>
      </c>
      <c r="H218" s="6">
        <v>-3.3646771497370813</v>
      </c>
      <c r="I218" s="40">
        <f>SUMPRODUCT(J218:O218,Results!B$12:G$12)+Results!$E$5*H218-AD218+AE218</f>
        <v>-21.567724701631409</v>
      </c>
      <c r="J218" s="9">
        <f>SUMPRODUCT($A218:$F218,Results!$B$15:$G$15)</f>
        <v>5.3901680258141296</v>
      </c>
      <c r="K218" s="9">
        <f>SUMPRODUCT($A218:$F218,Results!$B$16:$G$16)</f>
        <v>-0.49809683309230113</v>
      </c>
      <c r="L218" s="9">
        <f>SUMPRODUCT($A218:$F218,Results!$B$17:$G$17)</f>
        <v>8.7839408161708068</v>
      </c>
      <c r="M218" s="9">
        <f>SUMPRODUCT($A218:$F218,Results!$B$18:$G$18)</f>
        <v>-4.2325676106754422</v>
      </c>
      <c r="N218" s="9">
        <f>SUMPRODUCT($A218:$F218,Results!$B$19:$G$19)</f>
        <v>-5.7145009708037318</v>
      </c>
      <c r="O218" s="9">
        <f>SUMPRODUCT($A218:$F218,Results!$B$20:$G$20)</f>
        <v>-9.7390774176042072</v>
      </c>
      <c r="P218" s="9" cm="1">
        <f t="array" ref="P218">SUMPRODUCT(J218:O218,TRANSPOSE(BQ$20:BQ$25))+$AI$20-$BQ$27</f>
        <v>4.8466060246302476</v>
      </c>
      <c r="Q218" s="27" cm="1">
        <f t="array" ref="Q218">SUMPRODUCT(J218:O218,TRANSPOSE(EX$20:EX$25))+$AI$20-$EX$27</f>
        <v>-1.210051518313989</v>
      </c>
      <c r="R218" s="9">
        <f>I218-Results!$E$5*H218</f>
        <v>-1.3796618032089221</v>
      </c>
      <c r="S218" s="9" cm="1">
        <f t="array" ref="S218">SUMPRODUCT(J218:O218,TRANSPOSE(AW$28:AW$33))+$AI$20-$AH$26</f>
        <v>9.4148204993963418</v>
      </c>
      <c r="T218" s="9">
        <f>SUMPRODUCT(J218:O218,Results!K$9:P$9)</f>
        <v>2.3026002404609613E-2</v>
      </c>
      <c r="U218" s="9">
        <f>SUMPRODUCT(J218:O218,Results!K$9:P$9)+$AI$20-$AH$31</f>
        <v>-1.5592027186685442</v>
      </c>
      <c r="V218" s="9">
        <f t="shared" si="111"/>
        <v>-26.414330726261657</v>
      </c>
      <c r="W218" s="9">
        <f t="shared" si="112"/>
        <v>-20.35767318331742</v>
      </c>
      <c r="X218" s="9">
        <f t="shared" si="113"/>
        <v>-20.188062898422487</v>
      </c>
      <c r="Y218" s="9">
        <f t="shared" si="114"/>
        <v>-30.982545201027751</v>
      </c>
      <c r="Z218" s="9">
        <f t="shared" si="115"/>
        <v>-54.309948128721544</v>
      </c>
      <c r="AA218" s="9">
        <f t="shared" si="116"/>
        <v>-20.008521982962865</v>
      </c>
      <c r="AC218" s="9">
        <v>-20.327731390206015</v>
      </c>
      <c r="AD218" s="9">
        <v>-20.327731390206015</v>
      </c>
      <c r="AE218" s="9">
        <f t="shared" si="117"/>
        <v>-20.327731390206015</v>
      </c>
      <c r="AF218" s="9">
        <f t="shared" ca="1" si="110"/>
        <v>0.37741159763937138</v>
      </c>
    </row>
    <row r="219" spans="1:32">
      <c r="A219" s="6">
        <v>1.0510682110384395</v>
      </c>
      <c r="B219" s="6">
        <v>-0.26034400494938109</v>
      </c>
      <c r="C219" s="6">
        <v>3.350709238258772</v>
      </c>
      <c r="D219" s="6">
        <v>1.3545276431487012</v>
      </c>
      <c r="E219" s="6">
        <v>1.7885889906531938</v>
      </c>
      <c r="F219" s="6">
        <v>2.1413424495527811</v>
      </c>
      <c r="G219" s="6">
        <v>3.8162163762689696</v>
      </c>
      <c r="H219" s="6">
        <v>1.4151745571417611</v>
      </c>
      <c r="I219" s="40">
        <f>SUMPRODUCT(J219:O219,Results!B$12:G$12)+Results!$E$5*H219-AD219+AE219</f>
        <v>31.93723021875644</v>
      </c>
      <c r="J219" s="9">
        <f>SUMPRODUCT($A219:$F219,Results!$B$15:$G$15)</f>
        <v>16.495045916120965</v>
      </c>
      <c r="K219" s="9">
        <f>SUMPRODUCT($A219:$F219,Results!$B$16:$G$16)</f>
        <v>-5.1534973764871044</v>
      </c>
      <c r="L219" s="9">
        <f>SUMPRODUCT($A219:$F219,Results!$B$17:$G$17)</f>
        <v>6.2469143506959401</v>
      </c>
      <c r="M219" s="9">
        <f>SUMPRODUCT($A219:$F219,Results!$B$18:$G$18)</f>
        <v>-7.4994972268460751</v>
      </c>
      <c r="N219" s="9">
        <f>SUMPRODUCT($A219:$F219,Results!$B$19:$G$19)</f>
        <v>-15.225548197701375</v>
      </c>
      <c r="O219" s="9">
        <f>SUMPRODUCT($A219:$F219,Results!$B$20:$G$20)</f>
        <v>-0.33540328696167387</v>
      </c>
      <c r="P219" s="9" cm="1">
        <f t="array" ref="P219">SUMPRODUCT(J219:O219,TRANSPOSE(BQ$20:BQ$25))+$AI$20-$BQ$27</f>
        <v>24.209539588569257</v>
      </c>
      <c r="Q219" s="27" cm="1">
        <f t="array" ref="Q219">SUMPRODUCT(J219:O219,TRANSPOSE(EX$20:EX$25))+$AI$20-$EX$27</f>
        <v>23.936798279538635</v>
      </c>
      <c r="R219" s="9">
        <f>I219-Results!$E$5*H219</f>
        <v>23.446182875905873</v>
      </c>
      <c r="S219" s="9" cm="1">
        <f t="array" ref="S219">SUMPRODUCT(J219:O219,TRANSPOSE(AW$28:AW$33))+$AI$20-$AH$26</f>
        <v>28.701619864468299</v>
      </c>
      <c r="T219" s="9">
        <f>SUMPRODUCT(J219:O219,Results!K$9:P$9)</f>
        <v>24.639276869219842</v>
      </c>
      <c r="U219" s="9">
        <f>SUMPRODUCT(J219:O219,Results!K$9:P$9)+$AI$20-$AH$31</f>
        <v>23.057048148146684</v>
      </c>
      <c r="V219" s="9">
        <f t="shared" si="111"/>
        <v>7.7276906301871833</v>
      </c>
      <c r="W219" s="9">
        <f t="shared" si="112"/>
        <v>8.0004319392178047</v>
      </c>
      <c r="X219" s="9">
        <f t="shared" si="113"/>
        <v>8.4910473428505675</v>
      </c>
      <c r="Y219" s="9">
        <f t="shared" si="114"/>
        <v>3.2356103542881414</v>
      </c>
      <c r="Z219" s="9">
        <f t="shared" si="115"/>
        <v>-0.80499320833369126</v>
      </c>
      <c r="AA219" s="9">
        <f t="shared" si="116"/>
        <v>8.8801820706097558</v>
      </c>
      <c r="AC219" s="9">
        <v>8.0085151702089803</v>
      </c>
      <c r="AD219" s="9">
        <v>8.0085151702089803</v>
      </c>
      <c r="AE219" s="9">
        <f t="shared" si="117"/>
        <v>8.0085151702089803</v>
      </c>
      <c r="AF219" s="9">
        <f t="shared" ca="1" si="110"/>
        <v>0.46407493257817622</v>
      </c>
    </row>
    <row r="220" spans="1:32">
      <c r="A220" s="6">
        <v>-1.1508260756126323</v>
      </c>
      <c r="B220" s="6">
        <v>-0.46202770845962654</v>
      </c>
      <c r="C220" s="6">
        <v>-1.6865359006911069E-2</v>
      </c>
      <c r="D220" s="6">
        <v>3.2765991396730372</v>
      </c>
      <c r="E220" s="6">
        <v>0.7344447580534551</v>
      </c>
      <c r="F220" s="6">
        <v>2.7297482132673396</v>
      </c>
      <c r="G220" s="6">
        <v>1.2553230858217617</v>
      </c>
      <c r="H220" s="6">
        <v>-1.1457187333054468</v>
      </c>
      <c r="I220" s="40">
        <f>SUMPRODUCT(J220:O220,Results!B$12:G$12)+Results!$E$5*H220-AD220+AE220</f>
        <v>1.786876178552177</v>
      </c>
      <c r="J220" s="9">
        <f>SUMPRODUCT($A220:$F220,Results!$B$15:$G$15)</f>
        <v>-1.4520864517561429</v>
      </c>
      <c r="K220" s="9">
        <f>SUMPRODUCT($A220:$F220,Results!$B$16:$G$16)</f>
        <v>4.2553984037770274</v>
      </c>
      <c r="L220" s="9">
        <f>SUMPRODUCT($A220:$F220,Results!$B$17:$G$17)</f>
        <v>10.529197871282346</v>
      </c>
      <c r="M220" s="9">
        <f>SUMPRODUCT($A220:$F220,Results!$B$18:$G$18)</f>
        <v>4.6732557958554208</v>
      </c>
      <c r="N220" s="9">
        <f>SUMPRODUCT($A220:$F220,Results!$B$19:$G$19)</f>
        <v>-5.2324599812520143</v>
      </c>
      <c r="O220" s="9">
        <f>SUMPRODUCT($A220:$F220,Results!$B$20:$G$20)</f>
        <v>-1.0498389214059292</v>
      </c>
      <c r="P220" s="9" cm="1">
        <f t="array" ref="P220">SUMPRODUCT(J220:O220,TRANSPOSE(BQ$20:BQ$25))+$AI$20-$BQ$27</f>
        <v>9.4488579285274596</v>
      </c>
      <c r="Q220" s="27" cm="1">
        <f t="array" ref="Q220">SUMPRODUCT(J220:O220,TRANSPOSE(EX$20:EX$25))+$AI$20-$EX$27</f>
        <v>9.9961908110452242</v>
      </c>
      <c r="R220" s="9">
        <f>I220-Results!$E$5*H220</f>
        <v>8.6611885783848575</v>
      </c>
      <c r="S220" s="9" cm="1">
        <f t="array" ref="S220">SUMPRODUCT(J220:O220,TRANSPOSE(AW$28:AW$33))+$AI$20-$AH$26</f>
        <v>3.0266391589333423</v>
      </c>
      <c r="T220" s="9">
        <f>SUMPRODUCT(J220:O220,Results!K$9:P$9)</f>
        <v>9.5725382986588698</v>
      </c>
      <c r="U220" s="9">
        <f>SUMPRODUCT(J220:O220,Results!K$9:P$9)+$AI$20-$AH$31</f>
        <v>7.9903095775857125</v>
      </c>
      <c r="V220" s="9">
        <f t="shared" si="111"/>
        <v>-7.6619817499752827</v>
      </c>
      <c r="W220" s="9">
        <f t="shared" si="112"/>
        <v>-8.2093146324930473</v>
      </c>
      <c r="X220" s="9">
        <f t="shared" si="113"/>
        <v>-6.8743123998326805</v>
      </c>
      <c r="Y220" s="9">
        <f t="shared" si="114"/>
        <v>-1.2397629803811654</v>
      </c>
      <c r="Z220" s="9">
        <f t="shared" si="115"/>
        <v>-30.955347248537954</v>
      </c>
      <c r="AA220" s="9">
        <f t="shared" si="116"/>
        <v>-6.2034333990335355</v>
      </c>
      <c r="AC220" s="9">
        <v>-8.1900436558149678</v>
      </c>
      <c r="AD220" s="9">
        <v>-8.1900436558149678</v>
      </c>
      <c r="AE220" s="9">
        <f t="shared" si="117"/>
        <v>-8.1900436558149678</v>
      </c>
      <c r="AF220" s="9">
        <f t="shared" ca="1" si="110"/>
        <v>5.6699456355551181E-3</v>
      </c>
    </row>
    <row r="221" spans="1:32">
      <c r="A221" s="6">
        <v>3.5579092096958913</v>
      </c>
      <c r="B221" s="6">
        <v>7.0434953415812762</v>
      </c>
      <c r="C221" s="6">
        <v>1.5950812980437676</v>
      </c>
      <c r="D221" s="6">
        <v>12.450297003486519</v>
      </c>
      <c r="E221" s="6">
        <v>7.8629309458149494</v>
      </c>
      <c r="F221" s="6">
        <v>0.10142066150998813</v>
      </c>
      <c r="G221" s="6">
        <v>1.459160716056692</v>
      </c>
      <c r="H221" s="6">
        <v>-0.94188110307051653</v>
      </c>
      <c r="I221" s="40">
        <f>SUMPRODUCT(J221:O221,Results!B$12:G$12)+Results!$E$5*H221-AD221+AE221</f>
        <v>116.66116167695937</v>
      </c>
      <c r="J221" s="9">
        <f>SUMPRODUCT($A221:$F221,Results!$B$15:$G$15)</f>
        <v>22.317802514059863</v>
      </c>
      <c r="K221" s="9">
        <f>SUMPRODUCT($A221:$F221,Results!$B$16:$G$16)</f>
        <v>-18.661729338849977</v>
      </c>
      <c r="L221" s="9">
        <f>SUMPRODUCT($A221:$F221,Results!$B$17:$G$17)</f>
        <v>34.716731596253254</v>
      </c>
      <c r="M221" s="9">
        <f>SUMPRODUCT($A221:$F221,Results!$B$18:$G$18)</f>
        <v>6.3365283978635372</v>
      </c>
      <c r="N221" s="9">
        <f>SUMPRODUCT($A221:$F221,Results!$B$19:$G$19)</f>
        <v>-31.680680510508903</v>
      </c>
      <c r="O221" s="9">
        <f>SUMPRODUCT($A221:$F221,Results!$B$20:$G$20)</f>
        <v>48.913160005550459</v>
      </c>
      <c r="P221" s="9" cm="1">
        <f t="array" ref="P221">SUMPRODUCT(J221:O221,TRANSPOSE(BQ$20:BQ$25))+$AI$20-$BQ$27</f>
        <v>103.59510455265769</v>
      </c>
      <c r="Q221" s="27" cm="1">
        <f t="array" ref="Q221">SUMPRODUCT(J221:O221,TRANSPOSE(EX$20:EX$25))+$AI$20-$EX$27</f>
        <v>121.80934222651257</v>
      </c>
      <c r="R221" s="9">
        <f>I221-Results!$E$5*H221</f>
        <v>122.31244829538247</v>
      </c>
      <c r="S221" s="9" cm="1">
        <f t="array" ref="S221">SUMPRODUCT(J221:O221,TRANSPOSE(AW$28:AW$33))+$AI$20-$AH$26</f>
        <v>76.894460222804682</v>
      </c>
      <c r="T221" s="9">
        <f>SUMPRODUCT(J221:O221,Results!K$9:P$9)</f>
        <v>125.47251123377997</v>
      </c>
      <c r="U221" s="9">
        <f>SUMPRODUCT(J221:O221,Results!K$9:P$9)+$AI$20-$AH$31</f>
        <v>123.89028251270682</v>
      </c>
      <c r="V221" s="9">
        <f t="shared" si="111"/>
        <v>13.066057124301679</v>
      </c>
      <c r="W221" s="9">
        <f t="shared" si="112"/>
        <v>-5.1481805495532029</v>
      </c>
      <c r="X221" s="9">
        <f t="shared" si="113"/>
        <v>-5.6512866184231001</v>
      </c>
      <c r="Y221" s="9">
        <f t="shared" si="114"/>
        <v>39.766701454154685</v>
      </c>
      <c r="Z221" s="9">
        <f t="shared" si="115"/>
        <v>83.918938249869228</v>
      </c>
      <c r="AA221" s="9">
        <f t="shared" si="116"/>
        <v>-7.2291208357474517</v>
      </c>
      <c r="AC221" s="9">
        <v>-5.2581181678064155</v>
      </c>
      <c r="AD221" s="9">
        <v>-5.2581181678064155</v>
      </c>
      <c r="AE221" s="9">
        <f t="shared" si="117"/>
        <v>-5.2581181678064155</v>
      </c>
      <c r="AF221" s="9">
        <f t="shared" ca="1" si="110"/>
        <v>0.20036188440852376</v>
      </c>
    </row>
    <row r="222" spans="1:32">
      <c r="A222" s="6">
        <v>2.7186008540136233</v>
      </c>
      <c r="B222" s="6">
        <v>2.3046474519945592</v>
      </c>
      <c r="C222" s="6">
        <v>2.7588185935334981</v>
      </c>
      <c r="D222" s="6">
        <v>3.4418200820688689</v>
      </c>
      <c r="E222" s="6">
        <v>8.5554632449071786</v>
      </c>
      <c r="F222" s="6">
        <v>1.3322743628217257</v>
      </c>
      <c r="G222" s="6">
        <v>0.54848225565018394</v>
      </c>
      <c r="H222" s="6">
        <v>-1.8525595634770244</v>
      </c>
      <c r="I222" s="40">
        <f>SUMPRODUCT(J222:O222,Results!B$12:G$12)+Results!$E$5*H222-AD222+AE222</f>
        <v>101.01044807139287</v>
      </c>
      <c r="J222" s="9">
        <f>SUMPRODUCT($A222:$F222,Results!$B$15:$G$15)</f>
        <v>39.815078868779672</v>
      </c>
      <c r="K222" s="9">
        <f>SUMPRODUCT($A222:$F222,Results!$B$16:$G$16)</f>
        <v>-8.8616618518018253</v>
      </c>
      <c r="L222" s="9">
        <f>SUMPRODUCT($A222:$F222,Results!$B$17:$G$17)</f>
        <v>27.172677654721369</v>
      </c>
      <c r="M222" s="9">
        <f>SUMPRODUCT($A222:$F222,Results!$B$18:$G$18)</f>
        <v>-10.589291929453074</v>
      </c>
      <c r="N222" s="9">
        <f>SUMPRODUCT($A222:$F222,Results!$B$19:$G$19)</f>
        <v>-29.7872276425244</v>
      </c>
      <c r="O222" s="9">
        <f>SUMPRODUCT($A222:$F222,Results!$B$20:$G$20)</f>
        <v>17.102461941606148</v>
      </c>
      <c r="P222" s="9" cm="1">
        <f t="array" ref="P222">SUMPRODUCT(J222:O222,TRANSPOSE(BQ$20:BQ$25))+$AI$20-$BQ$27</f>
        <v>98.487801126676629</v>
      </c>
      <c r="Q222" s="27" cm="1">
        <f t="array" ref="Q222">SUMPRODUCT(J222:O222,TRANSPOSE(EX$20:EX$25))+$AI$20-$EX$27</f>
        <v>112.37331018764041</v>
      </c>
      <c r="R222" s="9">
        <f>I222-Results!$E$5*H222</f>
        <v>112.12580545225502</v>
      </c>
      <c r="S222" s="9" cm="1">
        <f t="array" ref="S222">SUMPRODUCT(J222:O222,TRANSPOSE(AW$28:AW$33))+$AI$20-$AH$26</f>
        <v>81.108888117007737</v>
      </c>
      <c r="T222" s="9">
        <f>SUMPRODUCT(J222:O222,Results!K$9:P$9)</f>
        <v>115.83324723132662</v>
      </c>
      <c r="U222" s="9">
        <f>SUMPRODUCT(J222:O222,Results!K$9:P$9)+$AI$20-$AH$31</f>
        <v>114.25101851025346</v>
      </c>
      <c r="V222" s="9">
        <f t="shared" si="111"/>
        <v>2.522646944716243</v>
      </c>
      <c r="W222" s="9">
        <f t="shared" si="112"/>
        <v>-11.362862116247541</v>
      </c>
      <c r="X222" s="9">
        <f t="shared" si="113"/>
        <v>-11.11535738086215</v>
      </c>
      <c r="Y222" s="9">
        <f t="shared" si="114"/>
        <v>19.901559954385135</v>
      </c>
      <c r="Z222" s="9">
        <f t="shared" si="115"/>
        <v>68.268224644302734</v>
      </c>
      <c r="AA222" s="9">
        <f t="shared" si="116"/>
        <v>-13.240570438860587</v>
      </c>
      <c r="AC222" s="9">
        <v>-11.439725264648914</v>
      </c>
      <c r="AD222" s="9">
        <v>-11.439725264648914</v>
      </c>
      <c r="AE222" s="9">
        <f t="shared" si="117"/>
        <v>-11.439725264648914</v>
      </c>
      <c r="AF222" s="9">
        <f t="shared" ca="1" si="110"/>
        <v>0.94879475503741095</v>
      </c>
    </row>
    <row r="223" spans="1:32">
      <c r="A223" s="6">
        <v>0.84187293924198181</v>
      </c>
      <c r="B223" s="6">
        <v>-2.4191904812164684</v>
      </c>
      <c r="C223" s="6">
        <v>2.9927130624508753</v>
      </c>
      <c r="D223" s="6">
        <v>1.7961165826850927</v>
      </c>
      <c r="E223" s="6">
        <v>4.2878695041887731</v>
      </c>
      <c r="F223" s="6">
        <v>7.5687200376744475</v>
      </c>
      <c r="G223" s="6">
        <v>4.7465163120356593</v>
      </c>
      <c r="H223" s="6">
        <v>2.3454744929084508</v>
      </c>
      <c r="I223" s="40">
        <f>SUMPRODUCT(J223:O223,Results!B$12:G$12)+Results!$E$5*H223-AD223+AE223</f>
        <v>59.942138858446796</v>
      </c>
      <c r="J223" s="9">
        <f>SUMPRODUCT($A223:$F223,Results!$B$15:$G$15)</f>
        <v>30.200358533697813</v>
      </c>
      <c r="K223" s="9">
        <f>SUMPRODUCT($A223:$F223,Results!$B$16:$G$16)</f>
        <v>0.91253931526460841</v>
      </c>
      <c r="L223" s="9">
        <f>SUMPRODUCT($A223:$F223,Results!$B$17:$G$17)</f>
        <v>19.818842217339927</v>
      </c>
      <c r="M223" s="9">
        <f>SUMPRODUCT($A223:$F223,Results!$B$18:$G$18)</f>
        <v>-7.1358159028730652</v>
      </c>
      <c r="N223" s="9">
        <f>SUMPRODUCT($A223:$F223,Results!$B$19:$G$19)</f>
        <v>-20.395107047053383</v>
      </c>
      <c r="O223" s="9">
        <f>SUMPRODUCT($A223:$F223,Results!$B$20:$G$20)</f>
        <v>-10.255138557278023</v>
      </c>
      <c r="P223" s="9" cm="1">
        <f t="array" ref="P223">SUMPRODUCT(J223:O223,TRANSPOSE(BQ$20:BQ$25))+$AI$20-$BQ$27</f>
        <v>54.307018894799576</v>
      </c>
      <c r="Q223" s="27" cm="1">
        <f t="array" ref="Q223">SUMPRODUCT(J223:O223,TRANSPOSE(EX$20:EX$25))+$AI$20-$EX$27</f>
        <v>49.63184954585185</v>
      </c>
      <c r="R223" s="9">
        <f>I223-Results!$E$5*H223</f>
        <v>45.869291900996089</v>
      </c>
      <c r="S223" s="9" cm="1">
        <f t="array" ref="S223">SUMPRODUCT(J223:O223,TRANSPOSE(AW$28:AW$33))+$AI$20-$AH$26</f>
        <v>48.423721035825778</v>
      </c>
      <c r="T223" s="9">
        <f>SUMPRODUCT(J223:O223,Results!K$9:P$9)</f>
        <v>49.371297633775583</v>
      </c>
      <c r="U223" s="9">
        <f>SUMPRODUCT(J223:O223,Results!K$9:P$9)+$AI$20-$AH$31</f>
        <v>47.789068912702419</v>
      </c>
      <c r="V223" s="9">
        <f t="shared" si="111"/>
        <v>5.6351199636472202</v>
      </c>
      <c r="W223" s="9">
        <f t="shared" si="112"/>
        <v>10.310289312594946</v>
      </c>
      <c r="X223" s="9">
        <f t="shared" si="113"/>
        <v>14.072846957450707</v>
      </c>
      <c r="Y223" s="9">
        <f t="shared" si="114"/>
        <v>11.518417822621018</v>
      </c>
      <c r="Z223" s="9">
        <f t="shared" si="115"/>
        <v>27.199915431356665</v>
      </c>
      <c r="AA223" s="9">
        <f t="shared" si="116"/>
        <v>12.153069945744377</v>
      </c>
      <c r="AC223" s="9">
        <v>10.387081998493684</v>
      </c>
      <c r="AD223" s="9">
        <v>10.387081998493684</v>
      </c>
      <c r="AE223" s="9">
        <f t="shared" si="117"/>
        <v>10.387081998493684</v>
      </c>
      <c r="AF223" s="9">
        <f t="shared" ca="1" si="110"/>
        <v>0.96687355363766392</v>
      </c>
    </row>
    <row r="224" spans="1:32">
      <c r="A224" s="6">
        <v>2.3749921343898031</v>
      </c>
      <c r="B224" s="6">
        <v>-4.357953169814456</v>
      </c>
      <c r="C224" s="6">
        <v>-1.2368304188704777</v>
      </c>
      <c r="D224" s="6">
        <v>2.3041566294348872</v>
      </c>
      <c r="E224" s="6">
        <v>4.0092411020994856</v>
      </c>
      <c r="F224" s="6">
        <v>9.1873339114582425E-2</v>
      </c>
      <c r="G224" s="6">
        <v>-0.6968005979373918</v>
      </c>
      <c r="H224" s="6">
        <v>-3.0978424170646002</v>
      </c>
      <c r="I224" s="40">
        <f>SUMPRODUCT(J224:O224,Results!B$12:G$12)+Results!$E$5*H224-AD224+AE224</f>
        <v>49.929767447233814</v>
      </c>
      <c r="J224" s="9">
        <f>SUMPRODUCT($A224:$F224,Results!$B$15:$G$15)</f>
        <v>30.095153778174769</v>
      </c>
      <c r="K224" s="9">
        <f>SUMPRODUCT($A224:$F224,Results!$B$16:$G$16)</f>
        <v>1.2431904866987238</v>
      </c>
      <c r="L224" s="9">
        <f>SUMPRODUCT($A224:$F224,Results!$B$17:$G$17)</f>
        <v>4.9247582432687738</v>
      </c>
      <c r="M224" s="9">
        <f>SUMPRODUCT($A224:$F224,Results!$B$18:$G$18)</f>
        <v>-4.8155427479111141</v>
      </c>
      <c r="N224" s="9">
        <f>SUMPRODUCT($A224:$F224,Results!$B$19:$G$19)</f>
        <v>-8.0065769564818066</v>
      </c>
      <c r="O224" s="9">
        <f>SUMPRODUCT($A224:$F224,Results!$B$20:$G$20)</f>
        <v>6.5239622257920891</v>
      </c>
      <c r="P224" s="9" cm="1">
        <f t="array" ref="P224">SUMPRODUCT(J224:O224,TRANSPOSE(BQ$20:BQ$25))+$AI$20-$BQ$27</f>
        <v>54.08977218719361</v>
      </c>
      <c r="Q224" s="27" cm="1">
        <f t="array" ref="Q224">SUMPRODUCT(J224:O224,TRANSPOSE(EX$20:EX$25))+$AI$20-$EX$27</f>
        <v>69.878514110947378</v>
      </c>
      <c r="R224" s="9">
        <f>I224-Results!$E$5*H224</f>
        <v>68.516821949621416</v>
      </c>
      <c r="S224" s="9" cm="1">
        <f t="array" ref="S224">SUMPRODUCT(J224:O224,TRANSPOSE(AW$28:AW$33))+$AI$20-$AH$26</f>
        <v>33.079747523079504</v>
      </c>
      <c r="T224" s="9">
        <f>SUMPRODUCT(J224:O224,Results!K$9:P$9)</f>
        <v>70.088664000680794</v>
      </c>
      <c r="U224" s="9">
        <f>SUMPRODUCT(J224:O224,Results!K$9:P$9)+$AI$20-$AH$31</f>
        <v>68.506435279607643</v>
      </c>
      <c r="V224" s="9">
        <f t="shared" si="111"/>
        <v>-4.1600047399597955</v>
      </c>
      <c r="W224" s="9">
        <f t="shared" si="112"/>
        <v>-19.948746663713564</v>
      </c>
      <c r="X224" s="9">
        <f t="shared" si="113"/>
        <v>-18.587054502387602</v>
      </c>
      <c r="Y224" s="9">
        <f t="shared" si="114"/>
        <v>16.85001992415431</v>
      </c>
      <c r="Z224" s="9">
        <f t="shared" si="115"/>
        <v>17.187544020143683</v>
      </c>
      <c r="AA224" s="9">
        <f t="shared" si="116"/>
        <v>-18.576667832373829</v>
      </c>
      <c r="AC224" s="9">
        <v>-19.994782609546291</v>
      </c>
      <c r="AD224" s="9">
        <v>-19.994782609546291</v>
      </c>
      <c r="AE224" s="9">
        <f t="shared" si="117"/>
        <v>-19.994782609546291</v>
      </c>
      <c r="AF224" s="9">
        <f t="shared" ca="1" si="110"/>
        <v>2.9621606026094427E-2</v>
      </c>
    </row>
    <row r="225" spans="1:32">
      <c r="A225" s="6">
        <v>0.47844622359037769</v>
      </c>
      <c r="B225" s="6">
        <v>3.8847137768445528</v>
      </c>
      <c r="C225" s="6">
        <v>3.8180859491342871</v>
      </c>
      <c r="D225" s="6">
        <v>2.4370568844175398</v>
      </c>
      <c r="E225" s="6">
        <v>7.212354621940988</v>
      </c>
      <c r="F225" s="6">
        <v>-3.3808735737429259</v>
      </c>
      <c r="G225" s="6">
        <v>2.931253589654383</v>
      </c>
      <c r="H225" s="6">
        <v>0.5302117705271745</v>
      </c>
      <c r="I225" s="40">
        <f>SUMPRODUCT(J225:O225,Results!B$12:G$12)+Results!$E$5*H225-AD225+AE225</f>
        <v>98.561009604689843</v>
      </c>
      <c r="J225" s="9">
        <f>SUMPRODUCT($A225:$F225,Results!$B$15:$G$15)</f>
        <v>24.956000160684635</v>
      </c>
      <c r="K225" s="9">
        <f>SUMPRODUCT($A225:$F225,Results!$B$16:$G$16)</f>
        <v>-6.4668136719588158</v>
      </c>
      <c r="L225" s="9">
        <f>SUMPRODUCT($A225:$F225,Results!$B$17:$G$17)</f>
        <v>21.777646206216694</v>
      </c>
      <c r="M225" s="9">
        <f>SUMPRODUCT($A225:$F225,Results!$B$18:$G$18)</f>
        <v>-13.881947009557614</v>
      </c>
      <c r="N225" s="9">
        <f>SUMPRODUCT($A225:$F225,Results!$B$19:$G$19)</f>
        <v>-30.282696202558967</v>
      </c>
      <c r="O225" s="9">
        <f>SUMPRODUCT($A225:$F225,Results!$B$20:$G$20)</f>
        <v>16.306950952095271</v>
      </c>
      <c r="P225" s="9" cm="1">
        <f t="array" ref="P225">SUMPRODUCT(J225:O225,TRANSPOSE(BQ$20:BQ$25))+$AI$20-$BQ$27</f>
        <v>74.998584903632718</v>
      </c>
      <c r="Q225" s="27" cm="1">
        <f t="array" ref="Q225">SUMPRODUCT(J225:O225,TRANSPOSE(EX$20:EX$25))+$AI$20-$EX$27</f>
        <v>92.964637260364213</v>
      </c>
      <c r="R225" s="9">
        <f>I225-Results!$E$5*H225</f>
        <v>95.379738981526799</v>
      </c>
      <c r="S225" s="9" cm="1">
        <f t="array" ref="S225">SUMPRODUCT(J225:O225,TRANSPOSE(AW$28:AW$33))+$AI$20-$AH$26</f>
        <v>68.669171674118715</v>
      </c>
      <c r="T225" s="9">
        <f>SUMPRODUCT(J225:O225,Results!K$9:P$9)</f>
        <v>97.336843624892992</v>
      </c>
      <c r="U225" s="9">
        <f>SUMPRODUCT(J225:O225,Results!K$9:P$9)+$AI$20-$AH$31</f>
        <v>95.754614903819828</v>
      </c>
      <c r="V225" s="9">
        <f t="shared" si="111"/>
        <v>23.562424701057125</v>
      </c>
      <c r="W225" s="9">
        <f t="shared" si="112"/>
        <v>5.5963723443256299</v>
      </c>
      <c r="X225" s="9">
        <f t="shared" si="113"/>
        <v>3.1812706231630443</v>
      </c>
      <c r="Y225" s="9">
        <f t="shared" si="114"/>
        <v>29.891837930571128</v>
      </c>
      <c r="Z225" s="9">
        <f t="shared" si="115"/>
        <v>65.818786177599719</v>
      </c>
      <c r="AA225" s="9">
        <f t="shared" si="116"/>
        <v>2.8063947008700154</v>
      </c>
      <c r="AC225" s="9">
        <v>5.4519294196443298</v>
      </c>
      <c r="AD225" s="9">
        <v>5.4519294196443298</v>
      </c>
      <c r="AE225" s="9">
        <f t="shared" si="117"/>
        <v>5.4519294196443298</v>
      </c>
      <c r="AF225" s="9">
        <f t="shared" ca="1" si="110"/>
        <v>0.90407417595094552</v>
      </c>
    </row>
    <row r="226" spans="1:32">
      <c r="A226" s="6">
        <v>0.3802036734230389</v>
      </c>
      <c r="B226" s="6">
        <v>3.6538379605353031</v>
      </c>
      <c r="C226" s="6">
        <v>3.3359926657478338</v>
      </c>
      <c r="D226" s="6">
        <v>3.0342963628841777</v>
      </c>
      <c r="E226" s="6">
        <v>5.232246148675392</v>
      </c>
      <c r="F226" s="6">
        <v>2.7184599895529011</v>
      </c>
      <c r="G226" s="6">
        <v>1.6287120048933834</v>
      </c>
      <c r="H226" s="6">
        <v>-0.77232981423382507</v>
      </c>
      <c r="I226" s="40">
        <f>SUMPRODUCT(J226:O226,Results!B$12:G$12)+Results!$E$5*H226-AD226+AE226</f>
        <v>54.351055200292677</v>
      </c>
      <c r="J226" s="9">
        <f>SUMPRODUCT($A226:$F226,Results!$B$15:$G$15)</f>
        <v>17.443927902478954</v>
      </c>
      <c r="K226" s="9">
        <f>SUMPRODUCT($A226:$F226,Results!$B$16:$G$16)</f>
        <v>-5.7361388644335571</v>
      </c>
      <c r="L226" s="9">
        <f>SUMPRODUCT($A226:$F226,Results!$B$17:$G$17)</f>
        <v>24.682928405308051</v>
      </c>
      <c r="M226" s="9">
        <f>SUMPRODUCT($A226:$F226,Results!$B$18:$G$18)</f>
        <v>-5.0639156961606382</v>
      </c>
      <c r="N226" s="9">
        <f>SUMPRODUCT($A226:$F226,Results!$B$19:$G$19)</f>
        <v>-23.92873275386631</v>
      </c>
      <c r="O226" s="9">
        <f>SUMPRODUCT($A226:$F226,Results!$B$20:$G$20)</f>
        <v>8.1687329612833111</v>
      </c>
      <c r="P226" s="9" cm="1">
        <f t="array" ref="P226">SUMPRODUCT(J226:O226,TRANSPOSE(BQ$20:BQ$25))+$AI$20-$BQ$27</f>
        <v>56.287410408370626</v>
      </c>
      <c r="Q226" s="27" cm="1">
        <f t="array" ref="Q226">SUMPRODUCT(J226:O226,TRANSPOSE(EX$20:EX$25))+$AI$20-$EX$27</f>
        <v>59.1856999441315</v>
      </c>
      <c r="R226" s="9">
        <f>I226-Results!$E$5*H226</f>
        <v>58.985034085695631</v>
      </c>
      <c r="S226" s="9" cm="1">
        <f t="array" ref="S226">SUMPRODUCT(J226:O226,TRANSPOSE(AW$28:AW$33))+$AI$20-$AH$26</f>
        <v>51.434300172025488</v>
      </c>
      <c r="T226" s="9">
        <f>SUMPRODUCT(J226:O226,Results!K$9:P$9)</f>
        <v>61.705269100274663</v>
      </c>
      <c r="U226" s="9">
        <f>SUMPRODUCT(J226:O226,Results!K$9:P$9)+$AI$20-$AH$31</f>
        <v>60.123040379201512</v>
      </c>
      <c r="V226" s="9">
        <f t="shared" si="111"/>
        <v>-1.9363552080779485</v>
      </c>
      <c r="W226" s="9">
        <f t="shared" si="112"/>
        <v>-4.8346447438388225</v>
      </c>
      <c r="X226" s="9">
        <f t="shared" si="113"/>
        <v>-4.6339788854029536</v>
      </c>
      <c r="Y226" s="9">
        <f t="shared" si="114"/>
        <v>2.9167550282671897</v>
      </c>
      <c r="Z226" s="9">
        <f t="shared" si="115"/>
        <v>21.608831773202546</v>
      </c>
      <c r="AA226" s="9">
        <f t="shared" si="116"/>
        <v>-5.7719851789088352</v>
      </c>
      <c r="AC226" s="9">
        <v>-4.8600211066508052</v>
      </c>
      <c r="AD226" s="9">
        <v>-4.8600211066508052</v>
      </c>
      <c r="AE226" s="9">
        <f t="shared" si="117"/>
        <v>-4.8600211066508052</v>
      </c>
      <c r="AF226" s="9">
        <f t="shared" ca="1" si="110"/>
        <v>0.30189098203759868</v>
      </c>
    </row>
    <row r="227" spans="1:32">
      <c r="A227" s="6">
        <v>2.2179699076036448</v>
      </c>
      <c r="B227" s="6">
        <v>4.6974490985195629</v>
      </c>
      <c r="C227" s="6">
        <v>2.2527805411973127</v>
      </c>
      <c r="D227" s="6">
        <v>2.92989416310043</v>
      </c>
      <c r="E227" s="6">
        <v>-3.5335562635852996E-2</v>
      </c>
      <c r="F227" s="6">
        <v>3.3984219938376028</v>
      </c>
      <c r="G227" s="6">
        <v>2.5551952305631525</v>
      </c>
      <c r="H227" s="6">
        <v>0.15415341143594397</v>
      </c>
      <c r="I227" s="40">
        <f>SUMPRODUCT(J227:O227,Results!B$12:G$12)+Results!$E$5*H227-AD227+AE227</f>
        <v>-2.9854953247881362</v>
      </c>
      <c r="J227" s="9">
        <f>SUMPRODUCT($A227:$F227,Results!$B$15:$G$15)</f>
        <v>-0.28101177880772155</v>
      </c>
      <c r="K227" s="9">
        <f>SUMPRODUCT($A227:$F227,Results!$B$16:$G$16)</f>
        <v>-14.763330579292129</v>
      </c>
      <c r="L227" s="9">
        <f>SUMPRODUCT($A227:$F227,Results!$B$17:$G$17)</f>
        <v>7.1701866331914914</v>
      </c>
      <c r="M227" s="9">
        <f>SUMPRODUCT($A227:$F227,Results!$B$18:$G$18)</f>
        <v>4.8534152506440336</v>
      </c>
      <c r="N227" s="9">
        <f>SUMPRODUCT($A227:$F227,Results!$B$19:$G$19)</f>
        <v>-6.7107677324056256</v>
      </c>
      <c r="O227" s="9">
        <f>SUMPRODUCT($A227:$F227,Results!$B$20:$G$20)</f>
        <v>13.67355573913639</v>
      </c>
      <c r="P227" s="9" cm="1">
        <f t="array" ref="P227">SUMPRODUCT(J227:O227,TRANSPOSE(BQ$20:BQ$25))+$AI$20-$BQ$27</f>
        <v>3.3169803995511344</v>
      </c>
      <c r="Q227" s="27" cm="1">
        <f t="array" ref="Q227">SUMPRODUCT(J227:O227,TRANSPOSE(EX$20:EX$25))+$AI$20-$EX$27</f>
        <v>-4.2555924342887508</v>
      </c>
      <c r="R227" s="9">
        <f>I227-Results!$E$5*H227</f>
        <v>-3.9104157934038</v>
      </c>
      <c r="S227" s="9" cm="1">
        <f t="array" ref="S227">SUMPRODUCT(J227:O227,TRANSPOSE(AW$28:AW$33))+$AI$20-$AH$26</f>
        <v>8.0717547895028758</v>
      </c>
      <c r="T227" s="9">
        <f>SUMPRODUCT(J227:O227,Results!K$9:P$9)</f>
        <v>-2.9980363924138018</v>
      </c>
      <c r="U227" s="9">
        <f>SUMPRODUCT(J227:O227,Results!K$9:P$9)+$AI$20-$AH$31</f>
        <v>-4.5802651134869592</v>
      </c>
      <c r="V227" s="9">
        <f t="shared" si="111"/>
        <v>-6.3024757243392706</v>
      </c>
      <c r="W227" s="9">
        <f t="shared" si="112"/>
        <v>1.2700971095006146</v>
      </c>
      <c r="X227" s="9">
        <f t="shared" si="113"/>
        <v>0.92492046861566379</v>
      </c>
      <c r="Y227" s="9">
        <f t="shared" si="114"/>
        <v>-11.057250114291012</v>
      </c>
      <c r="Z227" s="9">
        <f t="shared" si="115"/>
        <v>-35.727718751878271</v>
      </c>
      <c r="AA227" s="9">
        <f t="shared" si="116"/>
        <v>1.594769788698823</v>
      </c>
      <c r="AC227" s="9">
        <v>1.3049432393313758</v>
      </c>
      <c r="AD227" s="9">
        <v>1.3049432393313758</v>
      </c>
      <c r="AE227" s="9">
        <f t="shared" si="117"/>
        <v>1.3049432393313758</v>
      </c>
      <c r="AF227" s="9">
        <f t="shared" ca="1" si="110"/>
        <v>0.75006606301811474</v>
      </c>
    </row>
    <row r="228" spans="1:32">
      <c r="A228" s="6">
        <v>2.1736710212336394</v>
      </c>
      <c r="B228" s="6">
        <v>-9.0863859884125153E-2</v>
      </c>
      <c r="C228" s="6">
        <v>5.6518549796774629</v>
      </c>
      <c r="D228" s="6">
        <v>9.8014170019611999</v>
      </c>
      <c r="E228" s="6">
        <v>0.90789823088811927</v>
      </c>
      <c r="F228" s="6">
        <v>1.0277844705799986</v>
      </c>
      <c r="G228" s="6">
        <v>4.6298779246238491</v>
      </c>
      <c r="H228" s="6">
        <v>2.2288361054966406</v>
      </c>
      <c r="I228" s="40">
        <f>SUMPRODUCT(J228:O228,Results!B$12:G$12)+Results!$E$5*H228-AD228+AE228</f>
        <v>52.430210061238142</v>
      </c>
      <c r="J228" s="9">
        <f>SUMPRODUCT($A228:$F228,Results!$B$15:$G$15)</f>
        <v>16.092785502677376</v>
      </c>
      <c r="K228" s="9">
        <f>SUMPRODUCT($A228:$F228,Results!$B$16:$G$16)</f>
        <v>-14.009192535233312</v>
      </c>
      <c r="L228" s="9">
        <f>SUMPRODUCT($A228:$F228,Results!$B$17:$G$17)</f>
        <v>6.3401055429776916</v>
      </c>
      <c r="M228" s="9">
        <f>SUMPRODUCT($A228:$F228,Results!$B$18:$G$18)</f>
        <v>-3.898809880870874</v>
      </c>
      <c r="N228" s="9">
        <f>SUMPRODUCT($A228:$F228,Results!$B$19:$G$19)</f>
        <v>-28.234071987908884</v>
      </c>
      <c r="O228" s="9">
        <f>SUMPRODUCT($A228:$F228,Results!$B$20:$G$20)</f>
        <v>19.606542287596007</v>
      </c>
      <c r="P228" s="9" cm="1">
        <f t="array" ref="P228">SUMPRODUCT(J228:O228,TRANSPOSE(BQ$20:BQ$25))+$AI$20-$BQ$27</f>
        <v>36.460098417514082</v>
      </c>
      <c r="Q228" s="27" cm="1">
        <f t="array" ref="Q228">SUMPRODUCT(J228:O228,TRANSPOSE(EX$20:EX$25))+$AI$20-$EX$27</f>
        <v>39.791239630219508</v>
      </c>
      <c r="R228" s="9">
        <f>I228-Results!$E$5*H228</f>
        <v>39.057193428258302</v>
      </c>
      <c r="S228" s="9" cm="1">
        <f t="array" ref="S228">SUMPRODUCT(J228:O228,TRANSPOSE(AW$28:AW$33))+$AI$20-$AH$26</f>
        <v>43.909051470001145</v>
      </c>
      <c r="T228" s="9">
        <f>SUMPRODUCT(J228:O228,Results!K$9:P$9)</f>
        <v>39.536654433291453</v>
      </c>
      <c r="U228" s="9">
        <f>SUMPRODUCT(J228:O228,Results!K$9:P$9)+$AI$20-$AH$31</f>
        <v>37.954425712218296</v>
      </c>
      <c r="V228" s="9">
        <f t="shared" si="111"/>
        <v>15.97011164372406</v>
      </c>
      <c r="W228" s="9">
        <f t="shared" si="112"/>
        <v>12.638970431018635</v>
      </c>
      <c r="X228" s="9">
        <f t="shared" si="113"/>
        <v>13.373016632979841</v>
      </c>
      <c r="Y228" s="9">
        <f t="shared" si="114"/>
        <v>8.5211585912369969</v>
      </c>
      <c r="Z228" s="9">
        <f t="shared" si="115"/>
        <v>19.687986634148011</v>
      </c>
      <c r="AA228" s="9">
        <f t="shared" si="116"/>
        <v>14.475784349019847</v>
      </c>
      <c r="AC228" s="9">
        <v>12.632443260092202</v>
      </c>
      <c r="AD228" s="9">
        <v>12.632443260092202</v>
      </c>
      <c r="AE228" s="9">
        <f t="shared" si="117"/>
        <v>12.632443260092202</v>
      </c>
      <c r="AF228" s="9">
        <f t="shared" ca="1" si="110"/>
        <v>0.91671089462572553</v>
      </c>
    </row>
    <row r="229" spans="1:32">
      <c r="A229" s="6">
        <v>-0.66613515092748665</v>
      </c>
      <c r="B229" s="6">
        <v>0.8861119625284396</v>
      </c>
      <c r="C229" s="6">
        <v>8.024753530654662</v>
      </c>
      <c r="D229" s="6">
        <v>1.093772315811077</v>
      </c>
      <c r="E229" s="6">
        <v>1.5178925144485844</v>
      </c>
      <c r="F229" s="6">
        <v>4.9634026517597706E-2</v>
      </c>
      <c r="G229" s="6">
        <v>4.6920376846140517</v>
      </c>
      <c r="H229" s="6">
        <v>2.2909958654868432</v>
      </c>
      <c r="I229" s="40">
        <f>SUMPRODUCT(J229:O229,Results!B$12:G$12)+Results!$E$5*H229-AD229+AE229</f>
        <v>31.528673284072596</v>
      </c>
      <c r="J229" s="9">
        <f>SUMPRODUCT($A229:$F229,Results!$B$15:$G$15)</f>
        <v>14.8343457244112</v>
      </c>
      <c r="K229" s="9">
        <f>SUMPRODUCT($A229:$F229,Results!$B$16:$G$16)</f>
        <v>-6.6039255554788614</v>
      </c>
      <c r="L229" s="9">
        <f>SUMPRODUCT($A229:$F229,Results!$B$17:$G$17)</f>
        <v>5.8736196653885573</v>
      </c>
      <c r="M229" s="9">
        <f>SUMPRODUCT($A229:$F229,Results!$B$18:$G$18)</f>
        <v>-18.32351004529977</v>
      </c>
      <c r="N229" s="9">
        <f>SUMPRODUCT($A229:$F229,Results!$B$19:$G$19)</f>
        <v>-29.736503215040361</v>
      </c>
      <c r="O229" s="9">
        <f>SUMPRODUCT($A229:$F229,Results!$B$20:$G$20)</f>
        <v>-5.7297196277338109</v>
      </c>
      <c r="P229" s="9" cm="1">
        <f t="array" ref="P229">SUMPRODUCT(J229:O229,TRANSPOSE(BQ$20:BQ$25))+$AI$20-$BQ$27</f>
        <v>18.75974229537487</v>
      </c>
      <c r="Q229" s="27" cm="1">
        <f t="array" ref="Q229">SUMPRODUCT(J229:O229,TRANSPOSE(EX$20:EX$25))+$AI$20-$EX$27</f>
        <v>16.757419344514872</v>
      </c>
      <c r="R229" s="9">
        <f>I229-Results!$E$5*H229</f>
        <v>17.782698091151538</v>
      </c>
      <c r="S229" s="9" cm="1">
        <f t="array" ref="S229">SUMPRODUCT(J229:O229,TRANSPOSE(AW$28:AW$33))+$AI$20-$AH$26</f>
        <v>43.308434227572093</v>
      </c>
      <c r="T229" s="9">
        <f>SUMPRODUCT(J229:O229,Results!K$9:P$9)</f>
        <v>18.245823934121972</v>
      </c>
      <c r="U229" s="9">
        <f>SUMPRODUCT(J229:O229,Results!K$9:P$9)+$AI$20-$AH$31</f>
        <v>16.663595213048815</v>
      </c>
      <c r="V229" s="9">
        <f t="shared" si="111"/>
        <v>12.768930988697726</v>
      </c>
      <c r="W229" s="9">
        <f t="shared" si="112"/>
        <v>14.771253939557724</v>
      </c>
      <c r="X229" s="9">
        <f t="shared" si="113"/>
        <v>13.745975192921058</v>
      </c>
      <c r="Y229" s="9">
        <f t="shared" si="114"/>
        <v>-11.779760943499497</v>
      </c>
      <c r="Z229" s="9">
        <f t="shared" si="115"/>
        <v>-1.2135501430175353</v>
      </c>
      <c r="AA229" s="9">
        <f t="shared" si="116"/>
        <v>14.865078071023781</v>
      </c>
      <c r="AC229" s="9">
        <v>14.750762477244002</v>
      </c>
      <c r="AD229" s="9">
        <v>14.750762477244002</v>
      </c>
      <c r="AE229" s="9">
        <f t="shared" si="117"/>
        <v>14.750762477244002</v>
      </c>
      <c r="AF229" s="9">
        <f t="shared" ca="1" si="110"/>
        <v>0.50158586985290865</v>
      </c>
    </row>
    <row r="230" spans="1:32">
      <c r="A230" s="6">
        <v>-0.84572290765886182</v>
      </c>
      <c r="B230" s="6">
        <v>7.0818730858507601</v>
      </c>
      <c r="C230" s="6">
        <v>1.0636189686882147</v>
      </c>
      <c r="D230" s="6">
        <v>3.5908702258343572</v>
      </c>
      <c r="E230" s="6">
        <v>1.8279466070969246</v>
      </c>
      <c r="F230" s="6">
        <v>0.49802818034844376</v>
      </c>
      <c r="G230" s="6">
        <v>0.14149549552273277</v>
      </c>
      <c r="H230" s="6">
        <v>-2.2595463236044759</v>
      </c>
      <c r="I230" s="40">
        <f>SUMPRODUCT(J230:O230,Results!B$12:G$12)+Results!$E$5*H230-AD230+AE230</f>
        <v>0.95781430325454231</v>
      </c>
      <c r="J230" s="9">
        <f>SUMPRODUCT($A230:$F230,Results!$B$15:$G$15)</f>
        <v>-12.1789466376103</v>
      </c>
      <c r="K230" s="9">
        <f>SUMPRODUCT($A230:$F230,Results!$B$16:$G$16)</f>
        <v>-6.4351126745599219</v>
      </c>
      <c r="L230" s="9">
        <f>SUMPRODUCT($A230:$F230,Results!$B$17:$G$17)</f>
        <v>18.587870649625067</v>
      </c>
      <c r="M230" s="9">
        <f>SUMPRODUCT($A230:$F230,Results!$B$18:$G$18)</f>
        <v>7.2507762846158164</v>
      </c>
      <c r="N230" s="9">
        <f>SUMPRODUCT($A230:$F230,Results!$B$19:$G$19)</f>
        <v>-9.252833985644239</v>
      </c>
      <c r="O230" s="9">
        <f>SUMPRODUCT($A230:$F230,Results!$B$20:$G$20)</f>
        <v>15.932455473617956</v>
      </c>
      <c r="P230" s="9" cm="1">
        <f t="array" ref="P230">SUMPRODUCT(J230:O230,TRANSPOSE(BQ$20:BQ$25))+$AI$20-$BQ$27</f>
        <v>11.842260994536773</v>
      </c>
      <c r="Q230" s="27" cm="1">
        <f t="array" ref="Q230">SUMPRODUCT(J230:O230,TRANSPOSE(EX$20:EX$25))+$AI$20-$EX$27</f>
        <v>12.78370476898013</v>
      </c>
      <c r="R230" s="9">
        <f>I230-Results!$E$5*H230</f>
        <v>14.515092244881398</v>
      </c>
      <c r="S230" s="9" cm="1">
        <f t="array" ref="S230">SUMPRODUCT(J230:O230,TRANSPOSE(AW$28:AW$33))+$AI$20-$AH$26</f>
        <v>9.271150079529562</v>
      </c>
      <c r="T230" s="9">
        <f>SUMPRODUCT(J230:O230,Results!K$9:P$9)</f>
        <v>15.404307107616393</v>
      </c>
      <c r="U230" s="9">
        <f>SUMPRODUCT(J230:O230,Results!K$9:P$9)+$AI$20-$AH$31</f>
        <v>13.82207838654324</v>
      </c>
      <c r="V230" s="9">
        <f t="shared" si="111"/>
        <v>-10.88444669128223</v>
      </c>
      <c r="W230" s="9">
        <f t="shared" si="112"/>
        <v>-11.825890465725587</v>
      </c>
      <c r="X230" s="9">
        <f t="shared" si="113"/>
        <v>-13.557277941626856</v>
      </c>
      <c r="Y230" s="9">
        <f t="shared" si="114"/>
        <v>-8.3133357762750197</v>
      </c>
      <c r="Z230" s="9">
        <f t="shared" si="115"/>
        <v>-31.784409123835587</v>
      </c>
      <c r="AA230" s="9">
        <f t="shared" si="116"/>
        <v>-12.864264083288697</v>
      </c>
      <c r="AC230" s="9">
        <v>-11.866883396527173</v>
      </c>
      <c r="AD230" s="9">
        <v>-11.866883396527173</v>
      </c>
      <c r="AE230" s="9">
        <f t="shared" si="117"/>
        <v>-11.866883396527173</v>
      </c>
      <c r="AF230" s="9">
        <f t="shared" ca="1" si="110"/>
        <v>0.18743216795034179</v>
      </c>
    </row>
    <row r="231" spans="1:32">
      <c r="A231" s="6">
        <v>0.65423942892242848</v>
      </c>
      <c r="B231" s="6">
        <v>1.511891830502371</v>
      </c>
      <c r="C231" s="6">
        <v>-1.4979341440065568</v>
      </c>
      <c r="D231" s="6">
        <v>-1.6478573953947149</v>
      </c>
      <c r="E231" s="6">
        <v>0.91126004906999758</v>
      </c>
      <c r="F231" s="6">
        <v>5.137601926914269</v>
      </c>
      <c r="G231" s="6">
        <v>8.8673230174370641</v>
      </c>
      <c r="H231" s="6">
        <v>6.466281198309856</v>
      </c>
      <c r="I231" s="40">
        <f>SUMPRODUCT(J231:O231,Results!B$12:G$12)+Results!$E$5*H231-AD231+AE231</f>
        <v>32.762823464777867</v>
      </c>
      <c r="J231" s="9">
        <f>SUMPRODUCT($A231:$F231,Results!$B$15:$G$15)</f>
        <v>1.3154330134552019</v>
      </c>
      <c r="K231" s="9">
        <f>SUMPRODUCT($A231:$F231,Results!$B$16:$G$16)</f>
        <v>-0.29190642846066872</v>
      </c>
      <c r="L231" s="9">
        <f>SUMPRODUCT($A231:$F231,Results!$B$17:$G$17)</f>
        <v>9.2406532029139434</v>
      </c>
      <c r="M231" s="9">
        <f>SUMPRODUCT($A231:$F231,Results!$B$18:$G$18)</f>
        <v>6.1326802309782114</v>
      </c>
      <c r="N231" s="9">
        <f>SUMPRODUCT($A231:$F231,Results!$B$19:$G$19)</f>
        <v>5.7487802051052279</v>
      </c>
      <c r="O231" s="9">
        <f>SUMPRODUCT($A231:$F231,Results!$B$20:$G$20)</f>
        <v>-4.268676097822965</v>
      </c>
      <c r="P231" s="9" cm="1">
        <f t="array" ref="P231">SUMPRODUCT(J231:O231,TRANSPOSE(BQ$20:BQ$25))+$AI$20-$BQ$27</f>
        <v>1.817842176924735</v>
      </c>
      <c r="Q231" s="27" cm="1">
        <f t="array" ref="Q231">SUMPRODUCT(J231:O231,TRANSPOSE(EX$20:EX$25))+$AI$20-$EX$27</f>
        <v>-4.8553737478146033</v>
      </c>
      <c r="R231" s="9">
        <f>I231-Results!$E$5*H231</f>
        <v>-6.0348637250812658</v>
      </c>
      <c r="S231" s="9" cm="1">
        <f t="array" ref="S231">SUMPRODUCT(J231:O231,TRANSPOSE(AW$28:AW$33))+$AI$20-$AH$26</f>
        <v>-6.6248659889371666</v>
      </c>
      <c r="T231" s="9">
        <f>SUMPRODUCT(J231:O231,Results!K$9:P$9)</f>
        <v>-4.2991022883923371</v>
      </c>
      <c r="U231" s="9">
        <f>SUMPRODUCT(J231:O231,Results!K$9:P$9)+$AI$20-$AH$31</f>
        <v>-5.8813310094654945</v>
      </c>
      <c r="V231" s="9">
        <f t="shared" si="111"/>
        <v>30.944981287853132</v>
      </c>
      <c r="W231" s="9">
        <f t="shared" si="112"/>
        <v>37.61819721259247</v>
      </c>
      <c r="X231" s="9">
        <f t="shared" si="113"/>
        <v>38.797687189859133</v>
      </c>
      <c r="Y231" s="9">
        <f t="shared" si="114"/>
        <v>39.387689453715033</v>
      </c>
      <c r="Z231" s="9">
        <f t="shared" si="115"/>
        <v>2.0600037687735551E-2</v>
      </c>
      <c r="AA231" s="9">
        <f t="shared" si="116"/>
        <v>38.644154474243365</v>
      </c>
      <c r="AC231" s="9">
        <v>37.676501695235288</v>
      </c>
      <c r="AD231" s="9">
        <v>37.676501695235288</v>
      </c>
      <c r="AE231" s="9">
        <f t="shared" si="117"/>
        <v>37.676501695235288</v>
      </c>
      <c r="AF231" s="9">
        <f t="shared" ca="1" si="110"/>
        <v>5.7276882947730035E-2</v>
      </c>
    </row>
    <row r="232" spans="1:32">
      <c r="A232" s="6">
        <v>2.6305847328696785</v>
      </c>
      <c r="B232" s="6">
        <v>-0.69492430501918467</v>
      </c>
      <c r="C232" s="6">
        <v>-2.9138834411730938</v>
      </c>
      <c r="D232" s="6">
        <v>2.0696420966135691</v>
      </c>
      <c r="E232" s="6">
        <v>3.6220555791158087</v>
      </c>
      <c r="F232" s="6">
        <v>-6.4080391693117647E-2</v>
      </c>
      <c r="G232" s="6">
        <v>5.6632211806962749</v>
      </c>
      <c r="H232" s="6">
        <v>3.2621793615690664</v>
      </c>
      <c r="I232" s="40">
        <f>SUMPRODUCT(J232:O232,Results!B$12:G$12)+Results!$E$5*H232-AD232+AE232</f>
        <v>76.932655027195537</v>
      </c>
      <c r="J232" s="9">
        <f>SUMPRODUCT($A232:$F232,Results!$B$15:$G$15)</f>
        <v>18.288627823844699</v>
      </c>
      <c r="K232" s="9">
        <f>SUMPRODUCT($A232:$F232,Results!$B$16:$G$16)</f>
        <v>-2.3296018783541586</v>
      </c>
      <c r="L232" s="9">
        <f>SUMPRODUCT($A232:$F232,Results!$B$17:$G$17)</f>
        <v>7.3411629703273604</v>
      </c>
      <c r="M232" s="9">
        <f>SUMPRODUCT($A232:$F232,Results!$B$18:$G$18)</f>
        <v>3.0117931466436776</v>
      </c>
      <c r="N232" s="9">
        <f>SUMPRODUCT($A232:$F232,Results!$B$19:$G$19)</f>
        <v>-0.35555246731390561</v>
      </c>
      <c r="O232" s="9">
        <f>SUMPRODUCT($A232:$F232,Results!$B$20:$G$20)</f>
        <v>14.888975070348012</v>
      </c>
      <c r="P232" s="9" cm="1">
        <f t="array" ref="P232">SUMPRODUCT(J232:O232,TRANSPOSE(BQ$20:BQ$25))+$AI$20-$BQ$27</f>
        <v>43.443337011441834</v>
      </c>
      <c r="Q232" s="27" cm="1">
        <f t="array" ref="Q232">SUMPRODUCT(J232:O232,TRANSPOSE(EX$20:EX$25))+$AI$20-$EX$27</f>
        <v>57.648810591297291</v>
      </c>
      <c r="R232" s="9">
        <f>I232-Results!$E$5*H232</f>
        <v>57.359578857781138</v>
      </c>
      <c r="S232" s="9" cm="1">
        <f t="array" ref="S232">SUMPRODUCT(J232:O232,TRANSPOSE(AW$28:AW$33))+$AI$20-$AH$26</f>
        <v>18.614369349068227</v>
      </c>
      <c r="T232" s="9">
        <f>SUMPRODUCT(J232:O232,Results!K$9:P$9)</f>
        <v>58.838465348962927</v>
      </c>
      <c r="U232" s="9">
        <f>SUMPRODUCT(J232:O232,Results!K$9:P$9)+$AI$20-$AH$31</f>
        <v>57.256236627889763</v>
      </c>
      <c r="V232" s="9">
        <f t="shared" si="111"/>
        <v>33.489318015753703</v>
      </c>
      <c r="W232" s="9">
        <f t="shared" si="112"/>
        <v>19.283844435898246</v>
      </c>
      <c r="X232" s="9">
        <f t="shared" si="113"/>
        <v>19.573076169414399</v>
      </c>
      <c r="Y232" s="9">
        <f t="shared" si="114"/>
        <v>58.31828567812731</v>
      </c>
      <c r="Z232" s="9">
        <f t="shared" si="115"/>
        <v>44.190431600105406</v>
      </c>
      <c r="AA232" s="9">
        <f t="shared" si="116"/>
        <v>19.676418399305774</v>
      </c>
      <c r="AC232" s="9">
        <v>19.229971370541264</v>
      </c>
      <c r="AD232" s="9">
        <v>19.229971370541264</v>
      </c>
      <c r="AE232" s="9">
        <f t="shared" si="117"/>
        <v>19.229971370541264</v>
      </c>
      <c r="AF232" s="9">
        <f t="shared" ca="1" si="110"/>
        <v>0.19256259706410583</v>
      </c>
    </row>
    <row r="233" spans="1:32">
      <c r="A233" s="6">
        <v>0.48997307879182456</v>
      </c>
      <c r="B233" s="6">
        <v>0.55887304727929821</v>
      </c>
      <c r="C233" s="6">
        <v>5.5248623613871839</v>
      </c>
      <c r="D233" s="6">
        <v>-1.2165520180877223</v>
      </c>
      <c r="E233" s="6">
        <v>4.3125562535787232</v>
      </c>
      <c r="F233" s="6">
        <v>5.470004111992492</v>
      </c>
      <c r="G233" s="6">
        <v>3.7940770332295339</v>
      </c>
      <c r="H233" s="6">
        <v>1.3930352141023254</v>
      </c>
      <c r="I233" s="40">
        <f>SUMPRODUCT(J233:O233,Results!B$12:G$12)+Results!$E$5*H233-AD233+AE233</f>
        <v>45.387096466045712</v>
      </c>
      <c r="J233" s="9">
        <f>SUMPRODUCT($A233:$F233,Results!$B$15:$G$15)</f>
        <v>27.894955883718506</v>
      </c>
      <c r="K233" s="9">
        <f>SUMPRODUCT($A233:$F233,Results!$B$16:$G$16)</f>
        <v>-3.7758599770732668</v>
      </c>
      <c r="L233" s="9">
        <f>SUMPRODUCT($A233:$F233,Results!$B$17:$G$17)</f>
        <v>17.896414674830151</v>
      </c>
      <c r="M233" s="9">
        <f>SUMPRODUCT($A233:$F233,Results!$B$18:$G$18)</f>
        <v>-14.718225566264145</v>
      </c>
      <c r="N233" s="9">
        <f>SUMPRODUCT($A233:$F233,Results!$B$19:$G$19)</f>
        <v>-24.91880279092976</v>
      </c>
      <c r="O233" s="9">
        <f>SUMPRODUCT($A233:$F233,Results!$B$20:$G$20)</f>
        <v>-11.882073743721101</v>
      </c>
      <c r="P233" s="9" cm="1">
        <f t="array" ref="P233">SUMPRODUCT(J233:O233,TRANSPOSE(BQ$20:BQ$25))+$AI$20-$BQ$27</f>
        <v>45.096741750431015</v>
      </c>
      <c r="Q233" s="27" cm="1">
        <f t="array" ref="Q233">SUMPRODUCT(J233:O233,TRANSPOSE(EX$20:EX$25))+$AI$20-$EX$27</f>
        <v>38.492401821430406</v>
      </c>
      <c r="R233" s="9">
        <f>I233-Results!$E$5*H233</f>
        <v>37.028885181431761</v>
      </c>
      <c r="S233" s="9" cm="1">
        <f t="array" ref="S233">SUMPRODUCT(J233:O233,TRANSPOSE(AW$28:AW$33))+$AI$20-$AH$26</f>
        <v>53.115743806654777</v>
      </c>
      <c r="T233" s="9">
        <f>SUMPRODUCT(J233:O233,Results!K$9:P$9)</f>
        <v>40.039061452318947</v>
      </c>
      <c r="U233" s="9">
        <f>SUMPRODUCT(J233:O233,Results!K$9:P$9)+$AI$20-$AH$31</f>
        <v>38.456832731245782</v>
      </c>
      <c r="V233" s="9">
        <f t="shared" si="111"/>
        <v>0.29035471561469706</v>
      </c>
      <c r="W233" s="9">
        <f t="shared" si="112"/>
        <v>6.8946946446153063</v>
      </c>
      <c r="X233" s="9">
        <f t="shared" si="113"/>
        <v>8.3582112846139509</v>
      </c>
      <c r="Y233" s="9">
        <f t="shared" si="114"/>
        <v>-7.728647340609065</v>
      </c>
      <c r="Z233" s="9">
        <f t="shared" si="115"/>
        <v>12.644873038955581</v>
      </c>
      <c r="AA233" s="9">
        <f t="shared" si="116"/>
        <v>6.9302637347999294</v>
      </c>
      <c r="AC233" s="9">
        <v>6.9374254191182061</v>
      </c>
      <c r="AD233" s="9">
        <v>6.9374254191182061</v>
      </c>
      <c r="AE233" s="9">
        <f t="shared" si="117"/>
        <v>6.9374254191182061</v>
      </c>
      <c r="AF233" s="9">
        <f t="shared" ca="1" si="110"/>
        <v>0.15451111180974164</v>
      </c>
    </row>
    <row r="234" spans="1:32">
      <c r="A234" s="6">
        <v>-1.5657372894125401</v>
      </c>
      <c r="B234" s="6">
        <v>4.0284319833972564</v>
      </c>
      <c r="C234" s="6">
        <v>-1.8281849903455092</v>
      </c>
      <c r="D234" s="6">
        <v>8.0266970145863166</v>
      </c>
      <c r="E234" s="6">
        <v>0.33208516822074485</v>
      </c>
      <c r="F234" s="6">
        <v>8.0987787369846966</v>
      </c>
      <c r="G234" s="6">
        <v>1.0493206363836065</v>
      </c>
      <c r="H234" s="6">
        <v>-1.351721182743602</v>
      </c>
      <c r="I234" s="40">
        <f>SUMPRODUCT(J234:O234,Results!B$12:G$12)+Results!$E$5*H234-AD234+AE234</f>
        <v>-14.374256218109418</v>
      </c>
      <c r="J234" s="9">
        <f>SUMPRODUCT($A234:$F234,Results!$B$15:$G$15)</f>
        <v>-19.499354130153232</v>
      </c>
      <c r="K234" s="9">
        <f>SUMPRODUCT($A234:$F234,Results!$B$16:$G$16)</f>
        <v>1.6735590742757722</v>
      </c>
      <c r="L234" s="9">
        <f>SUMPRODUCT($A234:$F234,Results!$B$17:$G$17)</f>
        <v>26.944264201976608</v>
      </c>
      <c r="M234" s="9">
        <f>SUMPRODUCT($A234:$F234,Results!$B$18:$G$18)</f>
        <v>23.616807928261647</v>
      </c>
      <c r="N234" s="9">
        <f>SUMPRODUCT($A234:$F234,Results!$B$19:$G$19)</f>
        <v>-1.3018183117689297</v>
      </c>
      <c r="O234" s="9">
        <f>SUMPRODUCT($A234:$F234,Results!$B$20:$G$20)</f>
        <v>9.3858309006933176</v>
      </c>
      <c r="P234" s="9" cm="1">
        <f t="array" ref="P234">SUMPRODUCT(J234:O234,TRANSPOSE(BQ$20:BQ$25))+$AI$20-$BQ$27</f>
        <v>6.788396436674546</v>
      </c>
      <c r="Q234" s="27" cm="1">
        <f t="array" ref="Q234">SUMPRODUCT(J234:O234,TRANSPOSE(EX$20:EX$25))+$AI$20-$EX$27</f>
        <v>-3.1747878801498253</v>
      </c>
      <c r="R234" s="9">
        <f>I234-Results!$E$5*H234</f>
        <v>-6.2639291216478057</v>
      </c>
      <c r="S234" s="9" cm="1">
        <f t="array" ref="S234">SUMPRODUCT(J234:O234,TRANSPOSE(AW$28:AW$33))+$AI$20-$AH$26</f>
        <v>-9.2998290185202919</v>
      </c>
      <c r="T234" s="9">
        <f>SUMPRODUCT(J234:O234,Results!K$9:P$9)</f>
        <v>-4.1018857983368946</v>
      </c>
      <c r="U234" s="9">
        <f>SUMPRODUCT(J234:O234,Results!K$9:P$9)+$AI$20-$AH$31</f>
        <v>-5.684114519410052</v>
      </c>
      <c r="V234" s="9">
        <f t="shared" si="111"/>
        <v>-21.162652654783962</v>
      </c>
      <c r="W234" s="9">
        <f t="shared" si="112"/>
        <v>-11.199468337959592</v>
      </c>
      <c r="X234" s="9">
        <f t="shared" si="113"/>
        <v>-8.1103270964616119</v>
      </c>
      <c r="Y234" s="9">
        <f t="shared" si="114"/>
        <v>-5.0744271995891257</v>
      </c>
      <c r="Z234" s="9">
        <f t="shared" si="115"/>
        <v>-47.116479645199547</v>
      </c>
      <c r="AA234" s="9">
        <f t="shared" si="116"/>
        <v>-8.6901416986993656</v>
      </c>
      <c r="AC234" s="9">
        <v>-11.104011963949217</v>
      </c>
      <c r="AD234" s="9">
        <v>-11.104011963949217</v>
      </c>
      <c r="AE234" s="9">
        <f t="shared" si="117"/>
        <v>-11.104011963949217</v>
      </c>
      <c r="AF234" s="9">
        <f t="shared" ca="1" si="110"/>
        <v>0.52651232621003996</v>
      </c>
    </row>
    <row r="235" spans="1:32">
      <c r="A235" s="6">
        <v>0.68191176140777232</v>
      </c>
      <c r="B235" s="6">
        <v>1.9474573040578129</v>
      </c>
      <c r="C235" s="6">
        <v>2.0113351792473599</v>
      </c>
      <c r="D235" s="6">
        <v>1.3178360539116298</v>
      </c>
      <c r="E235" s="6">
        <v>8.5282133163629013</v>
      </c>
      <c r="F235" s="6">
        <v>3.9861661851613475</v>
      </c>
      <c r="G235" s="6">
        <v>4.895270647191194</v>
      </c>
      <c r="H235" s="6">
        <v>2.4942288280639855</v>
      </c>
      <c r="I235" s="40">
        <f>SUMPRODUCT(J235:O235,Results!B$12:G$12)+Results!$E$5*H235-AD235+AE235</f>
        <v>110.69125881470089</v>
      </c>
      <c r="J235" s="9">
        <f>SUMPRODUCT($A235:$F235,Results!$B$15:$G$15)</f>
        <v>33.690035453492683</v>
      </c>
      <c r="K235" s="9">
        <f>SUMPRODUCT($A235:$F235,Results!$B$16:$G$16)</f>
        <v>-0.46324768095806101</v>
      </c>
      <c r="L235" s="9">
        <f>SUMPRODUCT($A235:$F235,Results!$B$17:$G$17)</f>
        <v>32.898954745034771</v>
      </c>
      <c r="M235" s="9">
        <f>SUMPRODUCT($A235:$F235,Results!$B$18:$G$18)</f>
        <v>-8.6897356910311743</v>
      </c>
      <c r="N235" s="9">
        <f>SUMPRODUCT($A235:$F235,Results!$B$19:$G$19)</f>
        <v>-26.038693357013791</v>
      </c>
      <c r="O235" s="9">
        <f>SUMPRODUCT($A235:$F235,Results!$B$20:$G$20)</f>
        <v>3.1376877385914694</v>
      </c>
      <c r="P235" s="9" cm="1">
        <f t="array" ref="P235">SUMPRODUCT(J235:O235,TRANSPOSE(BQ$20:BQ$25))+$AI$20-$BQ$27</f>
        <v>89.343936848547571</v>
      </c>
      <c r="Q235" s="27" cm="1">
        <f t="array" ref="Q235">SUMPRODUCT(J235:O235,TRANSPOSE(EX$20:EX$25))+$AI$20-$EX$27</f>
        <v>97.119628671818447</v>
      </c>
      <c r="R235" s="9">
        <f>I235-Results!$E$5*H235</f>
        <v>95.72588584631697</v>
      </c>
      <c r="S235" s="9" cm="1">
        <f t="array" ref="S235">SUMPRODUCT(J235:O235,TRANSPOSE(AW$28:AW$33))+$AI$20-$AH$26</f>
        <v>71.297028652356246</v>
      </c>
      <c r="T235" s="9">
        <f>SUMPRODUCT(J235:O235,Results!K$9:P$9)</f>
        <v>100.07134574567549</v>
      </c>
      <c r="U235" s="9">
        <f>SUMPRODUCT(J235:O235,Results!K$9:P$9)+$AI$20-$AH$31</f>
        <v>98.489117024602336</v>
      </c>
      <c r="V235" s="9">
        <f t="shared" si="111"/>
        <v>21.347321966153316</v>
      </c>
      <c r="W235" s="9">
        <f t="shared" si="112"/>
        <v>13.571630142882441</v>
      </c>
      <c r="X235" s="9">
        <f t="shared" si="113"/>
        <v>14.965372968383917</v>
      </c>
      <c r="Y235" s="9">
        <f t="shared" si="114"/>
        <v>39.394230162344641</v>
      </c>
      <c r="Z235" s="9">
        <f t="shared" si="115"/>
        <v>77.949035387610763</v>
      </c>
      <c r="AA235" s="9">
        <f t="shared" si="116"/>
        <v>12.202141790098551</v>
      </c>
      <c r="AC235" s="9">
        <v>13.53884457838015</v>
      </c>
      <c r="AD235" s="9">
        <v>13.53884457838015</v>
      </c>
      <c r="AE235" s="9">
        <f t="shared" si="117"/>
        <v>13.53884457838015</v>
      </c>
      <c r="AF235" s="9">
        <f t="shared" ca="1" si="110"/>
        <v>3.0089023692486339E-2</v>
      </c>
    </row>
    <row r="236" spans="1:32">
      <c r="A236" s="6">
        <v>9.1414708397114008</v>
      </c>
      <c r="B236" s="6">
        <v>8.1125909417723144E-2</v>
      </c>
      <c r="C236" s="6">
        <v>0.71360945855353763</v>
      </c>
      <c r="D236" s="6">
        <v>-1.4345032266878459</v>
      </c>
      <c r="E236" s="6">
        <v>0.86022792994055419</v>
      </c>
      <c r="F236" s="6">
        <v>11.078790166530176</v>
      </c>
      <c r="G236" s="6">
        <v>1.8733992161522293</v>
      </c>
      <c r="H236" s="6">
        <v>-0.52764260297497922</v>
      </c>
      <c r="I236" s="40">
        <f>SUMPRODUCT(J236:O236,Results!B$12:G$12)+Results!$E$5*H236-AD236+AE236</f>
        <v>1.9374321452696091</v>
      </c>
      <c r="J236" s="9">
        <f>SUMPRODUCT($A236:$F236,Results!$B$15:$G$15)</f>
        <v>38.512119454163546</v>
      </c>
      <c r="K236" s="9">
        <f>SUMPRODUCT($A236:$F236,Results!$B$16:$G$16)</f>
        <v>-25.846169623952616</v>
      </c>
      <c r="L236" s="9">
        <f>SUMPRODUCT($A236:$F236,Results!$B$17:$G$17)</f>
        <v>-1.908500239197167</v>
      </c>
      <c r="M236" s="9">
        <f>SUMPRODUCT($A236:$F236,Results!$B$18:$G$18)</f>
        <v>1.7870461635030059</v>
      </c>
      <c r="N236" s="9">
        <f>SUMPRODUCT($A236:$F236,Results!$B$19:$G$19)</f>
        <v>3.4884419649430183</v>
      </c>
      <c r="O236" s="9">
        <f>SUMPRODUCT($A236:$F236,Results!$B$20:$G$20)</f>
        <v>8.1940224366245857</v>
      </c>
      <c r="P236" s="9" cm="1">
        <f t="array" ref="P236">SUMPRODUCT(J236:O236,TRANSPOSE(BQ$20:BQ$25))+$AI$20-$BQ$27</f>
        <v>26.799684774854896</v>
      </c>
      <c r="Q236" s="27" cm="1">
        <f t="array" ref="Q236">SUMPRODUCT(J236:O236,TRANSPOSE(EX$20:EX$25))+$AI$20-$EX$27</f>
        <v>8.5655259182985191</v>
      </c>
      <c r="R236" s="9">
        <f>I236-Results!$E$5*H236</f>
        <v>5.103287763119484</v>
      </c>
      <c r="S236" s="9" cm="1">
        <f t="array" ref="S236">SUMPRODUCT(J236:O236,TRANSPOSE(AW$28:AW$33))+$AI$20-$AH$26</f>
        <v>21.292214686623709</v>
      </c>
      <c r="T236" s="9">
        <f>SUMPRODUCT(J236:O236,Results!K$9:P$9)</f>
        <v>8.4586272975383796</v>
      </c>
      <c r="U236" s="9">
        <f>SUMPRODUCT(J236:O236,Results!K$9:P$9)+$AI$20-$AH$31</f>
        <v>6.8763985764652205</v>
      </c>
      <c r="V236" s="9">
        <f t="shared" si="111"/>
        <v>-24.862252629585285</v>
      </c>
      <c r="W236" s="9">
        <f t="shared" si="112"/>
        <v>-6.62809377302891</v>
      </c>
      <c r="X236" s="9">
        <f t="shared" si="113"/>
        <v>-3.1658556178498749</v>
      </c>
      <c r="Y236" s="9">
        <f t="shared" si="114"/>
        <v>-19.354782541354098</v>
      </c>
      <c r="Z236" s="9">
        <f t="shared" si="115"/>
        <v>-30.804791281820521</v>
      </c>
      <c r="AA236" s="9">
        <f t="shared" si="116"/>
        <v>-4.9389664311956114</v>
      </c>
      <c r="AC236" s="9">
        <v>-6.4571749757715953</v>
      </c>
      <c r="AD236" s="9">
        <v>-6.4571749757715953</v>
      </c>
      <c r="AE236" s="9">
        <f t="shared" si="117"/>
        <v>-6.4571749757715953</v>
      </c>
      <c r="AF236" s="9">
        <f t="shared" ca="1" si="110"/>
        <v>0.23161639021999414</v>
      </c>
    </row>
    <row r="237" spans="1:32">
      <c r="A237" s="6">
        <v>1.5554152127910854</v>
      </c>
      <c r="B237" s="6">
        <v>1.5273921625197266</v>
      </c>
      <c r="C237" s="6">
        <v>9.3292714307950775E-2</v>
      </c>
      <c r="D237" s="6">
        <v>6.1093677838030613</v>
      </c>
      <c r="E237" s="6">
        <v>1.6452734431871829</v>
      </c>
      <c r="F237" s="6">
        <v>3.793414293748115</v>
      </c>
      <c r="G237" s="6">
        <v>3.6122172100217211</v>
      </c>
      <c r="H237" s="6">
        <v>1.2111753908945126</v>
      </c>
      <c r="I237" s="40">
        <f>SUMPRODUCT(J237:O237,Results!B$12:G$12)+Results!$E$5*H237-AD237+AE237</f>
        <v>34.935033993385893</v>
      </c>
      <c r="J237" s="9">
        <f>SUMPRODUCT($A237:$F237,Results!$B$15:$G$15)</f>
        <v>5.7087453603283382</v>
      </c>
      <c r="K237" s="9">
        <f>SUMPRODUCT($A237:$F237,Results!$B$16:$G$16)</f>
        <v>-6.3661363079506366</v>
      </c>
      <c r="L237" s="9">
        <f>SUMPRODUCT($A237:$F237,Results!$B$17:$G$17)</f>
        <v>13.836861991477612</v>
      </c>
      <c r="M237" s="9">
        <f>SUMPRODUCT($A237:$F237,Results!$B$18:$G$18)</f>
        <v>8.4205718637523521</v>
      </c>
      <c r="N237" s="9">
        <f>SUMPRODUCT($A237:$F237,Results!$B$19:$G$19)</f>
        <v>-8.3495076325906492</v>
      </c>
      <c r="O237" s="9">
        <f>SUMPRODUCT($A237:$F237,Results!$B$20:$G$20)</f>
        <v>14.862444153877256</v>
      </c>
      <c r="P237" s="9" cm="1">
        <f t="array" ref="P237">SUMPRODUCT(J237:O237,TRANSPOSE(BQ$20:BQ$25))+$AI$20-$BQ$27</f>
        <v>28.518337152799567</v>
      </c>
      <c r="Q237" s="27" cm="1">
        <f t="array" ref="Q237">SUMPRODUCT(J237:O237,TRANSPOSE(EX$20:EX$25))+$AI$20-$EX$27</f>
        <v>29.162736139810214</v>
      </c>
      <c r="R237" s="9">
        <f>I237-Results!$E$5*H237</f>
        <v>27.667981648018817</v>
      </c>
      <c r="S237" s="9" cm="1">
        <f t="array" ref="S237">SUMPRODUCT(J237:O237,TRANSPOSE(AW$28:AW$33))+$AI$20-$AH$26</f>
        <v>16.783037834496589</v>
      </c>
      <c r="T237" s="9">
        <f>SUMPRODUCT(J237:O237,Results!K$9:P$9)</f>
        <v>29.273486990525079</v>
      </c>
      <c r="U237" s="9">
        <f>SUMPRODUCT(J237:O237,Results!K$9:P$9)+$AI$20-$AH$31</f>
        <v>27.691258269451922</v>
      </c>
      <c r="V237" s="9">
        <f t="shared" si="111"/>
        <v>6.4166968405863258</v>
      </c>
      <c r="W237" s="9">
        <f t="shared" si="112"/>
        <v>5.7722978535756795</v>
      </c>
      <c r="X237" s="9">
        <f t="shared" si="113"/>
        <v>7.2670523453670768</v>
      </c>
      <c r="Y237" s="9">
        <f t="shared" si="114"/>
        <v>18.151996158889304</v>
      </c>
      <c r="Z237" s="9">
        <f t="shared" si="115"/>
        <v>2.192810566295762</v>
      </c>
      <c r="AA237" s="9">
        <f t="shared" si="116"/>
        <v>7.2437757239339717</v>
      </c>
      <c r="AC237" s="9">
        <v>5.7963682720152789</v>
      </c>
      <c r="AD237" s="9">
        <v>5.7963682720152789</v>
      </c>
      <c r="AE237" s="9">
        <f t="shared" si="117"/>
        <v>5.7963682720152789</v>
      </c>
      <c r="AF237" s="9">
        <f t="shared" ca="1" si="110"/>
        <v>0.48919950375522403</v>
      </c>
    </row>
    <row r="238" spans="1:32">
      <c r="A238" s="6">
        <v>5.3115732073875206</v>
      </c>
      <c r="B238" s="6">
        <v>1.1115518199245504</v>
      </c>
      <c r="C238" s="6">
        <v>10.506456077470309</v>
      </c>
      <c r="D238" s="6">
        <v>8.178964616481716</v>
      </c>
      <c r="E238" s="6">
        <v>2.7860347447852885</v>
      </c>
      <c r="F238" s="6">
        <v>0.7497927664426085</v>
      </c>
      <c r="G238" s="6">
        <v>-1.2185298664166133</v>
      </c>
      <c r="H238" s="6">
        <v>-3.6195716855438218</v>
      </c>
      <c r="I238" s="40">
        <f>SUMPRODUCT(J238:O238,Results!B$12:G$12)+Results!$E$5*H238-AD238+AE238</f>
        <v>42.750025859557454</v>
      </c>
      <c r="J238" s="9">
        <f>SUMPRODUCT($A238:$F238,Results!$B$15:$G$15)</f>
        <v>40.599730778943581</v>
      </c>
      <c r="K238" s="9">
        <f>SUMPRODUCT($A238:$F238,Results!$B$16:$G$16)</f>
        <v>-28.475286193301041</v>
      </c>
      <c r="L238" s="9">
        <f>SUMPRODUCT($A238:$F238,Results!$B$17:$G$17)</f>
        <v>4.0889545979876303</v>
      </c>
      <c r="M238" s="9">
        <f>SUMPRODUCT($A238:$F238,Results!$B$18:$G$18)</f>
        <v>-19.232611113150345</v>
      </c>
      <c r="N238" s="9">
        <f>SUMPRODUCT($A238:$F238,Results!$B$19:$G$19)</f>
        <v>-44.258545130448752</v>
      </c>
      <c r="O238" s="9">
        <f>SUMPRODUCT($A238:$F238,Results!$B$20:$G$20)</f>
        <v>23.773635909521449</v>
      </c>
      <c r="P238" s="9" cm="1">
        <f t="array" ref="P238">SUMPRODUCT(J238:O238,TRANSPOSE(BQ$20:BQ$25))+$AI$20-$BQ$27</f>
        <v>62.496248740019901</v>
      </c>
      <c r="Q238" s="27" cm="1">
        <f t="array" ref="Q238">SUMPRODUCT(J238:O238,TRANSPOSE(EX$20:EX$25))+$AI$20-$EX$27</f>
        <v>64.152266710919918</v>
      </c>
      <c r="R238" s="9">
        <f>I238-Results!$E$5*H238</f>
        <v>64.467455972820389</v>
      </c>
      <c r="S238" s="9" cm="1">
        <f t="array" ref="S238">SUMPRODUCT(J238:O238,TRANSPOSE(AW$28:AW$33))+$AI$20-$AH$26</f>
        <v>83.845812418119564</v>
      </c>
      <c r="T238" s="9">
        <f>SUMPRODUCT(J238:O238,Results!K$9:P$9)</f>
        <v>65.641116992105623</v>
      </c>
      <c r="U238" s="9">
        <f>SUMPRODUCT(J238:O238,Results!K$9:P$9)+$AI$20-$AH$31</f>
        <v>64.058888271032458</v>
      </c>
      <c r="V238" s="9">
        <f t="shared" si="111"/>
        <v>-19.746222880462447</v>
      </c>
      <c r="W238" s="9">
        <f t="shared" si="112"/>
        <v>-21.402240851362464</v>
      </c>
      <c r="X238" s="9">
        <f t="shared" si="113"/>
        <v>-21.717430113262935</v>
      </c>
      <c r="Y238" s="9">
        <f t="shared" si="114"/>
        <v>-41.095786558562111</v>
      </c>
      <c r="Z238" s="9">
        <f t="shared" si="115"/>
        <v>10.007802432467322</v>
      </c>
      <c r="AA238" s="9">
        <f t="shared" si="116"/>
        <v>-21.308862411475005</v>
      </c>
      <c r="AC238" s="9">
        <v>-21.421873608165086</v>
      </c>
      <c r="AD238" s="9">
        <v>-21.421873608165086</v>
      </c>
      <c r="AE238" s="9">
        <f t="shared" si="117"/>
        <v>-21.421873608165086</v>
      </c>
      <c r="AF238" s="9">
        <f t="shared" ca="1" si="110"/>
        <v>0.44588755933432955</v>
      </c>
    </row>
    <row r="239" spans="1:32">
      <c r="A239" s="6">
        <v>0.79222313593523175</v>
      </c>
      <c r="B239" s="6">
        <v>0.8899716739479101</v>
      </c>
      <c r="C239" s="6">
        <v>3.4387099061614332</v>
      </c>
      <c r="D239" s="6">
        <v>0.96836730063208798</v>
      </c>
      <c r="E239" s="6">
        <v>6.2100787467535374</v>
      </c>
      <c r="F239" s="6">
        <v>1.333687744892891</v>
      </c>
      <c r="G239" s="6">
        <v>0.19087731400207594</v>
      </c>
      <c r="H239" s="6">
        <v>-2.2101645051251326</v>
      </c>
      <c r="I239" s="40">
        <f>SUMPRODUCT(J239:O239,Results!B$12:G$12)+Results!$E$5*H239-AD239+AE239</f>
        <v>61.87835898078265</v>
      </c>
      <c r="J239" s="9">
        <f>SUMPRODUCT($A239:$F239,Results!$B$15:$G$15)</f>
        <v>29.95665275091886</v>
      </c>
      <c r="K239" s="9">
        <f>SUMPRODUCT($A239:$F239,Results!$B$16:$G$16)</f>
        <v>-2.9561416137858565</v>
      </c>
      <c r="L239" s="9">
        <f>SUMPRODUCT($A239:$F239,Results!$B$17:$G$17)</f>
        <v>20.106161982281527</v>
      </c>
      <c r="M239" s="9">
        <f>SUMPRODUCT($A239:$F239,Results!$B$18:$G$18)</f>
        <v>-12.848607599304188</v>
      </c>
      <c r="N239" s="9">
        <f>SUMPRODUCT($A239:$F239,Results!$B$19:$G$19)</f>
        <v>-25.384528604497458</v>
      </c>
      <c r="O239" s="9">
        <f>SUMPRODUCT($A239:$F239,Results!$B$20:$G$20)</f>
        <v>2.5050523120054633</v>
      </c>
      <c r="P239" s="9" cm="1">
        <f t="array" ref="P239">SUMPRODUCT(J239:O239,TRANSPOSE(BQ$20:BQ$25))+$AI$20-$BQ$27</f>
        <v>67.090894205486649</v>
      </c>
      <c r="Q239" s="27" cm="1">
        <f t="array" ref="Q239">SUMPRODUCT(J239:O239,TRANSPOSE(EX$20:EX$25))+$AI$20-$EX$27</f>
        <v>75.326052333576285</v>
      </c>
      <c r="R239" s="9">
        <f>I239-Results!$E$5*H239</f>
        <v>75.139346011533448</v>
      </c>
      <c r="S239" s="9" cm="1">
        <f t="array" ref="S239">SUMPRODUCT(J239:O239,TRANSPOSE(AW$28:AW$33))+$AI$20-$AH$26</f>
        <v>61.129179866937264</v>
      </c>
      <c r="T239" s="9">
        <f>SUMPRODUCT(J239:O239,Results!K$9:P$9)</f>
        <v>77.87268523156493</v>
      </c>
      <c r="U239" s="9">
        <f>SUMPRODUCT(J239:O239,Results!K$9:P$9)+$AI$20-$AH$31</f>
        <v>76.290456510491765</v>
      </c>
      <c r="V239" s="9">
        <f t="shared" si="111"/>
        <v>-5.2125352247039984</v>
      </c>
      <c r="W239" s="9">
        <f t="shared" si="112"/>
        <v>-13.447693352793635</v>
      </c>
      <c r="X239" s="9">
        <f t="shared" si="113"/>
        <v>-13.260987030750798</v>
      </c>
      <c r="Y239" s="9">
        <f t="shared" si="114"/>
        <v>0.74917911384538627</v>
      </c>
      <c r="Z239" s="9">
        <f t="shared" si="115"/>
        <v>29.136135553692519</v>
      </c>
      <c r="AA239" s="9">
        <f t="shared" si="116"/>
        <v>-14.412097529709115</v>
      </c>
      <c r="AC239" s="9">
        <v>-13.497463486382856</v>
      </c>
      <c r="AD239" s="9">
        <v>-13.497463486382856</v>
      </c>
      <c r="AE239" s="9">
        <f t="shared" si="117"/>
        <v>-13.497463486382856</v>
      </c>
      <c r="AF239" s="9">
        <f t="shared" ca="1" si="110"/>
        <v>0.77335228432610637</v>
      </c>
    </row>
    <row r="240" spans="1:32">
      <c r="A240" s="6">
        <v>1.5628696949131735</v>
      </c>
      <c r="B240" s="6">
        <v>-0.22874037972666647</v>
      </c>
      <c r="C240" s="6">
        <v>4.4850877883885012</v>
      </c>
      <c r="D240" s="6">
        <v>0.50968866488630138</v>
      </c>
      <c r="E240" s="6">
        <v>0.34160032445765837</v>
      </c>
      <c r="F240" s="6">
        <v>2.1397550763094686</v>
      </c>
      <c r="G240" s="6">
        <v>7.6801307772130469</v>
      </c>
      <c r="H240" s="6">
        <v>5.279088958085838</v>
      </c>
      <c r="I240" s="40">
        <f>SUMPRODUCT(J240:O240,Results!B$12:G$12)+Results!$E$5*H240-AD240+AE240</f>
        <v>36.765940145806347</v>
      </c>
      <c r="J240" s="9">
        <f>SUMPRODUCT($A240:$F240,Results!$B$15:$G$15)</f>
        <v>15.125478733736763</v>
      </c>
      <c r="K240" s="9">
        <f>SUMPRODUCT($A240:$F240,Results!$B$16:$G$16)</f>
        <v>-8.6773860833390941</v>
      </c>
      <c r="L240" s="9">
        <f>SUMPRODUCT($A240:$F240,Results!$B$17:$G$17)</f>
        <v>-0.16774382727343085</v>
      </c>
      <c r="M240" s="9">
        <f>SUMPRODUCT($A240:$F240,Results!$B$18:$G$18)</f>
        <v>-9.423967517525103</v>
      </c>
      <c r="N240" s="9">
        <f>SUMPRODUCT($A240:$F240,Results!$B$19:$G$19)</f>
        <v>-14.264050045768402</v>
      </c>
      <c r="O240" s="9">
        <f>SUMPRODUCT($A240:$F240,Results!$B$20:$G$20)</f>
        <v>-2.0710844474582188</v>
      </c>
      <c r="P240" s="9" cm="1">
        <f t="array" ref="P240">SUMPRODUCT(J240:O240,TRANSPOSE(BQ$20:BQ$25))+$AI$20-$BQ$27</f>
        <v>9.5680443749675632</v>
      </c>
      <c r="Q240" s="27" cm="1">
        <f t="array" ref="Q240">SUMPRODUCT(J240:O240,TRANSPOSE(EX$20:EX$25))+$AI$20-$EX$27</f>
        <v>5.2138899470013911</v>
      </c>
      <c r="R240" s="9">
        <f>I240-Results!$E$5*H240</f>
        <v>5.0914063972913191</v>
      </c>
      <c r="S240" s="9" cm="1">
        <f t="array" ref="S240">SUMPRODUCT(J240:O240,TRANSPOSE(AW$28:AW$33))+$AI$20-$AH$26</f>
        <v>22.779222324829405</v>
      </c>
      <c r="T240" s="9">
        <f>SUMPRODUCT(J240:O240,Results!K$9:P$9)</f>
        <v>5.7202860514219189</v>
      </c>
      <c r="U240" s="9">
        <f>SUMPRODUCT(J240:O240,Results!K$9:P$9)+$AI$20-$AH$31</f>
        <v>4.138057330348758</v>
      </c>
      <c r="V240" s="9">
        <f t="shared" si="111"/>
        <v>27.197895770838784</v>
      </c>
      <c r="W240" s="9">
        <f t="shared" si="112"/>
        <v>31.552050198804956</v>
      </c>
      <c r="X240" s="9">
        <f t="shared" si="113"/>
        <v>31.674533748515028</v>
      </c>
      <c r="Y240" s="9">
        <f t="shared" si="114"/>
        <v>13.986717820976942</v>
      </c>
      <c r="Z240" s="9">
        <f t="shared" si="115"/>
        <v>4.0237167187162157</v>
      </c>
      <c r="AA240" s="9">
        <f t="shared" si="116"/>
        <v>32.627882815457589</v>
      </c>
      <c r="AC240" s="9">
        <v>31.577036152144657</v>
      </c>
      <c r="AD240" s="9">
        <v>31.577036152144657</v>
      </c>
      <c r="AE240" s="9">
        <f t="shared" si="117"/>
        <v>31.577036152144657</v>
      </c>
      <c r="AF240" s="9">
        <f t="shared" ca="1" si="110"/>
        <v>0.45855890292697532</v>
      </c>
    </row>
    <row r="241" spans="1:32">
      <c r="A241" s="6">
        <v>-2.3146020343541913</v>
      </c>
      <c r="B241" s="6">
        <v>0.28013793179502922</v>
      </c>
      <c r="C241" s="6">
        <v>3.8467940195651429</v>
      </c>
      <c r="D241" s="6">
        <v>7.138998631132516</v>
      </c>
      <c r="E241" s="6">
        <v>2.5180299621036029</v>
      </c>
      <c r="F241" s="6">
        <v>8.1936031252012782</v>
      </c>
      <c r="G241" s="6">
        <v>2.8507661210997517</v>
      </c>
      <c r="H241" s="6">
        <v>0.44972430197254321</v>
      </c>
      <c r="I241" s="40">
        <f>SUMPRODUCT(J241:O241,Results!B$12:G$12)+Results!$E$5*H241-AD241+AE241</f>
        <v>25.70136317148669</v>
      </c>
      <c r="J241" s="9">
        <f>SUMPRODUCT($A241:$F241,Results!$B$15:$G$15)</f>
        <v>5.1548957525503116</v>
      </c>
      <c r="K241" s="9">
        <f>SUMPRODUCT($A241:$F241,Results!$B$16:$G$16)</f>
        <v>4.1438392993518631</v>
      </c>
      <c r="L241" s="9">
        <f>SUMPRODUCT($A241:$F241,Results!$B$17:$G$17)</f>
        <v>28.878336835178462</v>
      </c>
      <c r="M241" s="9">
        <f>SUMPRODUCT($A241:$F241,Results!$B$18:$G$18)</f>
        <v>3.0423053172452046</v>
      </c>
      <c r="N241" s="9">
        <f>SUMPRODUCT($A241:$F241,Results!$B$19:$G$19)</f>
        <v>-24.830134840775855</v>
      </c>
      <c r="O241" s="9">
        <f>SUMPRODUCT($A241:$F241,Results!$B$20:$G$20)</f>
        <v>-6.1988257067447439</v>
      </c>
      <c r="P241" s="9" cm="1">
        <f t="array" ref="P241">SUMPRODUCT(J241:O241,TRANSPOSE(BQ$20:BQ$25))+$AI$20-$BQ$27</f>
        <v>36.202853898506369</v>
      </c>
      <c r="Q241" s="27" cm="1">
        <f t="array" ref="Q241">SUMPRODUCT(J241:O241,TRANSPOSE(EX$20:EX$25))+$AI$20-$EX$27</f>
        <v>26.92437516808419</v>
      </c>
      <c r="R241" s="9">
        <f>I241-Results!$E$5*H241</f>
        <v>23.00301735965143</v>
      </c>
      <c r="S241" s="9" cm="1">
        <f t="array" ref="S241">SUMPRODUCT(J241:O241,TRANSPOSE(AW$28:AW$33))+$AI$20-$AH$26</f>
        <v>35.328634939926459</v>
      </c>
      <c r="T241" s="9">
        <f>SUMPRODUCT(J241:O241,Results!K$9:P$9)</f>
        <v>25.877636727321804</v>
      </c>
      <c r="U241" s="9">
        <f>SUMPRODUCT(J241:O241,Results!K$9:P$9)+$AI$20-$AH$31</f>
        <v>24.29540800624865</v>
      </c>
      <c r="V241" s="9">
        <f t="shared" si="111"/>
        <v>-10.501490727019679</v>
      </c>
      <c r="W241" s="9">
        <f t="shared" si="112"/>
        <v>-1.2230119965974993</v>
      </c>
      <c r="X241" s="9">
        <f t="shared" si="113"/>
        <v>2.6983458118352601</v>
      </c>
      <c r="Y241" s="9">
        <f t="shared" si="114"/>
        <v>-9.6272717684397691</v>
      </c>
      <c r="Z241" s="9">
        <f t="shared" si="115"/>
        <v>-7.040860255603441</v>
      </c>
      <c r="AA241" s="9">
        <f t="shared" si="116"/>
        <v>1.4059551652380406</v>
      </c>
      <c r="AC241" s="9">
        <v>-1.1312220594343785</v>
      </c>
      <c r="AD241" s="9">
        <v>-1.1312220594343785</v>
      </c>
      <c r="AE241" s="9">
        <f t="shared" si="117"/>
        <v>-1.1312220594343785</v>
      </c>
      <c r="AF241" s="9">
        <f t="shared" ca="1" si="110"/>
        <v>0.7587940863156315</v>
      </c>
    </row>
    <row r="242" spans="1:32">
      <c r="A242" s="6">
        <v>5.297397046743777</v>
      </c>
      <c r="B242" s="6">
        <v>3.0518511721938779</v>
      </c>
      <c r="C242" s="6">
        <v>3.3357016157511592</v>
      </c>
      <c r="D242" s="6">
        <v>1.5831743726553396</v>
      </c>
      <c r="E242" s="6">
        <v>7.6212067240936312</v>
      </c>
      <c r="F242" s="6">
        <v>2.6973209202855051</v>
      </c>
      <c r="G242" s="6">
        <v>5.6413222689650722</v>
      </c>
      <c r="H242" s="6">
        <v>3.2402804498378637</v>
      </c>
      <c r="I242" s="40">
        <f>SUMPRODUCT(J242:O242,Results!B$12:G$12)+Results!$E$5*H242-AD242+AE242</f>
        <v>117.80420704497678</v>
      </c>
      <c r="J242" s="9">
        <f>SUMPRODUCT($A242:$F242,Results!$B$15:$G$15)</f>
        <v>45.689033028995929</v>
      </c>
      <c r="K242" s="9">
        <f>SUMPRODUCT($A242:$F242,Results!$B$16:$G$16)</f>
        <v>-18.132296398268824</v>
      </c>
      <c r="L242" s="9">
        <f>SUMPRODUCT($A242:$F242,Results!$B$17:$G$17)</f>
        <v>20.125750389605994</v>
      </c>
      <c r="M242" s="9">
        <f>SUMPRODUCT($A242:$F242,Results!$B$18:$G$18)</f>
        <v>-11.712611222547633</v>
      </c>
      <c r="N242" s="9">
        <f>SUMPRODUCT($A242:$F242,Results!$B$19:$G$19)</f>
        <v>-25.806978221271962</v>
      </c>
      <c r="O242" s="9">
        <f>SUMPRODUCT($A242:$F242,Results!$B$20:$G$20)</f>
        <v>19.414432034440363</v>
      </c>
      <c r="P242" s="9" cm="1">
        <f t="array" ref="P242">SUMPRODUCT(J242:O242,TRANSPOSE(BQ$20:BQ$25))+$AI$20-$BQ$27</f>
        <v>90.738993617328219</v>
      </c>
      <c r="Q242" s="27" cm="1">
        <f t="array" ref="Q242">SUMPRODUCT(J242:O242,TRANSPOSE(EX$20:EX$25))+$AI$20-$EX$27</f>
        <v>98.450941801288167</v>
      </c>
      <c r="R242" s="9">
        <f>I242-Results!$E$5*H242</f>
        <v>98.362524345949595</v>
      </c>
      <c r="S242" s="9" cm="1">
        <f t="array" ref="S242">SUMPRODUCT(J242:O242,TRANSPOSE(AW$28:AW$33))+$AI$20-$AH$26</f>
        <v>78.665947514323946</v>
      </c>
      <c r="T242" s="9">
        <f>SUMPRODUCT(J242:O242,Results!K$9:P$9)</f>
        <v>102.13129494454382</v>
      </c>
      <c r="U242" s="9">
        <f>SUMPRODUCT(J242:O242,Results!K$9:P$9)+$AI$20-$AH$31</f>
        <v>100.54906622347067</v>
      </c>
      <c r="V242" s="9">
        <f t="shared" si="111"/>
        <v>27.065213427648558</v>
      </c>
      <c r="W242" s="9">
        <f t="shared" si="112"/>
        <v>19.353265243688611</v>
      </c>
      <c r="X242" s="9">
        <f t="shared" si="113"/>
        <v>19.441682699027183</v>
      </c>
      <c r="Y242" s="9">
        <f t="shared" si="114"/>
        <v>39.138259530652832</v>
      </c>
      <c r="Z242" s="9">
        <f t="shared" si="115"/>
        <v>85.061983617886654</v>
      </c>
      <c r="AA242" s="9">
        <f t="shared" si="116"/>
        <v>17.255140821506103</v>
      </c>
      <c r="AC242" s="9">
        <v>19.311797602661812</v>
      </c>
      <c r="AD242" s="9">
        <v>19.311797602661812</v>
      </c>
      <c r="AE242" s="9">
        <f t="shared" si="117"/>
        <v>19.311797602661812</v>
      </c>
      <c r="AF242" s="9">
        <f t="shared" ca="1" si="110"/>
        <v>0.82496750246404305</v>
      </c>
    </row>
    <row r="243" spans="1:32">
      <c r="A243" s="6">
        <v>3.9391023555977189</v>
      </c>
      <c r="B243" s="6">
        <v>3.9211661212652418</v>
      </c>
      <c r="C243" s="6">
        <v>0.22230732259119282</v>
      </c>
      <c r="D243" s="6">
        <v>2.0123955802871811</v>
      </c>
      <c r="E243" s="6">
        <v>2.426189818806415</v>
      </c>
      <c r="F243" s="6">
        <v>3.0488387356222355</v>
      </c>
      <c r="G243" s="6">
        <v>-0.31272263723682758</v>
      </c>
      <c r="H243" s="6">
        <v>-2.7137644563640362</v>
      </c>
      <c r="I243" s="40">
        <f>SUMPRODUCT(J243:O243,Results!B$12:G$12)+Results!$E$5*H243-AD243+AE243</f>
        <v>14.090198579552901</v>
      </c>
      <c r="J243" s="9">
        <f>SUMPRODUCT($A243:$F243,Results!$B$15:$G$15)</f>
        <v>13.68899636170325</v>
      </c>
      <c r="K243" s="9">
        <f>SUMPRODUCT($A243:$F243,Results!$B$16:$G$16)</f>
        <v>-15.222866928461896</v>
      </c>
      <c r="L243" s="9">
        <f>SUMPRODUCT($A243:$F243,Results!$B$17:$G$17)</f>
        <v>9.6223405108849835</v>
      </c>
      <c r="M243" s="9">
        <f>SUMPRODUCT($A243:$F243,Results!$B$18:$G$18)</f>
        <v>4.0020220412519585</v>
      </c>
      <c r="N243" s="9">
        <f>SUMPRODUCT($A243:$F243,Results!$B$19:$G$19)</f>
        <v>-4.6748689992715358</v>
      </c>
      <c r="O243" s="9">
        <f>SUMPRODUCT($A243:$F243,Results!$B$20:$G$20)</f>
        <v>18.780692994940914</v>
      </c>
      <c r="P243" s="9" cm="1">
        <f t="array" ref="P243">SUMPRODUCT(J243:O243,TRANSPOSE(BQ$20:BQ$25))+$AI$20-$BQ$27</f>
        <v>30.487902453674828</v>
      </c>
      <c r="Q243" s="27" cm="1">
        <f t="array" ref="Q243">SUMPRODUCT(J243:O243,TRANSPOSE(EX$20:EX$25))+$AI$20-$EX$27</f>
        <v>30.249348510985698</v>
      </c>
      <c r="R243" s="9">
        <f>I243-Results!$E$5*H243</f>
        <v>30.372785317737119</v>
      </c>
      <c r="S243" s="9" cm="1">
        <f t="array" ref="S243">SUMPRODUCT(J243:O243,TRANSPOSE(AW$28:AW$33))+$AI$20-$AH$26</f>
        <v>21.022181880410166</v>
      </c>
      <c r="T243" s="9">
        <f>SUMPRODUCT(J243:O243,Results!K$9:P$9)</f>
        <v>32.228849228013281</v>
      </c>
      <c r="U243" s="9">
        <f>SUMPRODUCT(J243:O243,Results!K$9:P$9)+$AI$20-$AH$31</f>
        <v>30.646620506940124</v>
      </c>
      <c r="V243" s="9">
        <f t="shared" si="111"/>
        <v>-16.397703874121927</v>
      </c>
      <c r="W243" s="9">
        <f t="shared" si="112"/>
        <v>-16.159149931432797</v>
      </c>
      <c r="X243" s="9">
        <f t="shared" si="113"/>
        <v>-16.282586738184218</v>
      </c>
      <c r="Y243" s="9">
        <f t="shared" si="114"/>
        <v>-6.9319833008572651</v>
      </c>
      <c r="Z243" s="9">
        <f t="shared" si="115"/>
        <v>-18.652024847537231</v>
      </c>
      <c r="AA243" s="9">
        <f t="shared" si="116"/>
        <v>-16.556421927387223</v>
      </c>
      <c r="AC243" s="9">
        <v>-16.152780202315544</v>
      </c>
      <c r="AD243" s="9">
        <v>-16.152780202315544</v>
      </c>
      <c r="AE243" s="9">
        <f t="shared" si="117"/>
        <v>-16.152780202315544</v>
      </c>
      <c r="AF243" s="9">
        <f t="shared" ca="1" si="110"/>
        <v>0.56026224506513111</v>
      </c>
    </row>
    <row r="244" spans="1:32">
      <c r="A244" s="6">
        <v>5.3738114361856821</v>
      </c>
      <c r="B244" s="6">
        <v>-0.5398713227144567</v>
      </c>
      <c r="C244" s="6">
        <v>1.7483103889209053</v>
      </c>
      <c r="D244" s="6">
        <v>-0.3900299313973839</v>
      </c>
      <c r="E244" s="6">
        <v>-1.4941440559875427</v>
      </c>
      <c r="F244" s="6">
        <v>2.3730595958686922</v>
      </c>
      <c r="G244" s="6">
        <v>1.0810070774058353</v>
      </c>
      <c r="H244" s="6">
        <v>-1.3200347417213731</v>
      </c>
      <c r="I244" s="40">
        <f>SUMPRODUCT(J244:O244,Results!B$12:G$12)+Results!$E$5*H244-AD244+AE244</f>
        <v>-17.393141475289067</v>
      </c>
      <c r="J244" s="9">
        <f>SUMPRODUCT($A244:$F244,Results!$B$15:$G$15)</f>
        <v>17.82904151212454</v>
      </c>
      <c r="K244" s="9">
        <f>SUMPRODUCT($A244:$F244,Results!$B$16:$G$16)</f>
        <v>-18.055445761998037</v>
      </c>
      <c r="L244" s="9">
        <f>SUMPRODUCT($A244:$F244,Results!$B$17:$G$17)</f>
        <v>-13.550785893064678</v>
      </c>
      <c r="M244" s="9">
        <f>SUMPRODUCT($A244:$F244,Results!$B$18:$G$18)</f>
        <v>-3.0627298772964959</v>
      </c>
      <c r="N244" s="9">
        <f>SUMPRODUCT($A244:$F244,Results!$B$19:$G$19)</f>
        <v>1.3428504698955757</v>
      </c>
      <c r="O244" s="9">
        <f>SUMPRODUCT($A244:$F244,Results!$B$20:$G$20)</f>
        <v>8.5964061816599262</v>
      </c>
      <c r="P244" s="9" cm="1">
        <f t="array" ref="P244">SUMPRODUCT(J244:O244,TRANSPOSE(BQ$20:BQ$25))+$AI$20-$BQ$27</f>
        <v>-4.1468638500259978</v>
      </c>
      <c r="Q244" s="27" cm="1">
        <f t="array" ref="Q244">SUMPRODUCT(J244:O244,TRANSPOSE(EX$20:EX$25))+$AI$20-$EX$27</f>
        <v>-9.4885358635328956</v>
      </c>
      <c r="R244" s="9">
        <f>I244-Results!$E$5*H244</f>
        <v>-9.4729330249608275</v>
      </c>
      <c r="S244" s="9" cm="1">
        <f t="array" ref="S244">SUMPRODUCT(J244:O244,TRANSPOSE(AW$28:AW$33))+$AI$20-$AH$26</f>
        <v>2.8721713008036573</v>
      </c>
      <c r="T244" s="9">
        <f>SUMPRODUCT(J244:O244,Results!K$9:P$9)</f>
        <v>-9.3645415375267547</v>
      </c>
      <c r="U244" s="9">
        <f>SUMPRODUCT(J244:O244,Results!K$9:P$9)+$AI$20-$AH$31</f>
        <v>-10.946770258599912</v>
      </c>
      <c r="V244" s="9">
        <f t="shared" si="111"/>
        <v>-13.246277625263069</v>
      </c>
      <c r="W244" s="9">
        <f t="shared" si="112"/>
        <v>-7.9046056117561712</v>
      </c>
      <c r="X244" s="9">
        <f t="shared" si="113"/>
        <v>-7.9202084503282393</v>
      </c>
      <c r="Y244" s="9">
        <f t="shared" si="114"/>
        <v>-20.265312776092724</v>
      </c>
      <c r="Z244" s="9">
        <f t="shared" si="115"/>
        <v>-50.135364902379195</v>
      </c>
      <c r="AA244" s="9">
        <f t="shared" si="116"/>
        <v>-6.4463712166891547</v>
      </c>
      <c r="AC244" s="9">
        <v>-7.8570551237621444</v>
      </c>
      <c r="AD244" s="9">
        <v>-7.8570551237621444</v>
      </c>
      <c r="AE244" s="9">
        <f t="shared" si="117"/>
        <v>-7.8570551237621444</v>
      </c>
      <c r="AF244" s="9">
        <f t="shared" ca="1" si="110"/>
        <v>0.64735308092609856</v>
      </c>
    </row>
    <row r="245" spans="1:32">
      <c r="A245" s="6">
        <v>2.3515989117085154</v>
      </c>
      <c r="B245" s="6">
        <v>2.3579395801048308</v>
      </c>
      <c r="C245" s="6">
        <v>0.61941934636649665</v>
      </c>
      <c r="D245" s="6">
        <v>-0.21734934039735893</v>
      </c>
      <c r="E245" s="6">
        <v>2.8256957405814691</v>
      </c>
      <c r="F245" s="6">
        <v>-3.9193105702383901</v>
      </c>
      <c r="G245" s="6">
        <v>5.8256957159294318</v>
      </c>
      <c r="H245" s="6">
        <v>3.4246538968022233</v>
      </c>
      <c r="I245" s="40">
        <f>SUMPRODUCT(J245:O245,Results!B$12:G$12)+Results!$E$5*H245-AD245+AE245</f>
        <v>65.030189225605881</v>
      </c>
      <c r="J245" s="9">
        <f>SUMPRODUCT($A245:$F245,Results!$B$15:$G$15)</f>
        <v>14.040166376394081</v>
      </c>
      <c r="K245" s="9">
        <f>SUMPRODUCT($A245:$F245,Results!$B$16:$G$16)</f>
        <v>-9.402373779502355</v>
      </c>
      <c r="L245" s="9">
        <f>SUMPRODUCT($A245:$F245,Results!$B$17:$G$17)</f>
        <v>0.77195438311060549</v>
      </c>
      <c r="M245" s="9">
        <f>SUMPRODUCT($A245:$F245,Results!$B$18:$G$18)</f>
        <v>-6.4879377294528711</v>
      </c>
      <c r="N245" s="9">
        <f>SUMPRODUCT($A245:$F245,Results!$B$19:$G$19)</f>
        <v>-6.9958165785500279</v>
      </c>
      <c r="O245" s="9">
        <f>SUMPRODUCT($A245:$F245,Results!$B$20:$G$20)</f>
        <v>16.311125355821581</v>
      </c>
      <c r="P245" s="9" cm="1">
        <f t="array" ref="P245">SUMPRODUCT(J245:O245,TRANSPOSE(BQ$20:BQ$25))+$AI$20-$BQ$27</f>
        <v>27.802850016732457</v>
      </c>
      <c r="Q245" s="27" cm="1">
        <f t="array" ref="Q245">SUMPRODUCT(J245:O245,TRANSPOSE(EX$20:EX$25))+$AI$20-$EX$27</f>
        <v>41.637616445935492</v>
      </c>
      <c r="R245" s="9">
        <f>I245-Results!$E$5*H245</f>
        <v>44.482265844792536</v>
      </c>
      <c r="S245" s="9" cm="1">
        <f t="array" ref="S245">SUMPRODUCT(J245:O245,TRANSPOSE(AW$28:AW$33))+$AI$20-$AH$26</f>
        <v>22.553041917300703</v>
      </c>
      <c r="T245" s="9">
        <f>SUMPRODUCT(J245:O245,Results!K$9:P$9)</f>
        <v>44.684140481759357</v>
      </c>
      <c r="U245" s="9">
        <f>SUMPRODUCT(J245:O245,Results!K$9:P$9)+$AI$20-$AH$31</f>
        <v>43.101911760686193</v>
      </c>
      <c r="V245" s="9">
        <f t="shared" si="111"/>
        <v>37.227339208873424</v>
      </c>
      <c r="W245" s="9">
        <f t="shared" si="112"/>
        <v>23.392572779670388</v>
      </c>
      <c r="X245" s="9">
        <f t="shared" si="113"/>
        <v>20.547923380813344</v>
      </c>
      <c r="Y245" s="9">
        <f t="shared" si="114"/>
        <v>42.477147308305177</v>
      </c>
      <c r="Z245" s="9">
        <f t="shared" si="115"/>
        <v>32.287965798515749</v>
      </c>
      <c r="AA245" s="9">
        <f t="shared" si="116"/>
        <v>21.928277464919688</v>
      </c>
      <c r="AC245" s="9">
        <v>23.284123212316715</v>
      </c>
      <c r="AD245" s="9">
        <v>23.284123212316715</v>
      </c>
      <c r="AE245" s="9">
        <f t="shared" si="117"/>
        <v>23.284123212316715</v>
      </c>
      <c r="AF245" s="9">
        <f t="shared" ca="1" si="110"/>
        <v>0.33242102327753542</v>
      </c>
    </row>
    <row r="246" spans="1:32">
      <c r="A246" s="6">
        <v>3.4994923100289776</v>
      </c>
      <c r="B246" s="6">
        <v>7.1884156765510987</v>
      </c>
      <c r="C246" s="6">
        <v>0.63567175490082861</v>
      </c>
      <c r="D246" s="6">
        <v>2.2521970316996313E-2</v>
      </c>
      <c r="E246" s="6">
        <v>1.9011322738994298</v>
      </c>
      <c r="F246" s="6">
        <v>-2.2432408980473504</v>
      </c>
      <c r="G246" s="6">
        <v>16.430323954223958</v>
      </c>
      <c r="H246" s="6">
        <v>14.02928213509675</v>
      </c>
      <c r="I246" s="40">
        <f>SUMPRODUCT(J246:O246,Results!B$12:G$12)+Results!$E$5*H246-AD246+AE246</f>
        <v>108.12568453887476</v>
      </c>
      <c r="J246" s="9">
        <f>SUMPRODUCT($A246:$F246,Results!$B$15:$G$15)</f>
        <v>3.6041094358569667</v>
      </c>
      <c r="K246" s="9">
        <f>SUMPRODUCT($A246:$F246,Results!$B$16:$G$16)</f>
        <v>-18.970304064304344</v>
      </c>
      <c r="L246" s="9">
        <f>SUMPRODUCT($A246:$F246,Results!$B$17:$G$17)</f>
        <v>3.5213905537567136</v>
      </c>
      <c r="M246" s="9">
        <f>SUMPRODUCT($A246:$F246,Results!$B$18:$G$18)</f>
        <v>0.93989759095527736</v>
      </c>
      <c r="N246" s="9">
        <f>SUMPRODUCT($A246:$F246,Results!$B$19:$G$19)</f>
        <v>-2.7371360341314408</v>
      </c>
      <c r="O246" s="9">
        <f>SUMPRODUCT($A246:$F246,Results!$B$20:$G$20)</f>
        <v>25.892255842360189</v>
      </c>
      <c r="P246" s="9" cm="1">
        <f t="array" ref="P246">SUMPRODUCT(J246:O246,TRANSPOSE(BQ$20:BQ$25))+$AI$20-$BQ$27</f>
        <v>14.699655446513191</v>
      </c>
      <c r="Q246" s="27" cm="1">
        <f t="array" ref="Q246">SUMPRODUCT(J246:O246,TRANSPOSE(EX$20:EX$25))+$AI$20-$EX$27</f>
        <v>20.316691607052448</v>
      </c>
      <c r="R246" s="9">
        <f>I246-Results!$E$5*H246</f>
        <v>23.949991728294265</v>
      </c>
      <c r="S246" s="9" cm="1">
        <f t="array" ref="S246">SUMPRODUCT(J246:O246,TRANSPOSE(AW$28:AW$33))+$AI$20-$AH$26</f>
        <v>12.592840813560109</v>
      </c>
      <c r="T246" s="9">
        <f>SUMPRODUCT(J246:O246,Results!K$9:P$9)</f>
        <v>24.320334522167769</v>
      </c>
      <c r="U246" s="9">
        <f>SUMPRODUCT(J246:O246,Results!K$9:P$9)+$AI$20-$AH$31</f>
        <v>22.738105801094612</v>
      </c>
      <c r="V246" s="9">
        <f t="shared" si="111"/>
        <v>93.426029092361574</v>
      </c>
      <c r="W246" s="9">
        <f t="shared" si="112"/>
        <v>87.808992931822317</v>
      </c>
      <c r="X246" s="9">
        <f t="shared" si="113"/>
        <v>84.1756928105805</v>
      </c>
      <c r="Y246" s="9">
        <f t="shared" si="114"/>
        <v>95.532843725314649</v>
      </c>
      <c r="Z246" s="9">
        <f t="shared" si="115"/>
        <v>75.383461111784641</v>
      </c>
      <c r="AA246" s="9">
        <f t="shared" si="116"/>
        <v>85.38757873778016</v>
      </c>
      <c r="AC246" s="9">
        <v>87.728861477239533</v>
      </c>
      <c r="AD246" s="9">
        <v>87.728861477239533</v>
      </c>
      <c r="AE246" s="9">
        <f t="shared" si="117"/>
        <v>87.728861477239533</v>
      </c>
      <c r="AF246" s="9">
        <f t="shared" ca="1" si="110"/>
        <v>0.99022962739163878</v>
      </c>
    </row>
    <row r="247" spans="1:32">
      <c r="A247" s="6">
        <v>1.2496537758258053</v>
      </c>
      <c r="B247" s="6">
        <v>6.8656478942392489</v>
      </c>
      <c r="C247" s="6">
        <v>3.5478369508726817</v>
      </c>
      <c r="D247" s="6">
        <v>1.3854188728110215</v>
      </c>
      <c r="E247" s="6">
        <v>-0.50850267961037821</v>
      </c>
      <c r="F247" s="6">
        <v>0.19204301530686607</v>
      </c>
      <c r="G247" s="6">
        <v>3.1573411759517733</v>
      </c>
      <c r="H247" s="6">
        <v>0.75629935682456484</v>
      </c>
      <c r="I247" s="40">
        <f>SUMPRODUCT(J247:O247,Results!B$12:G$12)+Results!$E$5*H247-AD247+AE247</f>
        <v>-8.1564236202786198</v>
      </c>
      <c r="J247" s="9">
        <f>SUMPRODUCT($A247:$F247,Results!$B$15:$G$15)</f>
        <v>-7.8496404884987419</v>
      </c>
      <c r="K247" s="9">
        <f>SUMPRODUCT($A247:$F247,Results!$B$16:$G$16)</f>
        <v>-16.215573515328039</v>
      </c>
      <c r="L247" s="9">
        <f>SUMPRODUCT($A247:$F247,Results!$B$17:$G$17)</f>
        <v>4.080961776832158</v>
      </c>
      <c r="M247" s="9">
        <f>SUMPRODUCT($A247:$F247,Results!$B$18:$G$18)</f>
        <v>0.79602307387766025</v>
      </c>
      <c r="N247" s="9">
        <f>SUMPRODUCT($A247:$F247,Results!$B$19:$G$19)</f>
        <v>-8.3931407716588868</v>
      </c>
      <c r="O247" s="9">
        <f>SUMPRODUCT($A247:$F247,Results!$B$20:$G$20)</f>
        <v>14.46242484051986</v>
      </c>
      <c r="P247" s="9" cm="1">
        <f t="array" ref="P247">SUMPRODUCT(J247:O247,TRANSPOSE(BQ$20:BQ$25))+$AI$20-$BQ$27</f>
        <v>-9.6054180009061874</v>
      </c>
      <c r="Q247" s="27" cm="1">
        <f t="array" ref="Q247">SUMPRODUCT(J247:O247,TRANSPOSE(EX$20:EX$25))+$AI$20-$EX$27</f>
        <v>-15.309937751913573</v>
      </c>
      <c r="R247" s="9">
        <f>I247-Results!$E$5*H247</f>
        <v>-12.694219761226009</v>
      </c>
      <c r="S247" s="9" cm="1">
        <f t="array" ref="S247">SUMPRODUCT(J247:O247,TRANSPOSE(AW$28:AW$33))+$AI$20-$AH$26</f>
        <v>4.6010683551047293</v>
      </c>
      <c r="T247" s="9">
        <f>SUMPRODUCT(J247:O247,Results!K$9:P$9)</f>
        <v>-12.770022401205203</v>
      </c>
      <c r="U247" s="9">
        <f>SUMPRODUCT(J247:O247,Results!K$9:P$9)+$AI$20-$AH$31</f>
        <v>-14.352251122278361</v>
      </c>
      <c r="V247" s="9">
        <f t="shared" si="111"/>
        <v>1.4489943806275676</v>
      </c>
      <c r="W247" s="9">
        <f t="shared" si="112"/>
        <v>7.1535141316349531</v>
      </c>
      <c r="X247" s="9">
        <f t="shared" si="113"/>
        <v>4.537796140947389</v>
      </c>
      <c r="Y247" s="9">
        <f t="shared" si="114"/>
        <v>-12.757491975383349</v>
      </c>
      <c r="Z247" s="9">
        <f t="shared" si="115"/>
        <v>-40.898647047368755</v>
      </c>
      <c r="AA247" s="9">
        <f t="shared" si="116"/>
        <v>6.1958275019997409</v>
      </c>
      <c r="AC247" s="9">
        <v>7.1383386558909088</v>
      </c>
      <c r="AD247" s="9">
        <v>7.1383386558909088</v>
      </c>
      <c r="AE247" s="9">
        <f t="shared" si="117"/>
        <v>7.1383386558909088</v>
      </c>
      <c r="AF247" s="9">
        <f t="shared" ca="1" si="110"/>
        <v>0.61234636547420396</v>
      </c>
    </row>
    <row r="248" spans="1:32">
      <c r="A248" s="6">
        <v>0.36010024749620151</v>
      </c>
      <c r="B248" s="6">
        <v>1.5493065957400265</v>
      </c>
      <c r="C248" s="6">
        <v>2.5317153405147494</v>
      </c>
      <c r="D248" s="6">
        <v>1.7108878477373619</v>
      </c>
      <c r="E248" s="6">
        <v>-1.9726242651694432</v>
      </c>
      <c r="F248" s="6">
        <v>-0.18638050820881399</v>
      </c>
      <c r="G248" s="6">
        <v>-0.64385648640238036</v>
      </c>
      <c r="H248" s="6">
        <v>-3.0448983055295891</v>
      </c>
      <c r="I248" s="40">
        <f>SUMPRODUCT(J248:O248,Results!B$12:G$12)+Results!$E$5*H248-AD248+AE248</f>
        <v>-39.413855940171324</v>
      </c>
      <c r="J248" s="9">
        <f>SUMPRODUCT($A248:$F248,Results!$B$15:$G$15)</f>
        <v>-6.295550169872004</v>
      </c>
      <c r="K248" s="9">
        <f>SUMPRODUCT($A248:$F248,Results!$B$16:$G$16)</f>
        <v>-7.2979790391818717</v>
      </c>
      <c r="L248" s="9">
        <f>SUMPRODUCT($A248:$F248,Results!$B$17:$G$17)</f>
        <v>-4.5175569378730822</v>
      </c>
      <c r="M248" s="9">
        <f>SUMPRODUCT($A248:$F248,Results!$B$18:$G$18)</f>
        <v>-0.33721212485360441</v>
      </c>
      <c r="N248" s="9">
        <f>SUMPRODUCT($A248:$F248,Results!$B$19:$G$19)</f>
        <v>-4.3116028874012855</v>
      </c>
      <c r="O248" s="9">
        <f>SUMPRODUCT($A248:$F248,Results!$B$20:$G$20)</f>
        <v>4.3984945603546288</v>
      </c>
      <c r="P248" s="9" cm="1">
        <f t="array" ref="P248">SUMPRODUCT(J248:O248,TRANSPOSE(BQ$20:BQ$25))+$AI$20-$BQ$27</f>
        <v>-19.527030129284256</v>
      </c>
      <c r="Q248" s="27" cm="1">
        <f t="array" ref="Q248">SUMPRODUCT(J248:O248,TRANSPOSE(EX$20:EX$25))+$AI$20-$EX$27</f>
        <v>-22.368669810525802</v>
      </c>
      <c r="R248" s="9">
        <f>I248-Results!$E$5*H248</f>
        <v>-21.144466106993789</v>
      </c>
      <c r="S248" s="9" cm="1">
        <f t="array" ref="S248">SUMPRODUCT(J248:O248,TRANSPOSE(AW$28:AW$33))+$AI$20-$AH$26</f>
        <v>-6.9181846548101227</v>
      </c>
      <c r="T248" s="9">
        <f>SUMPRODUCT(J248:O248,Results!K$9:P$9)</f>
        <v>-21.985804061385711</v>
      </c>
      <c r="U248" s="9">
        <f>SUMPRODUCT(J248:O248,Results!K$9:P$9)+$AI$20-$AH$31</f>
        <v>-23.568032782458868</v>
      </c>
      <c r="V248" s="9">
        <f t="shared" si="111"/>
        <v>-19.886825810887068</v>
      </c>
      <c r="W248" s="9">
        <f t="shared" si="112"/>
        <v>-17.045186129645522</v>
      </c>
      <c r="X248" s="9">
        <f t="shared" si="113"/>
        <v>-18.269389833177534</v>
      </c>
      <c r="Y248" s="9">
        <f t="shared" si="114"/>
        <v>-32.495671285361198</v>
      </c>
      <c r="Z248" s="9">
        <f t="shared" si="115"/>
        <v>-72.156079367261455</v>
      </c>
      <c r="AA248" s="9">
        <f t="shared" si="116"/>
        <v>-15.845823157712456</v>
      </c>
      <c r="AC248" s="9">
        <v>-17.045102598400668</v>
      </c>
      <c r="AD248" s="9">
        <v>-17.045102598400668</v>
      </c>
      <c r="AE248" s="9">
        <f t="shared" si="117"/>
        <v>-17.045102598400668</v>
      </c>
      <c r="AF248" s="9">
        <f t="shared" ca="1" si="110"/>
        <v>0.12278554597786573</v>
      </c>
    </row>
    <row r="249" spans="1:32">
      <c r="A249" s="6">
        <v>3.9571012540793524</v>
      </c>
      <c r="B249" s="6">
        <v>3.8362229870987603</v>
      </c>
      <c r="C249" s="6">
        <v>4.8780278554272094</v>
      </c>
      <c r="D249" s="6">
        <v>1.8200219870629673</v>
      </c>
      <c r="E249" s="6">
        <v>3.6835529590515166</v>
      </c>
      <c r="F249" s="6">
        <v>-0.72511780964570605</v>
      </c>
      <c r="G249" s="6">
        <v>-2.3431791901217998</v>
      </c>
      <c r="H249" s="6">
        <v>-4.7442210092490082</v>
      </c>
      <c r="I249" s="40">
        <f>SUMPRODUCT(J249:O249,Results!B$12:G$12)+Results!$E$5*H249-AD249+AE249</f>
        <v>25.660623834479789</v>
      </c>
      <c r="J249" s="9">
        <f>SUMPRODUCT($A249:$F249,Results!$B$15:$G$15)</f>
        <v>26.332629947197503</v>
      </c>
      <c r="K249" s="9">
        <f>SUMPRODUCT($A249:$F249,Results!$B$16:$G$16)</f>
        <v>-19.824791793261895</v>
      </c>
      <c r="L249" s="9">
        <f>SUMPRODUCT($A249:$F249,Results!$B$17:$G$17)</f>
        <v>6.7755988408017167</v>
      </c>
      <c r="M249" s="9">
        <f>SUMPRODUCT($A249:$F249,Results!$B$18:$G$18)</f>
        <v>-11.753374742715202</v>
      </c>
      <c r="N249" s="9">
        <f>SUMPRODUCT($A249:$F249,Results!$B$19:$G$19)</f>
        <v>-22.550536381380113</v>
      </c>
      <c r="O249" s="9">
        <f>SUMPRODUCT($A249:$F249,Results!$B$20:$G$20)</f>
        <v>19.3580389651557</v>
      </c>
      <c r="P249" s="9" cm="1">
        <f t="array" ref="P249">SUMPRODUCT(J249:O249,TRANSPOSE(BQ$20:BQ$25))+$AI$20-$BQ$27</f>
        <v>46.693694427279517</v>
      </c>
      <c r="Q249" s="27" cm="1">
        <f t="array" ref="Q249">SUMPRODUCT(J249:O249,TRANSPOSE(EX$20:EX$25))+$AI$20-$EX$27</f>
        <v>52.159589104242116</v>
      </c>
      <c r="R249" s="9">
        <f>I249-Results!$E$5*H249</f>
        <v>54.125949889973839</v>
      </c>
      <c r="S249" s="9" cm="1">
        <f t="array" ref="S249">SUMPRODUCT(J249:O249,TRANSPOSE(AW$28:AW$33))+$AI$20-$AH$26</f>
        <v>52.327368548856256</v>
      </c>
      <c r="T249" s="9">
        <f>SUMPRODUCT(J249:O249,Results!K$9:P$9)</f>
        <v>55.444270022235301</v>
      </c>
      <c r="U249" s="9">
        <f>SUMPRODUCT(J249:O249,Results!K$9:P$9)+$AI$20-$AH$31</f>
        <v>53.862041301162151</v>
      </c>
      <c r="V249" s="9">
        <f t="shared" si="111"/>
        <v>-21.033070592799728</v>
      </c>
      <c r="W249" s="9">
        <f t="shared" si="112"/>
        <v>-26.498965269762326</v>
      </c>
      <c r="X249" s="9">
        <f t="shared" si="113"/>
        <v>-28.465326055494049</v>
      </c>
      <c r="Y249" s="9">
        <f t="shared" si="114"/>
        <v>-26.666744714376467</v>
      </c>
      <c r="Z249" s="9">
        <f t="shared" si="115"/>
        <v>-7.0815995926103419</v>
      </c>
      <c r="AA249" s="9">
        <f t="shared" si="116"/>
        <v>-28.201417466682361</v>
      </c>
      <c r="AC249" s="9">
        <v>-26.559871703216405</v>
      </c>
      <c r="AD249" s="9">
        <v>-26.559871703216405</v>
      </c>
      <c r="AE249" s="9">
        <f t="shared" si="117"/>
        <v>-26.559871703216405</v>
      </c>
      <c r="AF249" s="9">
        <f t="shared" ca="1" si="110"/>
        <v>0.93316321518378609</v>
      </c>
    </row>
    <row r="250" spans="1:32">
      <c r="A250" s="6">
        <v>7.5921519681988814</v>
      </c>
      <c r="B250" s="6">
        <v>-2.1769095667569123</v>
      </c>
      <c r="C250" s="6">
        <v>-5.8239539464914836E-2</v>
      </c>
      <c r="D250" s="6">
        <v>3.3228011075842709</v>
      </c>
      <c r="E250" s="6">
        <v>2.8852788836029628</v>
      </c>
      <c r="F250" s="6">
        <v>1.4581625709897896</v>
      </c>
      <c r="G250" s="6">
        <v>-0.33261795939194133</v>
      </c>
      <c r="H250" s="6">
        <v>-2.7336597785191499</v>
      </c>
      <c r="I250" s="40">
        <f>SUMPRODUCT(J250:O250,Results!B$12:G$12)+Results!$E$5*H250-AD250+AE250</f>
        <v>47.439561978113517</v>
      </c>
      <c r="J250" s="9">
        <f>SUMPRODUCT($A250:$F250,Results!$B$15:$G$15)</f>
        <v>40.660445084467383</v>
      </c>
      <c r="K250" s="9">
        <f>SUMPRODUCT($A250:$F250,Results!$B$16:$G$16)</f>
        <v>-19.224427058681293</v>
      </c>
      <c r="L250" s="9">
        <f>SUMPRODUCT($A250:$F250,Results!$B$17:$G$17)</f>
        <v>-4.2111726052183363</v>
      </c>
      <c r="M250" s="9">
        <f>SUMPRODUCT($A250:$F250,Results!$B$18:$G$18)</f>
        <v>-3.3679915887837053</v>
      </c>
      <c r="N250" s="9">
        <f>SUMPRODUCT($A250:$F250,Results!$B$19:$G$19)</f>
        <v>-6.5085705679164354</v>
      </c>
      <c r="O250" s="9">
        <f>SUMPRODUCT($A250:$F250,Results!$B$20:$G$20)</f>
        <v>24.340934544817465</v>
      </c>
      <c r="P250" s="9" cm="1">
        <f t="array" ref="P250">SUMPRODUCT(J250:O250,TRANSPOSE(BQ$20:BQ$25))+$AI$20-$BQ$27</f>
        <v>54.939751361293737</v>
      </c>
      <c r="Q250" s="27" cm="1">
        <f t="array" ref="Q250">SUMPRODUCT(J250:O250,TRANSPOSE(EX$20:EX$25))+$AI$20-$EX$27</f>
        <v>64.778828803378815</v>
      </c>
      <c r="R250" s="9">
        <f>I250-Results!$E$5*H250</f>
        <v>63.841520649228414</v>
      </c>
      <c r="S250" s="9" cm="1">
        <f t="array" ref="S250">SUMPRODUCT(J250:O250,TRANSPOSE(AW$28:AW$33))+$AI$20-$AH$26</f>
        <v>38.74994653785599</v>
      </c>
      <c r="T250" s="9">
        <f>SUMPRODUCT(J250:O250,Results!K$9:P$9)</f>
        <v>65.450559541800743</v>
      </c>
      <c r="U250" s="9">
        <f>SUMPRODUCT(J250:O250,Results!K$9:P$9)+$AI$20-$AH$31</f>
        <v>63.868330820727579</v>
      </c>
      <c r="V250" s="9">
        <f t="shared" si="111"/>
        <v>-7.5001893831802207</v>
      </c>
      <c r="W250" s="9">
        <f t="shared" si="112"/>
        <v>-17.339266825265298</v>
      </c>
      <c r="X250" s="9">
        <f t="shared" si="113"/>
        <v>-16.401958671114897</v>
      </c>
      <c r="Y250" s="9">
        <f t="shared" si="114"/>
        <v>8.6896154402575263</v>
      </c>
      <c r="Z250" s="9">
        <f t="shared" si="115"/>
        <v>14.697338551023385</v>
      </c>
      <c r="AA250" s="9">
        <f t="shared" si="116"/>
        <v>-16.428768842614062</v>
      </c>
      <c r="AC250" s="9">
        <v>-17.350419994117033</v>
      </c>
      <c r="AD250" s="9">
        <v>-17.350419994117033</v>
      </c>
      <c r="AE250" s="9">
        <f t="shared" si="117"/>
        <v>-17.350419994117033</v>
      </c>
      <c r="AF250" s="9">
        <f t="shared" ca="1" si="110"/>
        <v>0.60178771112288865</v>
      </c>
    </row>
    <row r="251" spans="1:32">
      <c r="A251" s="6">
        <v>5.311515490866725</v>
      </c>
      <c r="B251" s="6">
        <v>-5.2529702414327311</v>
      </c>
      <c r="C251" s="6">
        <v>1.618570743522376</v>
      </c>
      <c r="D251" s="6">
        <v>1.2088525520038274</v>
      </c>
      <c r="E251" s="6">
        <v>11.804396251591239</v>
      </c>
      <c r="F251" s="6">
        <v>5.732240565408202</v>
      </c>
      <c r="G251" s="6">
        <v>7.5570489215301073</v>
      </c>
      <c r="H251" s="6">
        <v>5.1560071024028993</v>
      </c>
      <c r="I251" s="40">
        <f>SUMPRODUCT(J251:O251,Results!B$12:G$12)+Results!$E$5*H251-AD251+AE251</f>
        <v>187.69747178931658</v>
      </c>
      <c r="J251" s="9">
        <f>SUMPRODUCT($A251:$F251,Results!$B$15:$G$15)</f>
        <v>78.329797228743985</v>
      </c>
      <c r="K251" s="9">
        <f>SUMPRODUCT($A251:$F251,Results!$B$16:$G$16)</f>
        <v>-3.2359787509504283</v>
      </c>
      <c r="L251" s="9">
        <f>SUMPRODUCT($A251:$F251,Results!$B$17:$G$17)</f>
        <v>27.907576529289006</v>
      </c>
      <c r="M251" s="9">
        <f>SUMPRODUCT($A251:$F251,Results!$B$18:$G$18)</f>
        <v>-19.556358516642245</v>
      </c>
      <c r="N251" s="9">
        <f>SUMPRODUCT($A251:$F251,Results!$B$19:$G$19)</f>
        <v>-32.090649924177704</v>
      </c>
      <c r="O251" s="9">
        <f>SUMPRODUCT($A251:$F251,Results!$B$20:$G$20)</f>
        <v>3.0657833378825199</v>
      </c>
      <c r="P251" s="9" cm="1">
        <f t="array" ref="P251">SUMPRODUCT(J251:O251,TRANSPOSE(BQ$20:BQ$25))+$AI$20-$BQ$27</f>
        <v>144.57011774005875</v>
      </c>
      <c r="Q251" s="27" cm="1">
        <f t="array" ref="Q251">SUMPRODUCT(J251:O251,TRANSPOSE(EX$20:EX$25))+$AI$20-$EX$27</f>
        <v>160.98661995652347</v>
      </c>
      <c r="R251" s="9">
        <f>I251-Results!$E$5*H251</f>
        <v>156.76142917489918</v>
      </c>
      <c r="S251" s="9" cm="1">
        <f t="array" ref="S251">SUMPRODUCT(J251:O251,TRANSPOSE(AW$28:AW$33))+$AI$20-$AH$26</f>
        <v>111.61050861703482</v>
      </c>
      <c r="T251" s="9">
        <f>SUMPRODUCT(J251:O251,Results!K$9:P$9)</f>
        <v>162.82416707556138</v>
      </c>
      <c r="U251" s="9">
        <f>SUMPRODUCT(J251:O251,Results!K$9:P$9)+$AI$20-$AH$31</f>
        <v>161.24193835448821</v>
      </c>
      <c r="V251" s="9">
        <f t="shared" si="111"/>
        <v>43.127354049257832</v>
      </c>
      <c r="W251" s="9">
        <f t="shared" si="112"/>
        <v>26.710851832793111</v>
      </c>
      <c r="X251" s="9">
        <f t="shared" si="113"/>
        <v>30.936042614417403</v>
      </c>
      <c r="Y251" s="9">
        <f t="shared" si="114"/>
        <v>76.086963172281756</v>
      </c>
      <c r="Z251" s="9">
        <f t="shared" si="115"/>
        <v>154.95524836222646</v>
      </c>
      <c r="AA251" s="9">
        <f t="shared" si="116"/>
        <v>26.455533434828368</v>
      </c>
      <c r="AC251" s="9">
        <v>26.692986336011273</v>
      </c>
      <c r="AD251" s="9">
        <v>26.692986336011273</v>
      </c>
      <c r="AE251" s="9">
        <f t="shared" si="117"/>
        <v>26.692986336011273</v>
      </c>
      <c r="AF251" s="9">
        <f t="shared" ca="1" si="110"/>
        <v>0.46946563655025453</v>
      </c>
    </row>
    <row r="252" spans="1:32">
      <c r="A252" s="6">
        <v>12.278263203940602</v>
      </c>
      <c r="B252" s="6">
        <v>0.13338032728445764</v>
      </c>
      <c r="C252" s="6">
        <v>1.6494336062588715</v>
      </c>
      <c r="D252" s="6">
        <v>0.58088383738536997</v>
      </c>
      <c r="E252" s="6">
        <v>3.3227361107860349</v>
      </c>
      <c r="F252" s="6">
        <v>6.5697770103639233</v>
      </c>
      <c r="G252" s="6">
        <v>-0.74380398436605066</v>
      </c>
      <c r="H252" s="6">
        <v>-3.1448458034932592</v>
      </c>
      <c r="I252" s="40">
        <f>SUMPRODUCT(J252:O252,Results!B$12:G$12)+Results!$E$5*H252-AD252+AE252</f>
        <v>39.61865384072776</v>
      </c>
      <c r="J252" s="9">
        <f>SUMPRODUCT($A252:$F252,Results!$B$15:$G$15)</f>
        <v>58.480407337097695</v>
      </c>
      <c r="K252" s="9">
        <f>SUMPRODUCT($A252:$F252,Results!$B$16:$G$16)</f>
        <v>-36.152747613821923</v>
      </c>
      <c r="L252" s="9">
        <f>SUMPRODUCT($A252:$F252,Results!$B$17:$G$17)</f>
        <v>-5.4551228461144632</v>
      </c>
      <c r="M252" s="9">
        <f>SUMPRODUCT($A252:$F252,Results!$B$18:$G$18)</f>
        <v>-5.7805677314466646</v>
      </c>
      <c r="N252" s="9">
        <f>SUMPRODUCT($A252:$F252,Results!$B$19:$G$19)</f>
        <v>-6.2765447355659285</v>
      </c>
      <c r="O252" s="9">
        <f>SUMPRODUCT($A252:$F252,Results!$B$20:$G$20)</f>
        <v>27.814188005183176</v>
      </c>
      <c r="P252" s="9" cm="1">
        <f t="array" ref="P252">SUMPRODUCT(J252:O252,TRANSPOSE(BQ$20:BQ$25))+$AI$20-$BQ$27</f>
        <v>63.975953558807255</v>
      </c>
      <c r="Q252" s="27" cm="1">
        <f t="array" ref="Q252">SUMPRODUCT(J252:O252,TRANSPOSE(EX$20:EX$25))+$AI$20-$EX$27</f>
        <v>60.224465850164165</v>
      </c>
      <c r="R252" s="9">
        <f>I252-Results!$E$5*H252</f>
        <v>58.487728661687314</v>
      </c>
      <c r="S252" s="9" cm="1">
        <f t="array" ref="S252">SUMPRODUCT(J252:O252,TRANSPOSE(AW$28:AW$33))+$AI$20-$AH$26</f>
        <v>53.30809514995569</v>
      </c>
      <c r="T252" s="9">
        <f>SUMPRODUCT(J252:O252,Results!K$9:P$9)</f>
        <v>61.707236538020496</v>
      </c>
      <c r="U252" s="9">
        <f>SUMPRODUCT(J252:O252,Results!K$9:P$9)+$AI$20-$AH$31</f>
        <v>60.125007816947345</v>
      </c>
      <c r="V252" s="9">
        <f t="shared" si="111"/>
        <v>-24.357299718079496</v>
      </c>
      <c r="W252" s="9">
        <f t="shared" si="112"/>
        <v>-20.605812009436406</v>
      </c>
      <c r="X252" s="9">
        <f t="shared" si="113"/>
        <v>-18.869074820959554</v>
      </c>
      <c r="Y252" s="9">
        <f t="shared" si="114"/>
        <v>-13.689441309227931</v>
      </c>
      <c r="Z252" s="9">
        <f t="shared" si="115"/>
        <v>6.8764304136376282</v>
      </c>
      <c r="AA252" s="9">
        <f t="shared" si="116"/>
        <v>-20.506353976219586</v>
      </c>
      <c r="AC252" s="9">
        <v>-20.531136555246476</v>
      </c>
      <c r="AD252" s="9">
        <v>-20.531136555246476</v>
      </c>
      <c r="AE252" s="9">
        <f t="shared" si="117"/>
        <v>-20.531136555246476</v>
      </c>
      <c r="AF252" s="9">
        <f t="shared" ca="1" si="110"/>
        <v>0.67481149805500562</v>
      </c>
    </row>
    <row r="253" spans="1:32">
      <c r="A253" s="6">
        <v>1.486848009651605</v>
      </c>
      <c r="B253" s="6">
        <v>0.65038766430791939</v>
      </c>
      <c r="C253" s="6">
        <v>2.0879807332211771</v>
      </c>
      <c r="D253" s="6">
        <v>-1.2534406482031155</v>
      </c>
      <c r="E253" s="6">
        <v>3.9989699556282305</v>
      </c>
      <c r="F253" s="6">
        <v>0.42737637577309107</v>
      </c>
      <c r="G253" s="6">
        <v>1.4910887073956383</v>
      </c>
      <c r="H253" s="6">
        <v>-0.90995311173157023</v>
      </c>
      <c r="I253" s="40">
        <f>SUMPRODUCT(J253:O253,Results!B$12:G$12)+Results!$E$5*H253-AD253+AE253</f>
        <v>41.640209193577164</v>
      </c>
      <c r="J253" s="9">
        <f>SUMPRODUCT($A253:$F253,Results!$B$15:$G$15)</f>
        <v>23.189919674273938</v>
      </c>
      <c r="K253" s="9">
        <f>SUMPRODUCT($A253:$F253,Results!$B$16:$G$16)</f>
        <v>-4.4682738739197712</v>
      </c>
      <c r="L253" s="9">
        <f>SUMPRODUCT($A253:$F253,Results!$B$17:$G$17)</f>
        <v>8.9422099081031092</v>
      </c>
      <c r="M253" s="9">
        <f>SUMPRODUCT($A253:$F253,Results!$B$18:$G$18)</f>
        <v>-10.541395850944188</v>
      </c>
      <c r="N253" s="9">
        <f>SUMPRODUCT($A253:$F253,Results!$B$19:$G$19)</f>
        <v>-13.641530529203774</v>
      </c>
      <c r="O253" s="9">
        <f>SUMPRODUCT($A253:$F253,Results!$B$20:$G$20)</f>
        <v>1.505050737431322</v>
      </c>
      <c r="P253" s="9" cm="1">
        <f t="array" ref="P253">SUMPRODUCT(J253:O253,TRANSPOSE(BQ$20:BQ$25))+$AI$20-$BQ$27</f>
        <v>40.26125959873</v>
      </c>
      <c r="Q253" s="27" cm="1">
        <f t="array" ref="Q253">SUMPRODUCT(J253:O253,TRANSPOSE(EX$20:EX$25))+$AI$20-$EX$27</f>
        <v>46.529184089702397</v>
      </c>
      <c r="R253" s="9">
        <f>I253-Results!$E$5*H253</f>
        <v>47.099927863966585</v>
      </c>
      <c r="S253" s="9" cm="1">
        <f t="array" ref="S253">SUMPRODUCT(J253:O253,TRANSPOSE(AW$28:AW$33))+$AI$20-$AH$26</f>
        <v>37.081875776356782</v>
      </c>
      <c r="T253" s="9">
        <f>SUMPRODUCT(J253:O253,Results!K$9:P$9)</f>
        <v>48.795191107861179</v>
      </c>
      <c r="U253" s="9">
        <f>SUMPRODUCT(J253:O253,Results!K$9:P$9)+$AI$20-$AH$31</f>
        <v>47.212962386788021</v>
      </c>
      <c r="V253" s="9">
        <f t="shared" si="111"/>
        <v>1.378949594847164</v>
      </c>
      <c r="W253" s="9">
        <f t="shared" si="112"/>
        <v>-4.8889748961252337</v>
      </c>
      <c r="X253" s="9">
        <f t="shared" si="113"/>
        <v>-5.4597186703894209</v>
      </c>
      <c r="Y253" s="9">
        <f t="shared" si="114"/>
        <v>4.558333417220382</v>
      </c>
      <c r="Z253" s="9">
        <f t="shared" si="115"/>
        <v>8.8979857664870323</v>
      </c>
      <c r="AA253" s="9">
        <f t="shared" si="116"/>
        <v>-5.5727531932108576</v>
      </c>
      <c r="AC253" s="9">
        <v>-4.9310445993398133</v>
      </c>
      <c r="AD253" s="9">
        <v>-4.9310445993398133</v>
      </c>
      <c r="AE253" s="9">
        <f t="shared" si="117"/>
        <v>-4.9310445993398133</v>
      </c>
      <c r="AF253" s="9">
        <f t="shared" ca="1" si="110"/>
        <v>0.71902487644135815</v>
      </c>
    </row>
    <row r="254" spans="1:32">
      <c r="A254" s="6">
        <v>1.0498216067640014</v>
      </c>
      <c r="B254" s="6">
        <v>0.42929913513662726</v>
      </c>
      <c r="C254" s="6">
        <v>4.3244440468369802</v>
      </c>
      <c r="D254" s="6">
        <v>2.2581815210600316</v>
      </c>
      <c r="E254" s="6">
        <v>1.2349303767590576</v>
      </c>
      <c r="F254" s="6">
        <v>2.2465366182485105</v>
      </c>
      <c r="G254" s="6">
        <v>4.859843449259202</v>
      </c>
      <c r="H254" s="6">
        <v>2.4588016301319935</v>
      </c>
      <c r="I254" s="40">
        <f>SUMPRODUCT(J254:O254,Results!B$12:G$12)+Results!$E$5*H254-AD254+AE254</f>
        <v>32.218433340098173</v>
      </c>
      <c r="J254" s="9">
        <f>SUMPRODUCT($A254:$F254,Results!$B$15:$G$15)</f>
        <v>14.051655564894462</v>
      </c>
      <c r="K254" s="9">
        <f>SUMPRODUCT($A254:$F254,Results!$B$16:$G$16)</f>
        <v>-7.5369068577502523</v>
      </c>
      <c r="L254" s="9">
        <f>SUMPRODUCT($A254:$F254,Results!$B$17:$G$17)</f>
        <v>5.9699061743469048</v>
      </c>
      <c r="M254" s="9">
        <f>SUMPRODUCT($A254:$F254,Results!$B$18:$G$18)</f>
        <v>-7.3340761425065715</v>
      </c>
      <c r="N254" s="9">
        <f>SUMPRODUCT($A254:$F254,Results!$B$19:$G$19)</f>
        <v>-17.622429939278781</v>
      </c>
      <c r="O254" s="9">
        <f>SUMPRODUCT($A254:$F254,Results!$B$20:$G$20)</f>
        <v>1.4258048212326306</v>
      </c>
      <c r="P254" s="9" cm="1">
        <f t="array" ref="P254">SUMPRODUCT(J254:O254,TRANSPOSE(BQ$20:BQ$25))+$AI$20-$BQ$27</f>
        <v>20.135333463228783</v>
      </c>
      <c r="Q254" s="27" cm="1">
        <f t="array" ref="Q254">SUMPRODUCT(J254:O254,TRANSPOSE(EX$20:EX$25))+$AI$20-$EX$27</f>
        <v>17.798651593555213</v>
      </c>
      <c r="R254" s="9">
        <f>I254-Results!$E$5*H254</f>
        <v>17.465623559306213</v>
      </c>
      <c r="S254" s="9" cm="1">
        <f t="array" ref="S254">SUMPRODUCT(J254:O254,TRANSPOSE(AW$28:AW$33))+$AI$20-$AH$26</f>
        <v>29.130080929378423</v>
      </c>
      <c r="T254" s="9">
        <f>SUMPRODUCT(J254:O254,Results!K$9:P$9)</f>
        <v>18.455963773617817</v>
      </c>
      <c r="U254" s="9">
        <f>SUMPRODUCT(J254:O254,Results!K$9:P$9)+$AI$20-$AH$31</f>
        <v>16.87373505254466</v>
      </c>
      <c r="V254" s="9">
        <f t="shared" si="111"/>
        <v>12.08309987686939</v>
      </c>
      <c r="W254" s="9">
        <f t="shared" si="112"/>
        <v>14.419781746542959</v>
      </c>
      <c r="X254" s="9">
        <f t="shared" si="113"/>
        <v>14.75280978079196</v>
      </c>
      <c r="Y254" s="9">
        <f t="shared" si="114"/>
        <v>3.0883524107197502</v>
      </c>
      <c r="Z254" s="9">
        <f t="shared" si="115"/>
        <v>-0.5237900869919585</v>
      </c>
      <c r="AA254" s="9">
        <f t="shared" si="116"/>
        <v>15.344698287553513</v>
      </c>
      <c r="AC254" s="9">
        <v>14.434135113222609</v>
      </c>
      <c r="AD254" s="9">
        <v>14.434135113222609</v>
      </c>
      <c r="AE254" s="9">
        <f t="shared" si="117"/>
        <v>14.434135113222609</v>
      </c>
      <c r="AF254" s="9">
        <f t="shared" ca="1" si="110"/>
        <v>0.54214637950485378</v>
      </c>
    </row>
    <row r="255" spans="1:32">
      <c r="A255" s="6">
        <v>5.1200718300235168</v>
      </c>
      <c r="B255" s="6">
        <v>0.69108165839050051</v>
      </c>
      <c r="C255" s="6">
        <v>0.15218039240464351</v>
      </c>
      <c r="D255" s="6">
        <v>2.5785367994176847</v>
      </c>
      <c r="E255" s="6">
        <v>6.811162742394143</v>
      </c>
      <c r="F255" s="6">
        <v>0.73649836279328673</v>
      </c>
      <c r="G255" s="6">
        <v>-5.7829383625233763</v>
      </c>
      <c r="H255" s="6">
        <v>-8.1839801816505844</v>
      </c>
      <c r="I255" s="40">
        <f>SUMPRODUCT(J255:O255,Results!B$12:G$12)+Results!$E$5*H255-AD255+AE255</f>
        <v>50.328792373495062</v>
      </c>
      <c r="J255" s="9">
        <f>SUMPRODUCT($A255:$F255,Results!$B$15:$G$15)</f>
        <v>41.041713845012161</v>
      </c>
      <c r="K255" s="9">
        <f>SUMPRODUCT($A255:$F255,Results!$B$16:$G$16)</f>
        <v>-12.635653357795556</v>
      </c>
      <c r="L255" s="9">
        <f>SUMPRODUCT($A255:$F255,Results!$B$17:$G$17)</f>
        <v>14.322153043596616</v>
      </c>
      <c r="M255" s="9">
        <f>SUMPRODUCT($A255:$F255,Results!$B$18:$G$18)</f>
        <v>-6.2017524578215006</v>
      </c>
      <c r="N255" s="9">
        <f>SUMPRODUCT($A255:$F255,Results!$B$19:$G$19)</f>
        <v>-16.091494041377935</v>
      </c>
      <c r="O255" s="9">
        <f>SUMPRODUCT($A255:$F255,Results!$B$20:$G$20)</f>
        <v>22.497419106012309</v>
      </c>
      <c r="P255" s="9" cm="1">
        <f t="array" ref="P255">SUMPRODUCT(J255:O255,TRANSPOSE(BQ$20:BQ$25))+$AI$20-$BQ$27</f>
        <v>84.309004546577853</v>
      </c>
      <c r="Q255" s="27" cm="1">
        <f t="array" ref="Q255">SUMPRODUCT(J255:O255,TRANSPOSE(EX$20:EX$25))+$AI$20-$EX$27</f>
        <v>99.650863527319871</v>
      </c>
      <c r="R255" s="9">
        <f>I255-Results!$E$5*H255</f>
        <v>99.432673463398572</v>
      </c>
      <c r="S255" s="9" cm="1">
        <f t="array" ref="S255">SUMPRODUCT(J255:O255,TRANSPOSE(AW$28:AW$33))+$AI$20-$AH$26</f>
        <v>61.252057018576195</v>
      </c>
      <c r="T255" s="9">
        <f>SUMPRODUCT(J255:O255,Results!K$9:P$9)</f>
        <v>102.38799319280315</v>
      </c>
      <c r="U255" s="9">
        <f>SUMPRODUCT(J255:O255,Results!K$9:P$9)+$AI$20-$AH$31</f>
        <v>100.80576447172999</v>
      </c>
      <c r="V255" s="9">
        <f t="shared" si="111"/>
        <v>-33.980212173082791</v>
      </c>
      <c r="W255" s="9">
        <f t="shared" si="112"/>
        <v>-49.322071153824808</v>
      </c>
      <c r="X255" s="9">
        <f t="shared" si="113"/>
        <v>-49.10388108990351</v>
      </c>
      <c r="Y255" s="9">
        <f t="shared" si="114"/>
        <v>-10.923264645081133</v>
      </c>
      <c r="Z255" s="9">
        <f t="shared" si="115"/>
        <v>17.586568946404931</v>
      </c>
      <c r="AA255" s="9">
        <f t="shared" si="116"/>
        <v>-50.476972098234924</v>
      </c>
      <c r="AC255" s="9">
        <v>-49.389665643132602</v>
      </c>
      <c r="AD255" s="9">
        <v>-49.389665643132602</v>
      </c>
      <c r="AE255" s="9">
        <f t="shared" si="117"/>
        <v>-49.389665643132602</v>
      </c>
      <c r="AF255" s="9">
        <f t="shared" ca="1" si="110"/>
        <v>0.65381949762414993</v>
      </c>
    </row>
    <row r="256" spans="1:32">
      <c r="A256" s="6">
        <v>2.941536055809697</v>
      </c>
      <c r="B256" s="6">
        <v>2.5640093576138514</v>
      </c>
      <c r="C256" s="6">
        <v>1.4884433835380755</v>
      </c>
      <c r="D256" s="6">
        <v>0.41270503979639062</v>
      </c>
      <c r="E256" s="6">
        <v>0.82694194945547828</v>
      </c>
      <c r="F256" s="6">
        <v>4.0878968594771194</v>
      </c>
      <c r="G256" s="6">
        <v>0.7818898894902927</v>
      </c>
      <c r="H256" s="6">
        <v>-1.6191519296369159</v>
      </c>
      <c r="I256" s="40">
        <f>SUMPRODUCT(J256:O256,Results!B$12:G$12)+Results!$E$5*H256-AD256+AE256</f>
        <v>-5.1566061362854505</v>
      </c>
      <c r="J256" s="9">
        <f>SUMPRODUCT($A256:$F256,Results!$B$15:$G$15)</f>
        <v>10.479138060254614</v>
      </c>
      <c r="K256" s="9">
        <f>SUMPRODUCT($A256:$F256,Results!$B$16:$G$16)</f>
        <v>-12.366661988729465</v>
      </c>
      <c r="L256" s="9">
        <f>SUMPRODUCT($A256:$F256,Results!$B$17:$G$17)</f>
        <v>5.019003634340331</v>
      </c>
      <c r="M256" s="9">
        <f>SUMPRODUCT($A256:$F256,Results!$B$18:$G$18)</f>
        <v>0.98300046211798486</v>
      </c>
      <c r="N256" s="9">
        <f>SUMPRODUCT($A256:$F256,Results!$B$19:$G$19)</f>
        <v>-4.0730603782711574</v>
      </c>
      <c r="O256" s="9">
        <f>SUMPRODUCT($A256:$F256,Results!$B$20:$G$20)</f>
        <v>7.0104249423966101</v>
      </c>
      <c r="P256" s="9" cm="1">
        <f t="array" ref="P256">SUMPRODUCT(J256:O256,TRANSPOSE(BQ$20:BQ$25))+$AI$20-$BQ$27</f>
        <v>11.424506301539033</v>
      </c>
      <c r="Q256" s="27" cm="1">
        <f t="array" ref="Q256">SUMPRODUCT(J256:O256,TRANSPOSE(EX$20:EX$25))+$AI$20-$EX$27</f>
        <v>4.8833345598400371</v>
      </c>
      <c r="R256" s="9">
        <f>I256-Results!$E$5*H256</f>
        <v>4.5583054415360458</v>
      </c>
      <c r="S256" s="9" cm="1">
        <f t="array" ref="S256">SUMPRODUCT(J256:O256,TRANSPOSE(AW$28:AW$33))+$AI$20-$AH$26</f>
        <v>12.164540763597337</v>
      </c>
      <c r="T256" s="9">
        <f>SUMPRODUCT(J256:O256,Results!K$9:P$9)</f>
        <v>5.9993040558588184</v>
      </c>
      <c r="U256" s="9">
        <f>SUMPRODUCT(J256:O256,Results!K$9:P$9)+$AI$20-$AH$31</f>
        <v>4.4170753347856646</v>
      </c>
      <c r="V256" s="9">
        <f t="shared" si="111"/>
        <v>-16.581112437824483</v>
      </c>
      <c r="W256" s="9">
        <f t="shared" si="112"/>
        <v>-10.039940696125488</v>
      </c>
      <c r="X256" s="9">
        <f t="shared" si="113"/>
        <v>-9.7149115778214963</v>
      </c>
      <c r="Y256" s="9">
        <f t="shared" si="114"/>
        <v>-17.321146899882788</v>
      </c>
      <c r="Z256" s="9">
        <f t="shared" si="115"/>
        <v>-37.898829563375585</v>
      </c>
      <c r="AA256" s="9">
        <f t="shared" si="116"/>
        <v>-9.5736814710711151</v>
      </c>
      <c r="AC256" s="9">
        <v>-9.9957597909289397</v>
      </c>
      <c r="AD256" s="9">
        <v>-9.9957597909289397</v>
      </c>
      <c r="AE256" s="9">
        <f t="shared" si="117"/>
        <v>-9.9957597909289397</v>
      </c>
      <c r="AF256" s="9">
        <f t="shared" ca="1" si="110"/>
        <v>0.87528586709845568</v>
      </c>
    </row>
    <row r="257" spans="1:32">
      <c r="A257" s="6">
        <v>4.338169672116309</v>
      </c>
      <c r="B257" s="6">
        <v>-2.9126843185418309E-2</v>
      </c>
      <c r="C257" s="6">
        <v>2.9938941711608691</v>
      </c>
      <c r="D257" s="6">
        <v>2.6138933338421686</v>
      </c>
      <c r="E257" s="6">
        <v>-0.596989757592291</v>
      </c>
      <c r="F257" s="6">
        <v>4.3662400447435772</v>
      </c>
      <c r="G257" s="6">
        <v>2.9024820354860759</v>
      </c>
      <c r="H257" s="6">
        <v>0.50144021635886737</v>
      </c>
      <c r="I257" s="40">
        <f>SUMPRODUCT(J257:O257,Results!B$12:G$12)+Results!$E$5*H257-AD257+AE257</f>
        <v>3.6867025886693057</v>
      </c>
      <c r="J257" s="9">
        <f>SUMPRODUCT($A257:$F257,Results!$B$15:$G$15)</f>
        <v>17.388337504896842</v>
      </c>
      <c r="K257" s="9">
        <f>SUMPRODUCT($A257:$F257,Results!$B$16:$G$16)</f>
        <v>-16.567683112180962</v>
      </c>
      <c r="L257" s="9">
        <f>SUMPRODUCT($A257:$F257,Results!$B$17:$G$17)</f>
        <v>-3.2367444812669817</v>
      </c>
      <c r="M257" s="9">
        <f>SUMPRODUCT($A257:$F257,Results!$B$18:$G$18)</f>
        <v>-1.4319244134547544</v>
      </c>
      <c r="N257" s="9">
        <f>SUMPRODUCT($A257:$F257,Results!$B$19:$G$19)</f>
        <v>-7.6833443598292384</v>
      </c>
      <c r="O257" s="9">
        <f>SUMPRODUCT($A257:$F257,Results!$B$20:$G$20)</f>
        <v>8.8413853520308088</v>
      </c>
      <c r="P257" s="9" cm="1">
        <f t="array" ref="P257">SUMPRODUCT(J257:O257,TRANSPOSE(BQ$20:BQ$25))+$AI$20-$BQ$27</f>
        <v>9.4890719818448801</v>
      </c>
      <c r="Q257" s="27" cm="1">
        <f t="array" ref="Q257">SUMPRODUCT(J257:O257,TRANSPOSE(EX$20:EX$25))+$AI$20-$EX$27</f>
        <v>1.8165517110635747</v>
      </c>
      <c r="R257" s="9">
        <f>I257-Results!$E$5*H257</f>
        <v>0.67806129051610142</v>
      </c>
      <c r="S257" s="9" cm="1">
        <f t="array" ref="S257">SUMPRODUCT(J257:O257,TRANSPOSE(AW$28:AW$33))+$AI$20-$AH$26</f>
        <v>16.097186943355112</v>
      </c>
      <c r="T257" s="9">
        <f>SUMPRODUCT(J257:O257,Results!K$9:P$9)</f>
        <v>1.5763140611829485</v>
      </c>
      <c r="U257" s="9">
        <f>SUMPRODUCT(J257:O257,Results!K$9:P$9)+$AI$20-$AH$31</f>
        <v>-5.9146598902088954E-3</v>
      </c>
      <c r="V257" s="9">
        <f t="shared" si="111"/>
        <v>-5.8023693931755744</v>
      </c>
      <c r="W257" s="9">
        <f t="shared" si="112"/>
        <v>1.870150877605731</v>
      </c>
      <c r="X257" s="9">
        <f t="shared" si="113"/>
        <v>3.0086412981532042</v>
      </c>
      <c r="Y257" s="9">
        <f t="shared" si="114"/>
        <v>-12.410484354685806</v>
      </c>
      <c r="Z257" s="9">
        <f t="shared" si="115"/>
        <v>-29.055520838420826</v>
      </c>
      <c r="AA257" s="9">
        <f t="shared" si="116"/>
        <v>3.6926172485595146</v>
      </c>
      <c r="AC257" s="9">
        <v>1.9388434983045144</v>
      </c>
      <c r="AD257" s="9">
        <v>1.9388434983045144</v>
      </c>
      <c r="AE257" s="9">
        <f t="shared" si="117"/>
        <v>1.9388434983045144</v>
      </c>
      <c r="AF257" s="9">
        <f t="shared" ca="1" si="110"/>
        <v>0.27987950118350591</v>
      </c>
    </row>
    <row r="258" spans="1:32">
      <c r="A258" s="6">
        <v>-9.1586273499329157E-2</v>
      </c>
      <c r="B258" s="6">
        <v>15.210093328662454</v>
      </c>
      <c r="C258" s="6">
        <v>4.6631148911197533</v>
      </c>
      <c r="D258" s="6">
        <v>3.603330396289286</v>
      </c>
      <c r="E258" s="6">
        <v>6.6373660909047096</v>
      </c>
      <c r="F258" s="6">
        <v>3.04251975346095</v>
      </c>
      <c r="G258" s="6">
        <v>-0.58536544582427608</v>
      </c>
      <c r="H258" s="6">
        <v>-2.9864072649514846</v>
      </c>
      <c r="I258" s="40">
        <f>SUMPRODUCT(J258:O258,Results!B$12:G$12)+Results!$E$5*H258-AD258+AE258</f>
        <v>35.906593557779466</v>
      </c>
      <c r="J258" s="9">
        <f>SUMPRODUCT($A258:$F258,Results!$B$15:$G$15)</f>
        <v>-3.2968486394903596</v>
      </c>
      <c r="K258" s="9">
        <f>SUMPRODUCT($A258:$F258,Results!$B$16:$G$16)</f>
        <v>-18.423870585983988</v>
      </c>
      <c r="L258" s="9">
        <f>SUMPRODUCT($A258:$F258,Results!$B$17:$G$17)</f>
        <v>43.411357119046535</v>
      </c>
      <c r="M258" s="9">
        <f>SUMPRODUCT($A258:$F258,Results!$B$18:$G$18)</f>
        <v>3.3483075251243646</v>
      </c>
      <c r="N258" s="9">
        <f>SUMPRODUCT($A258:$F258,Results!$B$19:$G$19)</f>
        <v>-28.431137001380172</v>
      </c>
      <c r="O258" s="9">
        <f>SUMPRODUCT($A258:$F258,Results!$B$20:$G$20)</f>
        <v>26.594306230097594</v>
      </c>
      <c r="P258" s="9" cm="1">
        <f t="array" ref="P258">SUMPRODUCT(J258:O258,TRANSPOSE(BQ$20:BQ$25))+$AI$20-$BQ$27</f>
        <v>55.415433042370388</v>
      </c>
      <c r="Q258" s="27" cm="1">
        <f t="array" ref="Q258">SUMPRODUCT(J258:O258,TRANSPOSE(EX$20:EX$25))+$AI$20-$EX$27</f>
        <v>51.002607922204902</v>
      </c>
      <c r="R258" s="9">
        <f>I258-Results!$E$5*H258</f>
        <v>53.825037147488374</v>
      </c>
      <c r="S258" s="9" cm="1">
        <f t="array" ref="S258">SUMPRODUCT(J258:O258,TRANSPOSE(AW$28:AW$33))+$AI$20-$AH$26</f>
        <v>55.379582963439489</v>
      </c>
      <c r="T258" s="9">
        <f>SUMPRODUCT(J258:O258,Results!K$9:P$9)</f>
        <v>57.333933125770386</v>
      </c>
      <c r="U258" s="9">
        <f>SUMPRODUCT(J258:O258,Results!K$9:P$9)+$AI$20-$AH$31</f>
        <v>55.751704404697222</v>
      </c>
      <c r="V258" s="9">
        <f t="shared" si="111"/>
        <v>-19.508839484590922</v>
      </c>
      <c r="W258" s="9">
        <f t="shared" si="112"/>
        <v>-15.096014364425436</v>
      </c>
      <c r="X258" s="9">
        <f t="shared" si="113"/>
        <v>-17.918443589708907</v>
      </c>
      <c r="Y258" s="9">
        <f t="shared" si="114"/>
        <v>-19.472989405660023</v>
      </c>
      <c r="Z258" s="9">
        <f t="shared" si="115"/>
        <v>3.1643701306893348</v>
      </c>
      <c r="AA258" s="9">
        <f t="shared" si="116"/>
        <v>-19.845110846917756</v>
      </c>
      <c r="AC258" s="9">
        <v>-15.150596089311797</v>
      </c>
      <c r="AD258" s="9">
        <v>-15.150596089311797</v>
      </c>
      <c r="AE258" s="9">
        <f t="shared" si="117"/>
        <v>-15.150596089311797</v>
      </c>
      <c r="AF258" s="9">
        <f t="shared" ref="AF258:AF321" ca="1" si="118">RAND()</f>
        <v>0.96338247981277936</v>
      </c>
    </row>
    <row r="259" spans="1:32">
      <c r="A259" s="6">
        <v>3.7367996866503845</v>
      </c>
      <c r="B259" s="6">
        <v>4.10039370118887</v>
      </c>
      <c r="C259" s="6">
        <v>-2.7752956839381508</v>
      </c>
      <c r="D259" s="6">
        <v>1.7688606464975041</v>
      </c>
      <c r="E259" s="6">
        <v>3.3717769730853601E-2</v>
      </c>
      <c r="F259" s="6">
        <v>1.3176242535467431</v>
      </c>
      <c r="G259" s="6">
        <v>4.6402839466835717</v>
      </c>
      <c r="H259" s="6">
        <v>2.2392421275563632</v>
      </c>
      <c r="I259" s="40">
        <f>SUMPRODUCT(J259:O259,Results!B$12:G$12)+Results!$E$5*H259-AD259+AE259</f>
        <v>17.241150346633862</v>
      </c>
      <c r="J259" s="9">
        <f>SUMPRODUCT($A259:$F259,Results!$B$15:$G$15)</f>
        <v>-1.8660690549277381</v>
      </c>
      <c r="K259" s="9">
        <f>SUMPRODUCT($A259:$F259,Results!$B$16:$G$16)</f>
        <v>-13.526620296445913</v>
      </c>
      <c r="L259" s="9">
        <f>SUMPRODUCT($A259:$F259,Results!$B$17:$G$17)</f>
        <v>1.1155759363429676</v>
      </c>
      <c r="M259" s="9">
        <f>SUMPRODUCT($A259:$F259,Results!$B$18:$G$18)</f>
        <v>12.565122897675311</v>
      </c>
      <c r="N259" s="9">
        <f>SUMPRODUCT($A259:$F259,Results!$B$19:$G$19)</f>
        <v>10.233734438238084</v>
      </c>
      <c r="O259" s="9">
        <f>SUMPRODUCT($A259:$F259,Results!$B$20:$G$20)</f>
        <v>22.647514976101341</v>
      </c>
      <c r="P259" s="9" cm="1">
        <f t="array" ref="P259">SUMPRODUCT(J259:O259,TRANSPOSE(BQ$20:BQ$25))+$AI$20-$BQ$27</f>
        <v>1.5322720750101908</v>
      </c>
      <c r="Q259" s="27" cm="1">
        <f t="array" ref="Q259">SUMPRODUCT(J259:O259,TRANSPOSE(EX$20:EX$25))+$AI$20-$EX$27</f>
        <v>2.8665983016214582</v>
      </c>
      <c r="R259" s="9">
        <f>I259-Results!$E$5*H259</f>
        <v>3.8056975812956821</v>
      </c>
      <c r="S259" s="9" cm="1">
        <f t="array" ref="S259">SUMPRODUCT(J259:O259,TRANSPOSE(AW$28:AW$33))+$AI$20-$AH$26</f>
        <v>-11.986186443949897</v>
      </c>
      <c r="T259" s="9">
        <f>SUMPRODUCT(J259:O259,Results!K$9:P$9)</f>
        <v>4.3386352267379849</v>
      </c>
      <c r="U259" s="9">
        <f>SUMPRODUCT(J259:O259,Results!K$9:P$9)+$AI$20-$AH$31</f>
        <v>2.7564065056648275</v>
      </c>
      <c r="V259" s="9">
        <f t="shared" ref="V259:V299" si="119">I259-P259</f>
        <v>15.708878271623671</v>
      </c>
      <c r="W259" s="9">
        <f t="shared" ref="W259:W322" si="120">I259-Q259</f>
        <v>14.374552045012404</v>
      </c>
      <c r="X259" s="9">
        <f t="shared" ref="X259:X322" si="121">I259-R259</f>
        <v>13.43545276533818</v>
      </c>
      <c r="Y259" s="9">
        <f t="shared" ref="Y259:Y322" si="122">I259-S259</f>
        <v>29.22733679058376</v>
      </c>
      <c r="Z259" s="9">
        <f t="shared" ref="Z259:Z322" si="123">I259-$AI$20</f>
        <v>-15.501073080456269</v>
      </c>
      <c r="AA259" s="9">
        <f t="shared" ref="AA259:AA322" si="124">I259-U259</f>
        <v>14.484743840969035</v>
      </c>
      <c r="AC259" s="9">
        <v>14.370552845028964</v>
      </c>
      <c r="AD259" s="9">
        <v>14.370552845028964</v>
      </c>
      <c r="AE259" s="9">
        <f t="shared" ref="AE259:AE322" si="125">AD259</f>
        <v>14.370552845028964</v>
      </c>
      <c r="AF259" s="9">
        <f t="shared" ca="1" si="118"/>
        <v>0.5369439643702445</v>
      </c>
    </row>
    <row r="260" spans="1:32">
      <c r="A260" s="6">
        <v>7.239845507594719</v>
      </c>
      <c r="B260" s="6">
        <v>2.1673494285506965</v>
      </c>
      <c r="C260" s="6">
        <v>-1.1078833484230288</v>
      </c>
      <c r="D260" s="6">
        <v>6.2942500589405279</v>
      </c>
      <c r="E260" s="6">
        <v>0.78849190294696092</v>
      </c>
      <c r="F260" s="6">
        <v>8.3648725980804688</v>
      </c>
      <c r="G260" s="6">
        <v>1.6610982562387724</v>
      </c>
      <c r="H260" s="6">
        <v>-0.7399435628884361</v>
      </c>
      <c r="I260" s="40">
        <f>SUMPRODUCT(J260:O260,Results!B$12:G$12)+Results!$E$5*H260-AD260+AE260</f>
        <v>16.402347686388204</v>
      </c>
      <c r="J260" s="9">
        <f>SUMPRODUCT($A260:$F260,Results!$B$15:$G$15)</f>
        <v>19.234609440308901</v>
      </c>
      <c r="K260" s="9">
        <f>SUMPRODUCT($A260:$F260,Results!$B$16:$G$16)</f>
        <v>-23.018082747366371</v>
      </c>
      <c r="L260" s="9">
        <f>SUMPRODUCT($A260:$F260,Results!$B$17:$G$17)</f>
        <v>7.185354688451616</v>
      </c>
      <c r="M260" s="9">
        <f>SUMPRODUCT($A260:$F260,Results!$B$18:$G$18)</f>
        <v>15.011015160517506</v>
      </c>
      <c r="N260" s="9">
        <f>SUMPRODUCT($A260:$F260,Results!$B$19:$G$19)</f>
        <v>0.99723634551516982</v>
      </c>
      <c r="O260" s="9">
        <f>SUMPRODUCT($A260:$F260,Results!$B$20:$G$20)</f>
        <v>27.630456295926649</v>
      </c>
      <c r="P260" s="9" cm="1">
        <f t="array" ref="P260">SUMPRODUCT(J260:O260,TRANSPOSE(BQ$20:BQ$25))+$AI$20-$BQ$27</f>
        <v>32.281069973053611</v>
      </c>
      <c r="Q260" s="27" cm="1">
        <f t="array" ref="Q260">SUMPRODUCT(J260:O260,TRANSPOSE(EX$20:EX$25))+$AI$20-$EX$27</f>
        <v>23.788149946272576</v>
      </c>
      <c r="R260" s="9">
        <f>I260-Results!$E$5*H260</f>
        <v>20.84200906371882</v>
      </c>
      <c r="S260" s="9" cm="1">
        <f t="array" ref="S260">SUMPRODUCT(J260:O260,TRANSPOSE(AW$28:AW$33))+$AI$20-$AH$26</f>
        <v>15.042806479641527</v>
      </c>
      <c r="T260" s="9">
        <f>SUMPRODUCT(J260:O260,Results!K$9:P$9)</f>
        <v>23.431023015939886</v>
      </c>
      <c r="U260" s="9">
        <f>SUMPRODUCT(J260:O260,Results!K$9:P$9)+$AI$20-$AH$31</f>
        <v>21.848794294866728</v>
      </c>
      <c r="V260" s="9">
        <f t="shared" si="119"/>
        <v>-15.878722286665408</v>
      </c>
      <c r="W260" s="9">
        <f t="shared" si="120"/>
        <v>-7.3858022598843718</v>
      </c>
      <c r="X260" s="9">
        <f t="shared" si="121"/>
        <v>-4.4396613773306157</v>
      </c>
      <c r="Y260" s="9">
        <f t="shared" si="122"/>
        <v>1.3595412067466768</v>
      </c>
      <c r="Z260" s="9">
        <f t="shared" si="123"/>
        <v>-16.339875740701927</v>
      </c>
      <c r="AA260" s="9">
        <f t="shared" si="124"/>
        <v>-5.4464466084785244</v>
      </c>
      <c r="AC260" s="9">
        <v>-7.2756614259586172</v>
      </c>
      <c r="AD260" s="9">
        <v>-7.2756614259586172</v>
      </c>
      <c r="AE260" s="9">
        <f t="shared" si="125"/>
        <v>-7.2756614259586172</v>
      </c>
      <c r="AF260" s="9">
        <f t="shared" ca="1" si="118"/>
        <v>0.60912233914262426</v>
      </c>
    </row>
    <row r="261" spans="1:32">
      <c r="A261" s="6">
        <v>1.7320463198306417</v>
      </c>
      <c r="B261" s="6">
        <v>1.180357317663969</v>
      </c>
      <c r="C261" s="6">
        <v>7.6062039852173378</v>
      </c>
      <c r="D261" s="6">
        <v>-4.9999368511277025</v>
      </c>
      <c r="E261" s="6">
        <v>1.4667382714070261</v>
      </c>
      <c r="F261" s="6">
        <v>1.9006662946997486</v>
      </c>
      <c r="G261" s="6">
        <v>0.63408923030299458</v>
      </c>
      <c r="H261" s="6">
        <v>-1.7669525888242139</v>
      </c>
      <c r="I261" s="40">
        <f>SUMPRODUCT(J261:O261,Results!B$12:G$12)+Results!$E$5*H261-AD261+AE261</f>
        <v>-7.1956541205964175</v>
      </c>
      <c r="J261" s="9">
        <f>SUMPRODUCT($A261:$F261,Results!$B$15:$G$15)</f>
        <v>25.018453974505096</v>
      </c>
      <c r="K261" s="9">
        <f>SUMPRODUCT($A261:$F261,Results!$B$16:$G$16)</f>
        <v>-12.057058730316069</v>
      </c>
      <c r="L261" s="9">
        <f>SUMPRODUCT($A261:$F261,Results!$B$17:$G$17)</f>
        <v>-1.1964320651952662</v>
      </c>
      <c r="M261" s="9">
        <f>SUMPRODUCT($A261:$F261,Results!$B$18:$G$18)</f>
        <v>-22.728155312984509</v>
      </c>
      <c r="N261" s="9">
        <f>SUMPRODUCT($A261:$F261,Results!$B$19:$G$19)</f>
        <v>-20.699638212960657</v>
      </c>
      <c r="O261" s="9">
        <f>SUMPRODUCT($A261:$F261,Results!$B$20:$G$20)</f>
        <v>-12.844813443883144</v>
      </c>
      <c r="P261" s="9" cm="1">
        <f t="array" ref="P261">SUMPRODUCT(J261:O261,TRANSPOSE(BQ$20:BQ$25))+$AI$20-$BQ$27</f>
        <v>11.026222424680263</v>
      </c>
      <c r="Q261" s="27" cm="1">
        <f t="array" ref="Q261">SUMPRODUCT(J261:O261,TRANSPOSE(EX$20:EX$25))+$AI$20-$EX$27</f>
        <v>2.1790629355331248</v>
      </c>
      <c r="R261" s="9">
        <f>I261-Results!$E$5*H261</f>
        <v>3.4060614123488655</v>
      </c>
      <c r="S261" s="9" cm="1">
        <f t="array" ref="S261">SUMPRODUCT(J261:O261,TRANSPOSE(AW$28:AW$33))+$AI$20-$AH$26</f>
        <v>38.544610245035003</v>
      </c>
      <c r="T261" s="9">
        <f>SUMPRODUCT(J261:O261,Results!K$9:P$9)</f>
        <v>4.4428910247629574</v>
      </c>
      <c r="U261" s="9">
        <f>SUMPRODUCT(J261:O261,Results!K$9:P$9)+$AI$20-$AH$31</f>
        <v>2.8606623036898</v>
      </c>
      <c r="V261" s="9">
        <f t="shared" si="119"/>
        <v>-18.221876545276679</v>
      </c>
      <c r="W261" s="9">
        <f t="shared" si="120"/>
        <v>-9.3747170561295423</v>
      </c>
      <c r="X261" s="9">
        <f t="shared" si="121"/>
        <v>-10.601715532945283</v>
      </c>
      <c r="Y261" s="9">
        <f t="shared" si="122"/>
        <v>-45.740264365631418</v>
      </c>
      <c r="Z261" s="9">
        <f t="shared" si="123"/>
        <v>-39.937877547686547</v>
      </c>
      <c r="AA261" s="9">
        <f t="shared" si="124"/>
        <v>-10.056316424286218</v>
      </c>
      <c r="AC261" s="9">
        <v>-9.3566436361533025</v>
      </c>
      <c r="AD261" s="9">
        <v>-9.3566436361533025</v>
      </c>
      <c r="AE261" s="9">
        <f t="shared" si="125"/>
        <v>-9.3566436361533025</v>
      </c>
      <c r="AF261" s="9">
        <f t="shared" ca="1" si="118"/>
        <v>0.28422248821739415</v>
      </c>
    </row>
    <row r="262" spans="1:32">
      <c r="A262" s="6">
        <v>4.2562831747119203</v>
      </c>
      <c r="B262" s="6">
        <v>0.37205192249230729</v>
      </c>
      <c r="C262" s="6">
        <v>4.7118649655368108</v>
      </c>
      <c r="D262" s="6">
        <v>3.0634347043574914</v>
      </c>
      <c r="E262" s="6">
        <v>5.5990720552116073</v>
      </c>
      <c r="F262" s="6">
        <v>2.2569765398221553</v>
      </c>
      <c r="G262" s="6">
        <v>0.61397565807937571</v>
      </c>
      <c r="H262" s="6">
        <v>-1.7870661610478327</v>
      </c>
      <c r="I262" s="40">
        <f>SUMPRODUCT(J262:O262,Results!B$12:G$12)+Results!$E$5*H262-AD262+AE262</f>
        <v>70.152056777913288</v>
      </c>
      <c r="J262" s="9">
        <f>SUMPRODUCT($A262:$F262,Results!$B$15:$G$15)</f>
        <v>42.111685703230243</v>
      </c>
      <c r="K262" s="9">
        <f>SUMPRODUCT($A262:$F262,Results!$B$16:$G$16)</f>
        <v>-14.996781196268158</v>
      </c>
      <c r="L262" s="9">
        <f>SUMPRODUCT($A262:$F262,Results!$B$17:$G$17)</f>
        <v>13.327070167647632</v>
      </c>
      <c r="M262" s="9">
        <f>SUMPRODUCT($A262:$F262,Results!$B$18:$G$18)</f>
        <v>-13.761452910653713</v>
      </c>
      <c r="N262" s="9">
        <f>SUMPRODUCT($A262:$F262,Results!$B$19:$G$19)</f>
        <v>-28.266785783680998</v>
      </c>
      <c r="O262" s="9">
        <f>SUMPRODUCT($A262:$F262,Results!$B$20:$G$20)</f>
        <v>13.379396923708128</v>
      </c>
      <c r="P262" s="9" cm="1">
        <f t="array" ref="P262">SUMPRODUCT(J262:O262,TRANSPOSE(BQ$20:BQ$25))+$AI$20-$BQ$27</f>
        <v>75.216402046554919</v>
      </c>
      <c r="Q262" s="27" cm="1">
        <f t="array" ref="Q262">SUMPRODUCT(J262:O262,TRANSPOSE(EX$20:EX$25))+$AI$20-$EX$27</f>
        <v>81.507320164323829</v>
      </c>
      <c r="R262" s="9">
        <f>I262-Results!$E$5*H262</f>
        <v>80.874453744200281</v>
      </c>
      <c r="S262" s="9" cm="1">
        <f t="array" ref="S262">SUMPRODUCT(J262:O262,TRANSPOSE(AW$28:AW$33))+$AI$20-$AH$26</f>
        <v>71.917693250050561</v>
      </c>
      <c r="T262" s="9">
        <f>SUMPRODUCT(J262:O262,Results!K$9:P$9)</f>
        <v>83.634743654987943</v>
      </c>
      <c r="U262" s="9">
        <f>SUMPRODUCT(J262:O262,Results!K$9:P$9)+$AI$20-$AH$31</f>
        <v>82.052514933914779</v>
      </c>
      <c r="V262" s="9">
        <f t="shared" si="119"/>
        <v>-5.064345268641631</v>
      </c>
      <c r="W262" s="9">
        <f t="shared" si="120"/>
        <v>-11.355263386410542</v>
      </c>
      <c r="X262" s="9">
        <f t="shared" si="121"/>
        <v>-10.722396966286993</v>
      </c>
      <c r="Y262" s="9">
        <f t="shared" si="122"/>
        <v>-1.7656364721372739</v>
      </c>
      <c r="Z262" s="9">
        <f t="shared" si="123"/>
        <v>37.409833350823156</v>
      </c>
      <c r="AA262" s="9">
        <f t="shared" si="124"/>
        <v>-11.900458156001491</v>
      </c>
      <c r="AC262" s="9">
        <v>-11.379917815267845</v>
      </c>
      <c r="AD262" s="9">
        <v>-11.379917815267845</v>
      </c>
      <c r="AE262" s="9">
        <f t="shared" si="125"/>
        <v>-11.379917815267845</v>
      </c>
      <c r="AF262" s="9">
        <f t="shared" ca="1" si="118"/>
        <v>0.85437571238155474</v>
      </c>
    </row>
    <row r="263" spans="1:32">
      <c r="A263" s="6">
        <v>-0.4511623779237563</v>
      </c>
      <c r="B263" s="6">
        <v>5.5587764743433876</v>
      </c>
      <c r="C263" s="6">
        <v>-2.3807150072708141</v>
      </c>
      <c r="D263" s="6">
        <v>-2.575410599169111</v>
      </c>
      <c r="E263" s="6">
        <v>-0.9751742882552491</v>
      </c>
      <c r="F263" s="6">
        <v>1.4034687627080971</v>
      </c>
      <c r="G263" s="6">
        <v>8.9851784245966471</v>
      </c>
      <c r="H263" s="6">
        <v>6.584136605469439</v>
      </c>
      <c r="I263" s="40">
        <f>SUMPRODUCT(J263:O263,Results!B$12:G$12)+Results!$E$5*H263-AD263+AE263</f>
        <v>6.3731920657869523</v>
      </c>
      <c r="J263" s="9">
        <f>SUMPRODUCT($A263:$F263,Results!$B$15:$G$15)</f>
        <v>-20.595867687634346</v>
      </c>
      <c r="K263" s="9">
        <f>SUMPRODUCT($A263:$F263,Results!$B$16:$G$16)</f>
        <v>-2.4464890631499818</v>
      </c>
      <c r="L263" s="9">
        <f>SUMPRODUCT($A263:$F263,Results!$B$17:$G$17)</f>
        <v>4.5581685998860193</v>
      </c>
      <c r="M263" s="9">
        <f>SUMPRODUCT($A263:$F263,Results!$B$18:$G$18)</f>
        <v>11.172571518130001</v>
      </c>
      <c r="N263" s="9">
        <f>SUMPRODUCT($A263:$F263,Results!$B$19:$G$19)</f>
        <v>14.02313782638717</v>
      </c>
      <c r="O263" s="9">
        <f>SUMPRODUCT($A263:$F263,Results!$B$20:$G$20)</f>
        <v>3.0885487585280749</v>
      </c>
      <c r="P263" s="9" cm="1">
        <f t="array" ref="P263">SUMPRODUCT(J263:O263,TRANSPOSE(BQ$20:BQ$25))+$AI$20-$BQ$27</f>
        <v>-29.530333217532945</v>
      </c>
      <c r="Q263" s="27" cm="1">
        <f t="array" ref="Q263">SUMPRODUCT(J263:O263,TRANSPOSE(EX$20:EX$25))+$AI$20-$EX$27</f>
        <v>-34.869392762400473</v>
      </c>
      <c r="R263" s="9">
        <f>I263-Results!$E$5*H263</f>
        <v>-33.131627567029682</v>
      </c>
      <c r="S263" s="9" cm="1">
        <f t="array" ref="S263">SUMPRODUCT(J263:O263,TRANSPOSE(AW$28:AW$33))+$AI$20-$AH$26</f>
        <v>-32.642193252912108</v>
      </c>
      <c r="T263" s="9">
        <f>SUMPRODUCT(J263:O263,Results!K$9:P$9)</f>
        <v>-33.011444378352714</v>
      </c>
      <c r="U263" s="9">
        <f>SUMPRODUCT(J263:O263,Results!K$9:P$9)+$AI$20-$AH$31</f>
        <v>-34.593673099425871</v>
      </c>
      <c r="V263" s="9">
        <f t="shared" si="119"/>
        <v>35.903525283319894</v>
      </c>
      <c r="W263" s="9">
        <f t="shared" si="120"/>
        <v>41.242584828187425</v>
      </c>
      <c r="X263" s="9">
        <f t="shared" si="121"/>
        <v>39.504819632816634</v>
      </c>
      <c r="Y263" s="9">
        <f t="shared" si="122"/>
        <v>39.01538531869906</v>
      </c>
      <c r="Z263" s="9">
        <f t="shared" si="123"/>
        <v>-26.369031361303179</v>
      </c>
      <c r="AA263" s="9">
        <f t="shared" si="124"/>
        <v>40.966865165212823</v>
      </c>
      <c r="AC263" s="9">
        <v>41.24814741232295</v>
      </c>
      <c r="AD263" s="9">
        <v>41.24814741232295</v>
      </c>
      <c r="AE263" s="9">
        <f t="shared" si="125"/>
        <v>41.24814741232295</v>
      </c>
      <c r="AF263" s="9">
        <f t="shared" ca="1" si="118"/>
        <v>0.28138995066590811</v>
      </c>
    </row>
    <row r="264" spans="1:32">
      <c r="A264" s="6">
        <v>0.81122694511835602</v>
      </c>
      <c r="B264" s="6">
        <v>1.1032396433535865</v>
      </c>
      <c r="C264" s="6">
        <v>9.0700019686882207</v>
      </c>
      <c r="D264" s="6">
        <v>-0.83202693025479801</v>
      </c>
      <c r="E264" s="6">
        <v>4.1609868202060731</v>
      </c>
      <c r="F264" s="6">
        <v>1.0660028687305345</v>
      </c>
      <c r="G264" s="6">
        <v>1.9203525061846365</v>
      </c>
      <c r="H264" s="6">
        <v>-0.480689312942572</v>
      </c>
      <c r="I264" s="40">
        <f>SUMPRODUCT(J264:O264,Results!B$12:G$12)+Results!$E$5*H264-AD264+AE264</f>
        <v>43.287255047582775</v>
      </c>
      <c r="J264" s="9">
        <f>SUMPRODUCT($A264:$F264,Results!$B$15:$G$15)</f>
        <v>32.468623756209382</v>
      </c>
      <c r="K264" s="9">
        <f>SUMPRODUCT($A264:$F264,Results!$B$16:$G$16)</f>
        <v>-10.070406366736453</v>
      </c>
      <c r="L264" s="9">
        <f>SUMPRODUCT($A264:$F264,Results!$B$17:$G$17)</f>
        <v>10.733282891173189</v>
      </c>
      <c r="M264" s="9">
        <f>SUMPRODUCT($A264:$F264,Results!$B$18:$G$18)</f>
        <v>-25.46880920910893</v>
      </c>
      <c r="N264" s="9">
        <f>SUMPRODUCT($A264:$F264,Results!$B$19:$G$19)</f>
        <v>-36.330503992240537</v>
      </c>
      <c r="O264" s="9">
        <f>SUMPRODUCT($A264:$F264,Results!$B$20:$G$20)</f>
        <v>-6.5920660441041115</v>
      </c>
      <c r="P264" s="9" cm="1">
        <f t="array" ref="P264">SUMPRODUCT(J264:O264,TRANSPOSE(BQ$20:BQ$25))+$AI$20-$BQ$27</f>
        <v>46.584341279983825</v>
      </c>
      <c r="Q264" s="27" cm="1">
        <f t="array" ref="Q264">SUMPRODUCT(J264:O264,TRANSPOSE(EX$20:EX$25))+$AI$20-$EX$27</f>
        <v>45.34767219347998</v>
      </c>
      <c r="R264" s="9">
        <f>I264-Results!$E$5*H264</f>
        <v>46.171390925238207</v>
      </c>
      <c r="S264" s="9" cm="1">
        <f t="array" ref="S264">SUMPRODUCT(J264:O264,TRANSPOSE(AW$28:AW$33))+$AI$20-$AH$26</f>
        <v>69.018483742372084</v>
      </c>
      <c r="T264" s="9">
        <f>SUMPRODUCT(J264:O264,Results!K$9:P$9)</f>
        <v>47.964373583642072</v>
      </c>
      <c r="U264" s="9">
        <f>SUMPRODUCT(J264:O264,Results!K$9:P$9)+$AI$20-$AH$31</f>
        <v>46.382144862568907</v>
      </c>
      <c r="V264" s="9">
        <f t="shared" si="119"/>
        <v>-3.2970862324010497</v>
      </c>
      <c r="W264" s="9">
        <f t="shared" si="120"/>
        <v>-2.0604171458972047</v>
      </c>
      <c r="X264" s="9">
        <f t="shared" si="121"/>
        <v>-2.8841358776554316</v>
      </c>
      <c r="Y264" s="9">
        <f t="shared" si="122"/>
        <v>-25.731228694789309</v>
      </c>
      <c r="Z264" s="9">
        <f t="shared" si="123"/>
        <v>10.545031620492644</v>
      </c>
      <c r="AA264" s="9">
        <f t="shared" si="124"/>
        <v>-3.0948898149861321</v>
      </c>
      <c r="AC264" s="9">
        <v>-2.0849959284853838</v>
      </c>
      <c r="AD264" s="9">
        <v>-2.0849959284853838</v>
      </c>
      <c r="AE264" s="9">
        <f t="shared" si="125"/>
        <v>-2.0849959284853838</v>
      </c>
      <c r="AF264" s="9">
        <f t="shared" ca="1" si="118"/>
        <v>0.85990991009673245</v>
      </c>
    </row>
    <row r="265" spans="1:32">
      <c r="A265" s="6">
        <v>-1.3531730394635901</v>
      </c>
      <c r="B265" s="6">
        <v>3.532036136764741</v>
      </c>
      <c r="C265" s="6">
        <v>7.6997039695095282</v>
      </c>
      <c r="D265" s="6">
        <v>-1.6957033069724672</v>
      </c>
      <c r="E265" s="6">
        <v>8.3849232697716136</v>
      </c>
      <c r="F265" s="6">
        <v>-0.4232542805272152</v>
      </c>
      <c r="G265" s="6">
        <v>1.2802478874450822</v>
      </c>
      <c r="H265" s="6">
        <v>-1.1207939316821263</v>
      </c>
      <c r="I265" s="40">
        <f>SUMPRODUCT(J265:O265,Results!B$12:G$12)+Results!$E$5*H265-AD265+AE265</f>
        <v>81.717146109908697</v>
      </c>
      <c r="J265" s="9">
        <f>SUMPRODUCT($A265:$F265,Results!$B$15:$G$15)</f>
        <v>33.24178188491598</v>
      </c>
      <c r="K265" s="9">
        <f>SUMPRODUCT($A265:$F265,Results!$B$16:$G$16)</f>
        <v>-2.1771028788065263</v>
      </c>
      <c r="L265" s="9">
        <f>SUMPRODUCT($A265:$F265,Results!$B$17:$G$17)</f>
        <v>28.317135984779515</v>
      </c>
      <c r="M265" s="9">
        <f>SUMPRODUCT($A265:$F265,Results!$B$18:$G$18)</f>
        <v>-26.256798607020329</v>
      </c>
      <c r="N265" s="9">
        <f>SUMPRODUCT($A265:$F265,Results!$B$19:$G$19)</f>
        <v>-41.661430066241316</v>
      </c>
      <c r="O265" s="9">
        <f>SUMPRODUCT($A265:$F265,Results!$B$20:$G$20)</f>
        <v>-5.8020571488830868</v>
      </c>
      <c r="P265" s="9" cm="1">
        <f t="array" ref="P265">SUMPRODUCT(J265:O265,TRANSPOSE(BQ$20:BQ$25))+$AI$20-$BQ$27</f>
        <v>78.709930037784375</v>
      </c>
      <c r="Q265" s="27" cm="1">
        <f t="array" ref="Q265">SUMPRODUCT(J265:O265,TRANSPOSE(EX$20:EX$25))+$AI$20-$EX$27</f>
        <v>86.803558211844745</v>
      </c>
      <c r="R265" s="9">
        <f>I265-Results!$E$5*H265</f>
        <v>88.44190970000146</v>
      </c>
      <c r="S265" s="9" cm="1">
        <f t="array" ref="S265">SUMPRODUCT(J265:O265,TRANSPOSE(AW$28:AW$33))+$AI$20-$AH$26</f>
        <v>87.57002680685649</v>
      </c>
      <c r="T265" s="9">
        <f>SUMPRODUCT(J265:O265,Results!K$9:P$9)</f>
        <v>91.530682085471994</v>
      </c>
      <c r="U265" s="9">
        <f>SUMPRODUCT(J265:O265,Results!K$9:P$9)+$AI$20-$AH$31</f>
        <v>89.94845336439883</v>
      </c>
      <c r="V265" s="9">
        <f t="shared" si="119"/>
        <v>3.0072160721243222</v>
      </c>
      <c r="W265" s="9">
        <f t="shared" si="120"/>
        <v>-5.0864121019360482</v>
      </c>
      <c r="X265" s="9">
        <f t="shared" si="121"/>
        <v>-6.7247635900927634</v>
      </c>
      <c r="Y265" s="9">
        <f t="shared" si="122"/>
        <v>-5.8528806969477927</v>
      </c>
      <c r="Z265" s="9">
        <f t="shared" si="123"/>
        <v>48.974922682818566</v>
      </c>
      <c r="AA265" s="9">
        <f t="shared" si="124"/>
        <v>-8.2313072544901331</v>
      </c>
      <c r="AC265" s="9">
        <v>-5.1841211582077449</v>
      </c>
      <c r="AD265" s="9">
        <v>-5.1841211582077449</v>
      </c>
      <c r="AE265" s="9">
        <f t="shared" si="125"/>
        <v>-5.1841211582077449</v>
      </c>
      <c r="AF265" s="9">
        <f t="shared" ca="1" si="118"/>
        <v>0.85167459906740006</v>
      </c>
    </row>
    <row r="266" spans="1:32">
      <c r="A266" s="6">
        <v>0.86325187581861196</v>
      </c>
      <c r="B266" s="6">
        <v>2.1112809453494017</v>
      </c>
      <c r="C266" s="6">
        <v>-1.7168408450017769</v>
      </c>
      <c r="D266" s="6">
        <v>7.1062646348793779</v>
      </c>
      <c r="E266" s="6">
        <v>-0.46723089446588145</v>
      </c>
      <c r="F266" s="6">
        <v>-1.918739719799434</v>
      </c>
      <c r="G266" s="6">
        <v>-0.99365385483467339</v>
      </c>
      <c r="H266" s="6">
        <v>-3.3946956739618819</v>
      </c>
      <c r="I266" s="40">
        <f>SUMPRODUCT(J266:O266,Results!B$12:G$12)+Results!$E$5*H266-AD266+AE266</f>
        <v>-5.632199907482125</v>
      </c>
      <c r="J266" s="9">
        <f>SUMPRODUCT($A266:$F266,Results!$B$15:$G$15)</f>
        <v>-10.615242855109985</v>
      </c>
      <c r="K266" s="9">
        <f>SUMPRODUCT($A266:$F266,Results!$B$16:$G$16)</f>
        <v>-5.7213780684971445</v>
      </c>
      <c r="L266" s="9">
        <f>SUMPRODUCT($A266:$F266,Results!$B$17:$G$17)</f>
        <v>2.8704514989696479</v>
      </c>
      <c r="M266" s="9">
        <f>SUMPRODUCT($A266:$F266,Results!$B$18:$G$18)</f>
        <v>12.590821874800783</v>
      </c>
      <c r="N266" s="9">
        <f>SUMPRODUCT($A266:$F266,Results!$B$19:$G$19)</f>
        <v>0.2539441130957934</v>
      </c>
      <c r="O266" s="9">
        <f>SUMPRODUCT($A266:$F266,Results!$B$20:$G$20)</f>
        <v>25.015475358461725</v>
      </c>
      <c r="P266" s="9" cm="1">
        <f t="array" ref="P266">SUMPRODUCT(J266:O266,TRANSPOSE(BQ$20:BQ$25))+$AI$20-$BQ$27</f>
        <v>3.6221521495794349</v>
      </c>
      <c r="Q266" s="27" cm="1">
        <f t="array" ref="Q266">SUMPRODUCT(J266:O266,TRANSPOSE(EX$20:EX$25))+$AI$20-$EX$27</f>
        <v>13.722775668617118</v>
      </c>
      <c r="R266" s="9">
        <f>I266-Results!$E$5*H266</f>
        <v>14.735974136289165</v>
      </c>
      <c r="S266" s="9" cm="1">
        <f t="array" ref="S266">SUMPRODUCT(J266:O266,TRANSPOSE(AW$28:AW$33))+$AI$20-$AH$26</f>
        <v>-8.3607845860986245</v>
      </c>
      <c r="T266" s="9">
        <f>SUMPRODUCT(J266:O266,Results!K$9:P$9)</f>
        <v>14.085924835508031</v>
      </c>
      <c r="U266" s="9">
        <f>SUMPRODUCT(J266:O266,Results!K$9:P$9)+$AI$20-$AH$31</f>
        <v>12.503696114434874</v>
      </c>
      <c r="V266" s="9">
        <f t="shared" si="119"/>
        <v>-9.2543520570615598</v>
      </c>
      <c r="W266" s="9">
        <f t="shared" si="120"/>
        <v>-19.354975576099243</v>
      </c>
      <c r="X266" s="9">
        <f t="shared" si="121"/>
        <v>-20.36817404377129</v>
      </c>
      <c r="Y266" s="9">
        <f t="shared" si="122"/>
        <v>2.7285846786164996</v>
      </c>
      <c r="Z266" s="9">
        <f t="shared" si="123"/>
        <v>-38.374423334572256</v>
      </c>
      <c r="AA266" s="9">
        <f t="shared" si="124"/>
        <v>-18.135896021916999</v>
      </c>
      <c r="AC266" s="9">
        <v>-19.41063832120917</v>
      </c>
      <c r="AD266" s="9">
        <v>-19.41063832120917</v>
      </c>
      <c r="AE266" s="9">
        <f t="shared" si="125"/>
        <v>-19.41063832120917</v>
      </c>
      <c r="AF266" s="9">
        <f t="shared" ca="1" si="118"/>
        <v>0.96429813458020264</v>
      </c>
    </row>
    <row r="267" spans="1:32">
      <c r="A267" s="6">
        <v>4.0606519325520773</v>
      </c>
      <c r="B267" s="6">
        <v>-0.72531981272657764</v>
      </c>
      <c r="C267" s="6">
        <v>0.25652554297663083</v>
      </c>
      <c r="D267" s="6">
        <v>0.70457149122376239</v>
      </c>
      <c r="E267" s="6">
        <v>-0.95334994283661068</v>
      </c>
      <c r="F267" s="6">
        <v>1.0090299382698515</v>
      </c>
      <c r="G267" s="6">
        <v>11.099211296784416</v>
      </c>
      <c r="H267" s="6">
        <v>8.698169477657208</v>
      </c>
      <c r="I267" s="40">
        <f>SUMPRODUCT(J267:O267,Results!B$12:G$12)+Results!$E$5*H267-AD267+AE267</f>
        <v>52.032861561447191</v>
      </c>
      <c r="J267" s="9">
        <f>SUMPRODUCT($A267:$F267,Results!$B$15:$G$15)</f>
        <v>12.367641050116205</v>
      </c>
      <c r="K267" s="9">
        <f>SUMPRODUCT($A267:$F267,Results!$B$16:$G$16)</f>
        <v>-12.434013591791846</v>
      </c>
      <c r="L267" s="9">
        <f>SUMPRODUCT($A267:$F267,Results!$B$17:$G$17)</f>
        <v>-10.034049680086309</v>
      </c>
      <c r="M267" s="9">
        <f>SUMPRODUCT($A267:$F267,Results!$B$18:$G$18)</f>
        <v>7.183541709103114E-2</v>
      </c>
      <c r="N267" s="9">
        <f>SUMPRODUCT($A267:$F267,Results!$B$19:$G$19)</f>
        <v>2.717785781923816</v>
      </c>
      <c r="O267" s="9">
        <f>SUMPRODUCT($A267:$F267,Results!$B$20:$G$20)</f>
        <v>10.202483882480156</v>
      </c>
      <c r="P267" s="9" cm="1">
        <f t="array" ref="P267">SUMPRODUCT(J267:O267,TRANSPOSE(BQ$20:BQ$25))+$AI$20-$BQ$27</f>
        <v>-0.63067734414324406</v>
      </c>
      <c r="Q267" s="27" cm="1">
        <f t="array" ref="Q267">SUMPRODUCT(J267:O267,TRANSPOSE(EX$20:EX$25))+$AI$20-$EX$27</f>
        <v>-0.32067451763126087</v>
      </c>
      <c r="R267" s="9">
        <f>I267-Results!$E$5*H267</f>
        <v>-0.1561553044960533</v>
      </c>
      <c r="S267" s="9" cm="1">
        <f t="array" ref="S267">SUMPRODUCT(J267:O267,TRANSPOSE(AW$28:AW$33))+$AI$20-$AH$26</f>
        <v>-0.89126396662798157</v>
      </c>
      <c r="T267" s="9">
        <f>SUMPRODUCT(J267:O267,Results!K$9:P$9)</f>
        <v>-0.20099825756657808</v>
      </c>
      <c r="U267" s="9">
        <f>SUMPRODUCT(J267:O267,Results!K$9:P$9)+$AI$20-$AH$31</f>
        <v>-1.7832269786397319</v>
      </c>
      <c r="V267" s="9">
        <f t="shared" si="119"/>
        <v>52.663538905590435</v>
      </c>
      <c r="W267" s="9">
        <f t="shared" si="120"/>
        <v>52.353536079078452</v>
      </c>
      <c r="X267" s="9">
        <f t="shared" si="121"/>
        <v>52.189016865943245</v>
      </c>
      <c r="Y267" s="9">
        <f t="shared" si="122"/>
        <v>52.924125528075173</v>
      </c>
      <c r="Z267" s="9">
        <f t="shared" si="123"/>
        <v>19.29063813435706</v>
      </c>
      <c r="AA267" s="9">
        <f t="shared" si="124"/>
        <v>53.816088540086923</v>
      </c>
      <c r="AC267" s="9">
        <v>52.369048093915339</v>
      </c>
      <c r="AD267" s="9">
        <v>52.369048093915339</v>
      </c>
      <c r="AE267" s="9">
        <f t="shared" si="125"/>
        <v>52.369048093915339</v>
      </c>
      <c r="AF267" s="9">
        <f t="shared" ca="1" si="118"/>
        <v>9.137119219390144E-2</v>
      </c>
    </row>
    <row r="268" spans="1:32">
      <c r="A268" s="6">
        <v>-0.10440006725183586</v>
      </c>
      <c r="B268" s="6">
        <v>-0.91906160121811786</v>
      </c>
      <c r="C268" s="6">
        <v>0.9770017108162905</v>
      </c>
      <c r="D268" s="6">
        <v>-3.6010021026408063</v>
      </c>
      <c r="E268" s="6">
        <v>13.596515126964263</v>
      </c>
      <c r="F268" s="6">
        <v>0.33582869844023011</v>
      </c>
      <c r="G268" s="6">
        <v>-0.15861806275627596</v>
      </c>
      <c r="H268" s="6">
        <v>-2.5596598818834844</v>
      </c>
      <c r="I268" s="40">
        <f>SUMPRODUCT(J268:O268,Results!B$12:G$12)+Results!$E$5*H268-AD268+AE268</f>
        <v>141.27296468674112</v>
      </c>
      <c r="J268" s="9">
        <f>SUMPRODUCT($A268:$F268,Results!$B$15:$G$15)</f>
        <v>56.945313045437118</v>
      </c>
      <c r="K268" s="9">
        <f>SUMPRODUCT($A268:$F268,Results!$B$16:$G$16)</f>
        <v>10.25013067217796</v>
      </c>
      <c r="L268" s="9">
        <f>SUMPRODUCT($A268:$F268,Results!$B$17:$G$17)</f>
        <v>37.940497870493658</v>
      </c>
      <c r="M268" s="9">
        <f>SUMPRODUCT($A268:$F268,Results!$B$18:$G$18)</f>
        <v>-23.361275638952087</v>
      </c>
      <c r="N268" s="9">
        <f>SUMPRODUCT($A268:$F268,Results!$B$19:$G$19)</f>
        <v>-31.709040576172278</v>
      </c>
      <c r="O268" s="9">
        <f>SUMPRODUCT($A268:$F268,Results!$B$20:$G$20)</f>
        <v>-6.5306617038419406</v>
      </c>
      <c r="P268" s="9" cm="1">
        <f t="array" ref="P268">SUMPRODUCT(J268:O268,TRANSPOSE(BQ$20:BQ$25))+$AI$20-$BQ$27</f>
        <v>132.86034606315093</v>
      </c>
      <c r="Q268" s="27" cm="1">
        <f t="array" ref="Q268">SUMPRODUCT(J268:O268,TRANSPOSE(EX$20:EX$25))+$AI$20-$EX$27</f>
        <v>157.23891463580827</v>
      </c>
      <c r="R268" s="9">
        <f>I268-Results!$E$5*H268</f>
        <v>156.63092397804203</v>
      </c>
      <c r="S268" s="9" cm="1">
        <f t="array" ref="S268">SUMPRODUCT(J268:O268,TRANSPOSE(AW$28:AW$33))+$AI$20-$AH$26</f>
        <v>102.13152756845513</v>
      </c>
      <c r="T268" s="9">
        <f>SUMPRODUCT(J268:O268,Results!K$9:P$9)</f>
        <v>162.031800038884</v>
      </c>
      <c r="U268" s="9">
        <f>SUMPRODUCT(J268:O268,Results!K$9:P$9)+$AI$20-$AH$31</f>
        <v>160.44957131781084</v>
      </c>
      <c r="V268" s="9">
        <f t="shared" si="119"/>
        <v>8.4126186235901912</v>
      </c>
      <c r="W268" s="9">
        <f t="shared" si="120"/>
        <v>-15.965949949067152</v>
      </c>
      <c r="X268" s="9">
        <f t="shared" si="121"/>
        <v>-15.357959291300915</v>
      </c>
      <c r="Y268" s="9">
        <f t="shared" si="122"/>
        <v>39.141437118285992</v>
      </c>
      <c r="Z268" s="9">
        <f t="shared" si="123"/>
        <v>108.53074125965099</v>
      </c>
      <c r="AA268" s="9">
        <f t="shared" si="124"/>
        <v>-19.176606631069717</v>
      </c>
      <c r="AC268" s="9">
        <v>-16.099683696450001</v>
      </c>
      <c r="AD268" s="9">
        <v>-16.099683696450001</v>
      </c>
      <c r="AE268" s="9">
        <f t="shared" si="125"/>
        <v>-16.099683696450001</v>
      </c>
      <c r="AF268" s="9">
        <f t="shared" ca="1" si="118"/>
        <v>4.2096464280246493E-2</v>
      </c>
    </row>
    <row r="269" spans="1:32">
      <c r="A269" s="6">
        <v>6.9928044602422696</v>
      </c>
      <c r="B269" s="6">
        <v>0.93883634334275845</v>
      </c>
      <c r="C269" s="6">
        <v>2.0928601153084001</v>
      </c>
      <c r="D269" s="6">
        <v>1.8748769908572134</v>
      </c>
      <c r="E269" s="6">
        <v>2.3070598179698907</v>
      </c>
      <c r="F269" s="6">
        <v>5.1342216063210593</v>
      </c>
      <c r="G269" s="6">
        <v>3.1165909045550073</v>
      </c>
      <c r="H269" s="6">
        <v>0.71554908542779883</v>
      </c>
      <c r="I269" s="40">
        <f>SUMPRODUCT(J269:O269,Results!B$12:G$12)+Results!$E$5*H269-AD269+AE269</f>
        <v>41.685610036890004</v>
      </c>
      <c r="J269" s="9">
        <f>SUMPRODUCT($A269:$F269,Results!$B$15:$G$15)</f>
        <v>34.324786190310839</v>
      </c>
      <c r="K269" s="9">
        <f>SUMPRODUCT($A269:$F269,Results!$B$16:$G$16)</f>
        <v>-22.654793930342763</v>
      </c>
      <c r="L269" s="9">
        <f>SUMPRODUCT($A269:$F269,Results!$B$17:$G$17)</f>
        <v>2.0198314419625696</v>
      </c>
      <c r="M269" s="9">
        <f>SUMPRODUCT($A269:$F269,Results!$B$18:$G$18)</f>
        <v>-2.840022333457032</v>
      </c>
      <c r="N269" s="9">
        <f>SUMPRODUCT($A269:$F269,Results!$B$19:$G$19)</f>
        <v>-9.1902075879041831</v>
      </c>
      <c r="O269" s="9">
        <f>SUMPRODUCT($A269:$F269,Results!$B$20:$G$20)</f>
        <v>17.536922589000419</v>
      </c>
      <c r="P269" s="9" cm="1">
        <f t="array" ref="P269">SUMPRODUCT(J269:O269,TRANSPOSE(BQ$20:BQ$25))+$AI$20-$BQ$27</f>
        <v>42.46469835699515</v>
      </c>
      <c r="Q269" s="27" cm="1">
        <f t="array" ref="Q269">SUMPRODUCT(J269:O269,TRANSPOSE(EX$20:EX$25))+$AI$20-$EX$27</f>
        <v>38.656746737007552</v>
      </c>
      <c r="R269" s="9">
        <f>I269-Results!$E$5*H269</f>
        <v>37.392315524323209</v>
      </c>
      <c r="S269" s="9" cm="1">
        <f t="array" ref="S269">SUMPRODUCT(J269:O269,TRANSPOSE(AW$28:AW$33))+$AI$20-$AH$26</f>
        <v>37.705234282772565</v>
      </c>
      <c r="T269" s="9">
        <f>SUMPRODUCT(J269:O269,Results!K$9:P$9)</f>
        <v>39.721067522423532</v>
      </c>
      <c r="U269" s="9">
        <f>SUMPRODUCT(J269:O269,Results!K$9:P$9)+$AI$20-$AH$31</f>
        <v>38.138838801350374</v>
      </c>
      <c r="V269" s="9">
        <f t="shared" si="119"/>
        <v>-0.77908832010514573</v>
      </c>
      <c r="W269" s="9">
        <f t="shared" si="120"/>
        <v>3.0288632998824525</v>
      </c>
      <c r="X269" s="9">
        <f t="shared" si="121"/>
        <v>4.2932945125667956</v>
      </c>
      <c r="Y269" s="9">
        <f t="shared" si="122"/>
        <v>3.9803757541174392</v>
      </c>
      <c r="Z269" s="9">
        <f t="shared" si="123"/>
        <v>8.9433866097998731</v>
      </c>
      <c r="AA269" s="9">
        <f t="shared" si="124"/>
        <v>3.5467712355396301</v>
      </c>
      <c r="AC269" s="9">
        <v>3.0823768378849863</v>
      </c>
      <c r="AD269" s="9">
        <v>3.0823768378849863</v>
      </c>
      <c r="AE269" s="9">
        <f t="shared" si="125"/>
        <v>3.0823768378849863</v>
      </c>
      <c r="AF269" s="9">
        <f t="shared" ca="1" si="118"/>
        <v>0.7782584570663964</v>
      </c>
    </row>
    <row r="270" spans="1:32">
      <c r="A270" s="6">
        <v>2.2233103438395005</v>
      </c>
      <c r="B270" s="6">
        <v>1.380490599459667</v>
      </c>
      <c r="C270" s="6">
        <v>3.8720274779858284</v>
      </c>
      <c r="D270" s="6">
        <v>0.3516882989104072</v>
      </c>
      <c r="E270" s="6">
        <v>1.5303864807467515</v>
      </c>
      <c r="F270" s="6">
        <v>1.2727076648919435</v>
      </c>
      <c r="G270" s="6">
        <v>-0.27568100039807919</v>
      </c>
      <c r="H270" s="6">
        <v>-2.6767228195252875</v>
      </c>
      <c r="I270" s="40">
        <f>SUMPRODUCT(J270:O270,Results!B$12:G$12)+Results!$E$5*H270-AD270+AE270</f>
        <v>3.7462289343326276</v>
      </c>
      <c r="J270" s="9">
        <f>SUMPRODUCT($A270:$F270,Results!$B$15:$G$15)</f>
        <v>17.111935053482764</v>
      </c>
      <c r="K270" s="9">
        <f>SUMPRODUCT($A270:$F270,Results!$B$16:$G$16)</f>
        <v>-11.289014647689715</v>
      </c>
      <c r="L270" s="9">
        <f>SUMPRODUCT($A270:$F270,Results!$B$17:$G$17)</f>
        <v>2.7585781681703274</v>
      </c>
      <c r="M270" s="9">
        <f>SUMPRODUCT($A270:$F270,Results!$B$18:$G$18)</f>
        <v>-8.7968510454040079</v>
      </c>
      <c r="N270" s="9">
        <f>SUMPRODUCT($A270:$F270,Results!$B$19:$G$19)</f>
        <v>-14.267108547481955</v>
      </c>
      <c r="O270" s="9">
        <f>SUMPRODUCT($A270:$F270,Results!$B$20:$G$20)</f>
        <v>4.5218079816273402</v>
      </c>
      <c r="P270" s="9" cm="1">
        <f t="array" ref="P270">SUMPRODUCT(J270:O270,TRANSPOSE(BQ$20:BQ$25))+$AI$20-$BQ$27</f>
        <v>20.196269711555011</v>
      </c>
      <c r="Q270" s="27" cm="1">
        <f t="array" ref="Q270">SUMPRODUCT(J270:O270,TRANSPOSE(EX$20:EX$25))+$AI$20-$EX$27</f>
        <v>19.191069132802099</v>
      </c>
      <c r="R270" s="9">
        <f>I270-Results!$E$5*H270</f>
        <v>19.806565851484351</v>
      </c>
      <c r="S270" s="9" cm="1">
        <f t="array" ref="S270">SUMPRODUCT(J270:O270,TRANSPOSE(AW$28:AW$33))+$AI$20-$AH$26</f>
        <v>28.572470542547151</v>
      </c>
      <c r="T270" s="9">
        <f>SUMPRODUCT(J270:O270,Results!K$9:P$9)</f>
        <v>20.735594641488731</v>
      </c>
      <c r="U270" s="9">
        <f>SUMPRODUCT(J270:O270,Results!K$9:P$9)+$AI$20-$AH$31</f>
        <v>19.153365920415574</v>
      </c>
      <c r="V270" s="9">
        <f t="shared" si="119"/>
        <v>-16.450040777222384</v>
      </c>
      <c r="W270" s="9">
        <f t="shared" si="120"/>
        <v>-15.444840198469471</v>
      </c>
      <c r="X270" s="9">
        <f t="shared" si="121"/>
        <v>-16.060336917151723</v>
      </c>
      <c r="Y270" s="9">
        <f t="shared" si="122"/>
        <v>-24.826241608214524</v>
      </c>
      <c r="Z270" s="9">
        <f t="shared" si="123"/>
        <v>-28.995994492757504</v>
      </c>
      <c r="AA270" s="9">
        <f t="shared" si="124"/>
        <v>-15.407136986082946</v>
      </c>
      <c r="AC270" s="9">
        <v>-15.448851218566681</v>
      </c>
      <c r="AD270" s="9">
        <v>-15.448851218566681</v>
      </c>
      <c r="AE270" s="9">
        <f t="shared" si="125"/>
        <v>-15.448851218566681</v>
      </c>
      <c r="AF270" s="9">
        <f t="shared" ca="1" si="118"/>
        <v>0.17883285514849823</v>
      </c>
    </row>
    <row r="271" spans="1:32">
      <c r="A271" s="6">
        <v>5.6510263406824111</v>
      </c>
      <c r="B271" s="6">
        <v>-1.5862222220745468</v>
      </c>
      <c r="C271" s="6">
        <v>1.30467450310913</v>
      </c>
      <c r="D271" s="6">
        <v>6.5813419060679506</v>
      </c>
      <c r="E271" s="6">
        <v>-0.3326879709129455</v>
      </c>
      <c r="F271" s="6">
        <v>-6.1445738038457574</v>
      </c>
      <c r="G271" s="6">
        <v>1.9490349030471823</v>
      </c>
      <c r="H271" s="6">
        <v>-0.45200691608002619</v>
      </c>
      <c r="I271" s="40">
        <f>SUMPRODUCT(J271:O271,Results!B$12:G$12)+Results!$E$5*H271-AD271+AE271</f>
        <v>41.568703037407474</v>
      </c>
      <c r="J271" s="9">
        <f>SUMPRODUCT($A271:$F271,Results!$B$15:$G$15)</f>
        <v>19.849444566608174</v>
      </c>
      <c r="K271" s="9">
        <f>SUMPRODUCT($A271:$F271,Results!$B$16:$G$16)</f>
        <v>-19.686672269063926</v>
      </c>
      <c r="L271" s="9">
        <f>SUMPRODUCT($A271:$F271,Results!$B$17:$G$17)</f>
        <v>-17.568195653465366</v>
      </c>
      <c r="M271" s="9">
        <f>SUMPRODUCT($A271:$F271,Results!$B$18:$G$18)</f>
        <v>-3.993608326877784</v>
      </c>
      <c r="N271" s="9">
        <f>SUMPRODUCT($A271:$F271,Results!$B$19:$G$19)</f>
        <v>-8.3620183875384715</v>
      </c>
      <c r="O271" s="9">
        <f>SUMPRODUCT($A271:$F271,Results!$B$20:$G$20)</f>
        <v>34.630182134340501</v>
      </c>
      <c r="P271" s="9" cm="1">
        <f t="array" ref="P271">SUMPRODUCT(J271:O271,TRANSPOSE(BQ$20:BQ$25))+$AI$20-$BQ$27</f>
        <v>22.565911390605763</v>
      </c>
      <c r="Q271" s="27" cm="1">
        <f t="array" ref="Q271">SUMPRODUCT(J271:O271,TRANSPOSE(EX$20:EX$25))+$AI$20-$EX$27</f>
        <v>41.933695094942948</v>
      </c>
      <c r="R271" s="9">
        <f>I271-Results!$E$5*H271</f>
        <v>44.280744533887628</v>
      </c>
      <c r="S271" s="9" cm="1">
        <f t="array" ref="S271">SUMPRODUCT(J271:O271,TRANSPOSE(AW$28:AW$33))+$AI$20-$AH$26</f>
        <v>19.807985495313872</v>
      </c>
      <c r="T271" s="9">
        <f>SUMPRODUCT(J271:O271,Results!K$9:P$9)</f>
        <v>42.621392068521594</v>
      </c>
      <c r="U271" s="9">
        <f>SUMPRODUCT(J271:O271,Results!K$9:P$9)+$AI$20-$AH$31</f>
        <v>41.039163347448437</v>
      </c>
      <c r="V271" s="9">
        <f t="shared" si="119"/>
        <v>19.002791646801711</v>
      </c>
      <c r="W271" s="9">
        <f t="shared" si="120"/>
        <v>-0.36499205753547415</v>
      </c>
      <c r="X271" s="9">
        <f t="shared" si="121"/>
        <v>-2.712041496480154</v>
      </c>
      <c r="Y271" s="9">
        <f t="shared" si="122"/>
        <v>21.760717542093602</v>
      </c>
      <c r="Z271" s="9">
        <f t="shared" si="123"/>
        <v>8.8264796103173424</v>
      </c>
      <c r="AA271" s="9">
        <f t="shared" si="124"/>
        <v>0.52953968995903722</v>
      </c>
      <c r="AC271" s="9">
        <v>-0.47534735771318992</v>
      </c>
      <c r="AD271" s="9">
        <v>-0.47534735771318992</v>
      </c>
      <c r="AE271" s="9">
        <f t="shared" si="125"/>
        <v>-0.47534735771318992</v>
      </c>
      <c r="AF271" s="9">
        <f t="shared" ca="1" si="118"/>
        <v>0.36491315351768283</v>
      </c>
    </row>
    <row r="272" spans="1:32">
      <c r="A272" s="6">
        <v>5.9848721051468816</v>
      </c>
      <c r="B272" s="6">
        <v>3.5792537076858659</v>
      </c>
      <c r="C272" s="6">
        <v>4.3199221965622909</v>
      </c>
      <c r="D272" s="6">
        <v>1.141848113805161</v>
      </c>
      <c r="E272" s="6">
        <v>11.138582695013326</v>
      </c>
      <c r="F272" s="6">
        <v>9.1187878470522765</v>
      </c>
      <c r="G272" s="6">
        <v>3.237556357337076</v>
      </c>
      <c r="H272" s="6">
        <v>0.83651453820986754</v>
      </c>
      <c r="I272" s="40">
        <f>SUMPRODUCT(J272:O272,Results!B$12:G$12)+Results!$E$5*H272-AD272+AE272</f>
        <v>130.99498473416736</v>
      </c>
      <c r="J272" s="9">
        <f>SUMPRODUCT($A272:$F272,Results!$B$15:$G$15)</f>
        <v>63.160056188259531</v>
      </c>
      <c r="K272" s="9">
        <f>SUMPRODUCT($A272:$F272,Results!$B$16:$G$16)</f>
        <v>-18.296400614838333</v>
      </c>
      <c r="L272" s="9">
        <f>SUMPRODUCT($A272:$F272,Results!$B$17:$G$17)</f>
        <v>38.283210036368857</v>
      </c>
      <c r="M272" s="9">
        <f>SUMPRODUCT($A272:$F272,Results!$B$18:$G$18)</f>
        <v>-13.324985426967341</v>
      </c>
      <c r="N272" s="9">
        <f>SUMPRODUCT($A272:$F272,Results!$B$19:$G$19)</f>
        <v>-35.221712170860272</v>
      </c>
      <c r="O272" s="9">
        <f>SUMPRODUCT($A272:$F272,Results!$B$20:$G$20)</f>
        <v>12.565824317824422</v>
      </c>
      <c r="P272" s="9" cm="1">
        <f t="array" ref="P272">SUMPRODUCT(J272:O272,TRANSPOSE(BQ$20:BQ$25))+$AI$20-$BQ$27</f>
        <v>129.17795855526234</v>
      </c>
      <c r="Q272" s="27" cm="1">
        <f t="array" ref="Q272">SUMPRODUCT(J272:O272,TRANSPOSE(EX$20:EX$25))+$AI$20-$EX$27</f>
        <v>128.82193175843952</v>
      </c>
      <c r="R272" s="9">
        <f>I272-Results!$E$5*H272</f>
        <v>125.97589750490816</v>
      </c>
      <c r="S272" s="9" cm="1">
        <f t="array" ref="S272">SUMPRODUCT(J272:O272,TRANSPOSE(AW$28:AW$33))+$AI$20-$AH$26</f>
        <v>110.20183359642014</v>
      </c>
      <c r="T272" s="9">
        <f>SUMPRODUCT(J272:O272,Results!K$9:P$9)</f>
        <v>132.75581503924474</v>
      </c>
      <c r="U272" s="9">
        <f>SUMPRODUCT(J272:O272,Results!K$9:P$9)+$AI$20-$AH$31</f>
        <v>131.17358631817157</v>
      </c>
      <c r="V272" s="9">
        <f t="shared" si="119"/>
        <v>1.8170261789050244</v>
      </c>
      <c r="W272" s="9">
        <f t="shared" si="120"/>
        <v>2.1730529757278418</v>
      </c>
      <c r="X272" s="9">
        <f t="shared" si="121"/>
        <v>5.019087229259199</v>
      </c>
      <c r="Y272" s="9">
        <f t="shared" si="122"/>
        <v>20.793151137747216</v>
      </c>
      <c r="Z272" s="9">
        <f t="shared" si="123"/>
        <v>98.252761307077236</v>
      </c>
      <c r="AA272" s="9">
        <f t="shared" si="124"/>
        <v>-0.17860158400421255</v>
      </c>
      <c r="AC272" s="9">
        <v>2.2056029432200148</v>
      </c>
      <c r="AD272" s="9">
        <v>2.2056029432200148</v>
      </c>
      <c r="AE272" s="9">
        <f t="shared" si="125"/>
        <v>2.2056029432200148</v>
      </c>
      <c r="AF272" s="9">
        <f t="shared" ca="1" si="118"/>
        <v>0.54454959713466156</v>
      </c>
    </row>
    <row r="273" spans="1:32">
      <c r="A273" s="6">
        <v>-1.1525644772937471</v>
      </c>
      <c r="B273" s="6">
        <v>8.0450806249627487</v>
      </c>
      <c r="C273" s="6">
        <v>-0.30623811143300445</v>
      </c>
      <c r="D273" s="6">
        <v>0.15127311095697774</v>
      </c>
      <c r="E273" s="6">
        <v>5.5245995976128288</v>
      </c>
      <c r="F273" s="6">
        <v>-0.39852686076450933</v>
      </c>
      <c r="G273" s="6">
        <v>1.2487385869708578</v>
      </c>
      <c r="H273" s="6">
        <v>-1.1523032321563507</v>
      </c>
      <c r="I273" s="40">
        <f>SUMPRODUCT(J273:O273,Results!B$12:G$12)+Results!$E$5*H273-AD273+AE273</f>
        <v>43.28694497554141</v>
      </c>
      <c r="J273" s="9">
        <f>SUMPRODUCT($A273:$F273,Results!$B$15:$G$15)</f>
        <v>-2.1672520569660572</v>
      </c>
      <c r="K273" s="9">
        <f>SUMPRODUCT($A273:$F273,Results!$B$16:$G$16)</f>
        <v>-2.1052525998741016</v>
      </c>
      <c r="L273" s="9">
        <f>SUMPRODUCT($A273:$F273,Results!$B$17:$G$17)</f>
        <v>27.848130674926932</v>
      </c>
      <c r="M273" s="9">
        <f>SUMPRODUCT($A273:$F273,Results!$B$18:$G$18)</f>
        <v>2.7033137410333268</v>
      </c>
      <c r="N273" s="9">
        <f>SUMPRODUCT($A273:$F273,Results!$B$19:$G$19)</f>
        <v>-10.238906750025217</v>
      </c>
      <c r="O273" s="9">
        <f>SUMPRODUCT($A273:$F273,Results!$B$20:$G$20)</f>
        <v>13.387577230100936</v>
      </c>
      <c r="P273" s="9" cm="1">
        <f t="array" ref="P273">SUMPRODUCT(J273:O273,TRANSPOSE(BQ$20:BQ$25))+$AI$20-$BQ$27</f>
        <v>39.862508217874726</v>
      </c>
      <c r="Q273" s="27" cm="1">
        <f t="array" ref="Q273">SUMPRODUCT(J273:O273,TRANSPOSE(EX$20:EX$25))+$AI$20-$EX$27</f>
        <v>47.828909774583451</v>
      </c>
      <c r="R273" s="9">
        <f>I273-Results!$E$5*H273</f>
        <v>50.200764368479511</v>
      </c>
      <c r="S273" s="9" cm="1">
        <f t="array" ref="S273">SUMPRODUCT(J273:O273,TRANSPOSE(AW$28:AW$33))+$AI$20-$AH$26</f>
        <v>26.142711740702822</v>
      </c>
      <c r="T273" s="9">
        <f>SUMPRODUCT(J273:O273,Results!K$9:P$9)</f>
        <v>52.372742620983615</v>
      </c>
      <c r="U273" s="9">
        <f>SUMPRODUCT(J273:O273,Results!K$9:P$9)+$AI$20-$AH$31</f>
        <v>50.790513899910451</v>
      </c>
      <c r="V273" s="9">
        <f t="shared" si="119"/>
        <v>3.4244367576666832</v>
      </c>
      <c r="W273" s="9">
        <f t="shared" si="120"/>
        <v>-4.5419647990420415</v>
      </c>
      <c r="X273" s="9">
        <f t="shared" si="121"/>
        <v>-6.9138193929381018</v>
      </c>
      <c r="Y273" s="9">
        <f t="shared" si="122"/>
        <v>17.144233234838588</v>
      </c>
      <c r="Z273" s="9">
        <f t="shared" si="123"/>
        <v>10.544721548451278</v>
      </c>
      <c r="AA273" s="9">
        <f t="shared" si="124"/>
        <v>-7.5035689243690413</v>
      </c>
      <c r="AC273" s="9">
        <v>-4.6339783349534756</v>
      </c>
      <c r="AD273" s="9">
        <v>-4.6339783349534756</v>
      </c>
      <c r="AE273" s="9">
        <f t="shared" si="125"/>
        <v>-4.6339783349534756</v>
      </c>
      <c r="AF273" s="9">
        <f t="shared" ca="1" si="118"/>
        <v>2.4680830101321383E-2</v>
      </c>
    </row>
    <row r="274" spans="1:32">
      <c r="A274" s="6">
        <v>7.1308047111825195</v>
      </c>
      <c r="B274" s="6">
        <v>7.0053713066308925</v>
      </c>
      <c r="C274" s="6">
        <v>0.39104340661378811</v>
      </c>
      <c r="D274" s="6">
        <v>-1.2413244712033782</v>
      </c>
      <c r="E274" s="6">
        <v>3.0882079260643076</v>
      </c>
      <c r="F274" s="6">
        <v>-0.47997852121915052</v>
      </c>
      <c r="G274" s="6">
        <v>1.4167550321598232</v>
      </c>
      <c r="H274" s="6">
        <v>-0.98428678696738525</v>
      </c>
      <c r="I274" s="40">
        <f>SUMPRODUCT(J274:O274,Results!B$12:G$12)+Results!$E$5*H274-AD274+AE274</f>
        <v>35.056045340837272</v>
      </c>
      <c r="J274" s="9">
        <f>SUMPRODUCT($A274:$F274,Results!$B$15:$G$15)</f>
        <v>21.628550855963098</v>
      </c>
      <c r="K274" s="9">
        <f>SUMPRODUCT($A274:$F274,Results!$B$16:$G$16)</f>
        <v>-28.188767920089731</v>
      </c>
      <c r="L274" s="9">
        <f>SUMPRODUCT($A274:$F274,Results!$B$17:$G$17)</f>
        <v>1.0371857761943812</v>
      </c>
      <c r="M274" s="9">
        <f>SUMPRODUCT($A274:$F274,Results!$B$18:$G$18)</f>
        <v>-1.2059870012506444</v>
      </c>
      <c r="N274" s="9">
        <f>SUMPRODUCT($A274:$F274,Results!$B$19:$G$19)</f>
        <v>-1.4661241373268425</v>
      </c>
      <c r="O274" s="9">
        <f>SUMPRODUCT($A274:$F274,Results!$B$20:$G$20)</f>
        <v>31.827948544855147</v>
      </c>
      <c r="P274" s="9" cm="1">
        <f t="array" ref="P274">SUMPRODUCT(J274:O274,TRANSPOSE(BQ$20:BQ$25))+$AI$20-$BQ$27</f>
        <v>33.446053772892505</v>
      </c>
      <c r="Q274" s="27" cm="1">
        <f t="array" ref="Q274">SUMPRODUCT(J274:O274,TRANSPOSE(EX$20:EX$25))+$AI$20-$EX$27</f>
        <v>37.873120457893592</v>
      </c>
      <c r="R274" s="9">
        <f>I274-Results!$E$5*H274</f>
        <v>40.961766062641587</v>
      </c>
      <c r="S274" s="9" cm="1">
        <f t="array" ref="S274">SUMPRODUCT(J274:O274,TRANSPOSE(AW$28:AW$33))+$AI$20-$AH$26</f>
        <v>26.493294226793466</v>
      </c>
      <c r="T274" s="9">
        <f>SUMPRODUCT(J274:O274,Results!K$9:P$9)</f>
        <v>42.340548388744665</v>
      </c>
      <c r="U274" s="9">
        <f>SUMPRODUCT(J274:O274,Results!K$9:P$9)+$AI$20-$AH$31</f>
        <v>40.758319667671515</v>
      </c>
      <c r="V274" s="9">
        <f t="shared" si="119"/>
        <v>1.6099915679447676</v>
      </c>
      <c r="W274" s="9">
        <f t="shared" si="120"/>
        <v>-2.8170751170563193</v>
      </c>
      <c r="X274" s="9">
        <f t="shared" si="121"/>
        <v>-5.9057207218043146</v>
      </c>
      <c r="Y274" s="9">
        <f t="shared" si="122"/>
        <v>8.562751114043806</v>
      </c>
      <c r="Z274" s="9">
        <f t="shared" si="123"/>
        <v>2.313821913747141</v>
      </c>
      <c r="AA274" s="9">
        <f t="shared" si="124"/>
        <v>-5.7022743268342424</v>
      </c>
      <c r="AC274" s="9">
        <v>-2.8747384456262211</v>
      </c>
      <c r="AD274" s="9">
        <v>-2.8747384456262211</v>
      </c>
      <c r="AE274" s="9">
        <f t="shared" si="125"/>
        <v>-2.8747384456262211</v>
      </c>
      <c r="AF274" s="9">
        <f t="shared" ca="1" si="118"/>
        <v>0.12523265546642626</v>
      </c>
    </row>
    <row r="275" spans="1:32">
      <c r="A275" s="6">
        <v>2.138169374390273</v>
      </c>
      <c r="B275" s="6">
        <v>8.8564298774914985</v>
      </c>
      <c r="C275" s="6">
        <v>3.5345106538368891</v>
      </c>
      <c r="D275" s="6">
        <v>2.8814861845502033</v>
      </c>
      <c r="E275" s="6">
        <v>4.244635604712772</v>
      </c>
      <c r="F275" s="6">
        <v>6.2732011804051933</v>
      </c>
      <c r="G275" s="6">
        <v>-0.75344525810973006</v>
      </c>
      <c r="H275" s="6">
        <v>-3.1544870772369387</v>
      </c>
      <c r="I275" s="40">
        <f>SUMPRODUCT(J275:O275,Results!B$12:G$12)+Results!$E$5*H275-AD275+AE275</f>
        <v>14.358189667405625</v>
      </c>
      <c r="J275" s="9">
        <f>SUMPRODUCT($A275:$F275,Results!$B$15:$G$15)</f>
        <v>8.8489143735970792</v>
      </c>
      <c r="K275" s="9">
        <f>SUMPRODUCT($A275:$F275,Results!$B$16:$G$16)</f>
        <v>-17.400795136940893</v>
      </c>
      <c r="L275" s="9">
        <f>SUMPRODUCT($A275:$F275,Results!$B$17:$G$17)</f>
        <v>28.633836005728629</v>
      </c>
      <c r="M275" s="9">
        <f>SUMPRODUCT($A275:$F275,Results!$B$18:$G$18)</f>
        <v>3.2927373628229879</v>
      </c>
      <c r="N275" s="9">
        <f>SUMPRODUCT($A275:$F275,Results!$B$19:$G$19)</f>
        <v>-18.993159277016812</v>
      </c>
      <c r="O275" s="9">
        <f>SUMPRODUCT($A275:$F275,Results!$B$20:$G$20)</f>
        <v>16.555858382503295</v>
      </c>
      <c r="P275" s="9" cm="1">
        <f t="array" ref="P275">SUMPRODUCT(J275:O275,TRANSPOSE(BQ$20:BQ$25))+$AI$20-$BQ$27</f>
        <v>43.097599140106418</v>
      </c>
      <c r="Q275" s="27" cm="1">
        <f t="array" ref="Q275">SUMPRODUCT(J275:O275,TRANSPOSE(EX$20:EX$25))+$AI$20-$EX$27</f>
        <v>33.288222411726224</v>
      </c>
      <c r="R275" s="9">
        <f>I275-Results!$E$5*H275</f>
        <v>33.285112130827258</v>
      </c>
      <c r="S275" s="9" cm="1">
        <f t="array" ref="S275">SUMPRODUCT(J275:O275,TRANSPOSE(AW$28:AW$33))+$AI$20-$AH$26</f>
        <v>42.053418000410673</v>
      </c>
      <c r="T275" s="9">
        <f>SUMPRODUCT(J275:O275,Results!K$9:P$9)</f>
        <v>36.64533416580209</v>
      </c>
      <c r="U275" s="9">
        <f>SUMPRODUCT(J275:O275,Results!K$9:P$9)+$AI$20-$AH$31</f>
        <v>35.063105444728933</v>
      </c>
      <c r="V275" s="9">
        <f t="shared" si="119"/>
        <v>-28.739409472700792</v>
      </c>
      <c r="W275" s="9">
        <f t="shared" si="120"/>
        <v>-18.930032744320599</v>
      </c>
      <c r="X275" s="9">
        <f t="shared" si="121"/>
        <v>-18.926922463421633</v>
      </c>
      <c r="Y275" s="9">
        <f t="shared" si="122"/>
        <v>-27.695228333005048</v>
      </c>
      <c r="Z275" s="9">
        <f t="shared" si="123"/>
        <v>-18.384033759684506</v>
      </c>
      <c r="AA275" s="9">
        <f t="shared" si="124"/>
        <v>-20.704915777323308</v>
      </c>
      <c r="AC275" s="9">
        <v>-18.894831754869884</v>
      </c>
      <c r="AD275" s="9">
        <v>-18.894831754869884</v>
      </c>
      <c r="AE275" s="9">
        <f t="shared" si="125"/>
        <v>-18.894831754869884</v>
      </c>
      <c r="AF275" s="9">
        <f t="shared" ca="1" si="118"/>
        <v>0.29066910506537869</v>
      </c>
    </row>
    <row r="276" spans="1:32">
      <c r="A276" s="6">
        <v>-0.20058803773245285</v>
      </c>
      <c r="B276" s="6">
        <v>-0.14022606699182039</v>
      </c>
      <c r="C276" s="6">
        <v>1.5148320029221318</v>
      </c>
      <c r="D276" s="6">
        <v>-1.3466656730702065</v>
      </c>
      <c r="E276" s="6">
        <v>6.1230769933310798</v>
      </c>
      <c r="F276" s="6">
        <v>2.951346086229151</v>
      </c>
      <c r="G276" s="6">
        <v>0.84540221607482258</v>
      </c>
      <c r="H276" s="6">
        <v>-1.555639603052386</v>
      </c>
      <c r="I276" s="40">
        <f>SUMPRODUCT(J276:O276,Results!B$12:G$12)+Results!$E$5*H276-AD276+AE276</f>
        <v>54.553830163299921</v>
      </c>
      <c r="J276" s="9">
        <f>SUMPRODUCT($A276:$F276,Results!$B$15:$G$15)</f>
        <v>26.655022587771661</v>
      </c>
      <c r="K276" s="9">
        <f>SUMPRODUCT($A276:$F276,Results!$B$16:$G$16)</f>
        <v>4.0865350753943552</v>
      </c>
      <c r="L276" s="9">
        <f>SUMPRODUCT($A276:$F276,Results!$B$17:$G$17)</f>
        <v>21.505659754721066</v>
      </c>
      <c r="M276" s="9">
        <f>SUMPRODUCT($A276:$F276,Results!$B$18:$G$18)</f>
        <v>-10.183757184756111</v>
      </c>
      <c r="N276" s="9">
        <f>SUMPRODUCT($A276:$F276,Results!$B$19:$G$19)</f>
        <v>-17.476945832521359</v>
      </c>
      <c r="O276" s="9">
        <f>SUMPRODUCT($A276:$F276,Results!$B$20:$G$20)</f>
        <v>-7.341079520727229</v>
      </c>
      <c r="P276" s="9" cm="1">
        <f t="array" ref="P276">SUMPRODUCT(J276:O276,TRANSPOSE(BQ$20:BQ$25))+$AI$20-$BQ$27</f>
        <v>59.222995353661766</v>
      </c>
      <c r="Q276" s="27" cm="1">
        <f t="array" ref="Q276">SUMPRODUCT(J276:O276,TRANSPOSE(EX$20:EX$25))+$AI$20-$EX$27</f>
        <v>64.958289526079426</v>
      </c>
      <c r="R276" s="9">
        <f>I276-Results!$E$5*H276</f>
        <v>63.88766778161424</v>
      </c>
      <c r="S276" s="9" cm="1">
        <f t="array" ref="S276">SUMPRODUCT(J276:O276,TRANSPOSE(AW$28:AW$33))+$AI$20-$AH$26</f>
        <v>48.111631456516548</v>
      </c>
      <c r="T276" s="9">
        <f>SUMPRODUCT(J276:O276,Results!K$9:P$9)</f>
        <v>67.00823665865758</v>
      </c>
      <c r="U276" s="9">
        <f>SUMPRODUCT(J276:O276,Results!K$9:P$9)+$AI$20-$AH$31</f>
        <v>65.426007937584416</v>
      </c>
      <c r="V276" s="9">
        <f t="shared" si="119"/>
        <v>-4.669165190361845</v>
      </c>
      <c r="W276" s="9">
        <f t="shared" si="120"/>
        <v>-10.404459362779505</v>
      </c>
      <c r="X276" s="9">
        <f t="shared" si="121"/>
        <v>-9.3338376183143197</v>
      </c>
      <c r="Y276" s="9">
        <f t="shared" si="122"/>
        <v>6.4421987067833726</v>
      </c>
      <c r="Z276" s="9">
        <f t="shared" si="123"/>
        <v>21.811606736209789</v>
      </c>
      <c r="AA276" s="9">
        <f t="shared" si="124"/>
        <v>-10.872177774284495</v>
      </c>
      <c r="AC276" s="9">
        <v>-10.42603051218947</v>
      </c>
      <c r="AD276" s="9">
        <v>-10.42603051218947</v>
      </c>
      <c r="AE276" s="9">
        <f t="shared" si="125"/>
        <v>-10.42603051218947</v>
      </c>
      <c r="AF276" s="9">
        <f t="shared" ca="1" si="118"/>
        <v>0.6465225671368976</v>
      </c>
    </row>
    <row r="277" spans="1:32">
      <c r="A277" s="6">
        <v>-2.9049162588937745</v>
      </c>
      <c r="B277" s="6">
        <v>-7.0729836653087306E-3</v>
      </c>
      <c r="C277" s="6">
        <v>10.253233856945682</v>
      </c>
      <c r="D277" s="6">
        <v>-0.2631740534340074</v>
      </c>
      <c r="E277" s="6">
        <v>-1.6568092830023819</v>
      </c>
      <c r="F277" s="6">
        <v>2.5653512170046122</v>
      </c>
      <c r="G277" s="6">
        <v>0.33664160489368083</v>
      </c>
      <c r="H277" s="6">
        <v>-2.0644002142335278</v>
      </c>
      <c r="I277" s="40">
        <f>SUMPRODUCT(J277:O277,Results!B$12:G$12)+Results!$E$5*H277-AD277+AE277</f>
        <v>-46.412435015674347</v>
      </c>
      <c r="J277" s="9">
        <f>SUMPRODUCT($A277:$F277,Results!$B$15:$G$15)</f>
        <v>2.0635951705119724</v>
      </c>
      <c r="K277" s="9">
        <f>SUMPRODUCT($A277:$F277,Results!$B$16:$G$16)</f>
        <v>-2.3274332528467472</v>
      </c>
      <c r="L277" s="9">
        <f>SUMPRODUCT($A277:$F277,Results!$B$17:$G$17)</f>
        <v>1.4727642948797546</v>
      </c>
      <c r="M277" s="9">
        <f>SUMPRODUCT($A277:$F277,Results!$B$18:$G$18)</f>
        <v>-19.367161426458143</v>
      </c>
      <c r="N277" s="9">
        <f>SUMPRODUCT($A277:$F277,Results!$B$19:$G$19)</f>
        <v>-28.938187688887165</v>
      </c>
      <c r="O277" s="9">
        <f>SUMPRODUCT($A277:$F277,Results!$B$20:$G$20)</f>
        <v>-23.364791443111585</v>
      </c>
      <c r="P277" s="9" cm="1">
        <f t="array" ref="P277">SUMPRODUCT(J277:O277,TRANSPOSE(BQ$20:BQ$25))+$AI$20-$BQ$27</f>
        <v>-18.765078302213073</v>
      </c>
      <c r="Q277" s="27" cm="1">
        <f t="array" ref="Q277">SUMPRODUCT(J277:O277,TRANSPOSE(EX$20:EX$25))+$AI$20-$EX$27</f>
        <v>-34.209174463422094</v>
      </c>
      <c r="R277" s="9">
        <f>I277-Results!$E$5*H277</f>
        <v>-34.026033730273184</v>
      </c>
      <c r="S277" s="9" cm="1">
        <f t="array" ref="S277">SUMPRODUCT(J277:O277,TRANSPOSE(AW$28:AW$33))+$AI$20-$AH$26</f>
        <v>23.902235338265641</v>
      </c>
      <c r="T277" s="9">
        <f>SUMPRODUCT(J277:O277,Results!K$9:P$9)</f>
        <v>-34.260429967674781</v>
      </c>
      <c r="U277" s="9">
        <f>SUMPRODUCT(J277:O277,Results!K$9:P$9)+$AI$20-$AH$31</f>
        <v>-35.842658688747939</v>
      </c>
      <c r="V277" s="9">
        <f t="shared" si="119"/>
        <v>-27.647356713461274</v>
      </c>
      <c r="W277" s="9">
        <f t="shared" si="120"/>
        <v>-12.203260552252253</v>
      </c>
      <c r="X277" s="9">
        <f t="shared" si="121"/>
        <v>-12.386401285401163</v>
      </c>
      <c r="Y277" s="9">
        <f t="shared" si="122"/>
        <v>-70.314670353939988</v>
      </c>
      <c r="Z277" s="9">
        <f t="shared" si="123"/>
        <v>-79.154658442764486</v>
      </c>
      <c r="AA277" s="9">
        <f t="shared" si="124"/>
        <v>-10.569776326926409</v>
      </c>
      <c r="AC277" s="9">
        <v>-12.147181328917917</v>
      </c>
      <c r="AD277" s="9">
        <v>-12.147181328917917</v>
      </c>
      <c r="AE277" s="9">
        <f t="shared" si="125"/>
        <v>-12.147181328917917</v>
      </c>
      <c r="AF277" s="9">
        <f t="shared" ca="1" si="118"/>
        <v>0.82628486380571664</v>
      </c>
    </row>
    <row r="278" spans="1:32">
      <c r="A278" s="6">
        <v>1.1073376866902369</v>
      </c>
      <c r="B278" s="6">
        <v>-0.36054203516945194</v>
      </c>
      <c r="C278" s="6">
        <v>-1.0167086595671777</v>
      </c>
      <c r="D278" s="6">
        <v>0.62971911914948864</v>
      </c>
      <c r="E278" s="6">
        <v>1.0785401186357961</v>
      </c>
      <c r="F278" s="6">
        <v>1.7257834464587221</v>
      </c>
      <c r="G278" s="6">
        <v>4.003521056236746</v>
      </c>
      <c r="H278" s="6">
        <v>1.6024792371095375</v>
      </c>
      <c r="I278" s="40">
        <f>SUMPRODUCT(J278:O278,Results!B$12:G$12)+Results!$E$5*H278-AD278+AE278</f>
        <v>23.845062801160754</v>
      </c>
      <c r="J278" s="9">
        <f>SUMPRODUCT($A278:$F278,Results!$B$15:$G$15)</f>
        <v>6.9297969707724709</v>
      </c>
      <c r="K278" s="9">
        <f>SUMPRODUCT($A278:$F278,Results!$B$16:$G$16)</f>
        <v>-1.0356429538996512</v>
      </c>
      <c r="L278" s="9">
        <f>SUMPRODUCT($A278:$F278,Results!$B$17:$G$17)</f>
        <v>3.8093556421225654</v>
      </c>
      <c r="M278" s="9">
        <f>SUMPRODUCT($A278:$F278,Results!$B$18:$G$18)</f>
        <v>2.384863718473091</v>
      </c>
      <c r="N278" s="9">
        <f>SUMPRODUCT($A278:$F278,Results!$B$19:$G$19)</f>
        <v>0.72257379611570927</v>
      </c>
      <c r="O278" s="9">
        <f>SUMPRODUCT($A278:$F278,Results!$B$20:$G$20)</f>
        <v>2.8547987292636288</v>
      </c>
      <c r="P278" s="9" cm="1">
        <f t="array" ref="P278">SUMPRODUCT(J278:O278,TRANSPOSE(BQ$20:BQ$25))+$AI$20-$BQ$27</f>
        <v>11.843361673549389</v>
      </c>
      <c r="Q278" s="27" cm="1">
        <f t="array" ref="Q278">SUMPRODUCT(J278:O278,TRANSPOSE(EX$20:EX$25))+$AI$20-$EX$27</f>
        <v>14.726921536791608</v>
      </c>
      <c r="R278" s="9">
        <f>I278-Results!$E$5*H278</f>
        <v>14.23018737850353</v>
      </c>
      <c r="S278" s="9" cm="1">
        <f t="array" ref="S278">SUMPRODUCT(J278:O278,TRANSPOSE(AW$28:AW$33))+$AI$20-$AH$26</f>
        <v>2.5885138790364763</v>
      </c>
      <c r="T278" s="9">
        <f>SUMPRODUCT(J278:O278,Results!K$9:P$9)</f>
        <v>15.118864283092574</v>
      </c>
      <c r="U278" s="9">
        <f>SUMPRODUCT(J278:O278,Results!K$9:P$9)+$AI$20-$AH$31</f>
        <v>13.536635562019413</v>
      </c>
      <c r="V278" s="9">
        <f t="shared" si="119"/>
        <v>12.001701127611366</v>
      </c>
      <c r="W278" s="9">
        <f t="shared" si="120"/>
        <v>9.1181412643691466</v>
      </c>
      <c r="X278" s="9">
        <f t="shared" si="121"/>
        <v>9.6148754226572244</v>
      </c>
      <c r="Y278" s="9">
        <f t="shared" si="122"/>
        <v>21.256548922124278</v>
      </c>
      <c r="Z278" s="9">
        <f t="shared" si="123"/>
        <v>-8.8971606259293772</v>
      </c>
      <c r="AA278" s="9">
        <f t="shared" si="124"/>
        <v>10.308427239141341</v>
      </c>
      <c r="AC278" s="9">
        <v>9.1206695388351484</v>
      </c>
      <c r="AD278" s="9">
        <v>9.1206695388351484</v>
      </c>
      <c r="AE278" s="9">
        <f t="shared" si="125"/>
        <v>9.1206695388351484</v>
      </c>
      <c r="AF278" s="9">
        <f t="shared" ca="1" si="118"/>
        <v>0.83846943385411876</v>
      </c>
    </row>
    <row r="279" spans="1:32">
      <c r="A279" s="6">
        <v>-3.7901229939930531E-2</v>
      </c>
      <c r="B279" s="6">
        <v>5.9766898791947716</v>
      </c>
      <c r="C279" s="6">
        <v>4.2164405000716085</v>
      </c>
      <c r="D279" s="6">
        <v>3.2108562298396661</v>
      </c>
      <c r="E279" s="6">
        <v>-1.7557198971366326</v>
      </c>
      <c r="F279" s="6">
        <v>-0.18071935328108493</v>
      </c>
      <c r="G279" s="6">
        <v>6.7500905536224645</v>
      </c>
      <c r="H279" s="6">
        <v>4.3490487344952555</v>
      </c>
      <c r="I279" s="40">
        <f>SUMPRODUCT(J279:O279,Results!B$12:G$12)+Results!$E$5*H279-AD279+AE279</f>
        <v>2.0007591930483635</v>
      </c>
      <c r="J279" s="9">
        <f>SUMPRODUCT($A279:$F279,Results!$B$15:$G$15)</f>
        <v>-14.851175882956449</v>
      </c>
      <c r="K279" s="9">
        <f>SUMPRODUCT($A279:$F279,Results!$B$16:$G$16)</f>
        <v>-13.261631655757368</v>
      </c>
      <c r="L279" s="9">
        <f>SUMPRODUCT($A279:$F279,Results!$B$17:$G$17)</f>
        <v>2.7097453789679564</v>
      </c>
      <c r="M279" s="9">
        <f>SUMPRODUCT($A279:$F279,Results!$B$18:$G$18)</f>
        <v>1.8554395629398948</v>
      </c>
      <c r="N279" s="9">
        <f>SUMPRODUCT($A279:$F279,Results!$B$19:$G$19)</f>
        <v>-10.348082567446967</v>
      </c>
      <c r="O279" s="9">
        <f>SUMPRODUCT($A279:$F279,Results!$B$20:$G$20)</f>
        <v>12.349923875219298</v>
      </c>
      <c r="P279" s="9" cm="1">
        <f t="array" ref="P279">SUMPRODUCT(J279:O279,TRANSPOSE(BQ$20:BQ$25))+$AI$20-$BQ$27</f>
        <v>-20.128108629221106</v>
      </c>
      <c r="Q279" s="27" cm="1">
        <f t="array" ref="Q279">SUMPRODUCT(J279:O279,TRANSPOSE(EX$20:EX$25))+$AI$20-$EX$27</f>
        <v>-26.463364079838108</v>
      </c>
      <c r="R279" s="9">
        <f>I279-Results!$E$5*H279</f>
        <v>-24.09353321392317</v>
      </c>
      <c r="S279" s="9" cm="1">
        <f t="array" ref="S279">SUMPRODUCT(J279:O279,TRANSPOSE(AW$28:AW$33))+$AI$20-$AH$26</f>
        <v>-1.4885618423320892</v>
      </c>
      <c r="T279" s="9">
        <f>SUMPRODUCT(J279:O279,Results!K$9:P$9)</f>
        <v>-24.82487409009255</v>
      </c>
      <c r="U279" s="9">
        <f>SUMPRODUCT(J279:O279,Results!K$9:P$9)+$AI$20-$AH$31</f>
        <v>-26.407102811165707</v>
      </c>
      <c r="V279" s="9">
        <f t="shared" si="119"/>
        <v>22.12886782226947</v>
      </c>
      <c r="W279" s="9">
        <f t="shared" si="120"/>
        <v>28.464123272886471</v>
      </c>
      <c r="X279" s="9">
        <f t="shared" si="121"/>
        <v>26.094292406971533</v>
      </c>
      <c r="Y279" s="9">
        <f t="shared" si="122"/>
        <v>3.4893210353804527</v>
      </c>
      <c r="Z279" s="9">
        <f t="shared" si="123"/>
        <v>-30.741464234041768</v>
      </c>
      <c r="AA279" s="9">
        <f t="shared" si="124"/>
        <v>28.407862004214071</v>
      </c>
      <c r="AC279" s="9">
        <v>28.454364003244599</v>
      </c>
      <c r="AD279" s="9">
        <v>28.454364003244599</v>
      </c>
      <c r="AE279" s="9">
        <f t="shared" si="125"/>
        <v>28.454364003244599</v>
      </c>
      <c r="AF279" s="9">
        <f t="shared" ca="1" si="118"/>
        <v>0.7896980761988851</v>
      </c>
    </row>
    <row r="280" spans="1:32">
      <c r="A280" s="6">
        <v>6.9566470700255039</v>
      </c>
      <c r="B280" s="6">
        <v>-3.7216943148068387</v>
      </c>
      <c r="C280" s="6">
        <v>1.2149236335372375</v>
      </c>
      <c r="D280" s="6">
        <v>5.3021018452254563E-2</v>
      </c>
      <c r="E280" s="6">
        <v>-1.8278181714983921</v>
      </c>
      <c r="F280" s="6">
        <v>2.5351447798966196</v>
      </c>
      <c r="G280" s="6">
        <v>0.97289546893517398</v>
      </c>
      <c r="H280" s="6">
        <v>-1.4281463501920344</v>
      </c>
      <c r="I280" s="40">
        <f>SUMPRODUCT(J280:O280,Results!B$12:G$12)+Results!$E$5*H280-AD280+AE280</f>
        <v>-11.266340771409981</v>
      </c>
      <c r="J280" s="9">
        <f>SUMPRODUCT($A280:$F280,Results!$B$15:$G$15)</f>
        <v>28.214391252497094</v>
      </c>
      <c r="K280" s="9">
        <f>SUMPRODUCT($A280:$F280,Results!$B$16:$G$16)</f>
        <v>-18.892080653866433</v>
      </c>
      <c r="L280" s="9">
        <f>SUMPRODUCT($A280:$F280,Results!$B$17:$G$17)</f>
        <v>-20.599464906667876</v>
      </c>
      <c r="M280" s="9">
        <f>SUMPRODUCT($A280:$F280,Results!$B$18:$G$18)</f>
        <v>-4.6673505689029042</v>
      </c>
      <c r="N280" s="9">
        <f>SUMPRODUCT($A280:$F280,Results!$B$19:$G$19)</f>
        <v>3.1626385133196981</v>
      </c>
      <c r="O280" s="9">
        <f>SUMPRODUCT($A280:$F280,Results!$B$20:$G$20)</f>
        <v>8.867882003189413</v>
      </c>
      <c r="P280" s="9" cm="1">
        <f t="array" ref="P280">SUMPRODUCT(J280:O280,TRANSPOSE(BQ$20:BQ$25))+$AI$20-$BQ$27</f>
        <v>1.2197424698129851</v>
      </c>
      <c r="Q280" s="27" cm="1">
        <f t="array" ref="Q280">SUMPRODUCT(J280:O280,TRANSPOSE(EX$20:EX$25))+$AI$20-$EX$27</f>
        <v>-1.7698976025837752</v>
      </c>
      <c r="R280" s="9">
        <f>I280-Results!$E$5*H280</f>
        <v>-2.6974626702577744</v>
      </c>
      <c r="S280" s="9" cm="1">
        <f t="array" ref="S280">SUMPRODUCT(J280:O280,TRANSPOSE(AW$28:AW$33))+$AI$20-$AH$26</f>
        <v>4.9385430478098087</v>
      </c>
      <c r="T280" s="9">
        <f>SUMPRODUCT(J280:O280,Results!K$9:P$9)</f>
        <v>-2.6904203629262398</v>
      </c>
      <c r="U280" s="9">
        <f>SUMPRODUCT(J280:O280,Results!K$9:P$9)+$AI$20-$AH$31</f>
        <v>-4.2726490839993971</v>
      </c>
      <c r="V280" s="9">
        <f t="shared" si="119"/>
        <v>-12.486083241222966</v>
      </c>
      <c r="W280" s="9">
        <f t="shared" si="120"/>
        <v>-9.4964431688262056</v>
      </c>
      <c r="X280" s="9">
        <f t="shared" si="121"/>
        <v>-8.5688781011522064</v>
      </c>
      <c r="Y280" s="9">
        <f t="shared" si="122"/>
        <v>-16.204883819219788</v>
      </c>
      <c r="Z280" s="9">
        <f t="shared" si="123"/>
        <v>-44.00856419850011</v>
      </c>
      <c r="AA280" s="9">
        <f t="shared" si="124"/>
        <v>-6.9936916874105837</v>
      </c>
      <c r="AC280" s="9">
        <v>-9.436717544736462</v>
      </c>
      <c r="AD280" s="9">
        <v>-9.436717544736462</v>
      </c>
      <c r="AE280" s="9">
        <f t="shared" si="125"/>
        <v>-9.436717544736462</v>
      </c>
      <c r="AF280" s="9">
        <f t="shared" ca="1" si="118"/>
        <v>8.4206221356548205E-2</v>
      </c>
    </row>
    <row r="281" spans="1:32">
      <c r="A281" s="6">
        <v>1.0832174437105657</v>
      </c>
      <c r="B281" s="6">
        <v>5.218124425084711</v>
      </c>
      <c r="C281" s="6">
        <v>4.5401420255350473</v>
      </c>
      <c r="D281" s="6">
        <v>1.4102420170373291</v>
      </c>
      <c r="E281" s="6">
        <v>3.5254362827383661</v>
      </c>
      <c r="F281" s="6">
        <v>3.9638290607682403</v>
      </c>
      <c r="G281" s="6">
        <v>4.4689423776760426</v>
      </c>
      <c r="H281" s="6">
        <v>2.0679005585488341</v>
      </c>
      <c r="I281" s="40">
        <f>SUMPRODUCT(J281:O281,Results!B$12:G$12)+Results!$E$5*H281-AD281+AE281</f>
        <v>42.699943717632195</v>
      </c>
      <c r="J281" s="9">
        <f>SUMPRODUCT($A281:$F281,Results!$B$15:$G$15)</f>
        <v>12.961040698193607</v>
      </c>
      <c r="K281" s="9">
        <f>SUMPRODUCT($A281:$F281,Results!$B$16:$G$16)</f>
        <v>-11.474771830838867</v>
      </c>
      <c r="L281" s="9">
        <f>SUMPRODUCT($A281:$F281,Results!$B$17:$G$17)</f>
        <v>19.852526692593937</v>
      </c>
      <c r="M281" s="9">
        <f>SUMPRODUCT($A281:$F281,Results!$B$18:$G$18)</f>
        <v>-5.1104708514526269</v>
      </c>
      <c r="N281" s="9">
        <f>SUMPRODUCT($A281:$F281,Results!$B$19:$G$19)</f>
        <v>-21.031249963120079</v>
      </c>
      <c r="O281" s="9">
        <f>SUMPRODUCT($A281:$F281,Results!$B$20:$G$20)</f>
        <v>6.1533276838940623</v>
      </c>
      <c r="P281" s="9" cm="1">
        <f t="array" ref="P281">SUMPRODUCT(J281:O281,TRANSPOSE(BQ$20:BQ$25))+$AI$20-$BQ$27</f>
        <v>35.853245916877775</v>
      </c>
      <c r="Q281" s="27" cm="1">
        <f t="array" ref="Q281">SUMPRODUCT(J281:O281,TRANSPOSE(EX$20:EX$25))+$AI$20-$EX$27</f>
        <v>30.080444246018239</v>
      </c>
      <c r="R281" s="9">
        <f>I281-Results!$E$5*H281</f>
        <v>30.292540366339189</v>
      </c>
      <c r="S281" s="9" cm="1">
        <f t="array" ref="S281">SUMPRODUCT(J281:O281,TRANSPOSE(AW$28:AW$33))+$AI$20-$AH$26</f>
        <v>41.570800969155741</v>
      </c>
      <c r="T281" s="9">
        <f>SUMPRODUCT(J281:O281,Results!K$9:P$9)</f>
        <v>32.698740359302981</v>
      </c>
      <c r="U281" s="9">
        <f>SUMPRODUCT(J281:O281,Results!K$9:P$9)+$AI$20-$AH$31</f>
        <v>31.116511638229824</v>
      </c>
      <c r="V281" s="9">
        <f t="shared" si="119"/>
        <v>6.8466978007544199</v>
      </c>
      <c r="W281" s="9">
        <f t="shared" si="120"/>
        <v>12.619499471613956</v>
      </c>
      <c r="X281" s="9">
        <f t="shared" si="121"/>
        <v>12.407403351293006</v>
      </c>
      <c r="Y281" s="9">
        <f t="shared" si="122"/>
        <v>1.129142748476454</v>
      </c>
      <c r="Z281" s="9">
        <f t="shared" si="123"/>
        <v>9.9577202905420634</v>
      </c>
      <c r="AA281" s="9">
        <f t="shared" si="124"/>
        <v>11.583432079402371</v>
      </c>
      <c r="AC281" s="9">
        <v>12.632356105364266</v>
      </c>
      <c r="AD281" s="9">
        <v>12.632356105364266</v>
      </c>
      <c r="AE281" s="9">
        <f t="shared" si="125"/>
        <v>12.632356105364266</v>
      </c>
      <c r="AF281" s="9">
        <f t="shared" ca="1" si="118"/>
        <v>0.52311410185182872</v>
      </c>
    </row>
    <row r="282" spans="1:32">
      <c r="A282" s="6">
        <v>5.9582902171049862E-2</v>
      </c>
      <c r="B282" s="6">
        <v>-1.7914465588832027</v>
      </c>
      <c r="C282" s="6">
        <v>7.4600273381228224</v>
      </c>
      <c r="D282" s="6">
        <v>4.3872090697584714</v>
      </c>
      <c r="E282" s="6">
        <v>0.58721271232111061</v>
      </c>
      <c r="F282" s="6">
        <v>-5.6197960175348056</v>
      </c>
      <c r="G282" s="6">
        <v>1.8756112674280723</v>
      </c>
      <c r="H282" s="6">
        <v>-0.52543055169913622</v>
      </c>
      <c r="I282" s="40">
        <f>SUMPRODUCT(J282:O282,Results!B$12:G$12)+Results!$E$5*H282-AD282+AE282</f>
        <v>31.507471905851613</v>
      </c>
      <c r="J282" s="9">
        <f>SUMPRODUCT($A282:$F282,Results!$B$15:$G$15)</f>
        <v>16.369088507523049</v>
      </c>
      <c r="K282" s="9">
        <f>SUMPRODUCT($A282:$F282,Results!$B$16:$G$16)</f>
        <v>-7.5237533063957818</v>
      </c>
      <c r="L282" s="9">
        <f>SUMPRODUCT($A282:$F282,Results!$B$17:$G$17)</f>
        <v>-6.3574696026040751</v>
      </c>
      <c r="M282" s="9">
        <f>SUMPRODUCT($A282:$F282,Results!$B$18:$G$18)</f>
        <v>-19.933098199544979</v>
      </c>
      <c r="N282" s="9">
        <f>SUMPRODUCT($A282:$F282,Results!$B$19:$G$19)</f>
        <v>-30.382220634267242</v>
      </c>
      <c r="O282" s="9">
        <f>SUMPRODUCT($A282:$F282,Results!$B$20:$G$20)</f>
        <v>6.7472338754651107</v>
      </c>
      <c r="P282" s="9" cm="1">
        <f t="array" ref="P282">SUMPRODUCT(J282:O282,TRANSPOSE(BQ$20:BQ$25))+$AI$20-$BQ$27</f>
        <v>19.991072054149093</v>
      </c>
      <c r="Q282" s="27" cm="1">
        <f t="array" ref="Q282">SUMPRODUCT(J282:O282,TRANSPOSE(EX$20:EX$25))+$AI$20-$EX$27</f>
        <v>32.302020059194248</v>
      </c>
      <c r="R282" s="9">
        <f>I282-Results!$E$5*H282</f>
        <v>34.66005521604643</v>
      </c>
      <c r="S282" s="9" cm="1">
        <f t="array" ref="S282">SUMPRODUCT(J282:O282,TRANSPOSE(AW$28:AW$33))+$AI$20-$AH$26</f>
        <v>41.934590179986472</v>
      </c>
      <c r="T282" s="9">
        <f>SUMPRODUCT(J282:O282,Results!K$9:P$9)</f>
        <v>33.276745463420951</v>
      </c>
      <c r="U282" s="9">
        <f>SUMPRODUCT(J282:O282,Results!K$9:P$9)+$AI$20-$AH$31</f>
        <v>31.694516742347787</v>
      </c>
      <c r="V282" s="9">
        <f t="shared" si="119"/>
        <v>11.51639985170252</v>
      </c>
      <c r="W282" s="9">
        <f t="shared" si="120"/>
        <v>-0.79454815334263529</v>
      </c>
      <c r="X282" s="9">
        <f t="shared" si="121"/>
        <v>-3.1525833101948173</v>
      </c>
      <c r="Y282" s="9">
        <f t="shared" si="122"/>
        <v>-10.427118274134859</v>
      </c>
      <c r="Z282" s="9">
        <f t="shared" si="123"/>
        <v>-1.2347515212385183</v>
      </c>
      <c r="AA282" s="9">
        <f t="shared" si="124"/>
        <v>-0.18704483649617387</v>
      </c>
      <c r="AC282" s="9">
        <v>-0.89845504341161941</v>
      </c>
      <c r="AD282" s="9">
        <v>-0.89845504341161941</v>
      </c>
      <c r="AE282" s="9">
        <f t="shared" si="125"/>
        <v>-0.89845504341161941</v>
      </c>
      <c r="AF282" s="9">
        <f t="shared" ca="1" si="118"/>
        <v>0.89390433877612152</v>
      </c>
    </row>
    <row r="283" spans="1:32">
      <c r="A283" s="6">
        <v>2.5728985909468189</v>
      </c>
      <c r="B283" s="6">
        <v>0.5515109418011136</v>
      </c>
      <c r="C283" s="6">
        <v>1.7266451030240528</v>
      </c>
      <c r="D283" s="6">
        <v>1.5766742694903684</v>
      </c>
      <c r="E283" s="6">
        <v>3.0873240080432693</v>
      </c>
      <c r="F283" s="6">
        <v>0.48884092387674721</v>
      </c>
      <c r="G283" s="6">
        <v>1.0757610160158984</v>
      </c>
      <c r="H283" s="6">
        <v>-1.3252808031113101</v>
      </c>
      <c r="I283" s="40">
        <f>SUMPRODUCT(J283:O283,Results!B$12:G$12)+Results!$E$5*H283-AD283+AE283</f>
        <v>38.023949847910998</v>
      </c>
      <c r="J283" s="9">
        <f>SUMPRODUCT($A283:$F283,Results!$B$15:$G$15)</f>
        <v>21.631026487682078</v>
      </c>
      <c r="K283" s="9">
        <f>SUMPRODUCT($A283:$F283,Results!$B$16:$G$16)</f>
        <v>-8.5711118308832326</v>
      </c>
      <c r="L283" s="9">
        <f>SUMPRODUCT($A283:$F283,Results!$B$17:$G$17)</f>
        <v>6.370351442926113</v>
      </c>
      <c r="M283" s="9">
        <f>SUMPRODUCT($A283:$F283,Results!$B$18:$G$18)</f>
        <v>-5.9691623954418445</v>
      </c>
      <c r="N283" s="9">
        <f>SUMPRODUCT($A283:$F283,Results!$B$19:$G$19)</f>
        <v>-12.64343768689692</v>
      </c>
      <c r="O283" s="9">
        <f>SUMPRODUCT($A283:$F283,Results!$B$20:$G$20)</f>
        <v>10.332277769349698</v>
      </c>
      <c r="P283" s="9" cm="1">
        <f t="array" ref="P283">SUMPRODUCT(J283:O283,TRANSPOSE(BQ$20:BQ$25))+$AI$20-$BQ$27</f>
        <v>38.97047567409971</v>
      </c>
      <c r="Q283" s="27" cm="1">
        <f t="array" ref="Q283">SUMPRODUCT(J283:O283,TRANSPOSE(EX$20:EX$25))+$AI$20-$EX$27</f>
        <v>45.697863805790675</v>
      </c>
      <c r="R283" s="9">
        <f>I283-Results!$E$5*H283</f>
        <v>45.975634666578856</v>
      </c>
      <c r="S283" s="9" cm="1">
        <f t="array" ref="S283">SUMPRODUCT(J283:O283,TRANSPOSE(AW$28:AW$33))+$AI$20-$AH$26</f>
        <v>33.749361847995075</v>
      </c>
      <c r="T283" s="9">
        <f>SUMPRODUCT(J283:O283,Results!K$9:P$9)</f>
        <v>47.333295462721175</v>
      </c>
      <c r="U283" s="9">
        <f>SUMPRODUCT(J283:O283,Results!K$9:P$9)+$AI$20-$AH$31</f>
        <v>45.751066741648017</v>
      </c>
      <c r="V283" s="9">
        <f t="shared" si="119"/>
        <v>-0.94652582618871151</v>
      </c>
      <c r="W283" s="9">
        <f t="shared" si="120"/>
        <v>-7.6739139578796767</v>
      </c>
      <c r="X283" s="9">
        <f t="shared" si="121"/>
        <v>-7.9516848186678573</v>
      </c>
      <c r="Y283" s="9">
        <f t="shared" si="122"/>
        <v>4.2745879999159229</v>
      </c>
      <c r="Z283" s="9">
        <f t="shared" si="123"/>
        <v>5.281726420820867</v>
      </c>
      <c r="AA283" s="9">
        <f t="shared" si="124"/>
        <v>-7.7271168937370192</v>
      </c>
      <c r="AC283" s="9">
        <v>-7.7084723496803775</v>
      </c>
      <c r="AD283" s="9">
        <v>-7.7084723496803775</v>
      </c>
      <c r="AE283" s="9">
        <f t="shared" si="125"/>
        <v>-7.7084723496803775</v>
      </c>
      <c r="AF283" s="9">
        <f t="shared" ca="1" si="118"/>
        <v>0.63044164601585639</v>
      </c>
    </row>
    <row r="284" spans="1:32">
      <c r="A284" s="6">
        <v>-0.23664993363013706</v>
      </c>
      <c r="B284" s="6">
        <v>3.6307651476505938</v>
      </c>
      <c r="C284" s="6">
        <v>1.8776344518604637</v>
      </c>
      <c r="D284" s="6">
        <v>1.1434946492165292</v>
      </c>
      <c r="E284" s="6">
        <v>9.9260055278166952</v>
      </c>
      <c r="F284" s="6">
        <v>2.4620669693101478</v>
      </c>
      <c r="G284" s="6">
        <v>1.0357845076043146</v>
      </c>
      <c r="H284" s="6">
        <v>-1.3652573115228939</v>
      </c>
      <c r="I284" s="40">
        <f>SUMPRODUCT(J284:O284,Results!B$12:G$12)+Results!$E$5*H284-AD284+AE284</f>
        <v>102.00198065606003</v>
      </c>
      <c r="J284" s="9">
        <f>SUMPRODUCT($A284:$F284,Results!$B$15:$G$15)</f>
        <v>31.563947932097655</v>
      </c>
      <c r="K284" s="9">
        <f>SUMPRODUCT($A284:$F284,Results!$B$16:$G$16)</f>
        <v>1.186390901982995</v>
      </c>
      <c r="L284" s="9">
        <f>SUMPRODUCT($A284:$F284,Results!$B$17:$G$17)</f>
        <v>38.700250207580162</v>
      </c>
      <c r="M284" s="9">
        <f>SUMPRODUCT($A284:$F284,Results!$B$18:$G$18)</f>
        <v>-9.4084936418415541</v>
      </c>
      <c r="N284" s="9">
        <f>SUMPRODUCT($A284:$F284,Results!$B$19:$G$19)</f>
        <v>-28.887034806694597</v>
      </c>
      <c r="O284" s="9">
        <f>SUMPRODUCT($A284:$F284,Results!$B$20:$G$20)</f>
        <v>5.6800112761145947</v>
      </c>
      <c r="P284" s="9" cm="1">
        <f t="array" ref="P284">SUMPRODUCT(J284:O284,TRANSPOSE(BQ$20:BQ$25))+$AI$20-$BQ$27</f>
        <v>98.555180514374172</v>
      </c>
      <c r="Q284" s="27" cm="1">
        <f t="array" ref="Q284">SUMPRODUCT(J284:O284,TRANSPOSE(EX$20:EX$25))+$AI$20-$EX$27</f>
        <v>110.62819026266905</v>
      </c>
      <c r="R284" s="9">
        <f>I284-Results!$E$5*H284</f>
        <v>110.19352452519739</v>
      </c>
      <c r="S284" s="9" cm="1">
        <f t="array" ref="S284">SUMPRODUCT(J284:O284,TRANSPOSE(AW$28:AW$33))+$AI$20-$AH$26</f>
        <v>77.737787227722251</v>
      </c>
      <c r="T284" s="9">
        <f>SUMPRODUCT(J284:O284,Results!K$9:P$9)</f>
        <v>114.71099546682372</v>
      </c>
      <c r="U284" s="9">
        <f>SUMPRODUCT(J284:O284,Results!K$9:P$9)+$AI$20-$AH$31</f>
        <v>113.12876674575057</v>
      </c>
      <c r="V284" s="9">
        <f t="shared" si="119"/>
        <v>3.4468001416858556</v>
      </c>
      <c r="W284" s="9">
        <f t="shared" si="120"/>
        <v>-8.6262096066090237</v>
      </c>
      <c r="X284" s="9">
        <f t="shared" si="121"/>
        <v>-8.1915438691373623</v>
      </c>
      <c r="Y284" s="9">
        <f t="shared" si="122"/>
        <v>24.264193428337776</v>
      </c>
      <c r="Z284" s="9">
        <f t="shared" si="123"/>
        <v>69.259757228969903</v>
      </c>
      <c r="AA284" s="9">
        <f t="shared" si="124"/>
        <v>-11.12678608969054</v>
      </c>
      <c r="AC284" s="9">
        <v>-8.7017731787610728</v>
      </c>
      <c r="AD284" s="9">
        <v>-8.7017731787610728</v>
      </c>
      <c r="AE284" s="9">
        <f t="shared" si="125"/>
        <v>-8.7017731787610728</v>
      </c>
      <c r="AF284" s="9">
        <f t="shared" ca="1" si="118"/>
        <v>0.70815708483359363</v>
      </c>
    </row>
    <row r="285" spans="1:32">
      <c r="A285" s="6">
        <v>-1.935065221829263</v>
      </c>
      <c r="B285" s="6">
        <v>-0.85897893264227876</v>
      </c>
      <c r="C285" s="6">
        <v>2.1968946103644793</v>
      </c>
      <c r="D285" s="6">
        <v>2.5138743346092136</v>
      </c>
      <c r="E285" s="6">
        <v>6.1530532765386425</v>
      </c>
      <c r="F285" s="6">
        <v>1.9513853119942335</v>
      </c>
      <c r="G285" s="6">
        <v>3.1085089208566501</v>
      </c>
      <c r="H285" s="6">
        <v>0.70746710172944161</v>
      </c>
      <c r="I285" s="40">
        <f>SUMPRODUCT(J285:O285,Results!B$12:G$12)+Results!$E$5*H285-AD285+AE285</f>
        <v>77.25813065617244</v>
      </c>
      <c r="J285" s="9">
        <f>SUMPRODUCT($A285:$F285,Results!$B$15:$G$15)</f>
        <v>21.422060046172845</v>
      </c>
      <c r="K285" s="9">
        <f>SUMPRODUCT($A285:$F285,Results!$B$16:$G$16)</f>
        <v>8.4213492905944065</v>
      </c>
      <c r="L285" s="9">
        <f>SUMPRODUCT($A285:$F285,Results!$B$17:$G$17)</f>
        <v>25.948053126913802</v>
      </c>
      <c r="M285" s="9">
        <f>SUMPRODUCT($A285:$F285,Results!$B$18:$G$18)</f>
        <v>-8.7265570002613195</v>
      </c>
      <c r="N285" s="9">
        <f>SUMPRODUCT($A285:$F285,Results!$B$19:$G$19)</f>
        <v>-24.750599200465071</v>
      </c>
      <c r="O285" s="9">
        <f>SUMPRODUCT($A285:$F285,Results!$B$20:$G$20)</f>
        <v>-5.0434647921890523</v>
      </c>
      <c r="P285" s="9" cm="1">
        <f t="array" ref="P285">SUMPRODUCT(J285:O285,TRANSPOSE(BQ$20:BQ$25))+$AI$20-$BQ$27</f>
        <v>64.737772943437363</v>
      </c>
      <c r="Q285" s="27" cm="1">
        <f t="array" ref="Q285">SUMPRODUCT(J285:O285,TRANSPOSE(EX$20:EX$25))+$AI$20-$EX$27</f>
        <v>74.420673603118843</v>
      </c>
      <c r="R285" s="9">
        <f>I285-Results!$E$5*H285</f>
        <v>73.013328045795788</v>
      </c>
      <c r="S285" s="9" cm="1">
        <f t="array" ref="S285">SUMPRODUCT(J285:O285,TRANSPOSE(AW$28:AW$33))+$AI$20-$AH$26</f>
        <v>53.174419861477418</v>
      </c>
      <c r="T285" s="9">
        <f>SUMPRODUCT(J285:O285,Results!K$9:P$9)</f>
        <v>75.792179159359947</v>
      </c>
      <c r="U285" s="9">
        <f>SUMPRODUCT(J285:O285,Results!K$9:P$9)+$AI$20-$AH$31</f>
        <v>74.209950438286796</v>
      </c>
      <c r="V285" s="9">
        <f t="shared" si="119"/>
        <v>12.520357712735077</v>
      </c>
      <c r="W285" s="9">
        <f t="shared" si="120"/>
        <v>2.8374570530535976</v>
      </c>
      <c r="X285" s="9">
        <f t="shared" si="121"/>
        <v>4.2448026103766523</v>
      </c>
      <c r="Y285" s="9">
        <f t="shared" si="122"/>
        <v>24.083710794695023</v>
      </c>
      <c r="Z285" s="9">
        <f t="shared" si="123"/>
        <v>44.515907229082309</v>
      </c>
      <c r="AA285" s="9">
        <f t="shared" si="124"/>
        <v>3.0481802178856441</v>
      </c>
      <c r="AC285" s="9">
        <v>2.7957698240555118</v>
      </c>
      <c r="AD285" s="9">
        <v>2.7957698240555118</v>
      </c>
      <c r="AE285" s="9">
        <f t="shared" si="125"/>
        <v>2.7957698240555118</v>
      </c>
      <c r="AF285" s="9">
        <f t="shared" ca="1" si="118"/>
        <v>0.94608163394605105</v>
      </c>
    </row>
    <row r="286" spans="1:32">
      <c r="A286" s="6">
        <v>1.2245097816892874</v>
      </c>
      <c r="B286" s="6">
        <v>-3.2412944348003694</v>
      </c>
      <c r="C286" s="6">
        <v>-1.1838117187636983</v>
      </c>
      <c r="D286" s="6">
        <v>-0.88552636647597449</v>
      </c>
      <c r="E286" s="6">
        <v>2.8868276049522765</v>
      </c>
      <c r="F286" s="6">
        <v>2.9111696722099007</v>
      </c>
      <c r="G286" s="6">
        <v>-0.38266675695522173</v>
      </c>
      <c r="H286" s="6">
        <v>-2.7837085760824301</v>
      </c>
      <c r="I286" s="40">
        <f>SUMPRODUCT(J286:O286,Results!B$12:G$12)+Results!$E$5*H286-AD286+AE286</f>
        <v>18.658814403029865</v>
      </c>
      <c r="J286" s="9">
        <f>SUMPRODUCT($A286:$F286,Results!$B$15:$G$15)</f>
        <v>21.485573671503637</v>
      </c>
      <c r="K286" s="9">
        <f>SUMPRODUCT($A286:$F286,Results!$B$16:$G$16)</f>
        <v>3.9392299257480188</v>
      </c>
      <c r="L286" s="9">
        <f>SUMPRODUCT($A286:$F286,Results!$B$17:$G$17)</f>
        <v>6.2974554743858411</v>
      </c>
      <c r="M286" s="9">
        <f>SUMPRODUCT($A286:$F286,Results!$B$18:$G$18)</f>
        <v>-3.1795282644044227</v>
      </c>
      <c r="N286" s="9">
        <f>SUMPRODUCT($A286:$F286,Results!$B$19:$G$19)</f>
        <v>-2.1868802036604356</v>
      </c>
      <c r="O286" s="9">
        <f>SUMPRODUCT($A286:$F286,Results!$B$20:$G$20)</f>
        <v>-5.8268394395051128</v>
      </c>
      <c r="P286" s="9" cm="1">
        <f t="array" ref="P286">SUMPRODUCT(J286:O286,TRANSPOSE(BQ$20:BQ$25))+$AI$20-$BQ$27</f>
        <v>32.062238097870484</v>
      </c>
      <c r="Q286" s="27" cm="1">
        <f t="array" ref="Q286">SUMPRODUCT(J286:O286,TRANSPOSE(EX$20:EX$25))+$AI$20-$EX$27</f>
        <v>37.165733205089623</v>
      </c>
      <c r="R286" s="9">
        <f>I286-Results!$E$5*H286</f>
        <v>35.361065859524444</v>
      </c>
      <c r="S286" s="9" cm="1">
        <f t="array" ref="S286">SUMPRODUCT(J286:O286,TRANSPOSE(AW$28:AW$33))+$AI$20-$AH$26</f>
        <v>17.429779851853795</v>
      </c>
      <c r="T286" s="9">
        <f>SUMPRODUCT(J286:O286,Results!K$9:P$9)</f>
        <v>37.227318963028338</v>
      </c>
      <c r="U286" s="9">
        <f>SUMPRODUCT(J286:O286,Results!K$9:P$9)+$AI$20-$AH$31</f>
        <v>35.645090241955188</v>
      </c>
      <c r="V286" s="9">
        <f t="shared" si="119"/>
        <v>-13.403423694840619</v>
      </c>
      <c r="W286" s="9">
        <f t="shared" si="120"/>
        <v>-18.506918802059758</v>
      </c>
      <c r="X286" s="9">
        <f t="shared" si="121"/>
        <v>-16.702251456494579</v>
      </c>
      <c r="Y286" s="9">
        <f t="shared" si="122"/>
        <v>1.2290345511760705</v>
      </c>
      <c r="Z286" s="9">
        <f t="shared" si="123"/>
        <v>-14.083409024060266</v>
      </c>
      <c r="AA286" s="9">
        <f t="shared" si="124"/>
        <v>-16.986275838925323</v>
      </c>
      <c r="AC286" s="9">
        <v>-18.495257707479013</v>
      </c>
      <c r="AD286" s="9">
        <v>-18.495257707479013</v>
      </c>
      <c r="AE286" s="9">
        <f t="shared" si="125"/>
        <v>-18.495257707479013</v>
      </c>
      <c r="AF286" s="9">
        <f t="shared" ca="1" si="118"/>
        <v>0.29667381465622789</v>
      </c>
    </row>
    <row r="287" spans="1:32">
      <c r="A287" s="6">
        <v>0.60317732443938588</v>
      </c>
      <c r="B287" s="6">
        <v>3.0163825884934119</v>
      </c>
      <c r="C287" s="6">
        <v>1.9668274156005088</v>
      </c>
      <c r="D287" s="6">
        <v>4.1653294655176891</v>
      </c>
      <c r="E287" s="6">
        <v>2.1883119633234522</v>
      </c>
      <c r="F287" s="6">
        <v>1.1536028916249299</v>
      </c>
      <c r="G287" s="6">
        <v>-0.60199488777756494</v>
      </c>
      <c r="H287" s="6">
        <v>-3.0030367069047736</v>
      </c>
      <c r="I287" s="40">
        <f>SUMPRODUCT(J287:O287,Results!B$12:G$12)+Results!$E$5*H287-AD287+AE287</f>
        <v>12.218639930671639</v>
      </c>
      <c r="J287" s="9">
        <f>SUMPRODUCT($A287:$F287,Results!$B$15:$G$15)</f>
        <v>4.9129125469147077</v>
      </c>
      <c r="K287" s="9">
        <f>SUMPRODUCT($A287:$F287,Results!$B$16:$G$16)</f>
        <v>-6.8024455531524124</v>
      </c>
      <c r="L287" s="9">
        <f>SUMPRODUCT($A287:$F287,Results!$B$17:$G$17)</f>
        <v>13.359544536448475</v>
      </c>
      <c r="M287" s="9">
        <f>SUMPRODUCT($A287:$F287,Results!$B$18:$G$18)</f>
        <v>1.0702254322515472</v>
      </c>
      <c r="N287" s="9">
        <f>SUMPRODUCT($A287:$F287,Results!$B$19:$G$19)</f>
        <v>-13.952123742513677</v>
      </c>
      <c r="O287" s="9">
        <f>SUMPRODUCT($A287:$F287,Results!$B$20:$G$20)</f>
        <v>12.651984290778216</v>
      </c>
      <c r="P287" s="9" cm="1">
        <f t="array" ref="P287">SUMPRODUCT(J287:O287,TRANSPOSE(BQ$20:BQ$25))+$AI$20-$BQ$27</f>
        <v>26.957970889295417</v>
      </c>
      <c r="Q287" s="27" cm="1">
        <f t="array" ref="Q287">SUMPRODUCT(J287:O287,TRANSPOSE(EX$20:EX$25))+$AI$20-$EX$27</f>
        <v>29.897522793735632</v>
      </c>
      <c r="R287" s="9">
        <f>I287-Results!$E$5*H287</f>
        <v>30.236860172100283</v>
      </c>
      <c r="S287" s="9" cm="1">
        <f t="array" ref="S287">SUMPRODUCT(J287:O287,TRANSPOSE(AW$28:AW$33))+$AI$20-$AH$26</f>
        <v>24.119825069023655</v>
      </c>
      <c r="T287" s="9">
        <f>SUMPRODUCT(J287:O287,Results!K$9:P$9)</f>
        <v>31.377821342650691</v>
      </c>
      <c r="U287" s="9">
        <f>SUMPRODUCT(J287:O287,Results!K$9:P$9)+$AI$20-$AH$31</f>
        <v>29.795592621577526</v>
      </c>
      <c r="V287" s="9">
        <f t="shared" si="119"/>
        <v>-14.739330958623778</v>
      </c>
      <c r="W287" s="9">
        <f t="shared" si="120"/>
        <v>-17.678882863063993</v>
      </c>
      <c r="X287" s="9">
        <f t="shared" si="121"/>
        <v>-18.018220241428644</v>
      </c>
      <c r="Y287" s="9">
        <f t="shared" si="122"/>
        <v>-11.901185138352016</v>
      </c>
      <c r="Z287" s="9">
        <f t="shared" si="123"/>
        <v>-20.523583496418492</v>
      </c>
      <c r="AA287" s="9">
        <f t="shared" si="124"/>
        <v>-17.576952690905888</v>
      </c>
      <c r="AC287" s="9">
        <v>-17.702653636127412</v>
      </c>
      <c r="AD287" s="9">
        <v>-17.702653636127412</v>
      </c>
      <c r="AE287" s="9">
        <f t="shared" si="125"/>
        <v>-17.702653636127412</v>
      </c>
      <c r="AF287" s="9">
        <f t="shared" ca="1" si="118"/>
        <v>0.83486666013939204</v>
      </c>
    </row>
    <row r="288" spans="1:32">
      <c r="A288" s="6">
        <v>0.88751677193989797</v>
      </c>
      <c r="B288" s="6">
        <v>2.3376213733659514</v>
      </c>
      <c r="C288" s="6">
        <v>1.8158441911533216</v>
      </c>
      <c r="D288" s="6">
        <v>3.2780556927979019</v>
      </c>
      <c r="E288" s="6">
        <v>2.3192340550071124</v>
      </c>
      <c r="F288" s="6">
        <v>1.0998253206745439</v>
      </c>
      <c r="G288" s="6">
        <v>-0.28495576729145256</v>
      </c>
      <c r="H288" s="6">
        <v>-2.6859975864186612</v>
      </c>
      <c r="I288" s="40">
        <f>SUMPRODUCT(J288:O288,Results!B$12:G$12)+Results!$E$5*H288-AD288+AE288</f>
        <v>15.631812983823746</v>
      </c>
      <c r="J288" s="9">
        <f>SUMPRODUCT($A288:$F288,Results!$B$15:$G$15)</f>
        <v>8.1427120139089997</v>
      </c>
      <c r="K288" s="9">
        <f>SUMPRODUCT($A288:$F288,Results!$B$16:$G$16)</f>
        <v>-6.4236475489371241</v>
      </c>
      <c r="L288" s="9">
        <f>SUMPRODUCT($A288:$F288,Results!$B$17:$G$17)</f>
        <v>11.656337928657683</v>
      </c>
      <c r="M288" s="9">
        <f>SUMPRODUCT($A288:$F288,Results!$B$18:$G$18)</f>
        <v>-0.5288568442866407</v>
      </c>
      <c r="N288" s="9">
        <f>SUMPRODUCT($A288:$F288,Results!$B$19:$G$19)</f>
        <v>-12.992004280327775</v>
      </c>
      <c r="O288" s="9">
        <f>SUMPRODUCT($A288:$F288,Results!$B$20:$G$20)</f>
        <v>10.761471601957533</v>
      </c>
      <c r="P288" s="9" cm="1">
        <f t="array" ref="P288">SUMPRODUCT(J288:O288,TRANSPOSE(BQ$20:BQ$25))+$AI$20-$BQ$27</f>
        <v>28.032218109602802</v>
      </c>
      <c r="Q288" s="27" cm="1">
        <f t="array" ref="Q288">SUMPRODUCT(J288:O288,TRANSPOSE(EX$20:EX$25))+$AI$20-$EX$27</f>
        <v>31.469960042589008</v>
      </c>
      <c r="R288" s="9">
        <f>I288-Results!$E$5*H288</f>
        <v>31.747798502335712</v>
      </c>
      <c r="S288" s="9" cm="1">
        <f t="array" ref="S288">SUMPRODUCT(J288:O288,TRANSPOSE(AW$28:AW$33))+$AI$20-$AH$26</f>
        <v>24.76869042023403</v>
      </c>
      <c r="T288" s="9">
        <f>SUMPRODUCT(J288:O288,Results!K$9:P$9)</f>
        <v>32.93242557336356</v>
      </c>
      <c r="U288" s="9">
        <f>SUMPRODUCT(J288:O288,Results!K$9:P$9)+$AI$20-$AH$31</f>
        <v>31.350196852290395</v>
      </c>
      <c r="V288" s="9">
        <f t="shared" si="119"/>
        <v>-12.400405125779056</v>
      </c>
      <c r="W288" s="9">
        <f t="shared" si="120"/>
        <v>-15.838147058765262</v>
      </c>
      <c r="X288" s="9">
        <f t="shared" si="121"/>
        <v>-16.115985518511966</v>
      </c>
      <c r="Y288" s="9">
        <f t="shared" si="122"/>
        <v>-9.136877436410284</v>
      </c>
      <c r="Z288" s="9">
        <f t="shared" si="123"/>
        <v>-17.110410443266385</v>
      </c>
      <c r="AA288" s="9">
        <f t="shared" si="124"/>
        <v>-15.718383868466649</v>
      </c>
      <c r="AC288" s="9">
        <v>-15.86181079780798</v>
      </c>
      <c r="AD288" s="9">
        <v>-15.86181079780798</v>
      </c>
      <c r="AE288" s="9">
        <f t="shared" si="125"/>
        <v>-15.86181079780798</v>
      </c>
      <c r="AF288" s="9">
        <f t="shared" ca="1" si="118"/>
        <v>0.24535420567753352</v>
      </c>
    </row>
    <row r="289" spans="1:32">
      <c r="A289" s="6">
        <v>2.4005645046611037</v>
      </c>
      <c r="B289" s="6">
        <v>0.38172367877776386</v>
      </c>
      <c r="C289" s="6">
        <v>5.9213596890763514</v>
      </c>
      <c r="D289" s="6">
        <v>3.5581119878918508</v>
      </c>
      <c r="E289" s="6">
        <v>1.1709702878247277</v>
      </c>
      <c r="F289" s="6">
        <v>1.619101585382638</v>
      </c>
      <c r="G289" s="6">
        <v>1.6610564152216199E-2</v>
      </c>
      <c r="H289" s="6">
        <v>-2.3844312549749924</v>
      </c>
      <c r="I289" s="40">
        <f>SUMPRODUCT(J289:O289,Results!B$12:G$12)+Results!$E$5*H289-AD289+AE289</f>
        <v>10.718558055281507</v>
      </c>
      <c r="J289" s="9">
        <f>SUMPRODUCT($A289:$F289,Results!$B$15:$G$15)</f>
        <v>20.608541515357231</v>
      </c>
      <c r="K289" s="9">
        <f>SUMPRODUCT($A289:$F289,Results!$B$16:$G$16)</f>
        <v>-13.738515282366727</v>
      </c>
      <c r="L289" s="9">
        <f>SUMPRODUCT($A289:$F289,Results!$B$17:$G$17)</f>
        <v>2.7879164059229136</v>
      </c>
      <c r="M289" s="9">
        <f>SUMPRODUCT($A289:$F289,Results!$B$18:$G$18)</f>
        <v>-10.592299604276677</v>
      </c>
      <c r="N289" s="9">
        <f>SUMPRODUCT($A289:$F289,Results!$B$19:$G$19)</f>
        <v>-23.166167780758343</v>
      </c>
      <c r="O289" s="9">
        <f>SUMPRODUCT($A289:$F289,Results!$B$20:$G$20)</f>
        <v>7.2714638737671997</v>
      </c>
      <c r="P289" s="9" cm="1">
        <f t="array" ref="P289">SUMPRODUCT(J289:O289,TRANSPOSE(BQ$20:BQ$25))+$AI$20-$BQ$27</f>
        <v>26.654665260277618</v>
      </c>
      <c r="Q289" s="27" cm="1">
        <f t="array" ref="Q289">SUMPRODUCT(J289:O289,TRANSPOSE(EX$20:EX$25))+$AI$20-$EX$27</f>
        <v>25.062854091877455</v>
      </c>
      <c r="R289" s="9">
        <f>I289-Results!$E$5*H289</f>
        <v>25.025145585131462</v>
      </c>
      <c r="S289" s="9" cm="1">
        <f t="array" ref="S289">SUMPRODUCT(J289:O289,TRANSPOSE(AW$28:AW$33))+$AI$20-$AH$26</f>
        <v>40.176901752207598</v>
      </c>
      <c r="T289" s="9">
        <f>SUMPRODUCT(J289:O289,Results!K$9:P$9)</f>
        <v>25.824600649997372</v>
      </c>
      <c r="U289" s="9">
        <f>SUMPRODUCT(J289:O289,Results!K$9:P$9)+$AI$20-$AH$31</f>
        <v>24.242371928924214</v>
      </c>
      <c r="V289" s="9">
        <f t="shared" si="119"/>
        <v>-15.936107204996111</v>
      </c>
      <c r="W289" s="9">
        <f t="shared" si="120"/>
        <v>-14.344296036595948</v>
      </c>
      <c r="X289" s="9">
        <f t="shared" si="121"/>
        <v>-14.306587529849955</v>
      </c>
      <c r="Y289" s="9">
        <f t="shared" si="122"/>
        <v>-29.458343696926093</v>
      </c>
      <c r="Z289" s="9">
        <f t="shared" si="123"/>
        <v>-22.023665371808626</v>
      </c>
      <c r="AA289" s="9">
        <f t="shared" si="124"/>
        <v>-13.523813873642707</v>
      </c>
      <c r="AC289" s="9">
        <v>-14.337334579965434</v>
      </c>
      <c r="AD289" s="9">
        <v>-14.337334579965434</v>
      </c>
      <c r="AE289" s="9">
        <f t="shared" si="125"/>
        <v>-14.337334579965434</v>
      </c>
      <c r="AF289" s="9">
        <f t="shared" ca="1" si="118"/>
        <v>0.28446606865391499</v>
      </c>
    </row>
    <row r="290" spans="1:32">
      <c r="A290" s="6">
        <v>2.3184965936067679</v>
      </c>
      <c r="B290" s="6">
        <v>7.2623758376089445</v>
      </c>
      <c r="C290" s="6">
        <v>1.3045911818622027</v>
      </c>
      <c r="D290" s="6">
        <v>1.7674021498801846</v>
      </c>
      <c r="E290" s="6">
        <v>3.7252617869744697</v>
      </c>
      <c r="F290" s="6">
        <v>4.5576606599470777E-2</v>
      </c>
      <c r="G290" s="6">
        <v>1.2282466254626816</v>
      </c>
      <c r="H290" s="6">
        <v>-1.1727951936645269</v>
      </c>
      <c r="I290" s="40">
        <f>SUMPRODUCT(J290:O290,Results!B$12:G$12)+Results!$E$5*H290-AD290+AE290</f>
        <v>34.914824219020851</v>
      </c>
      <c r="J290" s="9">
        <f>SUMPRODUCT($A290:$F290,Results!$B$15:$G$15)</f>
        <v>6.8745208213592646</v>
      </c>
      <c r="K290" s="9">
        <f>SUMPRODUCT($A290:$F290,Results!$B$16:$G$16)</f>
        <v>-14.956976954376385</v>
      </c>
      <c r="L290" s="9">
        <f>SUMPRODUCT($A290:$F290,Results!$B$17:$G$17)</f>
        <v>15.986502441009925</v>
      </c>
      <c r="M290" s="9">
        <f>SUMPRODUCT($A290:$F290,Results!$B$18:$G$18)</f>
        <v>1.2734271960958279</v>
      </c>
      <c r="N290" s="9">
        <f>SUMPRODUCT($A290:$F290,Results!$B$19:$G$19)</f>
        <v>-11.064257680376633</v>
      </c>
      <c r="O290" s="9">
        <f>SUMPRODUCT($A290:$F290,Results!$B$20:$G$20)</f>
        <v>22.812867306791762</v>
      </c>
      <c r="P290" s="9" cm="1">
        <f t="array" ref="P290">SUMPRODUCT(J290:O290,TRANSPOSE(BQ$20:BQ$25))+$AI$20-$BQ$27</f>
        <v>35.257771816824722</v>
      </c>
      <c r="Q290" s="27" cm="1">
        <f t="array" ref="Q290">SUMPRODUCT(J290:O290,TRANSPOSE(EX$20:EX$25))+$AI$20-$EX$27</f>
        <v>39.6987559888112</v>
      </c>
      <c r="R290" s="9">
        <f>I290-Results!$E$5*H290</f>
        <v>41.951595381008012</v>
      </c>
      <c r="S290" s="9" cm="1">
        <f t="array" ref="S290">SUMPRODUCT(J290:O290,TRANSPOSE(AW$28:AW$33))+$AI$20-$AH$26</f>
        <v>29.1113314285558</v>
      </c>
      <c r="T290" s="9">
        <f>SUMPRODUCT(J290:O290,Results!K$9:P$9)</f>
        <v>43.559442375841769</v>
      </c>
      <c r="U290" s="9">
        <f>SUMPRODUCT(J290:O290,Results!K$9:P$9)+$AI$20-$AH$31</f>
        <v>41.977213654768605</v>
      </c>
      <c r="V290" s="9">
        <f t="shared" si="119"/>
        <v>-0.34294759780387096</v>
      </c>
      <c r="W290" s="9">
        <f t="shared" si="120"/>
        <v>-4.7839317697903496</v>
      </c>
      <c r="X290" s="9">
        <f t="shared" si="121"/>
        <v>-7.0367711619871613</v>
      </c>
      <c r="Y290" s="9">
        <f t="shared" si="122"/>
        <v>5.8034927904650502</v>
      </c>
      <c r="Z290" s="9">
        <f t="shared" si="123"/>
        <v>2.1726007919307193</v>
      </c>
      <c r="AA290" s="9">
        <f t="shared" si="124"/>
        <v>-7.0623894357477539</v>
      </c>
      <c r="AC290" s="9">
        <v>-4.8458051992040865</v>
      </c>
      <c r="AD290" s="9">
        <v>-4.8458051992040865</v>
      </c>
      <c r="AE290" s="9">
        <f t="shared" si="125"/>
        <v>-4.8458051992040865</v>
      </c>
      <c r="AF290" s="9">
        <f t="shared" ca="1" si="118"/>
        <v>0.21211517985160677</v>
      </c>
    </row>
    <row r="291" spans="1:32">
      <c r="A291" s="6">
        <v>0.24867500722319849</v>
      </c>
      <c r="B291" s="6">
        <v>0.35906117437619589</v>
      </c>
      <c r="C291" s="6">
        <v>0.85612293200060352</v>
      </c>
      <c r="D291" s="6">
        <v>6.6315527763351305</v>
      </c>
      <c r="E291" s="6">
        <v>3.1958095229339953</v>
      </c>
      <c r="F291" s="6">
        <v>4.8056579536449515</v>
      </c>
      <c r="G291" s="6">
        <v>6.8803743494038301</v>
      </c>
      <c r="H291" s="6">
        <v>4.479332530276622</v>
      </c>
      <c r="I291" s="40">
        <f>SUMPRODUCT(J291:O291,Results!B$12:G$12)+Results!$E$5*H291-AD291+AE291</f>
        <v>71.117351320801788</v>
      </c>
      <c r="J291" s="9">
        <f>SUMPRODUCT($A291:$F291,Results!$B$15:$G$15)</f>
        <v>10.953786095919583</v>
      </c>
      <c r="K291" s="9">
        <f>SUMPRODUCT($A291:$F291,Results!$B$16:$G$16)</f>
        <v>-0.71791093908754233</v>
      </c>
      <c r="L291" s="9">
        <f>SUMPRODUCT($A291:$F291,Results!$B$17:$G$17)</f>
        <v>21.540098278270698</v>
      </c>
      <c r="M291" s="9">
        <f>SUMPRODUCT($A291:$F291,Results!$B$18:$G$18)</f>
        <v>5.2762123717691516</v>
      </c>
      <c r="N291" s="9">
        <f>SUMPRODUCT($A291:$F291,Results!$B$19:$G$19)</f>
        <v>-15.770441189721954</v>
      </c>
      <c r="O291" s="9">
        <f>SUMPRODUCT($A291:$F291,Results!$B$20:$G$20)</f>
        <v>8.3663207531488375</v>
      </c>
      <c r="P291" s="9" cm="1">
        <f t="array" ref="P291">SUMPRODUCT(J291:O291,TRANSPOSE(BQ$20:BQ$25))+$AI$20-$BQ$27</f>
        <v>45.109896796123117</v>
      </c>
      <c r="Q291" s="27" cm="1">
        <f t="array" ref="Q291">SUMPRODUCT(J291:O291,TRANSPOSE(EX$20:EX$25))+$AI$20-$EX$27</f>
        <v>46.741716456753096</v>
      </c>
      <c r="R291" s="9">
        <f>I291-Results!$E$5*H291</f>
        <v>44.241356139142056</v>
      </c>
      <c r="S291" s="9" cm="1">
        <f t="array" ref="S291">SUMPRODUCT(J291:O291,TRANSPOSE(AW$28:AW$33))+$AI$20-$AH$26</f>
        <v>31.476402231131317</v>
      </c>
      <c r="T291" s="9">
        <f>SUMPRODUCT(J291:O291,Results!K$9:P$9)</f>
        <v>46.640758817606454</v>
      </c>
      <c r="U291" s="9">
        <f>SUMPRODUCT(J291:O291,Results!K$9:P$9)+$AI$20-$AH$31</f>
        <v>45.058530096533303</v>
      </c>
      <c r="V291" s="9">
        <f t="shared" si="119"/>
        <v>26.007454524678671</v>
      </c>
      <c r="W291" s="9">
        <f t="shared" si="120"/>
        <v>24.375634864048692</v>
      </c>
      <c r="X291" s="9">
        <f t="shared" si="121"/>
        <v>26.875995181659732</v>
      </c>
      <c r="Y291" s="9">
        <f t="shared" si="122"/>
        <v>39.640949089670471</v>
      </c>
      <c r="Z291" s="9">
        <f t="shared" si="123"/>
        <v>38.375127893711657</v>
      </c>
      <c r="AA291" s="9">
        <f t="shared" si="124"/>
        <v>26.058821224268485</v>
      </c>
      <c r="AC291" s="9">
        <v>24.403122430625785</v>
      </c>
      <c r="AD291" s="9">
        <v>24.403122430625785</v>
      </c>
      <c r="AE291" s="9">
        <f t="shared" si="125"/>
        <v>24.403122430625785</v>
      </c>
      <c r="AF291" s="9">
        <f t="shared" ca="1" si="118"/>
        <v>0.16341224335925808</v>
      </c>
    </row>
    <row r="292" spans="1:32">
      <c r="A292" s="6">
        <v>2.0087664283061306</v>
      </c>
      <c r="B292" s="6">
        <v>2.6286900643566451</v>
      </c>
      <c r="C292" s="6">
        <v>9.2130967669606673E-3</v>
      </c>
      <c r="D292" s="6">
        <v>0.4663616372575568</v>
      </c>
      <c r="E292" s="6">
        <v>1.5536727099150749</v>
      </c>
      <c r="F292" s="6">
        <v>0.10391802692216739</v>
      </c>
      <c r="G292" s="6">
        <v>8.1622379627755581</v>
      </c>
      <c r="H292" s="6">
        <v>5.7611961436483501</v>
      </c>
      <c r="I292" s="40">
        <f>SUMPRODUCT(J292:O292,Results!B$12:G$12)+Results!$E$5*H292-AD292+AE292</f>
        <v>54.653875764732547</v>
      </c>
      <c r="J292" s="9">
        <f>SUMPRODUCT($A292:$F292,Results!$B$15:$G$15)</f>
        <v>6.6200626390333692</v>
      </c>
      <c r="K292" s="9">
        <f>SUMPRODUCT($A292:$F292,Results!$B$16:$G$16)</f>
        <v>-8.3132129453709638</v>
      </c>
      <c r="L292" s="9">
        <f>SUMPRODUCT($A292:$F292,Results!$B$17:$G$17)</f>
        <v>4.1430279564551018</v>
      </c>
      <c r="M292" s="9">
        <f>SUMPRODUCT($A292:$F292,Results!$B$18:$G$18)</f>
        <v>0.81536567250677205</v>
      </c>
      <c r="N292" s="9">
        <f>SUMPRODUCT($A292:$F292,Results!$B$19:$G$19)</f>
        <v>-2.2648869316178057</v>
      </c>
      <c r="O292" s="9">
        <f>SUMPRODUCT($A292:$F292,Results!$B$20:$G$20)</f>
        <v>11.748873934050609</v>
      </c>
      <c r="P292" s="9" cm="1">
        <f t="array" ref="P292">SUMPRODUCT(J292:O292,TRANSPOSE(BQ$20:BQ$25))+$AI$20-$BQ$27</f>
        <v>14.884868381044122</v>
      </c>
      <c r="Q292" s="27" cm="1">
        <f t="array" ref="Q292">SUMPRODUCT(J292:O292,TRANSPOSE(EX$20:EX$25))+$AI$20-$EX$27</f>
        <v>18.926082672784965</v>
      </c>
      <c r="R292" s="9">
        <f>I292-Results!$E$5*H292</f>
        <v>20.086698902842443</v>
      </c>
      <c r="S292" s="9" cm="1">
        <f t="array" ref="S292">SUMPRODUCT(J292:O292,TRANSPOSE(AW$28:AW$33))+$AI$20-$AH$26</f>
        <v>9.4109894063314812</v>
      </c>
      <c r="T292" s="9">
        <f>SUMPRODUCT(J292:O292,Results!K$9:P$9)</f>
        <v>20.807937973790992</v>
      </c>
      <c r="U292" s="9">
        <f>SUMPRODUCT(J292:O292,Results!K$9:P$9)+$AI$20-$AH$31</f>
        <v>19.225709252717834</v>
      </c>
      <c r="V292" s="9">
        <f t="shared" si="119"/>
        <v>39.769007383688425</v>
      </c>
      <c r="W292" s="9">
        <f t="shared" si="120"/>
        <v>35.727793091947582</v>
      </c>
      <c r="X292" s="9">
        <f t="shared" si="121"/>
        <v>34.567176861890104</v>
      </c>
      <c r="Y292" s="9">
        <f t="shared" si="122"/>
        <v>45.242886358401066</v>
      </c>
      <c r="Z292" s="9">
        <f t="shared" si="123"/>
        <v>21.911652337642415</v>
      </c>
      <c r="AA292" s="9">
        <f t="shared" si="124"/>
        <v>35.428166512014712</v>
      </c>
      <c r="AC292" s="9">
        <v>35.695750232068889</v>
      </c>
      <c r="AD292" s="9">
        <v>35.695750232068889</v>
      </c>
      <c r="AE292" s="9">
        <f t="shared" si="125"/>
        <v>35.695750232068889</v>
      </c>
      <c r="AF292" s="9">
        <f t="shared" ca="1" si="118"/>
        <v>0.80599687890590255</v>
      </c>
    </row>
    <row r="293" spans="1:32">
      <c r="A293" s="6">
        <v>1.8940263168347971</v>
      </c>
      <c r="B293" s="6">
        <v>1.0214533441378559</v>
      </c>
      <c r="C293" s="6">
        <v>-0.65957650071276497</v>
      </c>
      <c r="D293" s="6">
        <v>8.5858716985500099</v>
      </c>
      <c r="E293" s="6">
        <v>2.3870216489648364</v>
      </c>
      <c r="F293" s="6">
        <v>1.9354850193852313</v>
      </c>
      <c r="G293" s="6">
        <v>-0.28791013521454767</v>
      </c>
      <c r="H293" s="6">
        <v>-2.6889519543417562</v>
      </c>
      <c r="I293" s="40">
        <f>SUMPRODUCT(J293:O293,Results!B$12:G$12)+Results!$E$5*H293-AD293+AE293</f>
        <v>32.802069312654957</v>
      </c>
      <c r="J293" s="9">
        <f>SUMPRODUCT($A293:$F293,Results!$B$15:$G$15)</f>
        <v>7.9622006611650944</v>
      </c>
      <c r="K293" s="9">
        <f>SUMPRODUCT($A293:$F293,Results!$B$16:$G$16)</f>
        <v>-6.4755277085634368</v>
      </c>
      <c r="L293" s="9">
        <f>SUMPRODUCT($A293:$F293,Results!$B$17:$G$17)</f>
        <v>14.540055154209016</v>
      </c>
      <c r="M293" s="9">
        <f>SUMPRODUCT($A293:$F293,Results!$B$18:$G$18)</f>
        <v>9.7969845564408331</v>
      </c>
      <c r="N293" s="9">
        <f>SUMPRODUCT($A293:$F293,Results!$B$19:$G$19)</f>
        <v>-10.458305270702905</v>
      </c>
      <c r="O293" s="9">
        <f>SUMPRODUCT($A293:$F293,Results!$B$20:$G$20)</f>
        <v>23.64153311812246</v>
      </c>
      <c r="P293" s="9" cm="1">
        <f t="array" ref="P293">SUMPRODUCT(J293:O293,TRANSPOSE(BQ$20:BQ$25))+$AI$20-$BQ$27</f>
        <v>41.879222890058365</v>
      </c>
      <c r="Q293" s="27" cm="1">
        <f t="array" ref="Q293">SUMPRODUCT(J293:O293,TRANSPOSE(EX$20:EX$25))+$AI$20-$EX$27</f>
        <v>50.20030016863771</v>
      </c>
      <c r="R293" s="9">
        <f>I293-Results!$E$5*H293</f>
        <v>48.935781038705493</v>
      </c>
      <c r="S293" s="9" cm="1">
        <f t="array" ref="S293">SUMPRODUCT(J293:O293,TRANSPOSE(AW$28:AW$33))+$AI$20-$AH$26</f>
        <v>23.144262554674739</v>
      </c>
      <c r="T293" s="9">
        <f>SUMPRODUCT(J293:O293,Results!K$9:P$9)</f>
        <v>50.350318332180549</v>
      </c>
      <c r="U293" s="9">
        <f>SUMPRODUCT(J293:O293,Results!K$9:P$9)+$AI$20-$AH$31</f>
        <v>48.768089611107399</v>
      </c>
      <c r="V293" s="9">
        <f t="shared" si="119"/>
        <v>-9.0771535774034078</v>
      </c>
      <c r="W293" s="9">
        <f t="shared" si="120"/>
        <v>-17.398230855982753</v>
      </c>
      <c r="X293" s="9">
        <f t="shared" si="121"/>
        <v>-16.133711726050535</v>
      </c>
      <c r="Y293" s="9">
        <f t="shared" si="122"/>
        <v>9.657806757980218</v>
      </c>
      <c r="Z293" s="9">
        <f t="shared" si="123"/>
        <v>5.9845885564826062E-2</v>
      </c>
      <c r="AA293" s="9">
        <f t="shared" si="124"/>
        <v>-15.966020298452442</v>
      </c>
      <c r="AC293" s="9">
        <v>-17.41449498481979</v>
      </c>
      <c r="AD293" s="9">
        <v>-17.41449498481979</v>
      </c>
      <c r="AE293" s="9">
        <f t="shared" si="125"/>
        <v>-17.41449498481979</v>
      </c>
      <c r="AF293" s="9">
        <f t="shared" ca="1" si="118"/>
        <v>0.58963357763638446</v>
      </c>
    </row>
    <row r="294" spans="1:32">
      <c r="A294" s="6">
        <v>5.7831938937332623</v>
      </c>
      <c r="B294" s="6">
        <v>2.3659237429345854</v>
      </c>
      <c r="C294" s="6">
        <v>6.4147123256073977</v>
      </c>
      <c r="D294" s="6">
        <v>7.9972892391099766</v>
      </c>
      <c r="E294" s="6">
        <v>-0.64695198520300434</v>
      </c>
      <c r="F294" s="6">
        <v>0.75882176171885618</v>
      </c>
      <c r="G294" s="6">
        <v>3.0756296898411821</v>
      </c>
      <c r="H294" s="6">
        <v>0.67458787071397364</v>
      </c>
      <c r="I294" s="40">
        <f>SUMPRODUCT(J294:O294,Results!B$12:G$12)+Results!$E$5*H294-AD294+AE294</f>
        <v>25.199733531514099</v>
      </c>
      <c r="J294" s="9">
        <f>SUMPRODUCT($A294:$F294,Results!$B$15:$G$15)</f>
        <v>19.305185873599576</v>
      </c>
      <c r="K294" s="9">
        <f>SUMPRODUCT($A294:$F294,Results!$B$16:$G$16)</f>
        <v>-29.349379426904246</v>
      </c>
      <c r="L294" s="9">
        <f>SUMPRODUCT($A294:$F294,Results!$B$17:$G$17)</f>
        <v>-5.0300359473534151</v>
      </c>
      <c r="M294" s="9">
        <f>SUMPRODUCT($A294:$F294,Results!$B$18:$G$18)</f>
        <v>-4.4586100319689868</v>
      </c>
      <c r="N294" s="9">
        <f>SUMPRODUCT($A294:$F294,Results!$B$19:$G$19)</f>
        <v>-22.607689109951313</v>
      </c>
      <c r="O294" s="9">
        <f>SUMPRODUCT($A294:$F294,Results!$B$20:$G$20)</f>
        <v>29.93836628808636</v>
      </c>
      <c r="P294" s="9" cm="1">
        <f t="array" ref="P294">SUMPRODUCT(J294:O294,TRANSPOSE(BQ$20:BQ$25))+$AI$20-$BQ$27</f>
        <v>22.238155169200347</v>
      </c>
      <c r="Q294" s="27" cm="1">
        <f t="array" ref="Q294">SUMPRODUCT(J294:O294,TRANSPOSE(EX$20:EX$25))+$AI$20-$EX$27</f>
        <v>20.409373789804391</v>
      </c>
      <c r="R294" s="9">
        <f>I294-Results!$E$5*H294</f>
        <v>21.152206307230259</v>
      </c>
      <c r="S294" s="9" cm="1">
        <f t="array" ref="S294">SUMPRODUCT(J294:O294,TRANSPOSE(AW$28:AW$33))+$AI$20-$AH$26</f>
        <v>37.861950623840656</v>
      </c>
      <c r="T294" s="9">
        <f>SUMPRODUCT(J294:O294,Results!K$9:P$9)</f>
        <v>21.087202959934928</v>
      </c>
      <c r="U294" s="9">
        <f>SUMPRODUCT(J294:O294,Results!K$9:P$9)+$AI$20-$AH$31</f>
        <v>19.50497423886177</v>
      </c>
      <c r="V294" s="9">
        <f t="shared" si="119"/>
        <v>2.9615783623137517</v>
      </c>
      <c r="W294" s="9">
        <f t="shared" si="120"/>
        <v>4.7903597417097075</v>
      </c>
      <c r="X294" s="9">
        <f t="shared" si="121"/>
        <v>4.04752722428384</v>
      </c>
      <c r="Y294" s="9">
        <f t="shared" si="122"/>
        <v>-12.662217092326557</v>
      </c>
      <c r="Z294" s="9">
        <f t="shared" si="123"/>
        <v>-7.5424898955760327</v>
      </c>
      <c r="AA294" s="9">
        <f t="shared" si="124"/>
        <v>5.6947592926523285</v>
      </c>
      <c r="AC294" s="9">
        <v>4.7960842735923066</v>
      </c>
      <c r="AD294" s="9">
        <v>4.7960842735923066</v>
      </c>
      <c r="AE294" s="9">
        <f t="shared" si="125"/>
        <v>4.7960842735923066</v>
      </c>
      <c r="AF294" s="9">
        <f t="shared" ca="1" si="118"/>
        <v>0.16464484763653298</v>
      </c>
    </row>
    <row r="295" spans="1:32">
      <c r="A295" s="6">
        <v>-4.2562308301539504</v>
      </c>
      <c r="B295" s="6">
        <v>-1.5528708841239363</v>
      </c>
      <c r="C295" s="6">
        <v>-2.0932343011435885</v>
      </c>
      <c r="D295" s="6">
        <v>3.2308049348916654</v>
      </c>
      <c r="E295" s="6">
        <v>-0.64872982175516025</v>
      </c>
      <c r="F295" s="6">
        <v>1.0515125276146013</v>
      </c>
      <c r="G295" s="6">
        <v>4.1431720746368512</v>
      </c>
      <c r="H295" s="6">
        <v>1.7421302555096427</v>
      </c>
      <c r="I295" s="40">
        <f>SUMPRODUCT(J295:O295,Results!B$12:G$12)+Results!$E$5*H295-AD295+AE295</f>
        <v>-2.2421838716361719E-2</v>
      </c>
      <c r="J295" s="9">
        <f>SUMPRODUCT($A295:$F295,Results!$B$15:$G$15)</f>
        <v>-18.823476993410729</v>
      </c>
      <c r="K295" s="9">
        <f>SUMPRODUCT($A295:$F295,Results!$B$16:$G$16)</f>
        <v>15.982094659392455</v>
      </c>
      <c r="L295" s="9">
        <f>SUMPRODUCT($A295:$F295,Results!$B$17:$G$17)</f>
        <v>9.5599802385313701</v>
      </c>
      <c r="M295" s="9">
        <f>SUMPRODUCT($A295:$F295,Results!$B$18:$G$18)</f>
        <v>9.6644320543700086</v>
      </c>
      <c r="N295" s="9">
        <f>SUMPRODUCT($A295:$F295,Results!$B$19:$G$19)</f>
        <v>2.3674594684401207</v>
      </c>
      <c r="O295" s="9">
        <f>SUMPRODUCT($A295:$F295,Results!$B$20:$G$20)</f>
        <v>-8.207409923208953</v>
      </c>
      <c r="P295" s="9" cm="1">
        <f t="array" ref="P295">SUMPRODUCT(J295:O295,TRANSPOSE(BQ$20:BQ$25))+$AI$20-$BQ$27</f>
        <v>-12.874374882983012</v>
      </c>
      <c r="Q295" s="27" cm="1">
        <f t="array" ref="Q295">SUMPRODUCT(J295:O295,TRANSPOSE(EX$20:EX$25))+$AI$20-$EX$27</f>
        <v>-9.3356783275663275</v>
      </c>
      <c r="R295" s="9">
        <f>I295-Results!$E$5*H295</f>
        <v>-10.475203371774217</v>
      </c>
      <c r="S295" s="9" cm="1">
        <f t="array" ref="S295">SUMPRODUCT(J295:O295,TRANSPOSE(AW$28:AW$33))+$AI$20-$AH$26</f>
        <v>-22.073264869408217</v>
      </c>
      <c r="T295" s="9">
        <f>SUMPRODUCT(J295:O295,Results!K$9:P$9)</f>
        <v>-10.586146902149785</v>
      </c>
      <c r="U295" s="9">
        <f>SUMPRODUCT(J295:O295,Results!K$9:P$9)+$AI$20-$AH$31</f>
        <v>-12.168375623222943</v>
      </c>
      <c r="V295" s="9">
        <f t="shared" si="119"/>
        <v>12.851953044266651</v>
      </c>
      <c r="W295" s="9">
        <f t="shared" si="120"/>
        <v>9.3132564888499658</v>
      </c>
      <c r="X295" s="9">
        <f t="shared" si="121"/>
        <v>10.452781533057856</v>
      </c>
      <c r="Y295" s="9">
        <f t="shared" si="122"/>
        <v>22.050843030691855</v>
      </c>
      <c r="Z295" s="9">
        <f t="shared" si="123"/>
        <v>-32.764645265806493</v>
      </c>
      <c r="AA295" s="9">
        <f t="shared" si="124"/>
        <v>12.145953784506581</v>
      </c>
      <c r="AC295" s="9">
        <v>9.3141775324462586</v>
      </c>
      <c r="AD295" s="9">
        <v>9.3141775324462586</v>
      </c>
      <c r="AE295" s="9">
        <f t="shared" si="125"/>
        <v>9.3141775324462586</v>
      </c>
      <c r="AF295" s="9">
        <f t="shared" ca="1" si="118"/>
        <v>0.72689685127747206</v>
      </c>
    </row>
    <row r="296" spans="1:32">
      <c r="A296" s="6">
        <v>2.153919472095537</v>
      </c>
      <c r="B296" s="6">
        <v>6.4137051073797435</v>
      </c>
      <c r="C296" s="6">
        <v>0.20668930730545773</v>
      </c>
      <c r="D296" s="6">
        <v>6.0479775326192052E-2</v>
      </c>
      <c r="E296" s="6">
        <v>5.2987420432824779</v>
      </c>
      <c r="F296" s="6">
        <v>4.388827387771558</v>
      </c>
      <c r="G296" s="6">
        <v>8.9642979379680572</v>
      </c>
      <c r="H296" s="6">
        <v>6.5632561188408491</v>
      </c>
      <c r="I296" s="40">
        <f>SUMPRODUCT(J296:O296,Results!B$12:G$12)+Results!$E$5*H296-AD296+AE296</f>
        <v>87.304826487871054</v>
      </c>
      <c r="J296" s="9">
        <f>SUMPRODUCT($A296:$F296,Results!$B$15:$G$15)</f>
        <v>13.878065373687413</v>
      </c>
      <c r="K296" s="9">
        <f>SUMPRODUCT($A296:$F296,Results!$B$16:$G$16)</f>
        <v>-10.080751815936573</v>
      </c>
      <c r="L296" s="9">
        <f>SUMPRODUCT($A296:$F296,Results!$B$17:$G$17)</f>
        <v>25.02473051507895</v>
      </c>
      <c r="M296" s="9">
        <f>SUMPRODUCT($A296:$F296,Results!$B$18:$G$18)</f>
        <v>2.7252790969685314</v>
      </c>
      <c r="N296" s="9">
        <f>SUMPRODUCT($A296:$F296,Results!$B$19:$G$19)</f>
        <v>-9.3482821894707886</v>
      </c>
      <c r="O296" s="9">
        <f>SUMPRODUCT($A296:$F296,Results!$B$20:$G$20)</f>
        <v>12.84768899202011</v>
      </c>
      <c r="P296" s="9" cm="1">
        <f t="array" ref="P296">SUMPRODUCT(J296:O296,TRANSPOSE(BQ$20:BQ$25))+$AI$20-$BQ$27</f>
        <v>48.75251820284894</v>
      </c>
      <c r="Q296" s="27" cm="1">
        <f t="array" ref="Q296">SUMPRODUCT(J296:O296,TRANSPOSE(EX$20:EX$25))+$AI$20-$EX$27</f>
        <v>47.793520351865965</v>
      </c>
      <c r="R296" s="9">
        <f>I296-Results!$E$5*H296</f>
        <v>47.925289774825956</v>
      </c>
      <c r="S296" s="9" cm="1">
        <f t="array" ref="S296">SUMPRODUCT(J296:O296,TRANSPOSE(AW$28:AW$33))+$AI$20-$AH$26</f>
        <v>34.634341322782106</v>
      </c>
      <c r="T296" s="9">
        <f>SUMPRODUCT(J296:O296,Results!K$9:P$9)</f>
        <v>51.261731466623544</v>
      </c>
      <c r="U296" s="9">
        <f>SUMPRODUCT(J296:O296,Results!K$9:P$9)+$AI$20-$AH$31</f>
        <v>49.679502745550394</v>
      </c>
      <c r="V296" s="9">
        <f t="shared" si="119"/>
        <v>38.552308285022114</v>
      </c>
      <c r="W296" s="9">
        <f t="shared" si="120"/>
        <v>39.511306136005089</v>
      </c>
      <c r="X296" s="9">
        <f t="shared" si="121"/>
        <v>39.379536713045098</v>
      </c>
      <c r="Y296" s="9">
        <f t="shared" si="122"/>
        <v>52.670485165088948</v>
      </c>
      <c r="Z296" s="9">
        <f t="shared" si="123"/>
        <v>54.562603060780923</v>
      </c>
      <c r="AA296" s="9">
        <f t="shared" si="124"/>
        <v>37.62532374232066</v>
      </c>
      <c r="AC296" s="9">
        <v>39.507796765492145</v>
      </c>
      <c r="AD296" s="9">
        <v>39.507796765492145</v>
      </c>
      <c r="AE296" s="9">
        <f t="shared" si="125"/>
        <v>39.507796765492145</v>
      </c>
      <c r="AF296" s="9">
        <f t="shared" ca="1" si="118"/>
        <v>0.17482950047117951</v>
      </c>
    </row>
    <row r="297" spans="1:32">
      <c r="A297" s="6">
        <v>2.7291049707061883</v>
      </c>
      <c r="B297" s="6">
        <v>4.4962712361465744</v>
      </c>
      <c r="C297" s="6">
        <v>2.2046876961620301</v>
      </c>
      <c r="D297" s="6">
        <v>5.9361739897017705</v>
      </c>
      <c r="E297" s="6">
        <v>3.0696687525983095</v>
      </c>
      <c r="F297" s="6">
        <v>-0.24905534709877947</v>
      </c>
      <c r="G297" s="6">
        <v>5.7971925393403092</v>
      </c>
      <c r="H297" s="6">
        <v>3.3961507202131007</v>
      </c>
      <c r="I297" s="40">
        <f>SUMPRODUCT(J297:O297,Results!B$12:G$12)+Results!$E$5*H297-AD297+AE297</f>
        <v>71.731151779666348</v>
      </c>
      <c r="J297" s="9">
        <f>SUMPRODUCT($A297:$F297,Results!$B$15:$G$15)</f>
        <v>11.505361135433699</v>
      </c>
      <c r="K297" s="9">
        <f>SUMPRODUCT($A297:$F297,Results!$B$16:$G$16)</f>
        <v>-15.39148264830806</v>
      </c>
      <c r="L297" s="9">
        <f>SUMPRODUCT($A297:$F297,Results!$B$17:$G$17)</f>
        <v>12.876515206851465</v>
      </c>
      <c r="M297" s="9">
        <f>SUMPRODUCT($A297:$F297,Results!$B$18:$G$18)</f>
        <v>1.1050747319819456</v>
      </c>
      <c r="N297" s="9">
        <f>SUMPRODUCT($A297:$F297,Results!$B$19:$G$19)</f>
        <v>-17.17508245339809</v>
      </c>
      <c r="O297" s="9">
        <f>SUMPRODUCT($A297:$F297,Results!$B$20:$G$20)</f>
        <v>27.112107829774917</v>
      </c>
      <c r="P297" s="9" cm="1">
        <f t="array" ref="P297">SUMPRODUCT(J297:O297,TRANSPOSE(BQ$20:BQ$25))+$AI$20-$BQ$27</f>
        <v>42.625518665362158</v>
      </c>
      <c r="Q297" s="27" cm="1">
        <f t="array" ref="Q297">SUMPRODUCT(J297:O297,TRANSPOSE(EX$20:EX$25))+$AI$20-$EX$27</f>
        <v>50.150058952808422</v>
      </c>
      <c r="R297" s="9">
        <f>I297-Results!$E$5*H297</f>
        <v>51.354247458387746</v>
      </c>
      <c r="S297" s="9" cm="1">
        <f t="array" ref="S297">SUMPRODUCT(J297:O297,TRANSPOSE(AW$28:AW$33))+$AI$20-$AH$26</f>
        <v>36.653156832478359</v>
      </c>
      <c r="T297" s="9">
        <f>SUMPRODUCT(J297:O297,Results!K$9:P$9)</f>
        <v>52.54014836438337</v>
      </c>
      <c r="U297" s="9">
        <f>SUMPRODUCT(J297:O297,Results!K$9:P$9)+$AI$20-$AH$31</f>
        <v>50.95791964331022</v>
      </c>
      <c r="V297" s="9">
        <f t="shared" si="119"/>
        <v>29.10563311430419</v>
      </c>
      <c r="W297" s="9">
        <f t="shared" si="120"/>
        <v>21.581092826857926</v>
      </c>
      <c r="X297" s="9">
        <f t="shared" si="121"/>
        <v>20.376904321278602</v>
      </c>
      <c r="Y297" s="9">
        <f t="shared" si="122"/>
        <v>35.077994947187989</v>
      </c>
      <c r="Z297" s="9">
        <f t="shared" si="123"/>
        <v>38.988928352576217</v>
      </c>
      <c r="AA297" s="9">
        <f t="shared" si="124"/>
        <v>20.773232136356128</v>
      </c>
      <c r="AC297" s="9">
        <v>21.523292736084045</v>
      </c>
      <c r="AD297" s="9">
        <v>21.523292736084045</v>
      </c>
      <c r="AE297" s="9">
        <f t="shared" si="125"/>
        <v>21.523292736084045</v>
      </c>
      <c r="AF297" s="9">
        <f t="shared" ca="1" si="118"/>
        <v>9.1648816253199428E-2</v>
      </c>
    </row>
    <row r="298" spans="1:32">
      <c r="A298" s="6">
        <v>-0.51062566735753423</v>
      </c>
      <c r="B298" s="6">
        <v>1.8981839031866574</v>
      </c>
      <c r="C298" s="6">
        <v>7.7219343191404199</v>
      </c>
      <c r="D298" s="6">
        <v>0.85495327552261857</v>
      </c>
      <c r="E298" s="6">
        <v>1.4482586551330845</v>
      </c>
      <c r="F298" s="6">
        <v>0.34947032081203117</v>
      </c>
      <c r="G298" s="6">
        <v>1.3642423143517401</v>
      </c>
      <c r="H298" s="6">
        <v>-1.0367995047754683</v>
      </c>
      <c r="I298" s="40">
        <f>SUMPRODUCT(J298:O298,Results!B$12:G$12)+Results!$E$5*H298-AD298+AE298</f>
        <v>7.9339349519587907</v>
      </c>
      <c r="J298" s="9">
        <f>SUMPRODUCT($A298:$F298,Results!$B$15:$G$15)</f>
        <v>12.432644478731522</v>
      </c>
      <c r="K298" s="9">
        <f>SUMPRODUCT($A298:$F298,Results!$B$16:$G$16)</f>
        <v>-7.8882444441791453</v>
      </c>
      <c r="L298" s="9">
        <f>SUMPRODUCT($A298:$F298,Results!$B$17:$G$17)</f>
        <v>6.7698516784517677</v>
      </c>
      <c r="M298" s="9">
        <f>SUMPRODUCT($A298:$F298,Results!$B$18:$G$18)</f>
        <v>-16.521792550499022</v>
      </c>
      <c r="N298" s="9">
        <f>SUMPRODUCT($A298:$F298,Results!$B$19:$G$19)</f>
        <v>-27.944837678139798</v>
      </c>
      <c r="O298" s="9">
        <f>SUMPRODUCT($A298:$F298,Results!$B$20:$G$20)</f>
        <v>-4.1527869916544873</v>
      </c>
      <c r="P298" s="9" cm="1">
        <f t="array" ref="P298">SUMPRODUCT(J298:O298,TRANSPOSE(BQ$20:BQ$25))+$AI$20-$BQ$27</f>
        <v>16.245601559250822</v>
      </c>
      <c r="Q298" s="27" cm="1">
        <f t="array" ref="Q298">SUMPRODUCT(J298:O298,TRANSPOSE(EX$20:EX$25))+$AI$20-$EX$27</f>
        <v>12.944138824721371</v>
      </c>
      <c r="R298" s="9">
        <f>I298-Results!$E$5*H298</f>
        <v>14.154731980611601</v>
      </c>
      <c r="S298" s="9" cm="1">
        <f t="array" ref="S298">SUMPRODUCT(J298:O298,TRANSPOSE(AW$28:AW$33))+$AI$20-$AH$26</f>
        <v>40.289360980730095</v>
      </c>
      <c r="T298" s="9">
        <f>SUMPRODUCT(J298:O298,Results!K$9:P$9)</f>
        <v>14.694440427699314</v>
      </c>
      <c r="U298" s="9">
        <f>SUMPRODUCT(J298:O298,Results!K$9:P$9)+$AI$20-$AH$31</f>
        <v>13.112211706626155</v>
      </c>
      <c r="V298" s="9">
        <f t="shared" si="119"/>
        <v>-8.3116666072920324</v>
      </c>
      <c r="W298" s="9">
        <f t="shared" si="120"/>
        <v>-5.0102038727625802</v>
      </c>
      <c r="X298" s="9">
        <f t="shared" si="121"/>
        <v>-6.22079702865281</v>
      </c>
      <c r="Y298" s="9">
        <f t="shared" si="122"/>
        <v>-32.355426028771305</v>
      </c>
      <c r="Z298" s="9">
        <f t="shared" si="123"/>
        <v>-24.808288475131341</v>
      </c>
      <c r="AA298" s="9">
        <f t="shared" si="124"/>
        <v>-5.1782767546673645</v>
      </c>
      <c r="AC298" s="9">
        <v>-5.0270417139425794</v>
      </c>
      <c r="AD298" s="9">
        <v>-5.0270417139425794</v>
      </c>
      <c r="AE298" s="9">
        <f t="shared" si="125"/>
        <v>-5.0270417139425794</v>
      </c>
      <c r="AF298" s="9">
        <f t="shared" ca="1" si="118"/>
        <v>0.32014819510354975</v>
      </c>
    </row>
    <row r="299" spans="1:32">
      <c r="A299" s="6">
        <v>2.4215006047201699</v>
      </c>
      <c r="B299" s="6">
        <v>3.7373413617142361</v>
      </c>
      <c r="C299" s="6">
        <v>3.9698660711676799</v>
      </c>
      <c r="D299" s="6">
        <v>2.0846145635820705</v>
      </c>
      <c r="E299" s="6">
        <v>1.7459626273913349</v>
      </c>
      <c r="F299" s="6">
        <v>14.182770921655322</v>
      </c>
      <c r="G299" s="6">
        <v>6.568137757949243</v>
      </c>
      <c r="H299" s="6">
        <v>4.167095938822035</v>
      </c>
      <c r="I299" s="40">
        <f>SUMPRODUCT(J299:O299,Results!B$12:G$12)+Results!$E$5*H299-AD299+AE299</f>
        <v>18.141825561042673</v>
      </c>
      <c r="J299" s="9">
        <f>SUMPRODUCT($A299:$F299,Results!$B$15:$G$15)</f>
        <v>14.512603879288577</v>
      </c>
      <c r="K299" s="9">
        <f>SUMPRODUCT($A299:$F299,Results!$B$16:$G$16)</f>
        <v>-12.712600179757755</v>
      </c>
      <c r="L299" s="9">
        <f>SUMPRODUCT($A299:$F299,Results!$B$17:$G$17)</f>
        <v>24.822874301509273</v>
      </c>
      <c r="M299" s="9">
        <f>SUMPRODUCT($A299:$F299,Results!$B$18:$G$18)</f>
        <v>5.2569120054310048</v>
      </c>
      <c r="N299" s="9">
        <f>SUMPRODUCT($A299:$F299,Results!$B$19:$G$19)</f>
        <v>-14.003531417212526</v>
      </c>
      <c r="O299" s="9">
        <f>SUMPRODUCT($A299:$F299,Results!$B$20:$G$20)</f>
        <v>-5.3725412650979045</v>
      </c>
      <c r="P299" s="9" cm="1">
        <f t="array" ref="P299">SUMPRODUCT(J299:O299,TRANSPOSE(BQ$20:BQ$25))+$AI$20-$BQ$27</f>
        <v>25.197018484637873</v>
      </c>
      <c r="Q299" s="27" cm="1">
        <f t="array" ref="Q299">SUMPRODUCT(J299:O299,TRANSPOSE(EX$20:EX$25))+$AI$20-$EX$27</f>
        <v>-2.3892719592295748</v>
      </c>
      <c r="R299" s="9">
        <f>I299-Results!$E$5*H299</f>
        <v>-6.8607500718895373</v>
      </c>
      <c r="S299" s="9" cm="1">
        <f t="array" ref="S299">SUMPRODUCT(J299:O299,TRANSPOSE(AW$28:AW$33))+$AI$20-$AH$26</f>
        <v>29.480618429645361</v>
      </c>
      <c r="T299" s="9">
        <f>SUMPRODUCT(J299:O299,Results!K$9:P$9)</f>
        <v>-2.5584185807833517</v>
      </c>
      <c r="U299" s="9">
        <f>SUMPRODUCT(J299:O299,Results!K$9:P$9)+$AI$20-$AH$31</f>
        <v>-4.1406473018565109</v>
      </c>
      <c r="V299" s="9">
        <f t="shared" si="119"/>
        <v>-7.0551929235952002</v>
      </c>
      <c r="W299" s="9">
        <f t="shared" si="120"/>
        <v>20.531097520272247</v>
      </c>
      <c r="X299" s="9">
        <f t="shared" si="121"/>
        <v>25.00257563293221</v>
      </c>
      <c r="Y299" s="9">
        <f t="shared" si="122"/>
        <v>-11.338792868602688</v>
      </c>
      <c r="Z299" s="9">
        <f t="shared" si="123"/>
        <v>-14.600397866047459</v>
      </c>
      <c r="AA299" s="9">
        <f t="shared" si="124"/>
        <v>22.282472862899183</v>
      </c>
      <c r="AC299" s="9">
        <v>20.732811280749779</v>
      </c>
      <c r="AD299" s="9">
        <v>20.732811280749779</v>
      </c>
      <c r="AE299" s="9">
        <f t="shared" si="125"/>
        <v>20.732811280749779</v>
      </c>
      <c r="AF299" s="9">
        <f t="shared" ca="1" si="118"/>
        <v>0.44881767181453325</v>
      </c>
    </row>
    <row r="300" spans="1:32">
      <c r="A300" s="6">
        <v>0.18835614846218793</v>
      </c>
      <c r="B300" s="6">
        <v>-0.37709321749256547</v>
      </c>
      <c r="C300" s="6">
        <v>0.97836234918164966</v>
      </c>
      <c r="D300" s="6">
        <v>-3.7208531993256555</v>
      </c>
      <c r="E300" s="6">
        <v>3.8709077223767157</v>
      </c>
      <c r="F300" s="6">
        <v>7.1419075963588723</v>
      </c>
      <c r="G300" s="6">
        <v>10.52172201464778</v>
      </c>
      <c r="H300" s="6">
        <v>8.1206801955205723</v>
      </c>
      <c r="I300" s="40">
        <f>SUMPRODUCT(J300:O300,Results!B$12:G$12)+Results!$E$5*H300-AD300+AE300</f>
        <v>71.179384163861641</v>
      </c>
      <c r="J300" s="9">
        <f>SUMPRODUCT($A300:$F300,Results!$B$15:$G$15)</f>
        <v>20.966855334125142</v>
      </c>
      <c r="K300" s="9">
        <f>SUMPRODUCT($A300:$F300,Results!$B$16:$G$16)</f>
        <v>3.5917000236318386</v>
      </c>
      <c r="L300" s="9">
        <f>SUMPRODUCT($A300:$F300,Results!$B$17:$G$17)</f>
        <v>17.514990339034586</v>
      </c>
      <c r="M300" s="9">
        <f>SUMPRODUCT($A300:$F300,Results!$B$18:$G$18)</f>
        <v>-5.7446657248977715</v>
      </c>
      <c r="N300" s="9">
        <f>SUMPRODUCT($A300:$F300,Results!$B$19:$G$19)</f>
        <v>-7.4181534155966329</v>
      </c>
      <c r="O300" s="9">
        <f>SUMPRODUCT($A300:$F300,Results!$B$20:$G$20)</f>
        <v>-17.50598944550617</v>
      </c>
      <c r="P300" s="9" cm="1">
        <f t="array" ref="P300">SUMPRODUCT(J300:O300,TRANSPOSE(BQ$20:BQ$25))+$AI$20-$BQ$27</f>
        <v>32.438741526130521</v>
      </c>
      <c r="Q300" s="27" cm="1">
        <f t="array" ref="Q300">SUMPRODUCT(J300:O300,TRANSPOSE(EX$20:EX$25))+$AI$20-$EX$27</f>
        <v>24.889582931371933</v>
      </c>
      <c r="R300" s="9">
        <f>I300-Results!$E$5*H300</f>
        <v>22.455302990738204</v>
      </c>
      <c r="S300" s="9" cm="1">
        <f t="array" ref="S300">SUMPRODUCT(J300:O300,TRANSPOSE(AW$28:AW$33))+$AI$20-$AH$26</f>
        <v>26.350412296325459</v>
      </c>
      <c r="T300" s="9">
        <f>SUMPRODUCT(J300:O300,Results!K$9:P$9)</f>
        <v>25.79057384456857</v>
      </c>
      <c r="U300" s="9">
        <f>SUMPRODUCT(J300:O300,Results!K$9:P$9)+$AI$20-$AH$31</f>
        <v>24.208345123495413</v>
      </c>
      <c r="V300" s="9">
        <f t="shared" ref="V300:V363" si="126">I300-P300</f>
        <v>38.740642637731121</v>
      </c>
      <c r="W300" s="9">
        <f t="shared" si="120"/>
        <v>46.289801232489708</v>
      </c>
      <c r="X300" s="9">
        <f t="shared" si="121"/>
        <v>48.724081173123437</v>
      </c>
      <c r="Y300" s="9">
        <f t="shared" si="122"/>
        <v>44.828971867536183</v>
      </c>
      <c r="Z300" s="9">
        <f t="shared" si="123"/>
        <v>38.43716073677151</v>
      </c>
      <c r="AA300" s="9">
        <f t="shared" si="124"/>
        <v>46.971039040366229</v>
      </c>
      <c r="AC300" s="9">
        <v>46.361800062189076</v>
      </c>
      <c r="AD300" s="9">
        <v>46.361800062189076</v>
      </c>
      <c r="AE300" s="9">
        <f t="shared" si="125"/>
        <v>46.361800062189076</v>
      </c>
      <c r="AF300" s="9">
        <f t="shared" ca="1" si="118"/>
        <v>0.99448435237777322</v>
      </c>
    </row>
    <row r="301" spans="1:32">
      <c r="A301" s="6">
        <v>2.2309760154896452</v>
      </c>
      <c r="B301" s="6">
        <v>-1.307040901203983</v>
      </c>
      <c r="C301" s="6">
        <v>0.8558227596783049</v>
      </c>
      <c r="D301" s="6">
        <v>1.9135147080025303</v>
      </c>
      <c r="E301" s="6">
        <v>7.8628674468992479</v>
      </c>
      <c r="F301" s="6">
        <v>0.84159131132044673</v>
      </c>
      <c r="G301" s="6">
        <v>3.1890040766898169</v>
      </c>
      <c r="H301" s="6">
        <v>0.7879622575626084</v>
      </c>
      <c r="I301" s="40">
        <f>SUMPRODUCT(J301:O301,Results!B$12:G$12)+Results!$E$5*H301-AD301+AE301</f>
        <v>111.230972410695</v>
      </c>
      <c r="J301" s="9">
        <f>SUMPRODUCT($A301:$F301,Results!$B$15:$G$15)</f>
        <v>41.182904164352934</v>
      </c>
      <c r="K301" s="9">
        <f>SUMPRODUCT($A301:$F301,Results!$B$16:$G$16)</f>
        <v>-1.3182584163530588</v>
      </c>
      <c r="L301" s="9">
        <f>SUMPRODUCT($A301:$F301,Results!$B$17:$G$17)</f>
        <v>20.561385567718204</v>
      </c>
      <c r="M301" s="9">
        <f>SUMPRODUCT($A301:$F301,Results!$B$18:$G$18)</f>
        <v>-10.965756147011591</v>
      </c>
      <c r="N301" s="9">
        <f>SUMPRODUCT($A301:$F301,Results!$B$19:$G$19)</f>
        <v>-22.185399472350593</v>
      </c>
      <c r="O301" s="9">
        <f>SUMPRODUCT($A301:$F301,Results!$B$20:$G$20)</f>
        <v>8.6408796902123957</v>
      </c>
      <c r="P301" s="9" cm="1">
        <f t="array" ref="P301">SUMPRODUCT(J301:O301,TRANSPOSE(BQ$20:BQ$25))+$AI$20-$BQ$27</f>
        <v>90.533873749327228</v>
      </c>
      <c r="Q301" s="27" cm="1">
        <f t="array" ref="Q301">SUMPRODUCT(J301:O301,TRANSPOSE(EX$20:EX$25))+$AI$20-$EX$27</f>
        <v>107.47937962085263</v>
      </c>
      <c r="R301" s="9">
        <f>I301-Results!$E$5*H301</f>
        <v>106.50319886531935</v>
      </c>
      <c r="S301" s="9" cm="1">
        <f t="array" ref="S301">SUMPRODUCT(J301:O301,TRANSPOSE(AW$28:AW$33))+$AI$20-$AH$26</f>
        <v>68.35883576593416</v>
      </c>
      <c r="T301" s="9">
        <f>SUMPRODUCT(J301:O301,Results!K$9:P$9)</f>
        <v>109.78880049694727</v>
      </c>
      <c r="U301" s="9">
        <f>SUMPRODUCT(J301:O301,Results!K$9:P$9)+$AI$20-$AH$31</f>
        <v>108.20657177587412</v>
      </c>
      <c r="V301" s="9">
        <f t="shared" si="126"/>
        <v>20.697098661367775</v>
      </c>
      <c r="W301" s="9">
        <f t="shared" si="120"/>
        <v>3.7515927898423769</v>
      </c>
      <c r="X301" s="9">
        <f t="shared" si="121"/>
        <v>4.7277735453756549</v>
      </c>
      <c r="Y301" s="9">
        <f t="shared" si="122"/>
        <v>42.872136644760843</v>
      </c>
      <c r="Z301" s="9">
        <f t="shared" si="123"/>
        <v>78.488748983604864</v>
      </c>
      <c r="AA301" s="9">
        <f t="shared" si="124"/>
        <v>3.0244006348208785</v>
      </c>
      <c r="AC301" s="9">
        <v>3.6784456612412697</v>
      </c>
      <c r="AD301" s="9">
        <v>3.6784456612412697</v>
      </c>
      <c r="AE301" s="9">
        <f t="shared" si="125"/>
        <v>3.6784456612412697</v>
      </c>
      <c r="AF301" s="9">
        <f t="shared" ca="1" si="118"/>
        <v>0.139590647938861</v>
      </c>
    </row>
    <row r="302" spans="1:32">
      <c r="A302" s="6">
        <v>2.9573235513108167</v>
      </c>
      <c r="B302" s="6">
        <v>2.0697296927287145</v>
      </c>
      <c r="C302" s="6">
        <v>-0.95393088928329151</v>
      </c>
      <c r="D302" s="6">
        <v>-2.3491046494810113</v>
      </c>
      <c r="E302" s="6">
        <v>3.8579138724009265</v>
      </c>
      <c r="F302" s="6">
        <v>1.5571583103254143</v>
      </c>
      <c r="G302" s="6">
        <v>5.3994640550721922</v>
      </c>
      <c r="H302" s="6">
        <v>2.9984222359449837</v>
      </c>
      <c r="I302" s="40">
        <f>SUMPRODUCT(J302:O302,Results!B$12:G$12)+Results!$E$5*H302-AD302+AE302</f>
        <v>59.165720970066516</v>
      </c>
      <c r="J302" s="9">
        <f>SUMPRODUCT($A302:$F302,Results!$B$15:$G$15)</f>
        <v>19.948165133375042</v>
      </c>
      <c r="K302" s="9">
        <f>SUMPRODUCT($A302:$F302,Results!$B$16:$G$16)</f>
        <v>-7.0917733492915556</v>
      </c>
      <c r="L302" s="9">
        <f>SUMPRODUCT($A302:$F302,Results!$B$17:$G$17)</f>
        <v>8.5547595875564486</v>
      </c>
      <c r="M302" s="9">
        <f>SUMPRODUCT($A302:$F302,Results!$B$18:$G$18)</f>
        <v>-2.4600671283029447</v>
      </c>
      <c r="N302" s="9">
        <f>SUMPRODUCT($A302:$F302,Results!$B$19:$G$19)</f>
        <v>-1.3660946198787127</v>
      </c>
      <c r="O302" s="9">
        <f>SUMPRODUCT($A302:$F302,Results!$B$20:$G$20)</f>
        <v>7.4313673793224719</v>
      </c>
      <c r="P302" s="9" cm="1">
        <f t="array" ref="P302">SUMPRODUCT(J302:O302,TRANSPOSE(BQ$20:BQ$25))+$AI$20-$BQ$27</f>
        <v>35.599166004097789</v>
      </c>
      <c r="Q302" s="27" cm="1">
        <f t="array" ref="Q302">SUMPRODUCT(J302:O302,TRANSPOSE(EX$20:EX$25))+$AI$20-$EX$27</f>
        <v>40.658624438310937</v>
      </c>
      <c r="R302" s="9">
        <f>I302-Results!$E$5*H302</f>
        <v>41.175187554396615</v>
      </c>
      <c r="S302" s="9" cm="1">
        <f t="array" ref="S302">SUMPRODUCT(J302:O302,TRANSPOSE(AW$28:AW$33))+$AI$20-$AH$26</f>
        <v>22.064183204249666</v>
      </c>
      <c r="T302" s="9">
        <f>SUMPRODUCT(J302:O302,Results!K$9:P$9)</f>
        <v>43.219911243010202</v>
      </c>
      <c r="U302" s="9">
        <f>SUMPRODUCT(J302:O302,Results!K$9:P$9)+$AI$20-$AH$31</f>
        <v>41.637682521937052</v>
      </c>
      <c r="V302" s="9">
        <f t="shared" si="126"/>
        <v>23.566554965968727</v>
      </c>
      <c r="W302" s="9">
        <f t="shared" si="120"/>
        <v>18.507096531755579</v>
      </c>
      <c r="X302" s="9">
        <f t="shared" si="121"/>
        <v>17.990533415669901</v>
      </c>
      <c r="Y302" s="9">
        <f t="shared" si="122"/>
        <v>37.10153776581685</v>
      </c>
      <c r="Z302" s="9">
        <f t="shared" si="123"/>
        <v>26.423497542976385</v>
      </c>
      <c r="AA302" s="9">
        <f t="shared" si="124"/>
        <v>17.528038448129465</v>
      </c>
      <c r="AC302" s="9">
        <v>18.480377732408655</v>
      </c>
      <c r="AD302" s="9">
        <v>18.480377732408655</v>
      </c>
      <c r="AE302" s="9">
        <f t="shared" si="125"/>
        <v>18.480377732408655</v>
      </c>
      <c r="AF302" s="9">
        <f t="shared" ca="1" si="118"/>
        <v>0.15147249062436641</v>
      </c>
    </row>
    <row r="303" spans="1:32">
      <c r="A303" s="6">
        <v>-3.9832134281897646</v>
      </c>
      <c r="B303" s="6">
        <v>-2.9119115877116273</v>
      </c>
      <c r="C303" s="6">
        <v>5.2069487169406274</v>
      </c>
      <c r="D303" s="6">
        <v>-2.1216034211242083</v>
      </c>
      <c r="E303" s="6">
        <v>3.0516403047194212</v>
      </c>
      <c r="F303" s="6">
        <v>3.4020872140507086</v>
      </c>
      <c r="G303" s="6">
        <v>2.915064669449845</v>
      </c>
      <c r="H303" s="6">
        <v>0.5140228503226365</v>
      </c>
      <c r="I303" s="40">
        <f>SUMPRODUCT(J303:O303,Results!B$12:G$12)+Results!$E$5*H303-AD303+AE303</f>
        <v>22.13802191707904</v>
      </c>
      <c r="J303" s="9">
        <f>SUMPRODUCT($A303:$F303,Results!$B$15:$G$15)</f>
        <v>15.151754251440854</v>
      </c>
      <c r="K303" s="9">
        <f>SUMPRODUCT($A303:$F303,Results!$B$16:$G$16)</f>
        <v>13.321288031092935</v>
      </c>
      <c r="L303" s="9">
        <f>SUMPRODUCT($A303:$F303,Results!$B$17:$G$17)</f>
        <v>15.708233381679614</v>
      </c>
      <c r="M303" s="9">
        <f>SUMPRODUCT($A303:$F303,Results!$B$18:$G$18)</f>
        <v>-17.313793695096265</v>
      </c>
      <c r="N303" s="9">
        <f>SUMPRODUCT($A303:$F303,Results!$B$19:$G$19)</f>
        <v>-23.755924736063232</v>
      </c>
      <c r="O303" s="9">
        <f>SUMPRODUCT($A303:$F303,Results!$B$20:$G$20)</f>
        <v>-30.106887472856858</v>
      </c>
      <c r="P303" s="9" cm="1">
        <f t="array" ref="P303">SUMPRODUCT(J303:O303,TRANSPOSE(BQ$20:BQ$25))+$AI$20-$BQ$27</f>
        <v>23.917315580233222</v>
      </c>
      <c r="Q303" s="27" cm="1">
        <f t="array" ref="Q303">SUMPRODUCT(J303:O303,TRANSPOSE(EX$20:EX$25))+$AI$20-$EX$27</f>
        <v>20.69254730279166</v>
      </c>
      <c r="R303" s="9">
        <f>I303-Results!$E$5*H303</f>
        <v>19.053884815143221</v>
      </c>
      <c r="S303" s="9" cm="1">
        <f t="array" ref="S303">SUMPRODUCT(J303:O303,TRANSPOSE(AW$28:AW$33))+$AI$20-$AH$26</f>
        <v>36.034806755895076</v>
      </c>
      <c r="T303" s="9">
        <f>SUMPRODUCT(J303:O303,Results!K$9:P$9)</f>
        <v>20.897631710272165</v>
      </c>
      <c r="U303" s="9">
        <f>SUMPRODUCT(J303:O303,Results!K$9:P$9)+$AI$20-$AH$31</f>
        <v>19.315402989199008</v>
      </c>
      <c r="V303" s="9">
        <f t="shared" si="126"/>
        <v>-1.7792936631541814</v>
      </c>
      <c r="W303" s="9">
        <f t="shared" si="120"/>
        <v>1.4454746142873809</v>
      </c>
      <c r="X303" s="9">
        <f t="shared" si="121"/>
        <v>3.0841371019358199</v>
      </c>
      <c r="Y303" s="9">
        <f t="shared" si="122"/>
        <v>-13.896784838816036</v>
      </c>
      <c r="Z303" s="9">
        <f t="shared" si="123"/>
        <v>-10.604201510011091</v>
      </c>
      <c r="AA303" s="9">
        <f t="shared" si="124"/>
        <v>2.8226189278800327</v>
      </c>
      <c r="AC303" s="9">
        <v>1.4689897397870375</v>
      </c>
      <c r="AD303" s="9">
        <v>1.4689897397870375</v>
      </c>
      <c r="AE303" s="9">
        <f t="shared" si="125"/>
        <v>1.4689897397870375</v>
      </c>
      <c r="AF303" s="9">
        <f t="shared" ca="1" si="118"/>
        <v>0.75170644083137494</v>
      </c>
    </row>
    <row r="304" spans="1:32">
      <c r="A304" s="6">
        <v>0.90159945198048819</v>
      </c>
      <c r="B304" s="6">
        <v>2.8455150267758413</v>
      </c>
      <c r="C304" s="6">
        <v>5.3636266068550151</v>
      </c>
      <c r="D304" s="6">
        <v>4.4135114200544487</v>
      </c>
      <c r="E304" s="6">
        <v>1.7184072834640245</v>
      </c>
      <c r="F304" s="6">
        <v>10.362698576837264</v>
      </c>
      <c r="G304" s="6">
        <v>6.144176265781498</v>
      </c>
      <c r="H304" s="6">
        <v>3.7431344466542895</v>
      </c>
      <c r="I304" s="40">
        <f>SUMPRODUCT(J304:O304,Results!B$12:G$12)+Results!$E$5*H304-AD304+AE304</f>
        <v>27.593102283569962</v>
      </c>
      <c r="J304" s="9">
        <f>SUMPRODUCT($A304:$F304,Results!$B$15:$G$15)</f>
        <v>11.79621856733538</v>
      </c>
      <c r="K304" s="9">
        <f>SUMPRODUCT($A304:$F304,Results!$B$16:$G$16)</f>
        <v>-9.7442783026193531</v>
      </c>
      <c r="L304" s="9">
        <f>SUMPRODUCT($A304:$F304,Results!$B$17:$G$17)</f>
        <v>23.129445477176102</v>
      </c>
      <c r="M304" s="9">
        <f>SUMPRODUCT($A304:$F304,Results!$B$18:$G$18)</f>
        <v>0.99174576460137764</v>
      </c>
      <c r="N304" s="9">
        <f>SUMPRODUCT($A304:$F304,Results!$B$19:$G$19)</f>
        <v>-22.218321550434858</v>
      </c>
      <c r="O304" s="9">
        <f>SUMPRODUCT($A304:$F304,Results!$B$20:$G$20)</f>
        <v>-2.6563576845132424</v>
      </c>
      <c r="P304" s="9" cm="1">
        <f t="array" ref="P304">SUMPRODUCT(J304:O304,TRANSPOSE(BQ$20:BQ$25))+$AI$20-$BQ$27</f>
        <v>27.902944085336394</v>
      </c>
      <c r="Q304" s="27" cm="1">
        <f t="array" ref="Q304">SUMPRODUCT(J304:O304,TRANSPOSE(EX$20:EX$25))+$AI$20-$EX$27</f>
        <v>8.5142493873023284</v>
      </c>
      <c r="R304" s="9">
        <f>I304-Results!$E$5*H304</f>
        <v>5.134295603644226</v>
      </c>
      <c r="S304" s="9" cm="1">
        <f t="array" ref="S304">SUMPRODUCT(J304:O304,TRANSPOSE(AW$28:AW$33))+$AI$20-$AH$26</f>
        <v>36.495791124426248</v>
      </c>
      <c r="T304" s="9">
        <f>SUMPRODUCT(J304:O304,Results!K$9:P$9)</f>
        <v>8.3646496450739392</v>
      </c>
      <c r="U304" s="9">
        <f>SUMPRODUCT(J304:O304,Results!K$9:P$9)+$AI$20-$AH$31</f>
        <v>6.7824209240007818</v>
      </c>
      <c r="V304" s="9">
        <f t="shared" si="126"/>
        <v>-0.3098418017664315</v>
      </c>
      <c r="W304" s="9">
        <f t="shared" si="120"/>
        <v>19.078852896267634</v>
      </c>
      <c r="X304" s="9">
        <f t="shared" si="121"/>
        <v>22.458806679925736</v>
      </c>
      <c r="Y304" s="9">
        <f t="shared" si="122"/>
        <v>-8.9026888408562854</v>
      </c>
      <c r="Z304" s="9">
        <f t="shared" si="123"/>
        <v>-5.1491211435201691</v>
      </c>
      <c r="AA304" s="9">
        <f t="shared" si="124"/>
        <v>20.81068135956918</v>
      </c>
      <c r="AC304" s="9">
        <v>19.217500191276102</v>
      </c>
      <c r="AD304" s="9">
        <v>19.217500191276102</v>
      </c>
      <c r="AE304" s="9">
        <f t="shared" si="125"/>
        <v>19.217500191276102</v>
      </c>
      <c r="AF304" s="9">
        <f t="shared" ca="1" si="118"/>
        <v>0.78808488455690862</v>
      </c>
    </row>
    <row r="305" spans="1:32">
      <c r="A305" s="6">
        <v>2.8126609089193924</v>
      </c>
      <c r="B305" s="6">
        <v>1.3894053929106076</v>
      </c>
      <c r="C305" s="6">
        <v>-2.6570796103133318</v>
      </c>
      <c r="D305" s="6">
        <v>3.1854250994588735</v>
      </c>
      <c r="E305" s="6">
        <v>-1.9452218913102333</v>
      </c>
      <c r="F305" s="6">
        <v>6.4289736840985032</v>
      </c>
      <c r="G305" s="6">
        <v>3.6396908101725578</v>
      </c>
      <c r="H305" s="6">
        <v>1.2386489910453493</v>
      </c>
      <c r="I305" s="40">
        <f>SUMPRODUCT(J305:O305,Results!B$12:G$12)+Results!$E$5*H305-AD305+AE305</f>
        <v>-18.320282458723852</v>
      </c>
      <c r="J305" s="9">
        <f>SUMPRODUCT($A305:$F305,Results!$B$15:$G$15)</f>
        <v>-6.0867837210386471</v>
      </c>
      <c r="K305" s="9">
        <f>SUMPRODUCT($A305:$F305,Results!$B$16:$G$16)</f>
        <v>-8.3565500435725912</v>
      </c>
      <c r="L305" s="9">
        <f>SUMPRODUCT($A305:$F305,Results!$B$17:$G$17)</f>
        <v>2.0891542275741326</v>
      </c>
      <c r="M305" s="9">
        <f>SUMPRODUCT($A305:$F305,Results!$B$18:$G$18)</f>
        <v>17.693936185126795</v>
      </c>
      <c r="N305" s="9">
        <f>SUMPRODUCT($A305:$F305,Results!$B$19:$G$19)</f>
        <v>12.542782224140485</v>
      </c>
      <c r="O305" s="9">
        <f>SUMPRODUCT($A305:$F305,Results!$B$20:$G$20)</f>
        <v>10.256387521668698</v>
      </c>
      <c r="P305" s="9" cm="1">
        <f t="array" ref="P305">SUMPRODUCT(J305:O305,TRANSPOSE(BQ$20:BQ$25))+$AI$20-$BQ$27</f>
        <v>-13.522617615217619</v>
      </c>
      <c r="Q305" s="27" cm="1">
        <f t="array" ref="Q305">SUMPRODUCT(J305:O305,TRANSPOSE(EX$20:EX$25))+$AI$20-$EX$27</f>
        <v>-23.677148567053042</v>
      </c>
      <c r="R305" s="9">
        <f>I305-Results!$E$5*H305</f>
        <v>-25.75217640499595</v>
      </c>
      <c r="S305" s="9" cm="1">
        <f t="array" ref="S305">SUMPRODUCT(J305:O305,TRANSPOSE(AW$28:AW$33))+$AI$20-$AH$26</f>
        <v>-24.386025318867414</v>
      </c>
      <c r="T305" s="9">
        <f>SUMPRODUCT(J305:O305,Results!K$9:P$9)</f>
        <v>-24.78442609662601</v>
      </c>
      <c r="U305" s="9">
        <f>SUMPRODUCT(J305:O305,Results!K$9:P$9)+$AI$20-$AH$31</f>
        <v>-26.366654817699168</v>
      </c>
      <c r="V305" s="9">
        <f t="shared" si="126"/>
        <v>-4.797664843506233</v>
      </c>
      <c r="W305" s="9">
        <f t="shared" si="120"/>
        <v>5.3568661083291893</v>
      </c>
      <c r="X305" s="9">
        <f t="shared" si="121"/>
        <v>7.4318939462720977</v>
      </c>
      <c r="Y305" s="9">
        <f t="shared" si="122"/>
        <v>6.0657428601435619</v>
      </c>
      <c r="Z305" s="9">
        <f t="shared" si="123"/>
        <v>-51.062505885813984</v>
      </c>
      <c r="AA305" s="9">
        <f t="shared" si="124"/>
        <v>8.0463723589753151</v>
      </c>
      <c r="AC305" s="9">
        <v>5.4595469637064511</v>
      </c>
      <c r="AD305" s="9">
        <v>5.4595469637064511</v>
      </c>
      <c r="AE305" s="9">
        <f t="shared" si="125"/>
        <v>5.4595469637064511</v>
      </c>
      <c r="AF305" s="9">
        <f t="shared" ca="1" si="118"/>
        <v>0.79791050384391149</v>
      </c>
    </row>
    <row r="306" spans="1:32">
      <c r="A306" s="6">
        <v>0.19245073464299289</v>
      </c>
      <c r="B306" s="6">
        <v>-1.1781591650511591</v>
      </c>
      <c r="C306" s="6">
        <v>3.3485496413576445</v>
      </c>
      <c r="D306" s="6">
        <v>2.4315837251258774</v>
      </c>
      <c r="E306" s="6">
        <v>-1.4350080390769069</v>
      </c>
      <c r="F306" s="6">
        <v>8.8795605593437248</v>
      </c>
      <c r="G306" s="6">
        <v>-0.824249022794733</v>
      </c>
      <c r="H306" s="6">
        <v>-3.2252908419219413</v>
      </c>
      <c r="I306" s="40">
        <f>SUMPRODUCT(J306:O306,Results!B$12:G$12)+Results!$E$5*H306-AD306+AE306</f>
        <v>-48.344365111929193</v>
      </c>
      <c r="J306" s="9">
        <f>SUMPRODUCT($A306:$F306,Results!$B$15:$G$15)</f>
        <v>3.8919818799723056</v>
      </c>
      <c r="K306" s="9">
        <f>SUMPRODUCT($A306:$F306,Results!$B$16:$G$16)</f>
        <v>-2.6080037785534529</v>
      </c>
      <c r="L306" s="9">
        <f>SUMPRODUCT($A306:$F306,Results!$B$17:$G$17)</f>
        <v>7.2780655367559817</v>
      </c>
      <c r="M306" s="9">
        <f>SUMPRODUCT($A306:$F306,Results!$B$18:$G$18)</f>
        <v>2.2381751258420675</v>
      </c>
      <c r="N306" s="9">
        <f>SUMPRODUCT($A306:$F306,Results!$B$19:$G$19)</f>
        <v>-8.4329704410001671</v>
      </c>
      <c r="O306" s="9">
        <f>SUMPRODUCT($A306:$F306,Results!$B$20:$G$20)</f>
        <v>-12.671771326937003</v>
      </c>
      <c r="P306" s="9" cm="1">
        <f t="array" ref="P306">SUMPRODUCT(J306:O306,TRANSPOSE(BQ$20:BQ$25))+$AI$20-$BQ$27</f>
        <v>-6.7642589927414427</v>
      </c>
      <c r="Q306" s="27" cm="1">
        <f t="array" ref="Q306">SUMPRODUCT(J306:O306,TRANSPOSE(EX$20:EX$25))+$AI$20-$EX$27</f>
        <v>-25.456923197299798</v>
      </c>
      <c r="R306" s="9">
        <f>I306-Results!$E$5*H306</f>
        <v>-28.992620060397545</v>
      </c>
      <c r="S306" s="9" cm="1">
        <f t="array" ref="S306">SUMPRODUCT(J306:O306,TRANSPOSE(AW$28:AW$33))+$AI$20-$AH$26</f>
        <v>3.8004898611303091</v>
      </c>
      <c r="T306" s="9">
        <f>SUMPRODUCT(J306:O306,Results!K$9:P$9)</f>
        <v>-27.403176862515757</v>
      </c>
      <c r="U306" s="9">
        <f>SUMPRODUCT(J306:O306,Results!K$9:P$9)+$AI$20-$AH$31</f>
        <v>-28.985405583588914</v>
      </c>
      <c r="V306" s="9">
        <f t="shared" si="126"/>
        <v>-41.580106119187747</v>
      </c>
      <c r="W306" s="9">
        <f t="shared" si="120"/>
        <v>-22.887441914629395</v>
      </c>
      <c r="X306" s="9">
        <f t="shared" si="121"/>
        <v>-19.351745051531648</v>
      </c>
      <c r="Y306" s="9">
        <f t="shared" si="122"/>
        <v>-52.144854973059502</v>
      </c>
      <c r="Z306" s="9">
        <f t="shared" si="123"/>
        <v>-81.086588539019317</v>
      </c>
      <c r="AA306" s="9">
        <f t="shared" si="124"/>
        <v>-19.358959528340279</v>
      </c>
      <c r="AC306" s="9">
        <v>-22.73692847115209</v>
      </c>
      <c r="AD306" s="9">
        <v>-22.73692847115209</v>
      </c>
      <c r="AE306" s="9">
        <f t="shared" si="125"/>
        <v>-22.73692847115209</v>
      </c>
      <c r="AF306" s="9">
        <f t="shared" ca="1" si="118"/>
        <v>0.43596215301716923</v>
      </c>
    </row>
    <row r="307" spans="1:32">
      <c r="A307" s="6">
        <v>6.5445936333730357</v>
      </c>
      <c r="B307" s="6">
        <v>2.7433494004081145</v>
      </c>
      <c r="C307" s="6">
        <v>4.7048487493879918</v>
      </c>
      <c r="D307" s="6">
        <v>2.860809205479538</v>
      </c>
      <c r="E307" s="6">
        <v>1.388656499527174</v>
      </c>
      <c r="F307" s="6">
        <v>1.5640726449064735</v>
      </c>
      <c r="G307" s="6">
        <v>-2.6477694815967161</v>
      </c>
      <c r="H307" s="6">
        <v>-5.0488113007239246</v>
      </c>
      <c r="I307" s="40">
        <f>SUMPRODUCT(J307:O307,Results!B$12:G$12)+Results!$E$5*H307-AD307+AE307</f>
        <v>2.1310096559565999</v>
      </c>
      <c r="J307" s="9">
        <f>SUMPRODUCT($A307:$F307,Results!$B$15:$G$15)</f>
        <v>28.624116582731915</v>
      </c>
      <c r="K307" s="9">
        <f>SUMPRODUCT($A307:$F307,Results!$B$16:$G$16)</f>
        <v>-27.610475333274625</v>
      </c>
      <c r="L307" s="9">
        <f>SUMPRODUCT($A307:$F307,Results!$B$17:$G$17)</f>
        <v>-2.6342040150608956</v>
      </c>
      <c r="M307" s="9">
        <f>SUMPRODUCT($A307:$F307,Results!$B$18:$G$18)</f>
        <v>-7.589923067803853</v>
      </c>
      <c r="N307" s="9">
        <f>SUMPRODUCT($A307:$F307,Results!$B$19:$G$19)</f>
        <v>-16.345989758024569</v>
      </c>
      <c r="O307" s="9">
        <f>SUMPRODUCT($A307:$F307,Results!$B$20:$G$20)</f>
        <v>23.490378262503537</v>
      </c>
      <c r="P307" s="9" cm="1">
        <f t="array" ref="P307">SUMPRODUCT(J307:O307,TRANSPOSE(BQ$20:BQ$25))+$AI$20-$BQ$27</f>
        <v>32.889608468518709</v>
      </c>
      <c r="Q307" s="27" cm="1">
        <f t="array" ref="Q307">SUMPRODUCT(J307:O307,TRANSPOSE(EX$20:EX$25))+$AI$20-$EX$27</f>
        <v>31.521829896147466</v>
      </c>
      <c r="R307" s="9">
        <f>I307-Results!$E$5*H307</f>
        <v>32.423877460300147</v>
      </c>
      <c r="S307" s="9" cm="1">
        <f t="array" ref="S307">SUMPRODUCT(J307:O307,TRANSPOSE(AW$28:AW$33))+$AI$20-$AH$26</f>
        <v>41.093666651896413</v>
      </c>
      <c r="T307" s="9">
        <f>SUMPRODUCT(J307:O307,Results!K$9:P$9)</f>
        <v>33.459125683519581</v>
      </c>
      <c r="U307" s="9">
        <f>SUMPRODUCT(J307:O307,Results!K$9:P$9)+$AI$20-$AH$31</f>
        <v>31.876896962446423</v>
      </c>
      <c r="V307" s="9">
        <f t="shared" si="126"/>
        <v>-30.758598812562109</v>
      </c>
      <c r="W307" s="9">
        <f t="shared" si="120"/>
        <v>-29.390820240190866</v>
      </c>
      <c r="X307" s="9">
        <f t="shared" si="121"/>
        <v>-30.292867804343548</v>
      </c>
      <c r="Y307" s="9">
        <f t="shared" si="122"/>
        <v>-38.96265699593981</v>
      </c>
      <c r="Z307" s="9">
        <f t="shared" si="123"/>
        <v>-30.611213771133531</v>
      </c>
      <c r="AA307" s="9">
        <f t="shared" si="124"/>
        <v>-29.745887306489823</v>
      </c>
      <c r="AC307" s="9">
        <v>-29.388561258997132</v>
      </c>
      <c r="AD307" s="9">
        <v>-29.388561258997132</v>
      </c>
      <c r="AE307" s="9">
        <f t="shared" si="125"/>
        <v>-29.388561258997132</v>
      </c>
      <c r="AF307" s="9">
        <f t="shared" ca="1" si="118"/>
        <v>0.23185244130353611</v>
      </c>
    </row>
    <row r="308" spans="1:32">
      <c r="A308" s="6">
        <v>4.0702377914877621</v>
      </c>
      <c r="B308" s="6">
        <v>-1.0629698579079552</v>
      </c>
      <c r="C308" s="6">
        <v>4.8810764190971945</v>
      </c>
      <c r="D308" s="6">
        <v>-3.4760714133545236</v>
      </c>
      <c r="E308" s="6">
        <v>5.0460187465648492</v>
      </c>
      <c r="F308" s="6">
        <v>10.813453992630759</v>
      </c>
      <c r="G308" s="6">
        <v>0.96990348290238915</v>
      </c>
      <c r="H308" s="6">
        <v>-1.4311383362248193</v>
      </c>
      <c r="I308" s="40">
        <f>SUMPRODUCT(J308:O308,Results!B$12:G$12)+Results!$E$5*H308-AD308+AE308</f>
        <v>31.78728422773375</v>
      </c>
      <c r="J308" s="9">
        <f>SUMPRODUCT($A308:$F308,Results!$B$15:$G$15)</f>
        <v>47.708312106708142</v>
      </c>
      <c r="K308" s="9">
        <f>SUMPRODUCT($A308:$F308,Results!$B$16:$G$16)</f>
        <v>-10.138896748667046</v>
      </c>
      <c r="L308" s="9">
        <f>SUMPRODUCT($A308:$F308,Results!$B$17:$G$17)</f>
        <v>16.728449815582426</v>
      </c>
      <c r="M308" s="9">
        <f>SUMPRODUCT($A308:$F308,Results!$B$18:$G$18)</f>
        <v>-15.091833240548244</v>
      </c>
      <c r="N308" s="9">
        <f>SUMPRODUCT($A308:$F308,Results!$B$19:$G$19)</f>
        <v>-20.301541395597283</v>
      </c>
      <c r="O308" s="9">
        <f>SUMPRODUCT($A308:$F308,Results!$B$20:$G$20)</f>
        <v>-15.385795667086116</v>
      </c>
      <c r="P308" s="9" cm="1">
        <f t="array" ref="P308">SUMPRODUCT(J308:O308,TRANSPOSE(BQ$20:BQ$25))+$AI$20-$BQ$27</f>
        <v>59.291259460766135</v>
      </c>
      <c r="Q308" s="27" cm="1">
        <f t="array" ref="Q308">SUMPRODUCT(J308:O308,TRANSPOSE(EX$20:EX$25))+$AI$20-$EX$27</f>
        <v>44.189932643565555</v>
      </c>
      <c r="R308" s="9">
        <f>I308-Results!$E$5*H308</f>
        <v>40.374114245082666</v>
      </c>
      <c r="S308" s="9" cm="1">
        <f t="array" ref="S308">SUMPRODUCT(J308:O308,TRANSPOSE(AW$28:AW$33))+$AI$20-$AH$26</f>
        <v>61.799482434725761</v>
      </c>
      <c r="T308" s="9">
        <f>SUMPRODUCT(J308:O308,Results!K$9:P$9)</f>
        <v>45.110428420855079</v>
      </c>
      <c r="U308" s="9">
        <f>SUMPRODUCT(J308:O308,Results!K$9:P$9)+$AI$20-$AH$31</f>
        <v>43.528199699781922</v>
      </c>
      <c r="V308" s="9">
        <f t="shared" si="126"/>
        <v>-27.503975233032385</v>
      </c>
      <c r="W308" s="9">
        <f t="shared" si="120"/>
        <v>-12.402648415831806</v>
      </c>
      <c r="X308" s="9">
        <f t="shared" si="121"/>
        <v>-8.586830017348916</v>
      </c>
      <c r="Y308" s="9">
        <f t="shared" si="122"/>
        <v>-30.012198206992011</v>
      </c>
      <c r="Z308" s="9">
        <f t="shared" si="123"/>
        <v>-0.95493919935638161</v>
      </c>
      <c r="AA308" s="9">
        <f t="shared" si="124"/>
        <v>-11.740915472048172</v>
      </c>
      <c r="AC308" s="9">
        <v>-12.270668215960939</v>
      </c>
      <c r="AD308" s="9">
        <v>-12.270668215960939</v>
      </c>
      <c r="AE308" s="9">
        <f t="shared" si="125"/>
        <v>-12.270668215960939</v>
      </c>
      <c r="AF308" s="9">
        <f t="shared" ca="1" si="118"/>
        <v>0.18627685450041864</v>
      </c>
    </row>
    <row r="309" spans="1:32">
      <c r="A309" s="6">
        <v>2.1038495958599244</v>
      </c>
      <c r="B309" s="6">
        <v>0.57256552609438394</v>
      </c>
      <c r="C309" s="6">
        <v>-0.18977951531362969</v>
      </c>
      <c r="D309" s="6">
        <v>0.80217380348078293</v>
      </c>
      <c r="E309" s="6">
        <v>2.2212302750304698</v>
      </c>
      <c r="F309" s="6">
        <v>2.4036850026808052</v>
      </c>
      <c r="G309" s="6">
        <v>5.090535435735636</v>
      </c>
      <c r="H309" s="6">
        <v>2.6894936166084276</v>
      </c>
      <c r="I309" s="40">
        <f>SUMPRODUCT(J309:O309,Results!B$12:G$12)+Results!$E$5*H309-AD309+AE309</f>
        <v>43.966993456992718</v>
      </c>
      <c r="J309" s="9">
        <f>SUMPRODUCT($A309:$F309,Results!$B$15:$G$15)</f>
        <v>14.037295460164714</v>
      </c>
      <c r="K309" s="9">
        <f>SUMPRODUCT($A309:$F309,Results!$B$16:$G$16)</f>
        <v>-5.2057179066795882</v>
      </c>
      <c r="L309" s="9">
        <f>SUMPRODUCT($A309:$F309,Results!$B$17:$G$17)</f>
        <v>7.1869139361892938</v>
      </c>
      <c r="M309" s="9">
        <f>SUMPRODUCT($A309:$F309,Results!$B$18:$G$18)</f>
        <v>0.45044479652761504</v>
      </c>
      <c r="N309" s="9">
        <f>SUMPRODUCT($A309:$F309,Results!$B$19:$G$19)</f>
        <v>-3.8071627971573272</v>
      </c>
      <c r="O309" s="9">
        <f>SUMPRODUCT($A309:$F309,Results!$B$20:$G$20)</f>
        <v>6.3447822800457123</v>
      </c>
      <c r="P309" s="9" cm="1">
        <f t="array" ref="P309">SUMPRODUCT(J309:O309,TRANSPOSE(BQ$20:BQ$25))+$AI$20-$BQ$27</f>
        <v>25.915051867492785</v>
      </c>
      <c r="Q309" s="27" cm="1">
        <f t="array" ref="Q309">SUMPRODUCT(J309:O309,TRANSPOSE(EX$20:EX$25))+$AI$20-$EX$27</f>
        <v>28.356357294725747</v>
      </c>
      <c r="R309" s="9">
        <f>I309-Results!$E$5*H309</f>
        <v>27.830031757342152</v>
      </c>
      <c r="S309" s="9" cm="1">
        <f t="array" ref="S309">SUMPRODUCT(J309:O309,TRANSPOSE(AW$28:AW$33))+$AI$20-$AH$26</f>
        <v>16.305477387684661</v>
      </c>
      <c r="T309" s="9">
        <f>SUMPRODUCT(J309:O309,Results!K$9:P$9)</f>
        <v>29.360967100102702</v>
      </c>
      <c r="U309" s="9">
        <f>SUMPRODUCT(J309:O309,Results!K$9:P$9)+$AI$20-$AH$31</f>
        <v>27.778738379029548</v>
      </c>
      <c r="V309" s="9">
        <f t="shared" si="126"/>
        <v>18.051941589499933</v>
      </c>
      <c r="W309" s="9">
        <f t="shared" si="120"/>
        <v>15.610636162266971</v>
      </c>
      <c r="X309" s="9">
        <f t="shared" si="121"/>
        <v>16.136961699650566</v>
      </c>
      <c r="Y309" s="9">
        <f t="shared" si="122"/>
        <v>27.661516069308057</v>
      </c>
      <c r="Z309" s="9">
        <f t="shared" si="123"/>
        <v>11.224770029902587</v>
      </c>
      <c r="AA309" s="9">
        <f t="shared" si="124"/>
        <v>16.18825507796317</v>
      </c>
      <c r="AC309" s="9">
        <v>15.613595627901383</v>
      </c>
      <c r="AD309" s="9">
        <v>15.613595627901383</v>
      </c>
      <c r="AE309" s="9">
        <f t="shared" si="125"/>
        <v>15.613595627901383</v>
      </c>
      <c r="AF309" s="9">
        <f t="shared" ca="1" si="118"/>
        <v>0.38668903685309897</v>
      </c>
    </row>
    <row r="310" spans="1:32">
      <c r="A310" s="6">
        <v>2.6716174971632993</v>
      </c>
      <c r="B310" s="6">
        <v>2.162215772800351</v>
      </c>
      <c r="C310" s="6">
        <v>3.3162871030034169</v>
      </c>
      <c r="D310" s="6">
        <v>0.25414488538042157</v>
      </c>
      <c r="E310" s="6">
        <v>4.2179220896676384</v>
      </c>
      <c r="F310" s="6">
        <v>1.0982920252155877</v>
      </c>
      <c r="G310" s="6">
        <v>1.7143924145491998</v>
      </c>
      <c r="H310" s="6">
        <v>-0.68664940457800872</v>
      </c>
      <c r="I310" s="40">
        <f>SUMPRODUCT(J310:O310,Results!B$12:G$12)+Results!$E$5*H310-AD310+AE310</f>
        <v>48.136595390210545</v>
      </c>
      <c r="J310" s="9">
        <f>SUMPRODUCT($A310:$F310,Results!$B$15:$G$15)</f>
        <v>26.122288559177647</v>
      </c>
      <c r="K310" s="9">
        <f>SUMPRODUCT($A310:$F310,Results!$B$16:$G$16)</f>
        <v>-11.244020661721004</v>
      </c>
      <c r="L310" s="9">
        <f>SUMPRODUCT($A310:$F310,Results!$B$17:$G$17)</f>
        <v>10.755794466369773</v>
      </c>
      <c r="M310" s="9">
        <f>SUMPRODUCT($A310:$F310,Results!$B$18:$G$18)</f>
        <v>-10.32402832220124</v>
      </c>
      <c r="N310" s="9">
        <f>SUMPRODUCT($A310:$F310,Results!$B$19:$G$19)</f>
        <v>-18.295773739417754</v>
      </c>
      <c r="O310" s="9">
        <f>SUMPRODUCT($A310:$F310,Results!$B$20:$G$20)</f>
        <v>8.6176389155455908</v>
      </c>
      <c r="P310" s="9" cm="1">
        <f t="array" ref="P310">SUMPRODUCT(J310:O310,TRANSPOSE(BQ$20:BQ$25))+$AI$20-$BQ$27</f>
        <v>47.393712302260049</v>
      </c>
      <c r="Q310" s="27" cm="1">
        <f t="array" ref="Q310">SUMPRODUCT(J310:O310,TRANSPOSE(EX$20:EX$25))+$AI$20-$EX$27</f>
        <v>51.592433548134096</v>
      </c>
      <c r="R310" s="9">
        <f>I310-Results!$E$5*H310</f>
        <v>52.256491817678594</v>
      </c>
      <c r="S310" s="9" cm="1">
        <f t="array" ref="S310">SUMPRODUCT(J310:O310,TRANSPOSE(AW$28:AW$33))+$AI$20-$AH$26</f>
        <v>46.716814468663912</v>
      </c>
      <c r="T310" s="9">
        <f>SUMPRODUCT(J310:O310,Results!K$9:P$9)</f>
        <v>54.226160200559477</v>
      </c>
      <c r="U310" s="9">
        <f>SUMPRODUCT(J310:O310,Results!K$9:P$9)+$AI$20-$AH$31</f>
        <v>52.643931479486326</v>
      </c>
      <c r="V310" s="9">
        <f t="shared" si="126"/>
        <v>0.74288308795049574</v>
      </c>
      <c r="W310" s="9">
        <f t="shared" si="120"/>
        <v>-3.4558381579235515</v>
      </c>
      <c r="X310" s="9">
        <f t="shared" si="121"/>
        <v>-4.1198964274680492</v>
      </c>
      <c r="Y310" s="9">
        <f t="shared" si="122"/>
        <v>1.4197809215466322</v>
      </c>
      <c r="Z310" s="9">
        <f t="shared" si="123"/>
        <v>15.394371963120413</v>
      </c>
      <c r="AA310" s="9">
        <f t="shared" si="124"/>
        <v>-4.5073360892757819</v>
      </c>
      <c r="AC310" s="9">
        <v>-3.4904149054425204</v>
      </c>
      <c r="AD310" s="9">
        <v>-3.4904149054425204</v>
      </c>
      <c r="AE310" s="9">
        <f t="shared" si="125"/>
        <v>-3.4904149054425204</v>
      </c>
      <c r="AF310" s="9">
        <f t="shared" ca="1" si="118"/>
        <v>0.39132251515545158</v>
      </c>
    </row>
    <row r="311" spans="1:32">
      <c r="A311" s="6">
        <v>2.0294813487354766</v>
      </c>
      <c r="B311" s="6">
        <v>7.0678720468759195</v>
      </c>
      <c r="C311" s="6">
        <v>5.2983144994035056</v>
      </c>
      <c r="D311" s="6">
        <v>1.1782196637353182</v>
      </c>
      <c r="E311" s="6">
        <v>3.5214883923677291</v>
      </c>
      <c r="F311" s="6">
        <v>2.69728013829917</v>
      </c>
      <c r="G311" s="6">
        <v>3.5831228974519158</v>
      </c>
      <c r="H311" s="6">
        <v>1.1820810783247073</v>
      </c>
      <c r="I311" s="40">
        <f>SUMPRODUCT(J311:O311,Results!B$12:G$12)+Results!$E$5*H311-AD311+AE311</f>
        <v>38.690418098229138</v>
      </c>
      <c r="J311" s="9">
        <f>SUMPRODUCT($A311:$F311,Results!$B$15:$G$15)</f>
        <v>13.228023701377969</v>
      </c>
      <c r="K311" s="9">
        <f>SUMPRODUCT($A311:$F311,Results!$B$16:$G$16)</f>
        <v>-17.504399655391573</v>
      </c>
      <c r="L311" s="9">
        <f>SUMPRODUCT($A311:$F311,Results!$B$17:$G$17)</f>
        <v>17.860750451152306</v>
      </c>
      <c r="M311" s="9">
        <f>SUMPRODUCT($A311:$F311,Results!$B$18:$G$18)</f>
        <v>-6.4781193646059538</v>
      </c>
      <c r="N311" s="9">
        <f>SUMPRODUCT($A311:$F311,Results!$B$19:$G$19)</f>
        <v>-22.278388548399395</v>
      </c>
      <c r="O311" s="9">
        <f>SUMPRODUCT($A311:$F311,Results!$B$20:$G$20)</f>
        <v>12.688032954265509</v>
      </c>
      <c r="P311" s="9" cm="1">
        <f t="array" ref="P311">SUMPRODUCT(J311:O311,TRANSPOSE(BQ$20:BQ$25))+$AI$20-$BQ$27</f>
        <v>35.354193882418294</v>
      </c>
      <c r="Q311" s="27" cm="1">
        <f t="array" ref="Q311">SUMPRODUCT(J311:O311,TRANSPOSE(EX$20:EX$25))+$AI$20-$EX$27</f>
        <v>30.169475928555173</v>
      </c>
      <c r="R311" s="9">
        <f>I311-Results!$E$5*H311</f>
        <v>31.597931628280893</v>
      </c>
      <c r="S311" s="9" cm="1">
        <f t="array" ref="S311">SUMPRODUCT(J311:O311,TRANSPOSE(AW$28:AW$33))+$AI$20-$AH$26</f>
        <v>44.698718447502557</v>
      </c>
      <c r="T311" s="9">
        <f>SUMPRODUCT(J311:O311,Results!K$9:P$9)</f>
        <v>33.72597193124269</v>
      </c>
      <c r="U311" s="9">
        <f>SUMPRODUCT(J311:O311,Results!K$9:P$9)+$AI$20-$AH$31</f>
        <v>32.143743210169532</v>
      </c>
      <c r="V311" s="9">
        <f t="shared" si="126"/>
        <v>3.3362242158108444</v>
      </c>
      <c r="W311" s="9">
        <f t="shared" si="120"/>
        <v>8.5209421696739653</v>
      </c>
      <c r="X311" s="9">
        <f t="shared" si="121"/>
        <v>7.0924864699482448</v>
      </c>
      <c r="Y311" s="9">
        <f t="shared" si="122"/>
        <v>-6.0083003492734193</v>
      </c>
      <c r="Z311" s="9">
        <f t="shared" si="123"/>
        <v>5.9481946711390066</v>
      </c>
      <c r="AA311" s="9">
        <f t="shared" si="124"/>
        <v>6.5466748880596057</v>
      </c>
      <c r="AC311" s="9">
        <v>8.5116068191343786</v>
      </c>
      <c r="AD311" s="9">
        <v>8.5116068191343786</v>
      </c>
      <c r="AE311" s="9">
        <f t="shared" si="125"/>
        <v>8.5116068191343786</v>
      </c>
      <c r="AF311" s="9">
        <f t="shared" ca="1" si="118"/>
        <v>5.0547237976770854E-2</v>
      </c>
    </row>
    <row r="312" spans="1:32">
      <c r="A312" s="6">
        <v>6.9974370545326749</v>
      </c>
      <c r="B312" s="6">
        <v>2.6407488362032119</v>
      </c>
      <c r="C312" s="6">
        <v>-1.4337340582738485</v>
      </c>
      <c r="D312" s="6">
        <v>4.4343218463513123</v>
      </c>
      <c r="E312" s="6">
        <v>-1.5391197876705525</v>
      </c>
      <c r="F312" s="6">
        <v>0.12746302293277206</v>
      </c>
      <c r="G312" s="6">
        <v>1.3098412847547523</v>
      </c>
      <c r="H312" s="6">
        <v>-1.0912005343724562</v>
      </c>
      <c r="I312" s="40">
        <f>SUMPRODUCT(J312:O312,Results!B$12:G$12)+Results!$E$5*H312-AD312+AE312</f>
        <v>-1.1510170487342002</v>
      </c>
      <c r="J312" s="9">
        <f>SUMPRODUCT($A312:$F312,Results!$B$15:$G$15)</f>
        <v>7.5843607722160522</v>
      </c>
      <c r="K312" s="9">
        <f>SUMPRODUCT($A312:$F312,Results!$B$16:$G$16)</f>
        <v>-25.061976655153693</v>
      </c>
      <c r="L312" s="9">
        <f>SUMPRODUCT($A312:$F312,Results!$B$17:$G$17)</f>
        <v>-11.695146333145781</v>
      </c>
      <c r="M312" s="9">
        <f>SUMPRODUCT($A312:$F312,Results!$B$18:$G$18)</f>
        <v>10.656389107244937</v>
      </c>
      <c r="N312" s="9">
        <f>SUMPRODUCT($A312:$F312,Results!$B$19:$G$19)</f>
        <v>8.1117762349162774</v>
      </c>
      <c r="O312" s="9">
        <f>SUMPRODUCT($A312:$F312,Results!$B$20:$G$20)</f>
        <v>35.059253688784317</v>
      </c>
      <c r="P312" s="9" cm="1">
        <f t="array" ref="P312">SUMPRODUCT(J312:O312,TRANSPOSE(BQ$20:BQ$25))+$AI$20-$BQ$27</f>
        <v>1.4089176480698882</v>
      </c>
      <c r="Q312" s="27" cm="1">
        <f t="array" ref="Q312">SUMPRODUCT(J312:O312,TRANSPOSE(EX$20:EX$25))+$AI$20-$EX$27</f>
        <v>4.2578966183669351</v>
      </c>
      <c r="R312" s="9">
        <f>I312-Results!$E$5*H312</f>
        <v>5.3961861575005372</v>
      </c>
      <c r="S312" s="9" cm="1">
        <f t="array" ref="S312">SUMPRODUCT(J312:O312,TRANSPOSE(AW$28:AW$33))+$AI$20-$AH$26</f>
        <v>-6.9025361218789349</v>
      </c>
      <c r="T312" s="9">
        <f>SUMPRODUCT(J312:O312,Results!K$9:P$9)</f>
        <v>5.0186857307523809</v>
      </c>
      <c r="U312" s="9">
        <f>SUMPRODUCT(J312:O312,Results!K$9:P$9)+$AI$20-$AH$31</f>
        <v>3.4364570096792235</v>
      </c>
      <c r="V312" s="9">
        <f t="shared" si="126"/>
        <v>-2.5599346968040884</v>
      </c>
      <c r="W312" s="9">
        <f t="shared" si="120"/>
        <v>-5.4089136671011353</v>
      </c>
      <c r="X312" s="9">
        <f t="shared" si="121"/>
        <v>-6.5472032062347374</v>
      </c>
      <c r="Y312" s="9">
        <f t="shared" si="122"/>
        <v>5.7515190731447348</v>
      </c>
      <c r="Z312" s="9">
        <f t="shared" si="123"/>
        <v>-33.893240475824328</v>
      </c>
      <c r="AA312" s="9">
        <f t="shared" si="124"/>
        <v>-4.5874740584134237</v>
      </c>
      <c r="AC312" s="9">
        <v>-5.4124201496026565</v>
      </c>
      <c r="AD312" s="9">
        <v>-5.4124201496026565</v>
      </c>
      <c r="AE312" s="9">
        <f t="shared" si="125"/>
        <v>-5.4124201496026565</v>
      </c>
      <c r="AF312" s="9">
        <f t="shared" ca="1" si="118"/>
        <v>0.13559295129715043</v>
      </c>
    </row>
    <row r="313" spans="1:32">
      <c r="A313" s="6">
        <v>2.0016086167058331</v>
      </c>
      <c r="B313" s="6">
        <v>4.5515737393222135</v>
      </c>
      <c r="C313" s="6">
        <v>3.0117350394673532</v>
      </c>
      <c r="D313" s="6">
        <v>-0.80352431398699442</v>
      </c>
      <c r="E313" s="6">
        <v>0.78942547773578098</v>
      </c>
      <c r="F313" s="6">
        <v>2.6347812051694044</v>
      </c>
      <c r="G313" s="6">
        <v>1.0359659897657385</v>
      </c>
      <c r="H313" s="6">
        <v>-1.36507582936147</v>
      </c>
      <c r="I313" s="40">
        <f>SUMPRODUCT(J313:O313,Results!B$12:G$12)+Results!$E$5*H313-AD313+AE313</f>
        <v>-9.929677136821617</v>
      </c>
      <c r="J313" s="9">
        <f>SUMPRODUCT($A313:$F313,Results!$B$15:$G$15)</f>
        <v>5.5782389231004066</v>
      </c>
      <c r="K313" s="9">
        <f>SUMPRODUCT($A313:$F313,Results!$B$16:$G$16)</f>
        <v>-13.406849432529091</v>
      </c>
      <c r="L313" s="9">
        <f>SUMPRODUCT($A313:$F313,Results!$B$17:$G$17)</f>
        <v>5.6265052359300416</v>
      </c>
      <c r="M313" s="9">
        <f>SUMPRODUCT($A313:$F313,Results!$B$18:$G$18)</f>
        <v>-2.5965556958399749</v>
      </c>
      <c r="N313" s="9">
        <f>SUMPRODUCT($A313:$F313,Results!$B$19:$G$19)</f>
        <v>-7.5956514832994122</v>
      </c>
      <c r="O313" s="9">
        <f>SUMPRODUCT($A313:$F313,Results!$B$20:$G$20)</f>
        <v>5.6972500119971752</v>
      </c>
      <c r="P313" s="9" cm="1">
        <f t="array" ref="P313">SUMPRODUCT(J313:O313,TRANSPOSE(BQ$20:BQ$25))+$AI$20-$BQ$27</f>
        <v>4.508832169581936</v>
      </c>
      <c r="Q313" s="27" cm="1">
        <f t="array" ref="Q313">SUMPRODUCT(J313:O313,TRANSPOSE(EX$20:EX$25))+$AI$20-$EX$27</f>
        <v>-2.8170048670251866</v>
      </c>
      <c r="R313" s="9">
        <f>I313-Results!$E$5*H313</f>
        <v>-1.7392221606527976</v>
      </c>
      <c r="S313" s="9" cm="1">
        <f t="array" ref="S313">SUMPRODUCT(J313:O313,TRANSPOSE(AW$28:AW$33))+$AI$20-$AH$26</f>
        <v>13.600543893830945</v>
      </c>
      <c r="T313" s="9">
        <f>SUMPRODUCT(J313:O313,Results!K$9:P$9)</f>
        <v>-0.68225050242424068</v>
      </c>
      <c r="U313" s="9">
        <f>SUMPRODUCT(J313:O313,Results!K$9:P$9)+$AI$20-$AH$31</f>
        <v>-2.2644792234973963</v>
      </c>
      <c r="V313" s="9">
        <f t="shared" si="126"/>
        <v>-14.438509306403553</v>
      </c>
      <c r="W313" s="9">
        <f t="shared" si="120"/>
        <v>-7.1126722697964304</v>
      </c>
      <c r="X313" s="9">
        <f t="shared" si="121"/>
        <v>-8.1904549761688195</v>
      </c>
      <c r="Y313" s="9">
        <f t="shared" si="122"/>
        <v>-23.530221030652562</v>
      </c>
      <c r="Z313" s="9">
        <f t="shared" si="123"/>
        <v>-42.671900563911748</v>
      </c>
      <c r="AA313" s="9">
        <f t="shared" si="124"/>
        <v>-7.6651979133242207</v>
      </c>
      <c r="AC313" s="9">
        <v>-7.0933108382024592</v>
      </c>
      <c r="AD313" s="9">
        <v>-7.0933108382024592</v>
      </c>
      <c r="AE313" s="9">
        <f t="shared" si="125"/>
        <v>-7.0933108382024592</v>
      </c>
      <c r="AF313" s="9">
        <f t="shared" ca="1" si="118"/>
        <v>0.17236400249006301</v>
      </c>
    </row>
    <row r="314" spans="1:32">
      <c r="A314" s="6">
        <v>3.3937107619903628</v>
      </c>
      <c r="B314" s="6">
        <v>-0.15742251384300562</v>
      </c>
      <c r="C314" s="6">
        <v>9.0616375825156421</v>
      </c>
      <c r="D314" s="6">
        <v>3.6403722877680762</v>
      </c>
      <c r="E314" s="6">
        <v>3.6380027745004972</v>
      </c>
      <c r="F314" s="6">
        <v>3.5449303567632753</v>
      </c>
      <c r="G314" s="6">
        <v>-1.1446599402631095</v>
      </c>
      <c r="H314" s="6">
        <v>-3.545701759390318</v>
      </c>
      <c r="I314" s="40">
        <f>SUMPRODUCT(J314:O314,Results!B$12:G$12)+Results!$E$5*H314-AD314+AE314</f>
        <v>33.115700190282745</v>
      </c>
      <c r="J314" s="9">
        <f>SUMPRODUCT($A314:$F314,Results!$B$15:$G$15)</f>
        <v>40.377462710554866</v>
      </c>
      <c r="K314" s="9">
        <f>SUMPRODUCT($A314:$F314,Results!$B$16:$G$16)</f>
        <v>-17.452299085653639</v>
      </c>
      <c r="L314" s="9">
        <f>SUMPRODUCT($A314:$F314,Results!$B$17:$G$17)</f>
        <v>9.617369572204499</v>
      </c>
      <c r="M314" s="9">
        <f>SUMPRODUCT($A314:$F314,Results!$B$18:$G$18)</f>
        <v>-20.226292181863066</v>
      </c>
      <c r="N314" s="9">
        <f>SUMPRODUCT($A314:$F314,Results!$B$19:$G$19)</f>
        <v>-38.220861611883826</v>
      </c>
      <c r="O314" s="9">
        <f>SUMPRODUCT($A314:$F314,Results!$B$20:$G$20)</f>
        <v>4.3923481613471989</v>
      </c>
      <c r="P314" s="9" cm="1">
        <f t="array" ref="P314">SUMPRODUCT(J314:O314,TRANSPOSE(BQ$20:BQ$25))+$AI$20-$BQ$27</f>
        <v>58.610077636766981</v>
      </c>
      <c r="Q314" s="27" cm="1">
        <f t="array" ref="Q314">SUMPRODUCT(J314:O314,TRANSPOSE(EX$20:EX$25))+$AI$20-$EX$27</f>
        <v>55.355364381356907</v>
      </c>
      <c r="R314" s="9">
        <f>I314-Results!$E$5*H314</f>
        <v>54.389910746624651</v>
      </c>
      <c r="S314" s="9" cm="1">
        <f t="array" ref="S314">SUMPRODUCT(J314:O314,TRANSPOSE(AW$28:AW$33))+$AI$20-$AH$26</f>
        <v>76.182543295018277</v>
      </c>
      <c r="T314" s="9">
        <f>SUMPRODUCT(J314:O314,Results!K$9:P$9)</f>
        <v>56.602611699571277</v>
      </c>
      <c r="U314" s="9">
        <f>SUMPRODUCT(J314:O314,Results!K$9:P$9)+$AI$20-$AH$31</f>
        <v>55.02038297849812</v>
      </c>
      <c r="V314" s="9">
        <f t="shared" si="126"/>
        <v>-25.494377446484236</v>
      </c>
      <c r="W314" s="9">
        <f t="shared" si="120"/>
        <v>-22.239664191074162</v>
      </c>
      <c r="X314" s="9">
        <f t="shared" si="121"/>
        <v>-21.274210556341906</v>
      </c>
      <c r="Y314" s="9">
        <f t="shared" si="122"/>
        <v>-43.066843104735533</v>
      </c>
      <c r="Z314" s="9">
        <f t="shared" si="123"/>
        <v>0.37347676319261325</v>
      </c>
      <c r="AA314" s="9">
        <f t="shared" si="124"/>
        <v>-21.904682788215375</v>
      </c>
      <c r="AC314" s="9">
        <v>-22.218022737176845</v>
      </c>
      <c r="AD314" s="9">
        <v>-22.218022737176845</v>
      </c>
      <c r="AE314" s="9">
        <f t="shared" si="125"/>
        <v>-22.218022737176845</v>
      </c>
      <c r="AF314" s="9">
        <f t="shared" ca="1" si="118"/>
        <v>0.58181387165466203</v>
      </c>
    </row>
    <row r="315" spans="1:32">
      <c r="A315" s="6">
        <v>4.4142467497244615</v>
      </c>
      <c r="B315" s="6">
        <v>1.7905098773430983</v>
      </c>
      <c r="C315" s="6">
        <v>0.43679299332134958</v>
      </c>
      <c r="D315" s="6">
        <v>9.2499647678651691</v>
      </c>
      <c r="E315" s="6">
        <v>1.3787348058365239</v>
      </c>
      <c r="F315" s="6">
        <v>3.6978337621037713</v>
      </c>
      <c r="G315" s="6">
        <v>6.5714948226708483</v>
      </c>
      <c r="H315" s="6">
        <v>4.1704530035436402</v>
      </c>
      <c r="I315" s="40">
        <f>SUMPRODUCT(J315:O315,Results!B$12:G$12)+Results!$E$5*H315-AD315+AE315</f>
        <v>64.492496520933599</v>
      </c>
      <c r="J315" s="9">
        <f>SUMPRODUCT($A315:$F315,Results!$B$15:$G$15)</f>
        <v>12.95563538467977</v>
      </c>
      <c r="K315" s="9">
        <f>SUMPRODUCT($A315:$F315,Results!$B$16:$G$16)</f>
        <v>-16.723444817312981</v>
      </c>
      <c r="L315" s="9">
        <f>SUMPRODUCT($A315:$F315,Results!$B$17:$G$17)</f>
        <v>9.9108315860950285</v>
      </c>
      <c r="M315" s="9">
        <f>SUMPRODUCT($A315:$F315,Results!$B$18:$G$18)</f>
        <v>10.586010183607945</v>
      </c>
      <c r="N315" s="9">
        <f>SUMPRODUCT($A315:$F315,Results!$B$19:$G$19)</f>
        <v>-10.382624777849372</v>
      </c>
      <c r="O315" s="9">
        <f>SUMPRODUCT($A315:$F315,Results!$B$20:$G$20)</f>
        <v>29.900578340356091</v>
      </c>
      <c r="P315" s="9" cm="1">
        <f t="array" ref="P315">SUMPRODUCT(J315:O315,TRANSPOSE(BQ$20:BQ$25))+$AI$20-$BQ$27</f>
        <v>38.83599243050012</v>
      </c>
      <c r="Q315" s="27" cm="1">
        <f t="array" ref="Q315">SUMPRODUCT(J315:O315,TRANSPOSE(EX$20:EX$25))+$AI$20-$EX$27</f>
        <v>41.023701870131049</v>
      </c>
      <c r="R315" s="9">
        <f>I315-Results!$E$5*H315</f>
        <v>39.469778499671762</v>
      </c>
      <c r="S315" s="9" cm="1">
        <f t="array" ref="S315">SUMPRODUCT(J315:O315,TRANSPOSE(AW$28:AW$33))+$AI$20-$AH$26</f>
        <v>25.133683937186191</v>
      </c>
      <c r="T315" s="9">
        <f>SUMPRODUCT(J315:O315,Results!K$9:P$9)</f>
        <v>40.98379808224</v>
      </c>
      <c r="U315" s="9">
        <f>SUMPRODUCT(J315:O315,Results!K$9:P$9)+$AI$20-$AH$31</f>
        <v>39.40156936116685</v>
      </c>
      <c r="V315" s="9">
        <f t="shared" si="126"/>
        <v>25.656504090433479</v>
      </c>
      <c r="W315" s="9">
        <f t="shared" si="120"/>
        <v>23.46879465080255</v>
      </c>
      <c r="X315" s="9">
        <f t="shared" si="121"/>
        <v>25.022718021261838</v>
      </c>
      <c r="Y315" s="9">
        <f t="shared" si="122"/>
        <v>39.358812583747408</v>
      </c>
      <c r="Z315" s="9">
        <f t="shared" si="123"/>
        <v>31.750273093843468</v>
      </c>
      <c r="AA315" s="9">
        <f t="shared" si="124"/>
        <v>25.09092715976675</v>
      </c>
      <c r="AC315" s="9">
        <v>23.493262757270884</v>
      </c>
      <c r="AD315" s="9">
        <v>23.493262757270884</v>
      </c>
      <c r="AE315" s="9">
        <f t="shared" si="125"/>
        <v>23.493262757270884</v>
      </c>
      <c r="AF315" s="9">
        <f t="shared" ca="1" si="118"/>
        <v>0.91383279291161512</v>
      </c>
    </row>
    <row r="316" spans="1:32">
      <c r="A316" s="6">
        <v>0.32525403893775218</v>
      </c>
      <c r="B316" s="6">
        <v>-8.3146763812275606E-2</v>
      </c>
      <c r="C316" s="6">
        <v>7.3294996516610569</v>
      </c>
      <c r="D316" s="6">
        <v>1.664403221791122</v>
      </c>
      <c r="E316" s="6">
        <v>1.7080764216617024</v>
      </c>
      <c r="F316" s="6">
        <v>1.7386280554297062</v>
      </c>
      <c r="G316" s="6">
        <v>0.60339055436928513</v>
      </c>
      <c r="H316" s="6">
        <v>-1.7976512647579233</v>
      </c>
      <c r="I316" s="40">
        <f>SUMPRODUCT(J316:O316,Results!B$12:G$12)+Results!$E$5*H316-AD316+AE316</f>
        <v>11.234109429038147</v>
      </c>
      <c r="J316" s="9">
        <f>SUMPRODUCT($A316:$F316,Results!$B$15:$G$15)</f>
        <v>19.97366341345392</v>
      </c>
      <c r="K316" s="9">
        <f>SUMPRODUCT($A316:$F316,Results!$B$16:$G$16)</f>
        <v>-7.4788193344477012</v>
      </c>
      <c r="L316" s="9">
        <f>SUMPRODUCT($A316:$F316,Results!$B$17:$G$17)</f>
        <v>6.3418131755555081</v>
      </c>
      <c r="M316" s="9">
        <f>SUMPRODUCT($A316:$F316,Results!$B$18:$G$18)</f>
        <v>-16.309982655459226</v>
      </c>
      <c r="N316" s="9">
        <f>SUMPRODUCT($A316:$F316,Results!$B$19:$G$19)</f>
        <v>-28.131629613115486</v>
      </c>
      <c r="O316" s="9">
        <f>SUMPRODUCT($A316:$F316,Results!$B$20:$G$20)</f>
        <v>-4.9309193936515321</v>
      </c>
      <c r="P316" s="9" cm="1">
        <f t="array" ref="P316">SUMPRODUCT(J316:O316,TRANSPOSE(BQ$20:BQ$25))+$AI$20-$BQ$27</f>
        <v>25.34007421276808</v>
      </c>
      <c r="Q316" s="27" cm="1">
        <f t="array" ref="Q316">SUMPRODUCT(J316:O316,TRANSPOSE(EX$20:EX$25))+$AI$20-$EX$27</f>
        <v>22.075230056887989</v>
      </c>
      <c r="R316" s="9">
        <f>I316-Results!$E$5*H316</f>
        <v>22.020017017585687</v>
      </c>
      <c r="S316" s="9" cm="1">
        <f t="array" ref="S316">SUMPRODUCT(J316:O316,TRANSPOSE(AW$28:AW$33))+$AI$20-$AH$26</f>
        <v>45.112994554590486</v>
      </c>
      <c r="T316" s="9">
        <f>SUMPRODUCT(J316:O316,Results!K$9:P$9)</f>
        <v>22.997400874054051</v>
      </c>
      <c r="U316" s="9">
        <f>SUMPRODUCT(J316:O316,Results!K$9:P$9)+$AI$20-$AH$31</f>
        <v>21.415172152980894</v>
      </c>
      <c r="V316" s="9">
        <f t="shared" si="126"/>
        <v>-14.105964783729933</v>
      </c>
      <c r="W316" s="9">
        <f t="shared" si="120"/>
        <v>-10.841120627849842</v>
      </c>
      <c r="X316" s="9">
        <f t="shared" si="121"/>
        <v>-10.78590758854754</v>
      </c>
      <c r="Y316" s="9">
        <f t="shared" si="122"/>
        <v>-33.878885125552337</v>
      </c>
      <c r="Z316" s="9">
        <f t="shared" si="123"/>
        <v>-21.508113998051982</v>
      </c>
      <c r="AA316" s="9">
        <f t="shared" si="124"/>
        <v>-10.181062723942746</v>
      </c>
      <c r="AC316" s="9">
        <v>-10.834337524202704</v>
      </c>
      <c r="AD316" s="9">
        <v>-10.834337524202704</v>
      </c>
      <c r="AE316" s="9">
        <f t="shared" si="125"/>
        <v>-10.834337524202704</v>
      </c>
      <c r="AF316" s="9">
        <f t="shared" ca="1" si="118"/>
        <v>0.13397251407497623</v>
      </c>
    </row>
    <row r="317" spans="1:32">
      <c r="A317" s="6">
        <v>1.2667116144300663</v>
      </c>
      <c r="B317" s="6">
        <v>6.2442358167484464</v>
      </c>
      <c r="C317" s="6">
        <v>3.0066462788399715</v>
      </c>
      <c r="D317" s="6">
        <v>5.2099372936057895</v>
      </c>
      <c r="E317" s="6">
        <v>4.6781714911447177E-2</v>
      </c>
      <c r="F317" s="6">
        <v>0.28943000012567821</v>
      </c>
      <c r="G317" s="6">
        <v>-0.75669046446933719</v>
      </c>
      <c r="H317" s="6">
        <v>-3.1577322835965456</v>
      </c>
      <c r="I317" s="40">
        <f>SUMPRODUCT(J317:O317,Results!B$12:G$12)+Results!$E$5*H317-AD317+AE317</f>
        <v>-14.389964412238655</v>
      </c>
      <c r="J317" s="9">
        <f>SUMPRODUCT($A317:$F317,Results!$B$15:$G$15)</f>
        <v>-7.1792045382491887</v>
      </c>
      <c r="K317" s="9">
        <f>SUMPRODUCT($A317:$F317,Results!$B$16:$G$16)</f>
        <v>-15.523433201412709</v>
      </c>
      <c r="L317" s="9">
        <f>SUMPRODUCT($A317:$F317,Results!$B$17:$G$17)</f>
        <v>8.4882662608391843</v>
      </c>
      <c r="M317" s="9">
        <f>SUMPRODUCT($A317:$F317,Results!$B$18:$G$18)</f>
        <v>4.8711249487972781</v>
      </c>
      <c r="N317" s="9">
        <f>SUMPRODUCT($A317:$F317,Results!$B$19:$G$19)</f>
        <v>-11.964113236312741</v>
      </c>
      <c r="O317" s="9">
        <f>SUMPRODUCT($A317:$F317,Results!$B$20:$G$20)</f>
        <v>21.854077447820796</v>
      </c>
      <c r="P317" s="9" cm="1">
        <f t="array" ref="P317">SUMPRODUCT(J317:O317,TRANSPOSE(BQ$20:BQ$25))+$AI$20-$BQ$27</f>
        <v>4.4602520623668624</v>
      </c>
      <c r="Q317" s="27" cm="1">
        <f t="array" ref="Q317">SUMPRODUCT(J317:O317,TRANSPOSE(EX$20:EX$25))+$AI$20-$EX$27</f>
        <v>2.7432703417067117</v>
      </c>
      <c r="R317" s="9">
        <f>I317-Results!$E$5*H317</f>
        <v>4.5564292893406204</v>
      </c>
      <c r="S317" s="9" cm="1">
        <f t="array" ref="S317">SUMPRODUCT(J317:O317,TRANSPOSE(AW$28:AW$33))+$AI$20-$AH$26</f>
        <v>11.334049616911543</v>
      </c>
      <c r="T317" s="9">
        <f>SUMPRODUCT(J317:O317,Results!K$9:P$9)</f>
        <v>4.6851243108999796</v>
      </c>
      <c r="U317" s="9">
        <f>SUMPRODUCT(J317:O317,Results!K$9:P$9)+$AI$20-$AH$31</f>
        <v>3.1028955898268222</v>
      </c>
      <c r="V317" s="9">
        <f t="shared" si="126"/>
        <v>-18.850216474605517</v>
      </c>
      <c r="W317" s="9">
        <f t="shared" si="120"/>
        <v>-17.133234753945366</v>
      </c>
      <c r="X317" s="9">
        <f t="shared" si="121"/>
        <v>-18.946393701579275</v>
      </c>
      <c r="Y317" s="9">
        <f t="shared" si="122"/>
        <v>-25.724014029150197</v>
      </c>
      <c r="Z317" s="9">
        <f t="shared" si="123"/>
        <v>-47.132187839328786</v>
      </c>
      <c r="AA317" s="9">
        <f t="shared" si="124"/>
        <v>-17.492860002065477</v>
      </c>
      <c r="AC317" s="9">
        <v>-17.155746290165489</v>
      </c>
      <c r="AD317" s="9">
        <v>-17.155746290165489</v>
      </c>
      <c r="AE317" s="9">
        <f t="shared" si="125"/>
        <v>-17.155746290165489</v>
      </c>
      <c r="AF317" s="9">
        <f t="shared" ca="1" si="118"/>
        <v>2.6187294766236935E-2</v>
      </c>
    </row>
    <row r="318" spans="1:32">
      <c r="A318" s="6">
        <v>6.9313305903476898</v>
      </c>
      <c r="B318" s="6">
        <v>0.10119687835412938</v>
      </c>
      <c r="C318" s="6">
        <v>7.0475668207604922</v>
      </c>
      <c r="D318" s="6">
        <v>3.3791504134824826</v>
      </c>
      <c r="E318" s="6">
        <v>1.3423606382475139</v>
      </c>
      <c r="F318" s="6">
        <v>-2.472902843238876</v>
      </c>
      <c r="G318" s="6">
        <v>2.4549856028490229</v>
      </c>
      <c r="H318" s="6">
        <v>5.3943783721814409E-2</v>
      </c>
      <c r="I318" s="40">
        <f>SUMPRODUCT(J318:O318,Results!B$12:G$12)+Results!$E$5*H318-AD318+AE318</f>
        <v>48.779014406696902</v>
      </c>
      <c r="J318" s="9">
        <f>SUMPRODUCT($A318:$F318,Results!$B$15:$G$15)</f>
        <v>39.024629474355628</v>
      </c>
      <c r="K318" s="9">
        <f>SUMPRODUCT($A318:$F318,Results!$B$16:$G$16)</f>
        <v>-29.004857055969335</v>
      </c>
      <c r="L318" s="9">
        <f>SUMPRODUCT($A318:$F318,Results!$B$17:$G$17)</f>
        <v>-12.240995088225361</v>
      </c>
      <c r="M318" s="9">
        <f>SUMPRODUCT($A318:$F318,Results!$B$18:$G$18)</f>
        <v>-18.605842482393939</v>
      </c>
      <c r="N318" s="9">
        <f>SUMPRODUCT($A318:$F318,Results!$B$19:$G$19)</f>
        <v>-25.314246907723444</v>
      </c>
      <c r="O318" s="9">
        <f>SUMPRODUCT($A318:$F318,Results!$B$20:$G$20)</f>
        <v>24.446046981792687</v>
      </c>
      <c r="P318" s="9" cm="1">
        <f t="array" ref="P318">SUMPRODUCT(J318:O318,TRANSPOSE(BQ$20:BQ$25))+$AI$20-$BQ$27</f>
        <v>39.545244084414058</v>
      </c>
      <c r="Q318" s="27" cm="1">
        <f t="array" ref="Q318">SUMPRODUCT(J318:O318,TRANSPOSE(EX$20:EX$25))+$AI$20-$EX$27</f>
        <v>46.443740523739763</v>
      </c>
      <c r="R318" s="9">
        <f>I318-Results!$E$5*H318</f>
        <v>48.455351704366016</v>
      </c>
      <c r="S318" s="9" cm="1">
        <f t="array" ref="S318">SUMPRODUCT(J318:O318,TRANSPOSE(AW$28:AW$33))+$AI$20-$AH$26</f>
        <v>56.031079630125717</v>
      </c>
      <c r="T318" s="9">
        <f>SUMPRODUCT(J318:O318,Results!K$9:P$9)</f>
        <v>48.373399880464206</v>
      </c>
      <c r="U318" s="9">
        <f>SUMPRODUCT(J318:O318,Results!K$9:P$9)+$AI$20-$AH$31</f>
        <v>46.791171159391041</v>
      </c>
      <c r="V318" s="9">
        <f t="shared" si="126"/>
        <v>9.2337703222828438</v>
      </c>
      <c r="W318" s="9">
        <f t="shared" si="120"/>
        <v>2.3352738829571393</v>
      </c>
      <c r="X318" s="9">
        <f t="shared" si="121"/>
        <v>0.32366270233088557</v>
      </c>
      <c r="Y318" s="9">
        <f t="shared" si="122"/>
        <v>-7.252065223428815</v>
      </c>
      <c r="Z318" s="9">
        <f t="shared" si="123"/>
        <v>16.036790979606771</v>
      </c>
      <c r="AA318" s="9">
        <f t="shared" si="124"/>
        <v>1.9878432473058609</v>
      </c>
      <c r="AC318" s="9">
        <v>2.2794762319216062</v>
      </c>
      <c r="AD318" s="9">
        <v>2.2794762319216062</v>
      </c>
      <c r="AE318" s="9">
        <f t="shared" si="125"/>
        <v>2.2794762319216062</v>
      </c>
      <c r="AF318" s="9">
        <f t="shared" ca="1" si="118"/>
        <v>0.49190706206879775</v>
      </c>
    </row>
    <row r="319" spans="1:32">
      <c r="A319" s="6">
        <v>5.3085029159061392</v>
      </c>
      <c r="B319" s="6">
        <v>2.3330337023489705</v>
      </c>
      <c r="C319" s="6">
        <v>-0.54217126468946264</v>
      </c>
      <c r="D319" s="6">
        <v>-0.10485680109866137</v>
      </c>
      <c r="E319" s="6">
        <v>1.2113411300030201</v>
      </c>
      <c r="F319" s="6">
        <v>8.4327222827815156</v>
      </c>
      <c r="G319" s="6">
        <v>1.7654103842339692</v>
      </c>
      <c r="H319" s="6">
        <v>-0.63563143489323926</v>
      </c>
      <c r="I319" s="40">
        <f>SUMPRODUCT(J319:O319,Results!B$12:G$12)+Results!$E$5*H319-AD319+AE319</f>
        <v>0.69416856987887154</v>
      </c>
      <c r="J319" s="9">
        <f>SUMPRODUCT($A319:$F319,Results!$B$15:$G$15)</f>
        <v>18.090702822853952</v>
      </c>
      <c r="K319" s="9">
        <f>SUMPRODUCT($A319:$F319,Results!$B$16:$G$16)</f>
        <v>-16.052315551302083</v>
      </c>
      <c r="L319" s="9">
        <f>SUMPRODUCT($A319:$F319,Results!$B$17:$G$17)</f>
        <v>7.2201417533959136</v>
      </c>
      <c r="M319" s="9">
        <f>SUMPRODUCT($A319:$F319,Results!$B$18:$G$18)</f>
        <v>7.1976985436220531</v>
      </c>
      <c r="N319" s="9">
        <f>SUMPRODUCT($A319:$F319,Results!$B$19:$G$19)</f>
        <v>3.6498182939702795</v>
      </c>
      <c r="O319" s="9">
        <f>SUMPRODUCT($A319:$F319,Results!$B$20:$G$20)</f>
        <v>8.5711575121261756</v>
      </c>
      <c r="P319" s="9" cm="1">
        <f t="array" ref="P319">SUMPRODUCT(J319:O319,TRANSPOSE(BQ$20:BQ$25))+$AI$20-$BQ$27</f>
        <v>19.302295997160734</v>
      </c>
      <c r="Q319" s="27" cm="1">
        <f t="array" ref="Q319">SUMPRODUCT(J319:O319,TRANSPOSE(EX$20:EX$25))+$AI$20-$EX$27</f>
        <v>6.729987324650665</v>
      </c>
      <c r="R319" s="9">
        <f>I319-Results!$E$5*H319</f>
        <v>4.5079571792383071</v>
      </c>
      <c r="S319" s="9" cm="1">
        <f t="array" ref="S319">SUMPRODUCT(J319:O319,TRANSPOSE(AW$28:AW$33))+$AI$20-$AH$26</f>
        <v>9.8464400038192608</v>
      </c>
      <c r="T319" s="9">
        <f>SUMPRODUCT(J319:O319,Results!K$9:P$9)</f>
        <v>7.2875022399568259</v>
      </c>
      <c r="U319" s="9">
        <f>SUMPRODUCT(J319:O319,Results!K$9:P$9)+$AI$20-$AH$31</f>
        <v>5.7052735188836721</v>
      </c>
      <c r="V319" s="9">
        <f t="shared" si="126"/>
        <v>-18.608127427281861</v>
      </c>
      <c r="W319" s="9">
        <f t="shared" si="120"/>
        <v>-6.0358187547717934</v>
      </c>
      <c r="X319" s="9">
        <f t="shared" si="121"/>
        <v>-3.8137886093594355</v>
      </c>
      <c r="Y319" s="9">
        <f t="shared" si="122"/>
        <v>-9.1522714339403883</v>
      </c>
      <c r="Z319" s="9">
        <f t="shared" si="123"/>
        <v>-32.048054857211262</v>
      </c>
      <c r="AA319" s="9">
        <f t="shared" si="124"/>
        <v>-5.0111049490048005</v>
      </c>
      <c r="AC319" s="9">
        <v>-5.9232300805439566</v>
      </c>
      <c r="AD319" s="9">
        <v>-5.9232300805439566</v>
      </c>
      <c r="AE319" s="9">
        <f t="shared" si="125"/>
        <v>-5.9232300805439566</v>
      </c>
      <c r="AF319" s="9">
        <f t="shared" ca="1" si="118"/>
        <v>0.20115495168155806</v>
      </c>
    </row>
    <row r="320" spans="1:32">
      <c r="A320" s="6">
        <v>-3.7807431081954403</v>
      </c>
      <c r="B320" s="6">
        <v>4.7553315861317369</v>
      </c>
      <c r="C320" s="6">
        <v>1.9058717413529669</v>
      </c>
      <c r="D320" s="6">
        <v>0.74936214469362883</v>
      </c>
      <c r="E320" s="6">
        <v>5.6905272538047154</v>
      </c>
      <c r="F320" s="6">
        <v>3.7706515392836555</v>
      </c>
      <c r="G320" s="6">
        <v>-0.14532684786635322</v>
      </c>
      <c r="H320" s="6">
        <v>-2.5463686669935619</v>
      </c>
      <c r="I320" s="40">
        <f>SUMPRODUCT(J320:O320,Results!B$12:G$12)+Results!$E$5*H320-AD320+AE320</f>
        <v>28.182547079605648</v>
      </c>
      <c r="J320" s="9">
        <f>SUMPRODUCT($A320:$F320,Results!$B$15:$G$15)</f>
        <v>1.0912158246182582</v>
      </c>
      <c r="K320" s="9">
        <f>SUMPRODUCT($A320:$F320,Results!$B$16:$G$16)</f>
        <v>8.2136141571774104</v>
      </c>
      <c r="L320" s="9">
        <f>SUMPRODUCT($A320:$F320,Results!$B$17:$G$17)</f>
        <v>35.659474666259868</v>
      </c>
      <c r="M320" s="9">
        <f>SUMPRODUCT($A320:$F320,Results!$B$18:$G$18)</f>
        <v>-1.3911344948460433</v>
      </c>
      <c r="N320" s="9">
        <f>SUMPRODUCT($A320:$F320,Results!$B$19:$G$19)</f>
        <v>-19.880820261104169</v>
      </c>
      <c r="O320" s="9">
        <f>SUMPRODUCT($A320:$F320,Results!$B$20:$G$20)</f>
        <v>-6.7987578614689115</v>
      </c>
      <c r="P320" s="9" cm="1">
        <f t="array" ref="P320">SUMPRODUCT(J320:O320,TRANSPOSE(BQ$20:BQ$25))+$AI$20-$BQ$27</f>
        <v>43.870722059227752</v>
      </c>
      <c r="Q320" s="27" cm="1">
        <f t="array" ref="Q320">SUMPRODUCT(J320:O320,TRANSPOSE(EX$20:EX$25))+$AI$20-$EX$27</f>
        <v>43.912428780591299</v>
      </c>
      <c r="R320" s="9">
        <f>I320-Results!$E$5*H320</f>
        <v>43.460759081567019</v>
      </c>
      <c r="S320" s="9" cm="1">
        <f t="array" ref="S320">SUMPRODUCT(J320:O320,TRANSPOSE(AW$28:AW$33))+$AI$20-$AH$26</f>
        <v>36.375956816180107</v>
      </c>
      <c r="T320" s="9">
        <f>SUMPRODUCT(J320:O320,Results!K$9:P$9)</f>
        <v>46.591287717963013</v>
      </c>
      <c r="U320" s="9">
        <f>SUMPRODUCT(J320:O320,Results!K$9:P$9)+$AI$20-$AH$31</f>
        <v>45.009058996889848</v>
      </c>
      <c r="V320" s="9">
        <f t="shared" si="126"/>
        <v>-15.688174979622104</v>
      </c>
      <c r="W320" s="9">
        <f t="shared" si="120"/>
        <v>-15.729881700985651</v>
      </c>
      <c r="X320" s="9">
        <f t="shared" si="121"/>
        <v>-15.278212001961371</v>
      </c>
      <c r="Y320" s="9">
        <f t="shared" si="122"/>
        <v>-8.1934097365744591</v>
      </c>
      <c r="Z320" s="9">
        <f t="shared" si="123"/>
        <v>-4.5596763474844835</v>
      </c>
      <c r="AA320" s="9">
        <f t="shared" si="124"/>
        <v>-16.826511917284201</v>
      </c>
      <c r="AC320" s="9">
        <v>-15.747992444407949</v>
      </c>
      <c r="AD320" s="9">
        <v>-15.747992444407949</v>
      </c>
      <c r="AE320" s="9">
        <f t="shared" si="125"/>
        <v>-15.747992444407949</v>
      </c>
      <c r="AF320" s="9">
        <f t="shared" ca="1" si="118"/>
        <v>0.76191784839336696</v>
      </c>
    </row>
    <row r="321" spans="1:32">
      <c r="A321" s="6">
        <v>2.610562121531212</v>
      </c>
      <c r="B321" s="6">
        <v>-0.12821301175661004</v>
      </c>
      <c r="C321" s="6">
        <v>2.4411908303189809</v>
      </c>
      <c r="D321" s="6">
        <v>1.0914950930360445</v>
      </c>
      <c r="E321" s="6">
        <v>8.6075237570240777E-3</v>
      </c>
      <c r="F321" s="6">
        <v>-3.028876883477444</v>
      </c>
      <c r="G321" s="6">
        <v>5.0629223405866908</v>
      </c>
      <c r="H321" s="6">
        <v>2.6618805214594823</v>
      </c>
      <c r="I321" s="40">
        <f>SUMPRODUCT(J321:O321,Results!B$12:G$12)+Results!$E$5*H321-AD321+AE321</f>
        <v>32.875064865361608</v>
      </c>
      <c r="J321" s="9">
        <f>SUMPRODUCT($A321:$F321,Results!$B$15:$G$15)</f>
        <v>12.587217113678619</v>
      </c>
      <c r="K321" s="9">
        <f>SUMPRODUCT($A321:$F321,Results!$B$16:$G$16)</f>
        <v>-11.16885463559813</v>
      </c>
      <c r="L321" s="9">
        <f>SUMPRODUCT($A321:$F321,Results!$B$17:$G$17)</f>
        <v>-9.2952246545080364</v>
      </c>
      <c r="M321" s="9">
        <f>SUMPRODUCT($A321:$F321,Results!$B$18:$G$18)</f>
        <v>-7.9395365689882693</v>
      </c>
      <c r="N321" s="9">
        <f>SUMPRODUCT($A321:$F321,Results!$B$19:$G$19)</f>
        <v>-7.8904669923860205</v>
      </c>
      <c r="O321" s="9">
        <f>SUMPRODUCT($A321:$F321,Results!$B$20:$G$20)</f>
        <v>11.542825140902503</v>
      </c>
      <c r="P321" s="9" cm="1">
        <f t="array" ref="P321">SUMPRODUCT(J321:O321,TRANSPOSE(BQ$20:BQ$25))+$AI$20-$BQ$27</f>
        <v>7.0632480098570412</v>
      </c>
      <c r="Q321" s="27" cm="1">
        <f t="array" ref="Q321">SUMPRODUCT(J321:O321,TRANSPOSE(EX$20:EX$25))+$AI$20-$EX$27</f>
        <v>14.908562683848473</v>
      </c>
      <c r="R321" s="9">
        <f>I321-Results!$E$5*H321</f>
        <v>16.903781736604714</v>
      </c>
      <c r="S321" s="9" cm="1">
        <f t="array" ref="S321">SUMPRODUCT(J321:O321,TRANSPOSE(AW$28:AW$33))+$AI$20-$AH$26</f>
        <v>13.78142868474918</v>
      </c>
      <c r="T321" s="9">
        <f>SUMPRODUCT(J321:O321,Results!K$9:P$9)</f>
        <v>16.150961759545677</v>
      </c>
      <c r="U321" s="9">
        <f>SUMPRODUCT(J321:O321,Results!K$9:P$9)+$AI$20-$AH$31</f>
        <v>14.568733038472516</v>
      </c>
      <c r="V321" s="9">
        <f t="shared" si="126"/>
        <v>25.811816855504567</v>
      </c>
      <c r="W321" s="9">
        <f t="shared" si="120"/>
        <v>17.966502181513135</v>
      </c>
      <c r="X321" s="9">
        <f t="shared" si="121"/>
        <v>15.971283128756895</v>
      </c>
      <c r="Y321" s="9">
        <f t="shared" si="122"/>
        <v>19.093636180612428</v>
      </c>
      <c r="Z321" s="9">
        <f t="shared" si="123"/>
        <v>0.13284143827147687</v>
      </c>
      <c r="AA321" s="9">
        <f t="shared" si="124"/>
        <v>18.306331826889092</v>
      </c>
      <c r="AC321" s="9">
        <v>17.906250198209555</v>
      </c>
      <c r="AD321" s="9">
        <v>17.906250198209555</v>
      </c>
      <c r="AE321" s="9">
        <f t="shared" si="125"/>
        <v>17.906250198209555</v>
      </c>
      <c r="AF321" s="9">
        <f t="shared" ca="1" si="118"/>
        <v>7.1979322372209609E-2</v>
      </c>
    </row>
    <row r="322" spans="1:32">
      <c r="A322" s="6">
        <v>0.68340342641921681</v>
      </c>
      <c r="B322" s="6">
        <v>2.249382618834999</v>
      </c>
      <c r="C322" s="6">
        <v>15.397827727567613</v>
      </c>
      <c r="D322" s="6">
        <v>4.8176058040445788</v>
      </c>
      <c r="E322" s="6">
        <v>-1.3872105079729191</v>
      </c>
      <c r="F322" s="6">
        <v>-1.2091024152796952</v>
      </c>
      <c r="G322" s="6">
        <v>8.5101299451064811</v>
      </c>
      <c r="H322" s="6">
        <v>6.1090881259792731</v>
      </c>
      <c r="I322" s="40">
        <f>SUMPRODUCT(J322:O322,Results!B$12:G$12)+Results!$E$5*H322-AD322+AE322</f>
        <v>32.500368593002776</v>
      </c>
      <c r="J322" s="9">
        <f>SUMPRODUCT($A322:$F322,Results!$B$15:$G$15)</f>
        <v>16.07737578047513</v>
      </c>
      <c r="K322" s="9">
        <f>SUMPRODUCT($A322:$F322,Results!$B$16:$G$16)</f>
        <v>-23.031515347217308</v>
      </c>
      <c r="L322" s="9">
        <f>SUMPRODUCT($A322:$F322,Results!$B$17:$G$17)</f>
        <v>-4.7625963135497296</v>
      </c>
      <c r="M322" s="9">
        <f>SUMPRODUCT($A322:$F322,Results!$B$18:$G$18)</f>
        <v>-28.099789052633344</v>
      </c>
      <c r="N322" s="9">
        <f>SUMPRODUCT($A322:$F322,Results!$B$19:$G$19)</f>
        <v>-48.676980525839689</v>
      </c>
      <c r="O322" s="9">
        <f>SUMPRODUCT($A322:$F322,Results!$B$20:$G$20)</f>
        <v>1.8176082755760725</v>
      </c>
      <c r="P322" s="9" cm="1">
        <f t="array" ref="P322">SUMPRODUCT(J322:O322,TRANSPOSE(BQ$20:BQ$25))+$AI$20-$BQ$27</f>
        <v>3.425158854421646</v>
      </c>
      <c r="Q322" s="27" cm="1">
        <f t="array" ref="Q322">SUMPRODUCT(J322:O322,TRANSPOSE(EX$20:EX$25))+$AI$20-$EX$27</f>
        <v>-6.5208488619560327</v>
      </c>
      <c r="R322" s="9">
        <f>I322-Results!$E$5*H322</f>
        <v>-4.1541601628728628</v>
      </c>
      <c r="S322" s="9" cm="1">
        <f t="array" ref="S322">SUMPRODUCT(J322:O322,TRANSPOSE(AW$28:AW$33))+$AI$20-$AH$26</f>
        <v>60.124158041237891</v>
      </c>
      <c r="T322" s="9">
        <f>SUMPRODUCT(J322:O322,Results!K$9:P$9)</f>
        <v>-5.2461916573408667</v>
      </c>
      <c r="U322" s="9">
        <f>SUMPRODUCT(J322:O322,Results!K$9:P$9)+$AI$20-$AH$31</f>
        <v>-6.8284203784140232</v>
      </c>
      <c r="V322" s="9">
        <f t="shared" si="126"/>
        <v>29.07520973858113</v>
      </c>
      <c r="W322" s="9">
        <f t="shared" si="120"/>
        <v>39.021217454958808</v>
      </c>
      <c r="X322" s="9">
        <f t="shared" si="121"/>
        <v>36.654528755875639</v>
      </c>
      <c r="Y322" s="9">
        <f t="shared" si="122"/>
        <v>-27.623789448235115</v>
      </c>
      <c r="Z322" s="9">
        <f t="shared" si="123"/>
        <v>-0.24185483408735564</v>
      </c>
      <c r="AA322" s="9">
        <f t="shared" si="124"/>
        <v>39.328788971416799</v>
      </c>
      <c r="AC322" s="9">
        <v>39.013643628302155</v>
      </c>
      <c r="AD322" s="9">
        <v>39.013643628302155</v>
      </c>
      <c r="AE322" s="9">
        <f t="shared" si="125"/>
        <v>39.013643628302155</v>
      </c>
      <c r="AF322" s="9">
        <f t="shared" ref="AF322:AF385" ca="1" si="127">RAND()</f>
        <v>0.1893803462125746</v>
      </c>
    </row>
    <row r="323" spans="1:32">
      <c r="A323" s="6">
        <v>2.2030705561640844</v>
      </c>
      <c r="B323" s="6">
        <v>7.6764118517515039</v>
      </c>
      <c r="C323" s="6">
        <v>2.5682758741141978</v>
      </c>
      <c r="D323" s="6">
        <v>1.8624482881884723</v>
      </c>
      <c r="E323" s="6">
        <v>-2.951547136689292</v>
      </c>
      <c r="F323" s="6">
        <v>1.1380625810346103</v>
      </c>
      <c r="G323" s="6">
        <v>6.6085235749213584</v>
      </c>
      <c r="H323" s="6">
        <v>4.2074817557941504</v>
      </c>
      <c r="I323" s="40">
        <f>SUMPRODUCT(J323:O323,Results!B$12:G$12)+Results!$E$5*H323-AD323+AE323</f>
        <v>-17.118042130824808</v>
      </c>
      <c r="J323" s="9">
        <f>SUMPRODUCT($A323:$F323,Results!$B$15:$G$15)</f>
        <v>-17.474830801705732</v>
      </c>
      <c r="K323" s="9">
        <f>SUMPRODUCT($A323:$F323,Results!$B$16:$G$16)</f>
        <v>-20.613550808775482</v>
      </c>
      <c r="L323" s="9">
        <f>SUMPRODUCT($A323:$F323,Results!$B$17:$G$17)</f>
        <v>-2.4546929504405419</v>
      </c>
      <c r="M323" s="9">
        <f>SUMPRODUCT($A323:$F323,Results!$B$18:$G$18)</f>
        <v>7.8894735363022903</v>
      </c>
      <c r="N323" s="9">
        <f>SUMPRODUCT($A323:$F323,Results!$B$19:$G$19)</f>
        <v>0.81222208696737708</v>
      </c>
      <c r="O323" s="9">
        <f>SUMPRODUCT($A323:$F323,Results!$B$20:$G$20)</f>
        <v>18.545441398443355</v>
      </c>
      <c r="P323" s="9" cm="1">
        <f t="array" ref="P323">SUMPRODUCT(J323:O323,TRANSPOSE(BQ$20:BQ$25))+$AI$20-$BQ$27</f>
        <v>-33.638045685262156</v>
      </c>
      <c r="Q323" s="27" cm="1">
        <f t="array" ref="Q323">SUMPRODUCT(J323:O323,TRANSPOSE(EX$20:EX$25))+$AI$20-$EX$27</f>
        <v>-44.958409921579275</v>
      </c>
      <c r="R323" s="9">
        <f>I323-Results!$E$5*H323</f>
        <v>-42.36293266558971</v>
      </c>
      <c r="S323" s="9" cm="1">
        <f t="array" ref="S323">SUMPRODUCT(J323:O323,TRANSPOSE(AW$28:AW$33))+$AI$20-$AH$26</f>
        <v>-17.327854749124395</v>
      </c>
      <c r="T323" s="9">
        <f>SUMPRODUCT(J323:O323,Results!K$9:P$9)</f>
        <v>-43.107012634009081</v>
      </c>
      <c r="U323" s="9">
        <f>SUMPRODUCT(J323:O323,Results!K$9:P$9)+$AI$20-$AH$31</f>
        <v>-44.689241355082238</v>
      </c>
      <c r="V323" s="9">
        <f t="shared" si="126"/>
        <v>16.520003554437348</v>
      </c>
      <c r="W323" s="9">
        <f t="shared" ref="W323:W386" si="128">I323-Q323</f>
        <v>27.840367790754467</v>
      </c>
      <c r="X323" s="9">
        <f t="shared" ref="X323:X386" si="129">I323-R323</f>
        <v>25.244890534764902</v>
      </c>
      <c r="Y323" s="9">
        <f t="shared" ref="Y323:Y386" si="130">I323-S323</f>
        <v>0.20981261829958697</v>
      </c>
      <c r="Z323" s="9">
        <f t="shared" ref="Z323:Z386" si="131">I323-$AI$20</f>
        <v>-49.860265557914943</v>
      </c>
      <c r="AA323" s="9">
        <f t="shared" ref="AA323:AA386" si="132">I323-U323</f>
        <v>27.57119922425743</v>
      </c>
      <c r="AC323" s="9">
        <v>27.861778385167515</v>
      </c>
      <c r="AD323" s="9">
        <v>27.861778385167515</v>
      </c>
      <c r="AE323" s="9">
        <f t="shared" ref="AE323:AE386" si="133">AD323</f>
        <v>27.861778385167515</v>
      </c>
      <c r="AF323" s="9">
        <f t="shared" ca="1" si="127"/>
        <v>0.15177319419371726</v>
      </c>
    </row>
    <row r="324" spans="1:32">
      <c r="A324" s="6">
        <v>-1.3835107340290091</v>
      </c>
      <c r="B324" s="6">
        <v>-6.073616446487274E-2</v>
      </c>
      <c r="C324" s="6">
        <v>1.9331851729369969</v>
      </c>
      <c r="D324" s="6">
        <v>3.6913874471214712</v>
      </c>
      <c r="E324" s="6">
        <v>5.5526132214845072</v>
      </c>
      <c r="F324" s="6">
        <v>-0.34614911112299135</v>
      </c>
      <c r="G324" s="6">
        <v>6.5051657936322496</v>
      </c>
      <c r="H324" s="6">
        <v>4.1041239745050415</v>
      </c>
      <c r="I324" s="40">
        <f>SUMPRODUCT(J324:O324,Results!B$12:G$12)+Results!$E$5*H324-AD324+AE324</f>
        <v>98.517389181080247</v>
      </c>
      <c r="J324" s="9">
        <f>SUMPRODUCT($A324:$F324,Results!$B$15:$G$15)</f>
        <v>17.792245032573739</v>
      </c>
      <c r="K324" s="9">
        <f>SUMPRODUCT($A324:$F324,Results!$B$16:$G$16)</f>
        <v>4.9745976953826681</v>
      </c>
      <c r="L324" s="9">
        <f>SUMPRODUCT($A324:$F324,Results!$B$17:$G$17)</f>
        <v>21.770969929556003</v>
      </c>
      <c r="M324" s="9">
        <f>SUMPRODUCT($A324:$F324,Results!$B$18:$G$18)</f>
        <v>-7.2803314205620877</v>
      </c>
      <c r="N324" s="9">
        <f>SUMPRODUCT($A324:$F324,Results!$B$19:$G$19)</f>
        <v>-23.491866316423884</v>
      </c>
      <c r="O324" s="9">
        <f>SUMPRODUCT($A324:$F324,Results!$B$20:$G$20)</f>
        <v>3.6718079433547373</v>
      </c>
      <c r="P324" s="9" cm="1">
        <f t="array" ref="P324">SUMPRODUCT(J324:O324,TRANSPOSE(BQ$20:BQ$25))+$AI$20-$BQ$27</f>
        <v>60.452478476015322</v>
      </c>
      <c r="Q324" s="27" cm="1">
        <f t="array" ref="Q324">SUMPRODUCT(J324:O324,TRANSPOSE(EX$20:EX$25))+$AI$20-$EX$27</f>
        <v>74.167587350625951</v>
      </c>
      <c r="R324" s="9">
        <f>I324-Results!$E$5*H324</f>
        <v>73.892645334050002</v>
      </c>
      <c r="S324" s="9" cm="1">
        <f t="array" ref="S324">SUMPRODUCT(J324:O324,TRANSPOSE(AW$28:AW$33))+$AI$20-$AH$26</f>
        <v>48.999727267003053</v>
      </c>
      <c r="T324" s="9">
        <f>SUMPRODUCT(J324:O324,Results!K$9:P$9)</f>
        <v>75.875961941507555</v>
      </c>
      <c r="U324" s="9">
        <f>SUMPRODUCT(J324:O324,Results!K$9:P$9)+$AI$20-$AH$31</f>
        <v>74.293733220434405</v>
      </c>
      <c r="V324" s="9">
        <f t="shared" si="126"/>
        <v>38.064910705064925</v>
      </c>
      <c r="W324" s="9">
        <f t="shared" si="128"/>
        <v>24.349801830454297</v>
      </c>
      <c r="X324" s="9">
        <f t="shared" si="129"/>
        <v>24.624743847030246</v>
      </c>
      <c r="Y324" s="9">
        <f t="shared" si="130"/>
        <v>49.517661914077195</v>
      </c>
      <c r="Z324" s="9">
        <f t="shared" si="131"/>
        <v>65.775165753990109</v>
      </c>
      <c r="AA324" s="9">
        <f t="shared" si="132"/>
        <v>24.223655960645843</v>
      </c>
      <c r="AC324" s="9">
        <v>24.273232061509376</v>
      </c>
      <c r="AD324" s="9">
        <v>24.273232061509376</v>
      </c>
      <c r="AE324" s="9">
        <f t="shared" si="133"/>
        <v>24.273232061509376</v>
      </c>
      <c r="AF324" s="9">
        <f t="shared" ca="1" si="127"/>
        <v>8.7154223279112486E-2</v>
      </c>
    </row>
    <row r="325" spans="1:32">
      <c r="A325" s="6">
        <v>-0.34214556267655583</v>
      </c>
      <c r="B325" s="6">
        <v>13.080763612114183</v>
      </c>
      <c r="C325" s="6">
        <v>3.4246289233327039</v>
      </c>
      <c r="D325" s="6">
        <v>-0.95377029228724508</v>
      </c>
      <c r="E325" s="6">
        <v>2.6019685182332521</v>
      </c>
      <c r="F325" s="6">
        <v>-2.0322358997418672</v>
      </c>
      <c r="G325" s="6">
        <v>0.70837236986088215</v>
      </c>
      <c r="H325" s="6">
        <v>-1.6926694492663263</v>
      </c>
      <c r="I325" s="40">
        <f>SUMPRODUCT(J325:O325,Results!B$12:G$12)+Results!$E$5*H325-AD325+AE325</f>
        <v>-1.65478994660754</v>
      </c>
      <c r="J325" s="9">
        <f>SUMPRODUCT($A325:$F325,Results!$B$15:$G$15)</f>
        <v>-15.171137196026484</v>
      </c>
      <c r="K325" s="9">
        <f>SUMPRODUCT($A325:$F325,Results!$B$16:$G$16)</f>
        <v>-16.325714928561307</v>
      </c>
      <c r="L325" s="9">
        <f>SUMPRODUCT($A325:$F325,Results!$B$17:$G$17)</f>
        <v>18.779234875833794</v>
      </c>
      <c r="M325" s="9">
        <f>SUMPRODUCT($A325:$F325,Results!$B$18:$G$18)</f>
        <v>0.11187807478419742</v>
      </c>
      <c r="N325" s="9">
        <f>SUMPRODUCT($A325:$F325,Results!$B$19:$G$19)</f>
        <v>-12.153670432919181</v>
      </c>
      <c r="O325" s="9">
        <f>SUMPRODUCT($A325:$F325,Results!$B$20:$G$20)</f>
        <v>19.91323416337692</v>
      </c>
      <c r="P325" s="9" cm="1">
        <f t="array" ref="P325">SUMPRODUCT(J325:O325,TRANSPOSE(BQ$20:BQ$25))+$AI$20-$BQ$27</f>
        <v>4.7564619794614273</v>
      </c>
      <c r="Q325" s="27" cm="1">
        <f t="array" ref="Q325">SUMPRODUCT(J325:O325,TRANSPOSE(EX$20:EX$25))+$AI$20-$EX$27</f>
        <v>3.2539872092595061</v>
      </c>
      <c r="R325" s="9">
        <f>I325-Results!$E$5*H325</f>
        <v>8.501226748990419</v>
      </c>
      <c r="S325" s="9" cm="1">
        <f t="array" ref="S325">SUMPRODUCT(J325:O325,TRANSPOSE(AW$28:AW$33))+$AI$20-$AH$26</f>
        <v>15.680223220555717</v>
      </c>
      <c r="T325" s="9">
        <f>SUMPRODUCT(J325:O325,Results!K$9:P$9)</f>
        <v>9.1711763883130573</v>
      </c>
      <c r="U325" s="9">
        <f>SUMPRODUCT(J325:O325,Results!K$9:P$9)+$AI$20-$AH$31</f>
        <v>7.5889476672398999</v>
      </c>
      <c r="V325" s="9">
        <f t="shared" si="126"/>
        <v>-6.4112519260689673</v>
      </c>
      <c r="W325" s="9">
        <f t="shared" si="128"/>
        <v>-4.9087771558670461</v>
      </c>
      <c r="X325" s="9">
        <f t="shared" si="129"/>
        <v>-10.156016695597959</v>
      </c>
      <c r="Y325" s="9">
        <f t="shared" si="130"/>
        <v>-17.335013167163257</v>
      </c>
      <c r="Z325" s="9">
        <f t="shared" si="131"/>
        <v>-34.397013373697675</v>
      </c>
      <c r="AA325" s="9">
        <f t="shared" si="132"/>
        <v>-9.2437376138474399</v>
      </c>
      <c r="AC325" s="9">
        <v>-5.0017949476244645</v>
      </c>
      <c r="AD325" s="9">
        <v>-5.0017949476244645</v>
      </c>
      <c r="AE325" s="9">
        <f t="shared" si="133"/>
        <v>-5.0017949476244645</v>
      </c>
      <c r="AF325" s="9">
        <f t="shared" ca="1" si="127"/>
        <v>0.81341601282534848</v>
      </c>
    </row>
    <row r="326" spans="1:32">
      <c r="A326" s="6">
        <v>4.0231720821662833</v>
      </c>
      <c r="B326" s="6">
        <v>-1.0387431965276834</v>
      </c>
      <c r="C326" s="6">
        <v>3.4643418948997318</v>
      </c>
      <c r="D326" s="6">
        <v>4.7286820691509277</v>
      </c>
      <c r="E326" s="6">
        <v>-1.7582815434077286</v>
      </c>
      <c r="F326" s="6">
        <v>2.9982511234056948</v>
      </c>
      <c r="G326" s="6">
        <v>-1.7534335114539341</v>
      </c>
      <c r="H326" s="6">
        <v>-4.1544753305811426</v>
      </c>
      <c r="I326" s="40">
        <f>SUMPRODUCT(J326:O326,Results!B$12:G$12)+Results!$E$5*H326-AD326+AE326</f>
        <v>-28.831571555811642</v>
      </c>
      <c r="J326" s="9">
        <f>SUMPRODUCT($A326:$F326,Results!$B$15:$G$15)</f>
        <v>13.709328815262081</v>
      </c>
      <c r="K326" s="9">
        <f>SUMPRODUCT($A326:$F326,Results!$B$16:$G$16)</f>
        <v>-16.431371057465046</v>
      </c>
      <c r="L326" s="9">
        <f>SUMPRODUCT($A326:$F326,Results!$B$17:$G$17)</f>
        <v>-7.5272177464067527</v>
      </c>
      <c r="M326" s="9">
        <f>SUMPRODUCT($A326:$F326,Results!$B$18:$G$18)</f>
        <v>-0.92900651786148769</v>
      </c>
      <c r="N326" s="9">
        <f>SUMPRODUCT($A326:$F326,Results!$B$19:$G$19)</f>
        <v>-9.2027161681843186</v>
      </c>
      <c r="O326" s="9">
        <f>SUMPRODUCT($A326:$F326,Results!$B$20:$G$20)</f>
        <v>11.597427359046819</v>
      </c>
      <c r="P326" s="9" cm="1">
        <f t="array" ref="P326">SUMPRODUCT(J326:O326,TRANSPOSE(BQ$20:BQ$25))+$AI$20-$BQ$27</f>
        <v>2.6071248593306535</v>
      </c>
      <c r="Q326" s="27" cm="1">
        <f t="array" ref="Q326">SUMPRODUCT(J326:O326,TRANSPOSE(EX$20:EX$25))+$AI$20-$EX$27</f>
        <v>-2.9141408057712965</v>
      </c>
      <c r="R326" s="9">
        <f>I326-Results!$E$5*H326</f>
        <v>-3.9047195723247867</v>
      </c>
      <c r="S326" s="9" cm="1">
        <f t="array" ref="S326">SUMPRODUCT(J326:O326,TRANSPOSE(AW$28:AW$33))+$AI$20-$AH$26</f>
        <v>12.204644450946617</v>
      </c>
      <c r="T326" s="9">
        <f>SUMPRODUCT(J326:O326,Results!K$9:P$9)</f>
        <v>-3.8584013051850405</v>
      </c>
      <c r="U326" s="9">
        <f>SUMPRODUCT(J326:O326,Results!K$9:P$9)+$AI$20-$AH$31</f>
        <v>-5.4406300262581979</v>
      </c>
      <c r="V326" s="9">
        <f t="shared" si="126"/>
        <v>-31.438696415142296</v>
      </c>
      <c r="W326" s="9">
        <f t="shared" si="128"/>
        <v>-25.917430750040346</v>
      </c>
      <c r="X326" s="9">
        <f t="shared" si="129"/>
        <v>-24.926851983486856</v>
      </c>
      <c r="Y326" s="9">
        <f t="shared" si="130"/>
        <v>-41.036216006758259</v>
      </c>
      <c r="Z326" s="9">
        <f t="shared" si="131"/>
        <v>-61.573794982901774</v>
      </c>
      <c r="AA326" s="9">
        <f t="shared" si="132"/>
        <v>-23.390941529553444</v>
      </c>
      <c r="AC326" s="9">
        <v>-25.860084680388084</v>
      </c>
      <c r="AD326" s="9">
        <v>-25.860084680388084</v>
      </c>
      <c r="AE326" s="9">
        <f t="shared" si="133"/>
        <v>-25.860084680388084</v>
      </c>
      <c r="AF326" s="9">
        <f t="shared" ca="1" si="127"/>
        <v>6.6684954824777432E-2</v>
      </c>
    </row>
    <row r="327" spans="1:32">
      <c r="A327" s="6">
        <v>2.324208238630034</v>
      </c>
      <c r="B327" s="6">
        <v>1.0008174007737314</v>
      </c>
      <c r="C327" s="6">
        <v>0.43142147749236009</v>
      </c>
      <c r="D327" s="6">
        <v>3.3442526268614365</v>
      </c>
      <c r="E327" s="6">
        <v>4.1802237652740324</v>
      </c>
      <c r="F327" s="6">
        <v>-0.67093564611505707</v>
      </c>
      <c r="G327" s="6">
        <v>3.682420005380652</v>
      </c>
      <c r="H327" s="6">
        <v>1.2813781862534435</v>
      </c>
      <c r="I327" s="40">
        <f>SUMPRODUCT(J327:O327,Results!B$12:G$12)+Results!$E$5*H327-AD327+AE327</f>
        <v>72.480028106745223</v>
      </c>
      <c r="J327" s="9">
        <f>SUMPRODUCT($A327:$F327,Results!$B$15:$G$15)</f>
        <v>20.523420985522876</v>
      </c>
      <c r="K327" s="9">
        <f>SUMPRODUCT($A327:$F327,Results!$B$16:$G$16)</f>
        <v>-6.9169529632582876</v>
      </c>
      <c r="L327" s="9">
        <f>SUMPRODUCT($A327:$F327,Results!$B$17:$G$17)</f>
        <v>10.915568332165249</v>
      </c>
      <c r="M327" s="9">
        <f>SUMPRODUCT($A327:$F327,Results!$B$18:$G$18)</f>
        <v>-2.7522504903935276</v>
      </c>
      <c r="N327" s="9">
        <f>SUMPRODUCT($A327:$F327,Results!$B$19:$G$19)</f>
        <v>-13.070967293149881</v>
      </c>
      <c r="O327" s="9">
        <f>SUMPRODUCT($A327:$F327,Results!$B$20:$G$20)</f>
        <v>17.244539097215384</v>
      </c>
      <c r="P327" s="9" cm="1">
        <f t="array" ref="P327">SUMPRODUCT(J327:O327,TRANSPOSE(BQ$20:BQ$25))+$AI$20-$BQ$27</f>
        <v>51.414416134350439</v>
      </c>
      <c r="Q327" s="27" cm="1">
        <f t="array" ref="Q327">SUMPRODUCT(J327:O327,TRANSPOSE(EX$20:EX$25))+$AI$20-$EX$27</f>
        <v>64.328166809130295</v>
      </c>
      <c r="R327" s="9">
        <f>I327-Results!$E$5*H327</f>
        <v>64.791758989224562</v>
      </c>
      <c r="S327" s="9" cm="1">
        <f t="array" ref="S327">SUMPRODUCT(J327:O327,TRANSPOSE(AW$28:AW$33))+$AI$20-$AH$26</f>
        <v>37.289614430060453</v>
      </c>
      <c r="T327" s="9">
        <f>SUMPRODUCT(J327:O327,Results!K$9:P$9)</f>
        <v>66.29003913694504</v>
      </c>
      <c r="U327" s="9">
        <f>SUMPRODUCT(J327:O327,Results!K$9:P$9)+$AI$20-$AH$31</f>
        <v>64.707810415871876</v>
      </c>
      <c r="V327" s="9">
        <f t="shared" si="126"/>
        <v>21.065611972394784</v>
      </c>
      <c r="W327" s="9">
        <f t="shared" si="128"/>
        <v>8.1518612976149285</v>
      </c>
      <c r="X327" s="9">
        <f t="shared" si="129"/>
        <v>7.6882691175206617</v>
      </c>
      <c r="Y327" s="9">
        <f t="shared" si="130"/>
        <v>35.19041367668477</v>
      </c>
      <c r="Z327" s="9">
        <f t="shared" si="131"/>
        <v>39.737804679655092</v>
      </c>
      <c r="AA327" s="9">
        <f t="shared" si="132"/>
        <v>7.7722176908733474</v>
      </c>
      <c r="AC327" s="9">
        <v>8.0827099282740704</v>
      </c>
      <c r="AD327" s="9">
        <v>8.0827099282740704</v>
      </c>
      <c r="AE327" s="9">
        <f t="shared" si="133"/>
        <v>8.0827099282740704</v>
      </c>
      <c r="AF327" s="9">
        <f t="shared" ca="1" si="127"/>
        <v>0.22841400375485332</v>
      </c>
    </row>
    <row r="328" spans="1:32">
      <c r="A328" s="6">
        <v>7.2818433973141046</v>
      </c>
      <c r="B328" s="6">
        <v>3.4176161886273921</v>
      </c>
      <c r="C328" s="6">
        <v>6.9786524593516717</v>
      </c>
      <c r="D328" s="6">
        <v>4.8513101144579087</v>
      </c>
      <c r="E328" s="6">
        <v>2.4514890934584224</v>
      </c>
      <c r="F328" s="6">
        <v>4.6867267870452797E-2</v>
      </c>
      <c r="G328" s="6">
        <v>0.83988944958381373</v>
      </c>
      <c r="H328" s="6">
        <v>-1.5611523695433949</v>
      </c>
      <c r="I328" s="40">
        <f>SUMPRODUCT(J328:O328,Results!B$12:G$12)+Results!$E$5*H328-AD328+AE328</f>
        <v>45.110992390459757</v>
      </c>
      <c r="J328" s="9">
        <f>SUMPRODUCT($A328:$F328,Results!$B$15:$G$15)</f>
        <v>36.351407205789421</v>
      </c>
      <c r="K328" s="9">
        <f>SUMPRODUCT($A328:$F328,Results!$B$16:$G$16)</f>
        <v>-33.079289854624363</v>
      </c>
      <c r="L328" s="9">
        <f>SUMPRODUCT($A328:$F328,Results!$B$17:$G$17)</f>
        <v>-1.1545188448951422</v>
      </c>
      <c r="M328" s="9">
        <f>SUMPRODUCT($A328:$F328,Results!$B$18:$G$18)</f>
        <v>-12.826309279690793</v>
      </c>
      <c r="N328" s="9">
        <f>SUMPRODUCT($A328:$F328,Results!$B$19:$G$19)</f>
        <v>-27.544105495016836</v>
      </c>
      <c r="O328" s="9">
        <f>SUMPRODUCT($A328:$F328,Results!$B$20:$G$20)</f>
        <v>31.115664748999365</v>
      </c>
      <c r="P328" s="9" cm="1">
        <f t="array" ref="P328">SUMPRODUCT(J328:O328,TRANSPOSE(BQ$20:BQ$25))+$AI$20-$BQ$27</f>
        <v>50.469892540998195</v>
      </c>
      <c r="Q328" s="27" cm="1">
        <f t="array" ref="Q328">SUMPRODUCT(J328:O328,TRANSPOSE(EX$20:EX$25))+$AI$20-$EX$27</f>
        <v>52.875961415914702</v>
      </c>
      <c r="R328" s="9">
        <f>I328-Results!$E$5*H328</f>
        <v>54.477906607720129</v>
      </c>
      <c r="S328" s="9" cm="1">
        <f t="array" ref="S328">SUMPRODUCT(J328:O328,TRANSPOSE(AW$28:AW$33))+$AI$20-$AH$26</f>
        <v>62.780790229249519</v>
      </c>
      <c r="T328" s="9">
        <f>SUMPRODUCT(J328:O328,Results!K$9:P$9)</f>
        <v>55.518088273989534</v>
      </c>
      <c r="U328" s="9">
        <f>SUMPRODUCT(J328:O328,Results!K$9:P$9)+$AI$20-$AH$31</f>
        <v>53.935859552916384</v>
      </c>
      <c r="V328" s="9">
        <f t="shared" si="126"/>
        <v>-5.3589001505384388</v>
      </c>
      <c r="W328" s="9">
        <f t="shared" si="128"/>
        <v>-7.7649690254549455</v>
      </c>
      <c r="X328" s="9">
        <f t="shared" si="129"/>
        <v>-9.3669142172603728</v>
      </c>
      <c r="Y328" s="9">
        <f t="shared" si="130"/>
        <v>-17.669797838789762</v>
      </c>
      <c r="Z328" s="9">
        <f t="shared" si="131"/>
        <v>12.368768963369625</v>
      </c>
      <c r="AA328" s="9">
        <f t="shared" si="132"/>
        <v>-8.8248671624566271</v>
      </c>
      <c r="AC328" s="9">
        <v>-7.7973461340631616</v>
      </c>
      <c r="AD328" s="9">
        <v>-7.7973461340631616</v>
      </c>
      <c r="AE328" s="9">
        <f t="shared" si="133"/>
        <v>-7.7973461340631616</v>
      </c>
      <c r="AF328" s="9">
        <f t="shared" ca="1" si="127"/>
        <v>0.64200524702198247</v>
      </c>
    </row>
    <row r="329" spans="1:32">
      <c r="A329" s="6">
        <v>0.4066972111624001</v>
      </c>
      <c r="B329" s="6">
        <v>1.6844780249308298</v>
      </c>
      <c r="C329" s="6">
        <v>1.5723077223614639</v>
      </c>
      <c r="D329" s="6">
        <v>2.3013182344265957</v>
      </c>
      <c r="E329" s="6">
        <v>3.5153841056446633</v>
      </c>
      <c r="F329" s="6">
        <v>1.9438438663234372</v>
      </c>
      <c r="G329" s="6">
        <v>2.8770461634105686</v>
      </c>
      <c r="H329" s="6">
        <v>0.47600434428336014</v>
      </c>
      <c r="I329" s="40">
        <f>SUMPRODUCT(J329:O329,Results!B$12:G$12)+Results!$E$5*H329-AD329+AE329</f>
        <v>44.697900688136905</v>
      </c>
      <c r="J329" s="9">
        <f>SUMPRODUCT($A329:$F329,Results!$B$15:$G$15)</f>
        <v>12.727276589772247</v>
      </c>
      <c r="K329" s="9">
        <f>SUMPRODUCT($A329:$F329,Results!$B$16:$G$16)</f>
        <v>-2.7575058150304415</v>
      </c>
      <c r="L329" s="9">
        <f>SUMPRODUCT($A329:$F329,Results!$B$17:$G$17)</f>
        <v>15.968967912038337</v>
      </c>
      <c r="M329" s="9">
        <f>SUMPRODUCT($A329:$F329,Results!$B$18:$G$18)</f>
        <v>-2.3227109057069342</v>
      </c>
      <c r="N329" s="9">
        <f>SUMPRODUCT($A329:$F329,Results!$B$19:$G$19)</f>
        <v>-14.400532649565625</v>
      </c>
      <c r="O329" s="9">
        <f>SUMPRODUCT($A329:$F329,Results!$B$20:$G$20)</f>
        <v>5.6384653101781845</v>
      </c>
      <c r="P329" s="9" cm="1">
        <f t="array" ref="P329">SUMPRODUCT(J329:O329,TRANSPOSE(BQ$20:BQ$25))+$AI$20-$BQ$27</f>
        <v>38.217385024222331</v>
      </c>
      <c r="Q329" s="27" cm="1">
        <f t="array" ref="Q329">SUMPRODUCT(J329:O329,TRANSPOSE(EX$20:EX$25))+$AI$20-$EX$27</f>
        <v>42.145556328484986</v>
      </c>
      <c r="R329" s="9">
        <f>I329-Results!$E$5*H329</f>
        <v>41.841874622436741</v>
      </c>
      <c r="S329" s="9" cm="1">
        <f t="array" ref="S329">SUMPRODUCT(J329:O329,TRANSPOSE(AW$28:AW$33))+$AI$20-$AH$26</f>
        <v>31.520760710072636</v>
      </c>
      <c r="T329" s="9">
        <f>SUMPRODUCT(J329:O329,Results!K$9:P$9)</f>
        <v>43.698234174650665</v>
      </c>
      <c r="U329" s="9">
        <f>SUMPRODUCT(J329:O329,Results!K$9:P$9)+$AI$20-$AH$31</f>
        <v>42.116005453577515</v>
      </c>
      <c r="V329" s="9">
        <f t="shared" si="126"/>
        <v>6.4805156639145736</v>
      </c>
      <c r="W329" s="9">
        <f t="shared" si="128"/>
        <v>2.5523443596519186</v>
      </c>
      <c r="X329" s="9">
        <f t="shared" si="129"/>
        <v>2.8560260657001635</v>
      </c>
      <c r="Y329" s="9">
        <f t="shared" si="130"/>
        <v>13.177139978064268</v>
      </c>
      <c r="Z329" s="9">
        <f t="shared" si="131"/>
        <v>11.955677261046773</v>
      </c>
      <c r="AA329" s="9">
        <f t="shared" si="132"/>
        <v>2.58189523455939</v>
      </c>
      <c r="AC329" s="9">
        <v>2.5325832578896481</v>
      </c>
      <c r="AD329" s="9">
        <v>2.5325832578896481</v>
      </c>
      <c r="AE329" s="9">
        <f t="shared" si="133"/>
        <v>2.5325832578896481</v>
      </c>
      <c r="AF329" s="9">
        <f t="shared" ca="1" si="127"/>
        <v>0.25996319002143087</v>
      </c>
    </row>
    <row r="330" spans="1:32">
      <c r="A330" s="6">
        <v>-4.4574341333561474E-2</v>
      </c>
      <c r="B330" s="6">
        <v>-0.76706183527546357</v>
      </c>
      <c r="C330" s="6">
        <v>1.5943356818744046</v>
      </c>
      <c r="D330" s="6">
        <v>4.3133836842861788</v>
      </c>
      <c r="E330" s="6">
        <v>0.58090441074632249</v>
      </c>
      <c r="F330" s="6">
        <v>1.6475649239151637</v>
      </c>
      <c r="G330" s="6">
        <v>1.8753134261236439</v>
      </c>
      <c r="H330" s="6">
        <v>-0.52572839300356455</v>
      </c>
      <c r="I330" s="40">
        <f>SUMPRODUCT(J330:O330,Results!B$12:G$12)+Results!$E$5*H330-AD330+AE330</f>
        <v>12.214190253868344</v>
      </c>
      <c r="J330" s="9">
        <f>SUMPRODUCT($A330:$F330,Results!$B$15:$G$15)</f>
        <v>4.5979700146409144</v>
      </c>
      <c r="K330" s="9">
        <f>SUMPRODUCT($A330:$F330,Results!$B$16:$G$16)</f>
        <v>-0.98830423478128115</v>
      </c>
      <c r="L330" s="9">
        <f>SUMPRODUCT($A330:$F330,Results!$B$17:$G$17)</f>
        <v>6.4335131879739063</v>
      </c>
      <c r="M330" s="9">
        <f>SUMPRODUCT($A330:$F330,Results!$B$18:$G$18)</f>
        <v>0.65325274121715937</v>
      </c>
      <c r="N330" s="9">
        <f>SUMPRODUCT($A330:$F330,Results!$B$19:$G$19)</f>
        <v>-10.624555597988401</v>
      </c>
      <c r="O330" s="9">
        <f>SUMPRODUCT($A330:$F330,Results!$B$20:$G$20)</f>
        <v>3.6850372528563513</v>
      </c>
      <c r="P330" s="9" cm="1">
        <f t="array" ref="P330">SUMPRODUCT(J330:O330,TRANSPOSE(BQ$20:BQ$25))+$AI$20-$BQ$27</f>
        <v>14.230000745022238</v>
      </c>
      <c r="Q330" s="27" cm="1">
        <f t="array" ref="Q330">SUMPRODUCT(J330:O330,TRANSPOSE(EX$20:EX$25))+$AI$20-$EX$27</f>
        <v>16.258831519733548</v>
      </c>
      <c r="R330" s="9">
        <f>I330-Results!$E$5*H330</f>
        <v>15.36856061188973</v>
      </c>
      <c r="S330" s="9" cm="1">
        <f t="array" ref="S330">SUMPRODUCT(J330:O330,TRANSPOSE(AW$28:AW$33))+$AI$20-$AH$26</f>
        <v>12.988759187635324</v>
      </c>
      <c r="T330" s="9">
        <f>SUMPRODUCT(J330:O330,Results!K$9:P$9)</f>
        <v>15.931184280702876</v>
      </c>
      <c r="U330" s="9">
        <f>SUMPRODUCT(J330:O330,Results!K$9:P$9)+$AI$20-$AH$31</f>
        <v>14.348955559629715</v>
      </c>
      <c r="V330" s="9">
        <f t="shared" si="126"/>
        <v>-2.0158104911538945</v>
      </c>
      <c r="W330" s="9">
        <f t="shared" si="128"/>
        <v>-4.044641265865204</v>
      </c>
      <c r="X330" s="9">
        <f t="shared" si="129"/>
        <v>-3.1543703580213869</v>
      </c>
      <c r="Y330" s="9">
        <f t="shared" si="130"/>
        <v>-0.77456893376698055</v>
      </c>
      <c r="Z330" s="9">
        <f t="shared" si="131"/>
        <v>-20.528033173221786</v>
      </c>
      <c r="AA330" s="9">
        <f t="shared" si="132"/>
        <v>-2.1347653057613716</v>
      </c>
      <c r="AC330" s="9">
        <v>-4.0388724997382415</v>
      </c>
      <c r="AD330" s="9">
        <v>-4.0388724997382415</v>
      </c>
      <c r="AE330" s="9">
        <f t="shared" si="133"/>
        <v>-4.0388724997382415</v>
      </c>
      <c r="AF330" s="9">
        <f t="shared" ca="1" si="127"/>
        <v>0.26180334866264832</v>
      </c>
    </row>
    <row r="331" spans="1:32">
      <c r="A331" s="6">
        <v>5.3656766161145253</v>
      </c>
      <c r="B331" s="6">
        <v>3.0804547438610665</v>
      </c>
      <c r="C331" s="6">
        <v>2.4128998542063766</v>
      </c>
      <c r="D331" s="6">
        <v>1.2376015696164289</v>
      </c>
      <c r="E331" s="6">
        <v>2.6859028511407139</v>
      </c>
      <c r="F331" s="6">
        <v>5.4052859684289789</v>
      </c>
      <c r="G331" s="6">
        <v>6.2234386757175173</v>
      </c>
      <c r="H331" s="6">
        <v>3.8223968565903088</v>
      </c>
      <c r="I331" s="40">
        <f>SUMPRODUCT(J331:O331,Results!B$12:G$12)+Results!$E$5*H331-AD331+AE331</f>
        <v>54.448695825024416</v>
      </c>
      <c r="J331" s="9">
        <f>SUMPRODUCT($A331:$F331,Results!$B$15:$G$15)</f>
        <v>26.140228686474462</v>
      </c>
      <c r="K331" s="9">
        <f>SUMPRODUCT($A331:$F331,Results!$B$16:$G$16)</f>
        <v>-20.082335756638344</v>
      </c>
      <c r="L331" s="9">
        <f>SUMPRODUCT($A331:$F331,Results!$B$17:$G$17)</f>
        <v>8.6246144922513377</v>
      </c>
      <c r="M331" s="9">
        <f>SUMPRODUCT($A331:$F331,Results!$B$18:$G$18)</f>
        <v>-1.7385938624543176</v>
      </c>
      <c r="N331" s="9">
        <f>SUMPRODUCT($A331:$F331,Results!$B$19:$G$19)</f>
        <v>-10.548001581780449</v>
      </c>
      <c r="O331" s="9">
        <f>SUMPRODUCT($A331:$F331,Results!$B$20:$G$20)</f>
        <v>14.556156660608021</v>
      </c>
      <c r="P331" s="9" cm="1">
        <f t="array" ref="P331">SUMPRODUCT(J331:O331,TRANSPOSE(BQ$20:BQ$25))+$AI$20-$BQ$27</f>
        <v>38.459476510736216</v>
      </c>
      <c r="Q331" s="27" cm="1">
        <f t="array" ref="Q331">SUMPRODUCT(J331:O331,TRANSPOSE(EX$20:EX$25))+$AI$20-$EX$27</f>
        <v>32.315746486550779</v>
      </c>
      <c r="R331" s="9">
        <f>I331-Results!$E$5*H331</f>
        <v>31.514314685482564</v>
      </c>
      <c r="S331" s="9" cm="1">
        <f t="array" ref="S331">SUMPRODUCT(J331:O331,TRANSPOSE(AW$28:AW$33))+$AI$20-$AH$26</f>
        <v>35.816156491479092</v>
      </c>
      <c r="T331" s="9">
        <f>SUMPRODUCT(J331:O331,Results!K$9:P$9)</f>
        <v>34.058203075966468</v>
      </c>
      <c r="U331" s="9">
        <f>SUMPRODUCT(J331:O331,Results!K$9:P$9)+$AI$20-$AH$31</f>
        <v>32.47597435489331</v>
      </c>
      <c r="V331" s="9">
        <f t="shared" si="126"/>
        <v>15.989219314288199</v>
      </c>
      <c r="W331" s="9">
        <f t="shared" si="128"/>
        <v>22.132949338473637</v>
      </c>
      <c r="X331" s="9">
        <f t="shared" si="129"/>
        <v>22.934381139541852</v>
      </c>
      <c r="Y331" s="9">
        <f t="shared" si="130"/>
        <v>18.632539333545324</v>
      </c>
      <c r="Z331" s="9">
        <f t="shared" si="131"/>
        <v>21.706472397934284</v>
      </c>
      <c r="AA331" s="9">
        <f t="shared" si="132"/>
        <v>21.972721470131106</v>
      </c>
      <c r="AC331" s="9">
        <v>22.182846290678853</v>
      </c>
      <c r="AD331" s="9">
        <v>22.182846290678853</v>
      </c>
      <c r="AE331" s="9">
        <f t="shared" si="133"/>
        <v>22.182846290678853</v>
      </c>
      <c r="AF331" s="9">
        <f t="shared" ca="1" si="127"/>
        <v>0.44158227770084857</v>
      </c>
    </row>
    <row r="332" spans="1:32">
      <c r="A332" s="6">
        <v>-2.5933415388583505</v>
      </c>
      <c r="B332" s="6">
        <v>0.10511282501731925</v>
      </c>
      <c r="C332" s="6">
        <v>7.7596817729725949</v>
      </c>
      <c r="D332" s="6">
        <v>-2.150662160309043</v>
      </c>
      <c r="E332" s="6">
        <v>1.7634577115941519</v>
      </c>
      <c r="F332" s="6">
        <v>6.3962721852733511</v>
      </c>
      <c r="G332" s="6">
        <v>-0.54503391767016518</v>
      </c>
      <c r="H332" s="6">
        <v>-2.9460757367973738</v>
      </c>
      <c r="I332" s="40">
        <f>SUMPRODUCT(J332:O332,Results!B$12:G$12)+Results!$E$5*H332-AD332+AE332</f>
        <v>-23.185998716223128</v>
      </c>
      <c r="J332" s="9">
        <f>SUMPRODUCT($A332:$F332,Results!$B$15:$G$15)</f>
        <v>13.101169063628824</v>
      </c>
      <c r="K332" s="9">
        <f>SUMPRODUCT($A332:$F332,Results!$B$16:$G$16)</f>
        <v>2.5775310364354453</v>
      </c>
      <c r="L332" s="9">
        <f>SUMPRODUCT($A332:$F332,Results!$B$17:$G$17)</f>
        <v>15.767438038045368</v>
      </c>
      <c r="M332" s="9">
        <f>SUMPRODUCT($A332:$F332,Results!$B$18:$G$18)</f>
        <v>-16.624285399964581</v>
      </c>
      <c r="N332" s="9">
        <f>SUMPRODUCT($A332:$F332,Results!$B$19:$G$19)</f>
        <v>-26.552834697320531</v>
      </c>
      <c r="O332" s="9">
        <f>SUMPRODUCT($A332:$F332,Results!$B$20:$G$20)</f>
        <v>-27.967473040606535</v>
      </c>
      <c r="P332" s="9" cm="1">
        <f t="array" ref="P332">SUMPRODUCT(J332:O332,TRANSPOSE(BQ$20:BQ$25))+$AI$20-$BQ$27</f>
        <v>12.049193241319834</v>
      </c>
      <c r="Q332" s="27" cm="1">
        <f t="array" ref="Q332">SUMPRODUCT(J332:O332,TRANSPOSE(EX$20:EX$25))+$AI$20-$EX$27</f>
        <v>-3.845477613301945</v>
      </c>
      <c r="R332" s="9">
        <f>I332-Results!$E$5*H332</f>
        <v>-5.5095442954388858</v>
      </c>
      <c r="S332" s="9" cm="1">
        <f t="array" ref="S332">SUMPRODUCT(J332:O332,TRANSPOSE(AW$28:AW$33))+$AI$20-$AH$26</f>
        <v>37.002787469038353</v>
      </c>
      <c r="T332" s="9">
        <f>SUMPRODUCT(J332:O332,Results!K$9:P$9)</f>
        <v>-3.370552082793111</v>
      </c>
      <c r="U332" s="9">
        <f>SUMPRODUCT(J332:O332,Results!K$9:P$9)+$AI$20-$AH$31</f>
        <v>-4.9527808038662684</v>
      </c>
      <c r="V332" s="9">
        <f t="shared" si="126"/>
        <v>-35.235191957542966</v>
      </c>
      <c r="W332" s="9">
        <f t="shared" si="128"/>
        <v>-19.340521102921183</v>
      </c>
      <c r="X332" s="9">
        <f t="shared" si="129"/>
        <v>-17.676454420784243</v>
      </c>
      <c r="Y332" s="9">
        <f t="shared" si="130"/>
        <v>-60.188786185261478</v>
      </c>
      <c r="Z332" s="9">
        <f t="shared" si="131"/>
        <v>-55.928222143313263</v>
      </c>
      <c r="AA332" s="9">
        <f t="shared" si="132"/>
        <v>-18.23321791235686</v>
      </c>
      <c r="AC332" s="9">
        <v>-19.255621676994391</v>
      </c>
      <c r="AD332" s="9">
        <v>-19.255621676994391</v>
      </c>
      <c r="AE332" s="9">
        <f t="shared" si="133"/>
        <v>-19.255621676994391</v>
      </c>
      <c r="AF332" s="9">
        <f t="shared" ca="1" si="127"/>
        <v>0.41091724510331262</v>
      </c>
    </row>
    <row r="333" spans="1:32">
      <c r="A333" s="6">
        <v>3.4484846355788257</v>
      </c>
      <c r="B333" s="6">
        <v>2.7492378715503802</v>
      </c>
      <c r="C333" s="6">
        <v>12.237755113419654</v>
      </c>
      <c r="D333" s="6">
        <v>3.246861143560356</v>
      </c>
      <c r="E333" s="6">
        <v>-0.19817971579663518</v>
      </c>
      <c r="F333" s="6">
        <v>1.5240410787818026</v>
      </c>
      <c r="G333" s="6">
        <v>0.79329181822088812</v>
      </c>
      <c r="H333" s="6">
        <v>-1.6077500009063204</v>
      </c>
      <c r="I333" s="40">
        <f>SUMPRODUCT(J333:O333,Results!B$12:G$12)+Results!$E$5*H333-AD333+AE333</f>
        <v>-3.3632906154757389</v>
      </c>
      <c r="J333" s="9">
        <f>SUMPRODUCT($A333:$F333,Results!$B$15:$G$15)</f>
        <v>24.77240678522044</v>
      </c>
      <c r="K333" s="9">
        <f>SUMPRODUCT($A333:$F333,Results!$B$16:$G$16)</f>
        <v>-27.126742032616669</v>
      </c>
      <c r="L333" s="9">
        <f>SUMPRODUCT($A333:$F333,Results!$B$17:$G$17)</f>
        <v>-2.8909889721791613</v>
      </c>
      <c r="M333" s="9">
        <f>SUMPRODUCT($A333:$F333,Results!$B$18:$G$18)</f>
        <v>-21.97023681337901</v>
      </c>
      <c r="N333" s="9">
        <f>SUMPRODUCT($A333:$F333,Results!$B$19:$G$19)</f>
        <v>-38.083677074169785</v>
      </c>
      <c r="O333" s="9">
        <f>SUMPRODUCT($A333:$F333,Results!$B$20:$G$20)</f>
        <v>7.2778095536391998</v>
      </c>
      <c r="P333" s="9" cm="1">
        <f t="array" ref="P333">SUMPRODUCT(J333:O333,TRANSPOSE(BQ$20:BQ$25))+$AI$20-$BQ$27</f>
        <v>16.197750936300451</v>
      </c>
      <c r="Q333" s="27" cm="1">
        <f t="array" ref="Q333">SUMPRODUCT(J333:O333,TRANSPOSE(EX$20:EX$25))+$AI$20-$EX$27</f>
        <v>4.9100285883344981</v>
      </c>
      <c r="R333" s="9">
        <f>I333-Results!$E$5*H333</f>
        <v>6.2832093899621828</v>
      </c>
      <c r="S333" s="9" cm="1">
        <f t="array" ref="S333">SUMPRODUCT(J333:O333,TRANSPOSE(AW$28:AW$33))+$AI$20-$AH$26</f>
        <v>57.768379033689328</v>
      </c>
      <c r="T333" s="9">
        <f>SUMPRODUCT(J333:O333,Results!K$9:P$9)</f>
        <v>6.4873334488627314</v>
      </c>
      <c r="U333" s="9">
        <f>SUMPRODUCT(J333:O333,Results!K$9:P$9)+$AI$20-$AH$31</f>
        <v>4.9051047277895776</v>
      </c>
      <c r="V333" s="9">
        <f t="shared" si="126"/>
        <v>-19.561041551776192</v>
      </c>
      <c r="W333" s="9">
        <f t="shared" si="128"/>
        <v>-8.273319203810237</v>
      </c>
      <c r="X333" s="9">
        <f t="shared" si="129"/>
        <v>-9.6465000054379217</v>
      </c>
      <c r="Y333" s="9">
        <f t="shared" si="130"/>
        <v>-61.131669649165069</v>
      </c>
      <c r="Z333" s="9">
        <f t="shared" si="131"/>
        <v>-36.105514042565872</v>
      </c>
      <c r="AA333" s="9">
        <f t="shared" si="132"/>
        <v>-8.2683953432653166</v>
      </c>
      <c r="AC333" s="9">
        <v>-8.2485226336517155</v>
      </c>
      <c r="AD333" s="9">
        <v>-8.2485226336517155</v>
      </c>
      <c r="AE333" s="9">
        <f t="shared" si="133"/>
        <v>-8.2485226336517155</v>
      </c>
      <c r="AF333" s="9">
        <f t="shared" ca="1" si="127"/>
        <v>0.1803114793445717</v>
      </c>
    </row>
    <row r="334" spans="1:32">
      <c r="A334" s="6">
        <v>12.792769416751282</v>
      </c>
      <c r="B334" s="6">
        <v>2.3639029463061094</v>
      </c>
      <c r="C334" s="6">
        <v>-1.090844185057015</v>
      </c>
      <c r="D334" s="6">
        <v>-2.0461771621915434</v>
      </c>
      <c r="E334" s="6">
        <v>-0.64020435001478782</v>
      </c>
      <c r="F334" s="6">
        <v>3.3680352010521815</v>
      </c>
      <c r="G334" s="6">
        <v>0.84145552606098073</v>
      </c>
      <c r="H334" s="6">
        <v>-1.5595862930662276</v>
      </c>
      <c r="I334" s="40">
        <f>SUMPRODUCT(J334:O334,Results!B$12:G$12)+Results!$E$5*H334-AD334+AE334</f>
        <v>-1.0171519107534142</v>
      </c>
      <c r="J334" s="9">
        <f>SUMPRODUCT($A334:$F334,Results!$B$15:$G$15)</f>
        <v>36.208968752969469</v>
      </c>
      <c r="K334" s="9">
        <f>SUMPRODUCT($A334:$F334,Results!$B$16:$G$16)</f>
        <v>-40.04361061969837</v>
      </c>
      <c r="L334" s="9">
        <f>SUMPRODUCT($A334:$F334,Results!$B$17:$G$17)</f>
        <v>-21.981072814779097</v>
      </c>
      <c r="M334" s="9">
        <f>SUMPRODUCT($A334:$F334,Results!$B$18:$G$18)</f>
        <v>2.3331065993330427</v>
      </c>
      <c r="N334" s="9">
        <f>SUMPRODUCT($A334:$F334,Results!$B$19:$G$19)</f>
        <v>14.670656975124807</v>
      </c>
      <c r="O334" s="9">
        <f>SUMPRODUCT($A334:$F334,Results!$B$20:$G$20)</f>
        <v>33.772511530256381</v>
      </c>
      <c r="P334" s="9" cm="1">
        <f t="array" ref="P334">SUMPRODUCT(J334:O334,TRANSPOSE(BQ$20:BQ$25))+$AI$20-$BQ$27</f>
        <v>12.542975445132264</v>
      </c>
      <c r="Q334" s="27" cm="1">
        <f t="array" ref="Q334">SUMPRODUCT(J334:O334,TRANSPOSE(EX$20:EX$25))+$AI$20-$EX$27</f>
        <v>7.5279993200095774</v>
      </c>
      <c r="R334" s="9">
        <f>I334-Results!$E$5*H334</f>
        <v>8.3403658476439517</v>
      </c>
      <c r="S334" s="9" cm="1">
        <f t="array" ref="S334">SUMPRODUCT(J334:O334,TRANSPOSE(AW$28:AW$33))+$AI$20-$AH$26</f>
        <v>5.9859456635539914</v>
      </c>
      <c r="T334" s="9">
        <f>SUMPRODUCT(J334:O334,Results!K$9:P$9)</f>
        <v>9.3210034745419961</v>
      </c>
      <c r="U334" s="9">
        <f>SUMPRODUCT(J334:O334,Results!K$9:P$9)+$AI$20-$AH$31</f>
        <v>7.7387747534688387</v>
      </c>
      <c r="V334" s="9">
        <f t="shared" si="126"/>
        <v>-13.560127355885678</v>
      </c>
      <c r="W334" s="9">
        <f t="shared" si="128"/>
        <v>-8.5451512307629915</v>
      </c>
      <c r="X334" s="9">
        <f t="shared" si="129"/>
        <v>-9.3575177583973659</v>
      </c>
      <c r="Y334" s="9">
        <f t="shared" si="130"/>
        <v>-7.0030975743074055</v>
      </c>
      <c r="Z334" s="9">
        <f t="shared" si="131"/>
        <v>-33.759375337843544</v>
      </c>
      <c r="AA334" s="9">
        <f t="shared" si="132"/>
        <v>-8.7559266642222529</v>
      </c>
      <c r="AC334" s="9">
        <v>-8.4904264993089473</v>
      </c>
      <c r="AD334" s="9">
        <v>-8.4904264993089473</v>
      </c>
      <c r="AE334" s="9">
        <f t="shared" si="133"/>
        <v>-8.4904264993089473</v>
      </c>
      <c r="AF334" s="9">
        <f t="shared" ca="1" si="127"/>
        <v>0.93566955859365886</v>
      </c>
    </row>
    <row r="335" spans="1:32">
      <c r="A335" s="6">
        <v>4.7402976298689188</v>
      </c>
      <c r="B335" s="6">
        <v>6.7119352032418655</v>
      </c>
      <c r="C335" s="6">
        <v>13.180048213570775</v>
      </c>
      <c r="D335" s="6">
        <v>3.8569386542704529</v>
      </c>
      <c r="E335" s="6">
        <v>3.2221980325769111</v>
      </c>
      <c r="F335" s="6">
        <v>1.9621136247756426</v>
      </c>
      <c r="G335" s="6">
        <v>1.237316369824303</v>
      </c>
      <c r="H335" s="6">
        <v>-1.1637254493029054</v>
      </c>
      <c r="I335" s="40">
        <f>SUMPRODUCT(J335:O335,Results!B$12:G$12)+Results!$E$5*H335-AD335+AE335</f>
        <v>37.263282465982563</v>
      </c>
      <c r="J335" s="9">
        <f>SUMPRODUCT($A335:$F335,Results!$B$15:$G$15)</f>
        <v>34.530550075050712</v>
      </c>
      <c r="K335" s="9">
        <f>SUMPRODUCT($A335:$F335,Results!$B$16:$G$16)</f>
        <v>-34.536832035524696</v>
      </c>
      <c r="L335" s="9">
        <f>SUMPRODUCT($A335:$F335,Results!$B$17:$G$17)</f>
        <v>10.232026937932687</v>
      </c>
      <c r="M335" s="9">
        <f>SUMPRODUCT($A335:$F335,Results!$B$18:$G$18)</f>
        <v>-23.563284023766972</v>
      </c>
      <c r="N335" s="9">
        <f>SUMPRODUCT($A335:$F335,Results!$B$19:$G$19)</f>
        <v>-47.672548907388908</v>
      </c>
      <c r="O335" s="9">
        <f>SUMPRODUCT($A335:$F335,Results!$B$20:$G$20)</f>
        <v>18.698632273189912</v>
      </c>
      <c r="P335" s="9" cm="1">
        <f t="array" ref="P335">SUMPRODUCT(J335:O335,TRANSPOSE(BQ$20:BQ$25))+$AI$20-$BQ$27</f>
        <v>51.239373736063818</v>
      </c>
      <c r="Q335" s="27" cm="1">
        <f t="array" ref="Q335">SUMPRODUCT(J335:O335,TRANSPOSE(EX$20:EX$25))+$AI$20-$EX$27</f>
        <v>42.175393589494348</v>
      </c>
      <c r="R335" s="9">
        <f>I335-Results!$E$5*H335</f>
        <v>44.245635161799996</v>
      </c>
      <c r="S335" s="9" cm="1">
        <f t="array" ref="S335">SUMPRODUCT(J335:O335,TRANSPOSE(AW$28:AW$33))+$AI$20-$AH$26</f>
        <v>87.37335286859259</v>
      </c>
      <c r="T335" s="9">
        <f>SUMPRODUCT(J335:O335,Results!K$9:P$9)</f>
        <v>45.974259551218587</v>
      </c>
      <c r="U335" s="9">
        <f>SUMPRODUCT(J335:O335,Results!K$9:P$9)+$AI$20-$AH$31</f>
        <v>44.39203083014543</v>
      </c>
      <c r="V335" s="9">
        <f t="shared" si="126"/>
        <v>-13.976091270081255</v>
      </c>
      <c r="W335" s="9">
        <f t="shared" si="128"/>
        <v>-4.9121111235117851</v>
      </c>
      <c r="X335" s="9">
        <f t="shared" si="129"/>
        <v>-6.9823526958174327</v>
      </c>
      <c r="Y335" s="9">
        <f t="shared" si="130"/>
        <v>-50.110070402610027</v>
      </c>
      <c r="Z335" s="9">
        <f t="shared" si="131"/>
        <v>4.5210590388924317</v>
      </c>
      <c r="AA335" s="9">
        <f t="shared" si="132"/>
        <v>-7.1287483641628668</v>
      </c>
      <c r="AC335" s="9">
        <v>-4.9185616930422853</v>
      </c>
      <c r="AD335" s="9">
        <v>-4.9185616930422853</v>
      </c>
      <c r="AE335" s="9">
        <f t="shared" si="133"/>
        <v>-4.9185616930422853</v>
      </c>
      <c r="AF335" s="9">
        <f t="shared" ca="1" si="127"/>
        <v>0.754257357538621</v>
      </c>
    </row>
    <row r="336" spans="1:32">
      <c r="A336" s="6">
        <v>2.8905967634750285</v>
      </c>
      <c r="B336" s="6">
        <v>7.3037696854642533</v>
      </c>
      <c r="C336" s="6">
        <v>4.9012177926328082</v>
      </c>
      <c r="D336" s="6">
        <v>4.4153588545114557</v>
      </c>
      <c r="E336" s="6">
        <v>4.3941121449976981</v>
      </c>
      <c r="F336" s="6">
        <v>2.8070684399132806</v>
      </c>
      <c r="G336" s="6">
        <v>-1.4189266091357653</v>
      </c>
      <c r="H336" s="6">
        <v>-3.8199684282629738</v>
      </c>
      <c r="I336" s="40">
        <f>SUMPRODUCT(J336:O336,Results!B$12:G$12)+Results!$E$5*H336-AD336+AE336</f>
        <v>28.883911003904387</v>
      </c>
      <c r="J336" s="9">
        <f>SUMPRODUCT($A336:$F336,Results!$B$15:$G$15)</f>
        <v>16.622054432977361</v>
      </c>
      <c r="K336" s="9">
        <f>SUMPRODUCT($A336:$F336,Results!$B$16:$G$16)</f>
        <v>-20.195452570364328</v>
      </c>
      <c r="L336" s="9">
        <f>SUMPRODUCT($A336:$F336,Results!$B$17:$G$17)</f>
        <v>21.980330652142044</v>
      </c>
      <c r="M336" s="9">
        <f>SUMPRODUCT($A336:$F336,Results!$B$18:$G$18)</f>
        <v>-3.1000905582976408</v>
      </c>
      <c r="N336" s="9">
        <f>SUMPRODUCT($A336:$F336,Results!$B$19:$G$19)</f>
        <v>-25.760188472268698</v>
      </c>
      <c r="O336" s="9">
        <f>SUMPRODUCT($A336:$F336,Results!$B$20:$G$20)</f>
        <v>22.783583509233473</v>
      </c>
      <c r="P336" s="9" cm="1">
        <f t="array" ref="P336">SUMPRODUCT(J336:O336,TRANSPOSE(BQ$20:BQ$25))+$AI$20-$BQ$27</f>
        <v>52.415483007334622</v>
      </c>
      <c r="Q336" s="27" cm="1">
        <f t="array" ref="Q336">SUMPRODUCT(J336:O336,TRANSPOSE(EX$20:EX$25))+$AI$20-$EX$27</f>
        <v>50.828427803989428</v>
      </c>
      <c r="R336" s="9">
        <f>I336-Results!$E$5*H336</f>
        <v>51.803721573482228</v>
      </c>
      <c r="S336" s="9" cm="1">
        <f t="array" ref="S336">SUMPRODUCT(J336:O336,TRANSPOSE(AW$28:AW$33))+$AI$20-$AH$26</f>
        <v>54.623093360778896</v>
      </c>
      <c r="T336" s="9">
        <f>SUMPRODUCT(J336:O336,Results!K$9:P$9)</f>
        <v>54.301119973039185</v>
      </c>
      <c r="U336" s="9">
        <f>SUMPRODUCT(J336:O336,Results!K$9:P$9)+$AI$20-$AH$31</f>
        <v>52.718891251966028</v>
      </c>
      <c r="V336" s="9">
        <f t="shared" si="126"/>
        <v>-23.531572003430234</v>
      </c>
      <c r="W336" s="9">
        <f t="shared" si="128"/>
        <v>-21.94451680008504</v>
      </c>
      <c r="X336" s="9">
        <f t="shared" si="129"/>
        <v>-22.919810569577841</v>
      </c>
      <c r="Y336" s="9">
        <f t="shared" si="130"/>
        <v>-25.739182356874508</v>
      </c>
      <c r="Z336" s="9">
        <f t="shared" si="131"/>
        <v>-3.858312423185744</v>
      </c>
      <c r="AA336" s="9">
        <f t="shared" si="132"/>
        <v>-23.83498024806164</v>
      </c>
      <c r="AC336" s="9">
        <v>-21.964051004318492</v>
      </c>
      <c r="AD336" s="9">
        <v>-21.964051004318492</v>
      </c>
      <c r="AE336" s="9">
        <f t="shared" si="133"/>
        <v>-21.964051004318492</v>
      </c>
      <c r="AF336" s="9">
        <f t="shared" ca="1" si="127"/>
        <v>0.6787961448933798</v>
      </c>
    </row>
    <row r="337" spans="1:32">
      <c r="A337" s="6">
        <v>8.3127967138079614E-2</v>
      </c>
      <c r="B337" s="6">
        <v>0.31405641644202581</v>
      </c>
      <c r="C337" s="6">
        <v>-1.2377684849362169</v>
      </c>
      <c r="D337" s="6">
        <v>7.2483555922423362</v>
      </c>
      <c r="E337" s="6">
        <v>-2.2902720932429852</v>
      </c>
      <c r="F337" s="6">
        <v>5.0521534802923069</v>
      </c>
      <c r="G337" s="6">
        <v>11.735301749319033</v>
      </c>
      <c r="H337" s="6">
        <v>9.3342599301918252</v>
      </c>
      <c r="I337" s="40">
        <f>SUMPRODUCT(J337:O337,Results!B$12:G$12)+Results!$E$5*H337-AD337+AE337</f>
        <v>34.286518777556353</v>
      </c>
      <c r="J337" s="9">
        <f>SUMPRODUCT($A337:$F337,Results!$B$15:$G$15)</f>
        <v>-14.2553056857274</v>
      </c>
      <c r="K337" s="9">
        <f>SUMPRODUCT($A337:$F337,Results!$B$16:$G$16)</f>
        <v>-1.6918344817305293</v>
      </c>
      <c r="L337" s="9">
        <f>SUMPRODUCT($A337:$F337,Results!$B$17:$G$17)</f>
        <v>6.4599336826267288</v>
      </c>
      <c r="M337" s="9">
        <f>SUMPRODUCT($A337:$F337,Results!$B$18:$G$18)</f>
        <v>17.728857710475832</v>
      </c>
      <c r="N337" s="9">
        <f>SUMPRODUCT($A337:$F337,Results!$B$19:$G$19)</f>
        <v>2.9742644240404776</v>
      </c>
      <c r="O337" s="9">
        <f>SUMPRODUCT($A337:$F337,Results!$B$20:$G$20)</f>
        <v>9.1015274012042511</v>
      </c>
      <c r="P337" s="9" cm="1">
        <f t="array" ref="P337">SUMPRODUCT(J337:O337,TRANSPOSE(BQ$20:BQ$25))+$AI$20-$BQ$27</f>
        <v>-12.780466948711066</v>
      </c>
      <c r="Q337" s="27" cm="1">
        <f t="array" ref="Q337">SUMPRODUCT(J337:O337,TRANSPOSE(EX$20:EX$25))+$AI$20-$EX$27</f>
        <v>-19.366936759602172</v>
      </c>
      <c r="R337" s="9">
        <f>I337-Results!$E$5*H337</f>
        <v>-21.719040803594595</v>
      </c>
      <c r="S337" s="9" cm="1">
        <f t="array" ref="S337">SUMPRODUCT(J337:O337,TRANSPOSE(AW$28:AW$33))+$AI$20-$AH$26</f>
        <v>-20.155538762567122</v>
      </c>
      <c r="T337" s="9">
        <f>SUMPRODUCT(J337:O337,Results!K$9:P$9)</f>
        <v>-21.378472694137976</v>
      </c>
      <c r="U337" s="9">
        <f>SUMPRODUCT(J337:O337,Results!K$9:P$9)+$AI$20-$AH$31</f>
        <v>-22.960701415211133</v>
      </c>
      <c r="V337" s="9">
        <f t="shared" si="126"/>
        <v>47.066985726267418</v>
      </c>
      <c r="W337" s="9">
        <f t="shared" si="128"/>
        <v>53.653455537158521</v>
      </c>
      <c r="X337" s="9">
        <f t="shared" si="129"/>
        <v>56.005559581150948</v>
      </c>
      <c r="Y337" s="9">
        <f t="shared" si="130"/>
        <v>54.442057540123471</v>
      </c>
      <c r="Z337" s="9">
        <f t="shared" si="131"/>
        <v>1.5442953504662214</v>
      </c>
      <c r="AA337" s="9">
        <f t="shared" si="132"/>
        <v>57.247220192767486</v>
      </c>
      <c r="AC337" s="9">
        <v>53.734026241885104</v>
      </c>
      <c r="AD337" s="9">
        <v>53.734026241885104</v>
      </c>
      <c r="AE337" s="9">
        <f t="shared" si="133"/>
        <v>53.734026241885104</v>
      </c>
      <c r="AF337" s="9">
        <f t="shared" ca="1" si="127"/>
        <v>0.75464239609308237</v>
      </c>
    </row>
    <row r="338" spans="1:32">
      <c r="A338" s="6">
        <v>0.52345027793473342</v>
      </c>
      <c r="B338" s="6">
        <v>6.2458470123002217</v>
      </c>
      <c r="C338" s="6">
        <v>8.3828634918914311</v>
      </c>
      <c r="D338" s="6">
        <v>1.3771886530310506</v>
      </c>
      <c r="E338" s="6">
        <v>0.12171648684149758</v>
      </c>
      <c r="F338" s="6">
        <v>2.895701331171372</v>
      </c>
      <c r="G338" s="6">
        <v>0.90083503458921332</v>
      </c>
      <c r="H338" s="6">
        <v>-1.5002067845379952</v>
      </c>
      <c r="I338" s="40">
        <f>SUMPRODUCT(J338:O338,Results!B$12:G$12)+Results!$E$5*H338-AD338+AE338</f>
        <v>-20.9314038878296</v>
      </c>
      <c r="J338" s="9">
        <f>SUMPRODUCT($A338:$F338,Results!$B$15:$G$15)</f>
        <v>2.2975817361093478</v>
      </c>
      <c r="K338" s="9">
        <f>SUMPRODUCT($A338:$F338,Results!$B$16:$G$16)</f>
        <v>-17.385445572998144</v>
      </c>
      <c r="L338" s="9">
        <f>SUMPRODUCT($A338:$F338,Results!$B$17:$G$17)</f>
        <v>9.2471191257106007</v>
      </c>
      <c r="M338" s="9">
        <f>SUMPRODUCT($A338:$F338,Results!$B$18:$G$18)</f>
        <v>-9.5988226221410198</v>
      </c>
      <c r="N338" s="9">
        <f>SUMPRODUCT($A338:$F338,Results!$B$19:$G$19)</f>
        <v>-25.114906580033011</v>
      </c>
      <c r="O338" s="9">
        <f>SUMPRODUCT($A338:$F338,Results!$B$20:$G$20)</f>
        <v>2.8568338713937775</v>
      </c>
      <c r="P338" s="9" cm="1">
        <f t="array" ref="P338">SUMPRODUCT(J338:O338,TRANSPOSE(BQ$20:BQ$25))+$AI$20-$BQ$27</f>
        <v>0.65149827616497191</v>
      </c>
      <c r="Q338" s="27" cm="1">
        <f t="array" ref="Q338">SUMPRODUCT(J338:O338,TRANSPOSE(EX$20:EX$25))+$AI$20-$EX$27</f>
        <v>-13.459248592165999</v>
      </c>
      <c r="R338" s="9">
        <f>I338-Results!$E$5*H338</f>
        <v>-11.930163180601628</v>
      </c>
      <c r="S338" s="9" cm="1">
        <f t="array" ref="S338">SUMPRODUCT(J338:O338,TRANSPOSE(AW$28:AW$33))+$AI$20-$AH$26</f>
        <v>30.741205829676588</v>
      </c>
      <c r="T338" s="9">
        <f>SUMPRODUCT(J338:O338,Results!K$9:P$9)</f>
        <v>-11.183392045191944</v>
      </c>
      <c r="U338" s="9">
        <f>SUMPRODUCT(J338:O338,Results!K$9:P$9)+$AI$20-$AH$31</f>
        <v>-12.765620766265101</v>
      </c>
      <c r="V338" s="9">
        <f t="shared" si="126"/>
        <v>-21.582902163994572</v>
      </c>
      <c r="W338" s="9">
        <f t="shared" si="128"/>
        <v>-7.472155295663601</v>
      </c>
      <c r="X338" s="9">
        <f t="shared" si="129"/>
        <v>-9.0012407072279714</v>
      </c>
      <c r="Y338" s="9">
        <f t="shared" si="130"/>
        <v>-51.672609717506191</v>
      </c>
      <c r="Z338" s="9">
        <f t="shared" si="131"/>
        <v>-53.673627314919727</v>
      </c>
      <c r="AA338" s="9">
        <f t="shared" si="132"/>
        <v>-8.1657831215644983</v>
      </c>
      <c r="AC338" s="9">
        <v>-7.4409172977990714</v>
      </c>
      <c r="AD338" s="9">
        <v>-7.4409172977990714</v>
      </c>
      <c r="AE338" s="9">
        <f t="shared" si="133"/>
        <v>-7.4409172977990714</v>
      </c>
      <c r="AF338" s="9">
        <f t="shared" ca="1" si="127"/>
        <v>0.78046554288213643</v>
      </c>
    </row>
    <row r="339" spans="1:32">
      <c r="A339" s="6">
        <v>1.3363390886127129</v>
      </c>
      <c r="B339" s="6">
        <v>-0.15416229367960005</v>
      </c>
      <c r="C339" s="6">
        <v>5.3635042750221489</v>
      </c>
      <c r="D339" s="6">
        <v>1.45947844470359</v>
      </c>
      <c r="E339" s="6">
        <v>2.757289616759413</v>
      </c>
      <c r="F339" s="6">
        <v>0.65040401345239252</v>
      </c>
      <c r="G339" s="6">
        <v>4.3685103844942779</v>
      </c>
      <c r="H339" s="6">
        <v>1.9674685653670694</v>
      </c>
      <c r="I339" s="40">
        <f>SUMPRODUCT(J339:O339,Results!B$12:G$12)+Results!$E$5*H339-AD339+AE339</f>
        <v>51.278860577469267</v>
      </c>
      <c r="J339" s="9">
        <f>SUMPRODUCT($A339:$F339,Results!$B$15:$G$15)</f>
        <v>24.132294087110694</v>
      </c>
      <c r="K339" s="9">
        <f>SUMPRODUCT($A339:$F339,Results!$B$16:$G$16)</f>
        <v>-7.9001121691738039</v>
      </c>
      <c r="L339" s="9">
        <f>SUMPRODUCT($A339:$F339,Results!$B$17:$G$17)</f>
        <v>6.2619123347951726</v>
      </c>
      <c r="M339" s="9">
        <f>SUMPRODUCT($A339:$F339,Results!$B$18:$G$18)</f>
        <v>-14.452793851331684</v>
      </c>
      <c r="N339" s="9">
        <f>SUMPRODUCT($A339:$F339,Results!$B$19:$G$19)</f>
        <v>-23.930494671825141</v>
      </c>
      <c r="O339" s="9">
        <f>SUMPRODUCT($A339:$F339,Results!$B$20:$G$20)</f>
        <v>1.2994056366881988</v>
      </c>
      <c r="P339" s="9" cm="1">
        <f t="array" ref="P339">SUMPRODUCT(J339:O339,TRANSPOSE(BQ$20:BQ$25))+$AI$20-$BQ$27</f>
        <v>36.497550883484173</v>
      </c>
      <c r="Q339" s="27" cm="1">
        <f t="array" ref="Q339">SUMPRODUCT(J339:O339,TRANSPOSE(EX$20:EX$25))+$AI$20-$EX$27</f>
        <v>39.233711588133716</v>
      </c>
      <c r="R339" s="9">
        <f>I339-Results!$E$5*H339</f>
        <v>39.47404918526685</v>
      </c>
      <c r="S339" s="9" cm="1">
        <f t="array" ref="S339">SUMPRODUCT(J339:O339,TRANSPOSE(AW$28:AW$33))+$AI$20-$AH$26</f>
        <v>46.109359802714906</v>
      </c>
      <c r="T339" s="9">
        <f>SUMPRODUCT(J339:O339,Results!K$9:P$9)</f>
        <v>40.643633010487619</v>
      </c>
      <c r="U339" s="9">
        <f>SUMPRODUCT(J339:O339,Results!K$9:P$9)+$AI$20-$AH$31</f>
        <v>39.061404289414469</v>
      </c>
      <c r="V339" s="9">
        <f t="shared" si="126"/>
        <v>14.781309693985094</v>
      </c>
      <c r="W339" s="9">
        <f t="shared" si="128"/>
        <v>12.045148989335551</v>
      </c>
      <c r="X339" s="9">
        <f t="shared" si="129"/>
        <v>11.804811392202417</v>
      </c>
      <c r="Y339" s="9">
        <f t="shared" si="130"/>
        <v>5.1695007747543613</v>
      </c>
      <c r="Z339" s="9">
        <f t="shared" si="131"/>
        <v>18.536637150379136</v>
      </c>
      <c r="AA339" s="9">
        <f t="shared" si="132"/>
        <v>12.217456288054798</v>
      </c>
      <c r="AC339" s="9">
        <v>12.022173282320914</v>
      </c>
      <c r="AD339" s="9">
        <v>12.022173282320914</v>
      </c>
      <c r="AE339" s="9">
        <f t="shared" si="133"/>
        <v>12.022173282320914</v>
      </c>
      <c r="AF339" s="9">
        <f t="shared" ca="1" si="127"/>
        <v>0.24664063413573079</v>
      </c>
    </row>
    <row r="340" spans="1:32">
      <c r="A340" s="6">
        <v>-1.8897200640959613</v>
      </c>
      <c r="B340" s="6">
        <v>5.2109840751127425</v>
      </c>
      <c r="C340" s="6">
        <v>2.4292279919686357</v>
      </c>
      <c r="D340" s="6">
        <v>1.9364608544968462</v>
      </c>
      <c r="E340" s="6">
        <v>2.1264044137819389</v>
      </c>
      <c r="F340" s="6">
        <v>1.1054440550270443</v>
      </c>
      <c r="G340" s="6">
        <v>2.0686745481169676E-2</v>
      </c>
      <c r="H340" s="6">
        <v>-2.3803550736460388</v>
      </c>
      <c r="I340" s="40">
        <f>SUMPRODUCT(J340:O340,Results!B$12:G$12)+Results!$E$5*H340-AD340+AE340</f>
        <v>-0.86291739180138904</v>
      </c>
      <c r="J340" s="9">
        <f>SUMPRODUCT($A340:$F340,Results!$B$15:$G$15)</f>
        <v>-7.0402581989442714</v>
      </c>
      <c r="K340" s="9">
        <f>SUMPRODUCT($A340:$F340,Results!$B$16:$G$16)</f>
        <v>-1.7548437537603494</v>
      </c>
      <c r="L340" s="9">
        <f>SUMPRODUCT($A340:$F340,Results!$B$17:$G$17)</f>
        <v>18.635768346383358</v>
      </c>
      <c r="M340" s="9">
        <f>SUMPRODUCT($A340:$F340,Results!$B$18:$G$18)</f>
        <v>0.75549704559390529</v>
      </c>
      <c r="N340" s="9">
        <f>SUMPRODUCT($A340:$F340,Results!$B$19:$G$19)</f>
        <v>-13.615387683290479</v>
      </c>
      <c r="O340" s="9">
        <f>SUMPRODUCT($A340:$F340,Results!$B$20:$G$20)</f>
        <v>4.1156087741788046</v>
      </c>
      <c r="P340" s="9" cm="1">
        <f t="array" ref="P340">SUMPRODUCT(J340:O340,TRANSPOSE(BQ$20:BQ$25))+$AI$20-$BQ$27</f>
        <v>13.059005370823051</v>
      </c>
      <c r="Q340" s="27" cm="1">
        <f t="array" ref="Q340">SUMPRODUCT(J340:O340,TRANSPOSE(EX$20:EX$25))+$AI$20-$EX$27</f>
        <v>12.262741148066404</v>
      </c>
      <c r="R340" s="9">
        <f>I340-Results!$E$5*H340</f>
        <v>13.419213050074845</v>
      </c>
      <c r="S340" s="9" cm="1">
        <f t="array" ref="S340">SUMPRODUCT(J340:O340,TRANSPOSE(AW$28:AW$33))+$AI$20-$AH$26</f>
        <v>15.977386776924803</v>
      </c>
      <c r="T340" s="9">
        <f>SUMPRODUCT(J340:O340,Results!K$9:P$9)</f>
        <v>14.515368750264738</v>
      </c>
      <c r="U340" s="9">
        <f>SUMPRODUCT(J340:O340,Results!K$9:P$9)+$AI$20-$AH$31</f>
        <v>12.933140029191577</v>
      </c>
      <c r="V340" s="9">
        <f t="shared" si="126"/>
        <v>-13.92192276262444</v>
      </c>
      <c r="W340" s="9">
        <f t="shared" si="128"/>
        <v>-13.125658539867793</v>
      </c>
      <c r="X340" s="9">
        <f t="shared" si="129"/>
        <v>-14.282130441876234</v>
      </c>
      <c r="Y340" s="9">
        <f t="shared" si="130"/>
        <v>-16.840304168726192</v>
      </c>
      <c r="Z340" s="9">
        <f t="shared" si="131"/>
        <v>-33.60514081889152</v>
      </c>
      <c r="AA340" s="9">
        <f t="shared" si="132"/>
        <v>-13.796057420992966</v>
      </c>
      <c r="AC340" s="9">
        <v>-13.15312532985989</v>
      </c>
      <c r="AD340" s="9">
        <v>-13.15312532985989</v>
      </c>
      <c r="AE340" s="9">
        <f t="shared" si="133"/>
        <v>-13.15312532985989</v>
      </c>
      <c r="AF340" s="9">
        <f t="shared" ca="1" si="127"/>
        <v>0.77585700926766465</v>
      </c>
    </row>
    <row r="341" spans="1:32">
      <c r="A341" s="6">
        <v>4.9722730088281395</v>
      </c>
      <c r="B341" s="6">
        <v>2.3908069953408044</v>
      </c>
      <c r="C341" s="6">
        <v>0.30306259775938266</v>
      </c>
      <c r="D341" s="6">
        <v>0.74589984331875192</v>
      </c>
      <c r="E341" s="6">
        <v>0.68936331617327262</v>
      </c>
      <c r="F341" s="6">
        <v>5.1889139313840182</v>
      </c>
      <c r="G341" s="6">
        <v>-1.7389338963703027</v>
      </c>
      <c r="H341" s="6">
        <v>-4.1399757154975116</v>
      </c>
      <c r="I341" s="40">
        <f>SUMPRODUCT(J341:O341,Results!B$12:G$12)+Results!$E$5*H341-AD341+AE341</f>
        <v>-18.046989023596442</v>
      </c>
      <c r="J341" s="9">
        <f>SUMPRODUCT($A341:$F341,Results!$B$15:$G$15)</f>
        <v>15.331190027966905</v>
      </c>
      <c r="K341" s="9">
        <f>SUMPRODUCT($A341:$F341,Results!$B$16:$G$16)</f>
        <v>-17.107923594646238</v>
      </c>
      <c r="L341" s="9">
        <f>SUMPRODUCT($A341:$F341,Results!$B$17:$G$17)</f>
        <v>2.3929876232264853</v>
      </c>
      <c r="M341" s="9">
        <f>SUMPRODUCT($A341:$F341,Results!$B$18:$G$18)</f>
        <v>4.3416422859721147</v>
      </c>
      <c r="N341" s="9">
        <f>SUMPRODUCT($A341:$F341,Results!$B$19:$G$19)</f>
        <v>0.7583938578139986</v>
      </c>
      <c r="O341" s="9">
        <f>SUMPRODUCT($A341:$F341,Results!$B$20:$G$20)</f>
        <v>12.970307578578126</v>
      </c>
      <c r="P341" s="9" cm="1">
        <f t="array" ref="P341">SUMPRODUCT(J341:O341,TRANSPOSE(BQ$20:BQ$25))+$AI$20-$BQ$27</f>
        <v>14.918553068348892</v>
      </c>
      <c r="Q341" s="27" cm="1">
        <f t="array" ref="Q341">SUMPRODUCT(J341:O341,TRANSPOSE(EX$20:EX$25))+$AI$20-$EX$27</f>
        <v>7.6282381896880906</v>
      </c>
      <c r="R341" s="9">
        <f>I341-Results!$E$5*H341</f>
        <v>6.7928652693886278</v>
      </c>
      <c r="S341" s="9" cm="1">
        <f t="array" ref="S341">SUMPRODUCT(J341:O341,TRANSPOSE(AW$28:AW$33))+$AI$20-$AH$26</f>
        <v>10.142345088098359</v>
      </c>
      <c r="T341" s="9">
        <f>SUMPRODUCT(J341:O341,Results!K$9:P$9)</f>
        <v>8.5197455304513916</v>
      </c>
      <c r="U341" s="9">
        <f>SUMPRODUCT(J341:O341,Results!K$9:P$9)+$AI$20-$AH$31</f>
        <v>6.9375168093782378</v>
      </c>
      <c r="V341" s="9">
        <f t="shared" si="126"/>
        <v>-32.965542091945338</v>
      </c>
      <c r="W341" s="9">
        <f t="shared" si="128"/>
        <v>-25.675227213284533</v>
      </c>
      <c r="X341" s="9">
        <f t="shared" si="129"/>
        <v>-24.83985429298507</v>
      </c>
      <c r="Y341" s="9">
        <f t="shared" si="130"/>
        <v>-28.189334111694802</v>
      </c>
      <c r="Z341" s="9">
        <f t="shared" si="131"/>
        <v>-50.789212450686577</v>
      </c>
      <c r="AA341" s="9">
        <f t="shared" si="132"/>
        <v>-24.98450583297468</v>
      </c>
      <c r="AC341" s="9">
        <v>-25.611373765788361</v>
      </c>
      <c r="AD341" s="9">
        <v>-25.611373765788361</v>
      </c>
      <c r="AE341" s="9">
        <f t="shared" si="133"/>
        <v>-25.611373765788361</v>
      </c>
      <c r="AF341" s="9">
        <f t="shared" ca="1" si="127"/>
        <v>0.90954515192644136</v>
      </c>
    </row>
    <row r="342" spans="1:32">
      <c r="A342" s="6">
        <v>2.1147965844852794</v>
      </c>
      <c r="B342" s="6">
        <v>4.1930665160672422</v>
      </c>
      <c r="C342" s="6">
        <v>1.1006387317762081</v>
      </c>
      <c r="D342" s="6">
        <v>-0.58176953100378692</v>
      </c>
      <c r="E342" s="6">
        <v>2.0676185358035832</v>
      </c>
      <c r="F342" s="6">
        <v>3.6748333659735475</v>
      </c>
      <c r="G342" s="6">
        <v>3.2602111740889335</v>
      </c>
      <c r="H342" s="6">
        <v>0.85916935496172497</v>
      </c>
      <c r="I342" s="40">
        <f>SUMPRODUCT(J342:O342,Results!B$12:G$12)+Results!$E$5*H342-AD342+AE342</f>
        <v>18.009553129622905</v>
      </c>
      <c r="J342" s="9">
        <f>SUMPRODUCT($A342:$F342,Results!$B$15:$G$15)</f>
        <v>8.3594108473687481</v>
      </c>
      <c r="K342" s="9">
        <f>SUMPRODUCT($A342:$F342,Results!$B$16:$G$16)</f>
        <v>-10.372221862064583</v>
      </c>
      <c r="L342" s="9">
        <f>SUMPRODUCT($A342:$F342,Results!$B$17:$G$17)</f>
        <v>11.009608924517476</v>
      </c>
      <c r="M342" s="9">
        <f>SUMPRODUCT($A342:$F342,Results!$B$18:$G$18)</f>
        <v>0.97724097466240978</v>
      </c>
      <c r="N342" s="9">
        <f>SUMPRODUCT($A342:$F342,Results!$B$19:$G$19)</f>
        <v>-4.7529801243283059</v>
      </c>
      <c r="O342" s="9">
        <f>SUMPRODUCT($A342:$F342,Results!$B$20:$G$20)</f>
        <v>6.6943780643889772</v>
      </c>
      <c r="P342" s="9" cm="1">
        <f t="array" ref="P342">SUMPRODUCT(J342:O342,TRANSPOSE(BQ$20:BQ$25))+$AI$20-$BQ$27</f>
        <v>17.589439735981927</v>
      </c>
      <c r="Q342" s="27" cm="1">
        <f t="array" ref="Q342">SUMPRODUCT(J342:O342,TRANSPOSE(EX$20:EX$25))+$AI$20-$EX$27</f>
        <v>12.604741349342063</v>
      </c>
      <c r="R342" s="9">
        <f>I342-Results!$E$5*H342</f>
        <v>12.854536999852556</v>
      </c>
      <c r="S342" s="9" cm="1">
        <f t="array" ref="S342">SUMPRODUCT(J342:O342,TRANSPOSE(AW$28:AW$33))+$AI$20-$AH$26</f>
        <v>15.479285682771149</v>
      </c>
      <c r="T342" s="9">
        <f>SUMPRODUCT(J342:O342,Results!K$9:P$9)</f>
        <v>14.700018732474968</v>
      </c>
      <c r="U342" s="9">
        <f>SUMPRODUCT(J342:O342,Results!K$9:P$9)+$AI$20-$AH$31</f>
        <v>13.117790011401809</v>
      </c>
      <c r="V342" s="9">
        <f t="shared" si="126"/>
        <v>0.42011339364097822</v>
      </c>
      <c r="W342" s="9">
        <f t="shared" si="128"/>
        <v>5.4048117802808413</v>
      </c>
      <c r="X342" s="9">
        <f t="shared" si="129"/>
        <v>5.155016129770349</v>
      </c>
      <c r="Y342" s="9">
        <f t="shared" si="130"/>
        <v>2.5302674468517559</v>
      </c>
      <c r="Z342" s="9">
        <f t="shared" si="131"/>
        <v>-14.732670297467227</v>
      </c>
      <c r="AA342" s="9">
        <f t="shared" si="132"/>
        <v>4.8917631182210961</v>
      </c>
      <c r="AC342" s="9">
        <v>5.4267903407812774</v>
      </c>
      <c r="AD342" s="9">
        <v>5.4267903407812774</v>
      </c>
      <c r="AE342" s="9">
        <f t="shared" si="133"/>
        <v>5.4267903407812774</v>
      </c>
      <c r="AF342" s="9">
        <f t="shared" ca="1" si="127"/>
        <v>0.65368134156862512</v>
      </c>
    </row>
    <row r="343" spans="1:32">
      <c r="A343" s="6">
        <v>0.66503213873194733</v>
      </c>
      <c r="B343" s="6">
        <v>13.824533350897376</v>
      </c>
      <c r="C343" s="6">
        <v>2.0573015541763517</v>
      </c>
      <c r="D343" s="6">
        <v>9.8916343776968958</v>
      </c>
      <c r="E343" s="6">
        <v>-0.37013200453141015</v>
      </c>
      <c r="F343" s="6">
        <v>-3.1807444070642168</v>
      </c>
      <c r="G343" s="6">
        <v>2.7162155812375395</v>
      </c>
      <c r="H343" s="6">
        <v>0.31517376211033099</v>
      </c>
      <c r="I343" s="40">
        <f>SUMPRODUCT(J343:O343,Results!B$12:G$12)+Results!$E$5*H343-AD343+AE343</f>
        <v>5.2483771180535097</v>
      </c>
      <c r="J343" s="9">
        <f>SUMPRODUCT($A343:$F343,Results!$B$15:$G$15)</f>
        <v>-32.869322936623945</v>
      </c>
      <c r="K343" s="9">
        <f>SUMPRODUCT($A343:$F343,Results!$B$16:$G$16)</f>
        <v>-23.656978179339163</v>
      </c>
      <c r="L343" s="9">
        <f>SUMPRODUCT($A343:$F343,Results!$B$17:$G$17)</f>
        <v>16.245381156079848</v>
      </c>
      <c r="M343" s="9">
        <f>SUMPRODUCT($A343:$F343,Results!$B$18:$G$18)</f>
        <v>18.032718376233341</v>
      </c>
      <c r="N343" s="9">
        <f>SUMPRODUCT($A343:$F343,Results!$B$19:$G$19)</f>
        <v>-11.054248620867121</v>
      </c>
      <c r="O343" s="9">
        <f>SUMPRODUCT($A343:$F343,Results!$B$20:$G$20)</f>
        <v>48.462420626287134</v>
      </c>
      <c r="P343" s="9" cm="1">
        <f t="array" ref="P343">SUMPRODUCT(J343:O343,TRANSPOSE(BQ$20:BQ$25))+$AI$20-$BQ$27</f>
        <v>-4.0940817215627021</v>
      </c>
      <c r="Q343" s="27" cm="1">
        <f t="array" ref="Q343">SUMPRODUCT(J343:O343,TRANSPOSE(EX$20:EX$25))+$AI$20-$EX$27</f>
        <v>-1.4352505466169774</v>
      </c>
      <c r="R343" s="9">
        <f>I343-Results!$E$5*H343</f>
        <v>3.3573345453915238</v>
      </c>
      <c r="S343" s="9" cm="1">
        <f t="array" ref="S343">SUMPRODUCT(J343:O343,TRANSPOSE(AW$28:AW$33))+$AI$20-$AH$26</f>
        <v>-0.34582862684668925</v>
      </c>
      <c r="T343" s="9">
        <f>SUMPRODUCT(J343:O343,Results!K$9:P$9)</f>
        <v>2.5317798281284354</v>
      </c>
      <c r="U343" s="9">
        <f>SUMPRODUCT(J343:O343,Results!K$9:P$9)+$AI$20-$AH$31</f>
        <v>0.94955110705527801</v>
      </c>
      <c r="V343" s="9">
        <f t="shared" si="126"/>
        <v>9.3424588396162118</v>
      </c>
      <c r="W343" s="9">
        <f t="shared" si="128"/>
        <v>6.6836276646704871</v>
      </c>
      <c r="X343" s="9">
        <f t="shared" si="129"/>
        <v>1.8910425726619859</v>
      </c>
      <c r="Y343" s="9">
        <f t="shared" si="130"/>
        <v>5.594205744900199</v>
      </c>
      <c r="Z343" s="9">
        <f t="shared" si="131"/>
        <v>-27.49384630903662</v>
      </c>
      <c r="AA343" s="9">
        <f t="shared" si="132"/>
        <v>4.2988260109982317</v>
      </c>
      <c r="AC343" s="9">
        <v>6.5863893770980777</v>
      </c>
      <c r="AD343" s="9">
        <v>6.5863893770980777</v>
      </c>
      <c r="AE343" s="9">
        <f t="shared" si="133"/>
        <v>6.5863893770980777</v>
      </c>
      <c r="AF343" s="9">
        <f t="shared" ca="1" si="127"/>
        <v>0.57897679182764328</v>
      </c>
    </row>
    <row r="344" spans="1:32">
      <c r="A344" s="6">
        <v>1.3672328027274103</v>
      </c>
      <c r="B344" s="6">
        <v>2.3119726371639135</v>
      </c>
      <c r="C344" s="6">
        <v>4.284063136390909</v>
      </c>
      <c r="D344" s="6">
        <v>1.106025001079141</v>
      </c>
      <c r="E344" s="6">
        <v>3.1675571442715387</v>
      </c>
      <c r="F344" s="6">
        <v>-2.430745258727764</v>
      </c>
      <c r="G344" s="6">
        <v>1.1895665108037621</v>
      </c>
      <c r="H344" s="6">
        <v>-1.2114753083234464</v>
      </c>
      <c r="I344" s="40">
        <f>SUMPRODUCT(J344:O344,Results!B$12:G$12)+Results!$E$5*H344-AD344+AE344</f>
        <v>38.823840842636038</v>
      </c>
      <c r="J344" s="9">
        <f>SUMPRODUCT($A344:$F344,Results!$B$15:$G$15)</f>
        <v>17.958439113130783</v>
      </c>
      <c r="K344" s="9">
        <f>SUMPRODUCT($A344:$F344,Results!$B$16:$G$16)</f>
        <v>-9.9761220470018852</v>
      </c>
      <c r="L344" s="9">
        <f>SUMPRODUCT($A344:$F344,Results!$B$17:$G$17)</f>
        <v>5.9535827364010547</v>
      </c>
      <c r="M344" s="9">
        <f>SUMPRODUCT($A344:$F344,Results!$B$18:$G$18)</f>
        <v>-12.6486216548135</v>
      </c>
      <c r="N344" s="9">
        <f>SUMPRODUCT($A344:$F344,Results!$B$19:$G$19)</f>
        <v>-20.83392639443473</v>
      </c>
      <c r="O344" s="9">
        <f>SUMPRODUCT($A344:$F344,Results!$B$20:$G$20)</f>
        <v>10.439070066563403</v>
      </c>
      <c r="P344" s="9" cm="1">
        <f t="array" ref="P344">SUMPRODUCT(J344:O344,TRANSPOSE(BQ$20:BQ$25))+$AI$20-$BQ$27</f>
        <v>35.139022782628935</v>
      </c>
      <c r="Q344" s="27" cm="1">
        <f t="array" ref="Q344">SUMPRODUCT(J344:O344,TRANSPOSE(EX$20:EX$25))+$AI$20-$EX$27</f>
        <v>43.896521135587079</v>
      </c>
      <c r="R344" s="9">
        <f>I344-Results!$E$5*H344</f>
        <v>46.092692692576719</v>
      </c>
      <c r="S344" s="9" cm="1">
        <f t="array" ref="S344">SUMPRODUCT(J344:O344,TRANSPOSE(AW$28:AW$33))+$AI$20-$AH$26</f>
        <v>41.501518528883892</v>
      </c>
      <c r="T344" s="9">
        <f>SUMPRODUCT(J344:O344,Results!K$9:P$9)</f>
        <v>46.707650891931472</v>
      </c>
      <c r="U344" s="9">
        <f>SUMPRODUCT(J344:O344,Results!K$9:P$9)+$AI$20-$AH$31</f>
        <v>45.125422170858315</v>
      </c>
      <c r="V344" s="9">
        <f t="shared" si="126"/>
        <v>3.6848180600071032</v>
      </c>
      <c r="W344" s="9">
        <f t="shared" si="128"/>
        <v>-5.0726802929510413</v>
      </c>
      <c r="X344" s="9">
        <f t="shared" si="129"/>
        <v>-7.2688518499406811</v>
      </c>
      <c r="Y344" s="9">
        <f t="shared" si="130"/>
        <v>-2.6776776862478542</v>
      </c>
      <c r="Z344" s="9">
        <f t="shared" si="131"/>
        <v>6.0816174155459066</v>
      </c>
      <c r="AA344" s="9">
        <f t="shared" si="132"/>
        <v>-6.3015813282222766</v>
      </c>
      <c r="AC344" s="9">
        <v>-5.1565267227488434</v>
      </c>
      <c r="AD344" s="9">
        <v>-5.1565267227488434</v>
      </c>
      <c r="AE344" s="9">
        <f t="shared" si="133"/>
        <v>-5.1565267227488434</v>
      </c>
      <c r="AF344" s="9">
        <f t="shared" ca="1" si="127"/>
        <v>0.51916748644898969</v>
      </c>
    </row>
    <row r="345" spans="1:32">
      <c r="A345" s="6">
        <v>7.3695049279593583</v>
      </c>
      <c r="B345" s="6">
        <v>6.720486660966313</v>
      </c>
      <c r="C345" s="6">
        <v>2.2755354003998258</v>
      </c>
      <c r="D345" s="6">
        <v>0.78230418483890141</v>
      </c>
      <c r="E345" s="6">
        <v>-1.2801479018561821</v>
      </c>
      <c r="F345" s="6">
        <v>-2.5171054032446363</v>
      </c>
      <c r="G345" s="6">
        <v>2.6059684078948484</v>
      </c>
      <c r="H345" s="6">
        <v>0.20492658876763992</v>
      </c>
      <c r="I345" s="40">
        <f>SUMPRODUCT(J345:O345,Results!B$12:G$12)+Results!$E$5*H345-AD345+AE345</f>
        <v>0.13650075413742169</v>
      </c>
      <c r="J345" s="9">
        <f>SUMPRODUCT($A345:$F345,Results!$B$15:$G$15)</f>
        <v>8.4497042421050192</v>
      </c>
      <c r="K345" s="9">
        <f>SUMPRODUCT($A345:$F345,Results!$B$16:$G$16)</f>
        <v>-34.270125022121249</v>
      </c>
      <c r="L345" s="9">
        <f>SUMPRODUCT($A345:$F345,Results!$B$17:$G$17)</f>
        <v>-14.721193599219232</v>
      </c>
      <c r="M345" s="9">
        <f>SUMPRODUCT($A345:$F345,Results!$B$18:$G$18)</f>
        <v>-0.14823387250304765</v>
      </c>
      <c r="N345" s="9">
        <f>SUMPRODUCT($A345:$F345,Results!$B$19:$G$19)</f>
        <v>0.63323351519331028</v>
      </c>
      <c r="O345" s="9">
        <f>SUMPRODUCT($A345:$F345,Results!$B$20:$G$20)</f>
        <v>35.832127622272807</v>
      </c>
      <c r="P345" s="9" cm="1">
        <f t="array" ref="P345">SUMPRODUCT(J345:O345,TRANSPOSE(BQ$20:BQ$25))+$AI$20-$BQ$27</f>
        <v>-5.6261626312797688</v>
      </c>
      <c r="Q345" s="27" cm="1">
        <f t="array" ref="Q345">SUMPRODUCT(J345:O345,TRANSPOSE(EX$20:EX$25))+$AI$20-$EX$27</f>
        <v>-5.2711616322410677</v>
      </c>
      <c r="R345" s="9">
        <f>I345-Results!$E$5*H345</f>
        <v>-1.0930587784684178</v>
      </c>
      <c r="S345" s="9" cm="1">
        <f t="array" ref="S345">SUMPRODUCT(J345:O345,TRANSPOSE(AW$28:AW$33))+$AI$20-$AH$26</f>
        <v>4.5651585021879271</v>
      </c>
      <c r="T345" s="9">
        <f>SUMPRODUCT(J345:O345,Results!K$9:P$9)</f>
        <v>-1.9862592166889925</v>
      </c>
      <c r="U345" s="9">
        <f>SUMPRODUCT(J345:O345,Results!K$9:P$9)+$AI$20-$AH$31</f>
        <v>-3.5684879377621499</v>
      </c>
      <c r="V345" s="9">
        <f t="shared" si="126"/>
        <v>5.7626633854171905</v>
      </c>
      <c r="W345" s="9">
        <f t="shared" si="128"/>
        <v>5.4076623863784894</v>
      </c>
      <c r="X345" s="9">
        <f t="shared" si="129"/>
        <v>1.2295595326058395</v>
      </c>
      <c r="Y345" s="9">
        <f t="shared" si="130"/>
        <v>-4.4286577480505054</v>
      </c>
      <c r="Z345" s="9">
        <f t="shared" si="131"/>
        <v>-32.605722672952709</v>
      </c>
      <c r="AA345" s="9">
        <f t="shared" si="132"/>
        <v>3.7049886918995716</v>
      </c>
      <c r="AC345" s="9">
        <v>5.3598050358028493</v>
      </c>
      <c r="AD345" s="9">
        <v>5.3598050358028493</v>
      </c>
      <c r="AE345" s="9">
        <f t="shared" si="133"/>
        <v>5.3598050358028493</v>
      </c>
      <c r="AF345" s="9">
        <f t="shared" ca="1" si="127"/>
        <v>0.73733211056217396</v>
      </c>
    </row>
    <row r="346" spans="1:32">
      <c r="A346" s="6">
        <v>0.9214622422102815</v>
      </c>
      <c r="B346" s="6">
        <v>2.8738837933434609</v>
      </c>
      <c r="C346" s="6">
        <v>0.15638995215616433</v>
      </c>
      <c r="D346" s="6">
        <v>5.3370325906001339</v>
      </c>
      <c r="E346" s="6">
        <v>4.5653770600185473</v>
      </c>
      <c r="F346" s="6">
        <v>-0.95657744285209501</v>
      </c>
      <c r="G346" s="6">
        <v>1.4560446393999238</v>
      </c>
      <c r="H346" s="6">
        <v>-0.9449971797272847</v>
      </c>
      <c r="I346" s="40">
        <f>SUMPRODUCT(J346:O346,Results!B$12:G$12)+Results!$E$5*H346-AD346+AE346</f>
        <v>62.239876554333172</v>
      </c>
      <c r="J346" s="9">
        <f>SUMPRODUCT($A346:$F346,Results!$B$15:$G$15)</f>
        <v>11.262274962274992</v>
      </c>
      <c r="K346" s="9">
        <f>SUMPRODUCT($A346:$F346,Results!$B$16:$G$16)</f>
        <v>-4.8328629780557</v>
      </c>
      <c r="L346" s="9">
        <f>SUMPRODUCT($A346:$F346,Results!$B$17:$G$17)</f>
        <v>18.350555210041048</v>
      </c>
      <c r="M346" s="9">
        <f>SUMPRODUCT($A346:$F346,Results!$B$18:$G$18)</f>
        <v>1.7371300271985335</v>
      </c>
      <c r="N346" s="9">
        <f>SUMPRODUCT($A346:$F346,Results!$B$19:$G$19)</f>
        <v>-15.242071050101057</v>
      </c>
      <c r="O346" s="9">
        <f>SUMPRODUCT($A346:$F346,Results!$B$20:$G$20)</f>
        <v>21.226590000101087</v>
      </c>
      <c r="P346" s="9" cm="1">
        <f t="array" ref="P346">SUMPRODUCT(J346:O346,TRANSPOSE(BQ$20:BQ$25))+$AI$20-$BQ$27</f>
        <v>53.160422495880432</v>
      </c>
      <c r="Q346" s="27" cm="1">
        <f t="array" ref="Q346">SUMPRODUCT(J346:O346,TRANSPOSE(EX$20:EX$25))+$AI$20-$EX$27</f>
        <v>67.190402972898227</v>
      </c>
      <c r="R346" s="9">
        <f>I346-Results!$E$5*H346</f>
        <v>67.909859632696879</v>
      </c>
      <c r="S346" s="9" cm="1">
        <f t="array" ref="S346">SUMPRODUCT(J346:O346,TRANSPOSE(AW$28:AW$33))+$AI$20-$AH$26</f>
        <v>36.394438283867103</v>
      </c>
      <c r="T346" s="9">
        <f>SUMPRODUCT(J346:O346,Results!K$9:P$9)</f>
        <v>69.470847929940064</v>
      </c>
      <c r="U346" s="9">
        <f>SUMPRODUCT(J346:O346,Results!K$9:P$9)+$AI$20-$AH$31</f>
        <v>67.888619208866913</v>
      </c>
      <c r="V346" s="9">
        <f t="shared" si="126"/>
        <v>9.0794540584527397</v>
      </c>
      <c r="W346" s="9">
        <f t="shared" si="128"/>
        <v>-4.9505264185650546</v>
      </c>
      <c r="X346" s="9">
        <f t="shared" si="129"/>
        <v>-5.6699830783637069</v>
      </c>
      <c r="Y346" s="9">
        <f t="shared" si="130"/>
        <v>25.845438270466069</v>
      </c>
      <c r="Z346" s="9">
        <f t="shared" si="131"/>
        <v>29.497653127243041</v>
      </c>
      <c r="AA346" s="9">
        <f t="shared" si="132"/>
        <v>-5.6487426545337414</v>
      </c>
      <c r="AC346" s="9">
        <v>-5.035484064028303</v>
      </c>
      <c r="AD346" s="9">
        <v>-5.035484064028303</v>
      </c>
      <c r="AE346" s="9">
        <f t="shared" si="133"/>
        <v>-5.035484064028303</v>
      </c>
      <c r="AF346" s="9">
        <f t="shared" ca="1" si="127"/>
        <v>5.9139505462434849E-2</v>
      </c>
    </row>
    <row r="347" spans="1:32">
      <c r="A347" s="6">
        <v>1.5787290091905046</v>
      </c>
      <c r="B347" s="6">
        <v>1.2300409997142001</v>
      </c>
      <c r="C347" s="6">
        <v>0.33863608868639405</v>
      </c>
      <c r="D347" s="6">
        <v>1.2816740878224575</v>
      </c>
      <c r="E347" s="6">
        <v>2.0190420087509828</v>
      </c>
      <c r="F347" s="6">
        <v>2.5666762991738197</v>
      </c>
      <c r="G347" s="6">
        <v>0.2132757744198055</v>
      </c>
      <c r="H347" s="6">
        <v>-2.187766044707403</v>
      </c>
      <c r="I347" s="40">
        <f>SUMPRODUCT(J347:O347,Results!B$12:G$12)+Results!$E$5*H347-AD347+AE347</f>
        <v>10.478086210479022</v>
      </c>
      <c r="J347" s="9">
        <f>SUMPRODUCT($A347:$F347,Results!$B$15:$G$15)</f>
        <v>10.638237564971474</v>
      </c>
      <c r="K347" s="9">
        <f>SUMPRODUCT($A347:$F347,Results!$B$16:$G$16)</f>
        <v>-5.1436943534534398</v>
      </c>
      <c r="L347" s="9">
        <f>SUMPRODUCT($A347:$F347,Results!$B$17:$G$17)</f>
        <v>8.8511197051034216</v>
      </c>
      <c r="M347" s="9">
        <f>SUMPRODUCT($A347:$F347,Results!$B$18:$G$18)</f>
        <v>0.95720919897304335</v>
      </c>
      <c r="N347" s="9">
        <f>SUMPRODUCT($A347:$F347,Results!$B$19:$G$19)</f>
        <v>-5.4871515722680426</v>
      </c>
      <c r="O347" s="9">
        <f>SUMPRODUCT($A347:$F347,Results!$B$20:$G$20)</f>
        <v>6.1037286787746243</v>
      </c>
      <c r="P347" s="9" cm="1">
        <f t="array" ref="P347">SUMPRODUCT(J347:O347,TRANSPOSE(BQ$20:BQ$25))+$AI$20-$BQ$27</f>
        <v>23.065377498665484</v>
      </c>
      <c r="Q347" s="27" cm="1">
        <f t="array" ref="Q347">SUMPRODUCT(J347:O347,TRANSPOSE(EX$20:EX$25))+$AI$20-$EX$27</f>
        <v>24.050811934229181</v>
      </c>
      <c r="R347" s="9">
        <f>I347-Results!$E$5*H347</f>
        <v>23.60468247872344</v>
      </c>
      <c r="S347" s="9" cm="1">
        <f t="array" ref="S347">SUMPRODUCT(J347:O347,TRANSPOSE(AW$28:AW$33))+$AI$20-$AH$26</f>
        <v>15.93090022200262</v>
      </c>
      <c r="T347" s="9">
        <f>SUMPRODUCT(J347:O347,Results!K$9:P$9)</f>
        <v>25.083264644143242</v>
      </c>
      <c r="U347" s="9">
        <f>SUMPRODUCT(J347:O347,Results!K$9:P$9)+$AI$20-$AH$31</f>
        <v>23.501035923070084</v>
      </c>
      <c r="V347" s="9">
        <f t="shared" si="126"/>
        <v>-12.587291288186462</v>
      </c>
      <c r="W347" s="9">
        <f t="shared" si="128"/>
        <v>-13.572725723750159</v>
      </c>
      <c r="X347" s="9">
        <f t="shared" si="129"/>
        <v>-13.126596268244418</v>
      </c>
      <c r="Y347" s="9">
        <f t="shared" si="130"/>
        <v>-5.4528140115235981</v>
      </c>
      <c r="Z347" s="9">
        <f t="shared" si="131"/>
        <v>-22.264137216611111</v>
      </c>
      <c r="AA347" s="9">
        <f t="shared" si="132"/>
        <v>-13.022949712591062</v>
      </c>
      <c r="AC347" s="9">
        <v>-13.566575351841406</v>
      </c>
      <c r="AD347" s="9">
        <v>-13.566575351841406</v>
      </c>
      <c r="AE347" s="9">
        <f t="shared" si="133"/>
        <v>-13.566575351841406</v>
      </c>
      <c r="AF347" s="9">
        <f t="shared" ca="1" si="127"/>
        <v>0.96414206938232283</v>
      </c>
    </row>
    <row r="348" spans="1:32">
      <c r="A348" s="6">
        <v>1.8362285929775193</v>
      </c>
      <c r="B348" s="6">
        <v>0.71977945594248149</v>
      </c>
      <c r="C348" s="6">
        <v>-0.50281119703072907</v>
      </c>
      <c r="D348" s="6">
        <v>-7.2864911792465514E-2</v>
      </c>
      <c r="E348" s="6">
        <v>5.8586792082883363</v>
      </c>
      <c r="F348" s="6">
        <v>0.65434294818534633</v>
      </c>
      <c r="G348" s="6">
        <v>-0.38047745658515442</v>
      </c>
      <c r="H348" s="6">
        <v>-2.781519275712363</v>
      </c>
      <c r="I348" s="40">
        <f>SUMPRODUCT(J348:O348,Results!B$12:G$12)+Results!$E$5*H348-AD348+AE348</f>
        <v>56.121625657127282</v>
      </c>
      <c r="J348" s="9">
        <f>SUMPRODUCT($A348:$F348,Results!$B$15:$G$15)</f>
        <v>26.202764567707508</v>
      </c>
      <c r="K348" s="9">
        <f>SUMPRODUCT($A348:$F348,Results!$B$16:$G$16)</f>
        <v>-1.951236774467771</v>
      </c>
      <c r="L348" s="9">
        <f>SUMPRODUCT($A348:$F348,Results!$B$17:$G$17)</f>
        <v>15.951931951212876</v>
      </c>
      <c r="M348" s="9">
        <f>SUMPRODUCT($A348:$F348,Results!$B$18:$G$18)</f>
        <v>-5.3303355039498026</v>
      </c>
      <c r="N348" s="9">
        <f>SUMPRODUCT($A348:$F348,Results!$B$19:$G$19)</f>
        <v>-10.85639798584066</v>
      </c>
      <c r="O348" s="9">
        <f>SUMPRODUCT($A348:$F348,Results!$B$20:$G$20)</f>
        <v>7.8957671784820933</v>
      </c>
      <c r="P348" s="9" cm="1">
        <f t="array" ref="P348">SUMPRODUCT(J348:O348,TRANSPOSE(BQ$20:BQ$25))+$AI$20-$BQ$27</f>
        <v>60.579725536019431</v>
      </c>
      <c r="Q348" s="27" cm="1">
        <f t="array" ref="Q348">SUMPRODUCT(J348:O348,TRANSPOSE(EX$20:EX$25))+$AI$20-$EX$27</f>
        <v>72.809628342971536</v>
      </c>
      <c r="R348" s="9">
        <f>I348-Results!$E$5*H348</f>
        <v>72.810741311401458</v>
      </c>
      <c r="S348" s="9" cm="1">
        <f t="array" ref="S348">SUMPRODUCT(J348:O348,TRANSPOSE(AW$28:AW$33))+$AI$20-$AH$26</f>
        <v>41.44274117687182</v>
      </c>
      <c r="T348" s="9">
        <f>SUMPRODUCT(J348:O348,Results!K$9:P$9)</f>
        <v>75.331399225126333</v>
      </c>
      <c r="U348" s="9">
        <f>SUMPRODUCT(J348:O348,Results!K$9:P$9)+$AI$20-$AH$31</f>
        <v>73.749170504053183</v>
      </c>
      <c r="V348" s="9">
        <f t="shared" si="126"/>
        <v>-4.4580998788921491</v>
      </c>
      <c r="W348" s="9">
        <f t="shared" si="128"/>
        <v>-16.688002685844253</v>
      </c>
      <c r="X348" s="9">
        <f t="shared" si="129"/>
        <v>-16.689115654274175</v>
      </c>
      <c r="Y348" s="9">
        <f t="shared" si="130"/>
        <v>14.678884480255462</v>
      </c>
      <c r="Z348" s="9">
        <f t="shared" si="131"/>
        <v>23.379402230037151</v>
      </c>
      <c r="AA348" s="9">
        <f t="shared" si="132"/>
        <v>-17.6275448469259</v>
      </c>
      <c r="AC348" s="9">
        <v>-16.74912555338878</v>
      </c>
      <c r="AD348" s="9">
        <v>-16.74912555338878</v>
      </c>
      <c r="AE348" s="9">
        <f t="shared" si="133"/>
        <v>-16.74912555338878</v>
      </c>
      <c r="AF348" s="9">
        <f t="shared" ca="1" si="127"/>
        <v>0.30684198548234043</v>
      </c>
    </row>
    <row r="349" spans="1:32">
      <c r="A349" s="6">
        <v>4.6271600016645973</v>
      </c>
      <c r="B349" s="6">
        <v>4.5235321355201945</v>
      </c>
      <c r="C349" s="6">
        <v>0.9156832928144748</v>
      </c>
      <c r="D349" s="6">
        <v>4.1154563089082199</v>
      </c>
      <c r="E349" s="6">
        <v>2.0580508325987625</v>
      </c>
      <c r="F349" s="6">
        <v>-0.39203399715205445</v>
      </c>
      <c r="G349" s="6">
        <v>1.8181366903851239</v>
      </c>
      <c r="H349" s="6">
        <v>-0.58290512874208456</v>
      </c>
      <c r="I349" s="40">
        <f>SUMPRODUCT(J349:O349,Results!B$12:G$12)+Results!$E$5*H349-AD349+AE349</f>
        <v>36.254671477181752</v>
      </c>
      <c r="J349" s="9">
        <f>SUMPRODUCT($A349:$F349,Results!$B$15:$G$15)</f>
        <v>12.86814193090594</v>
      </c>
      <c r="K349" s="9">
        <f>SUMPRODUCT($A349:$F349,Results!$B$16:$G$16)</f>
        <v>-20.130163906671068</v>
      </c>
      <c r="L349" s="9">
        <f>SUMPRODUCT($A349:$F349,Results!$B$17:$G$17)</f>
        <v>4.6052617151991857</v>
      </c>
      <c r="M349" s="9">
        <f>SUMPRODUCT($A349:$F349,Results!$B$18:$G$18)</f>
        <v>2.7449159571629922</v>
      </c>
      <c r="N349" s="9">
        <f>SUMPRODUCT($A349:$F349,Results!$B$19:$G$19)</f>
        <v>-8.0283073034465353</v>
      </c>
      <c r="O349" s="9">
        <f>SUMPRODUCT($A349:$F349,Results!$B$20:$G$20)</f>
        <v>30.18407467837002</v>
      </c>
      <c r="P349" s="9" cm="1">
        <f t="array" ref="P349">SUMPRODUCT(J349:O349,TRANSPOSE(BQ$20:BQ$25))+$AI$20-$BQ$27</f>
        <v>31.742807430513515</v>
      </c>
      <c r="Q349" s="27" cm="1">
        <f t="array" ref="Q349">SUMPRODUCT(J349:O349,TRANSPOSE(EX$20:EX$25))+$AI$20-$EX$27</f>
        <v>38.124459903531545</v>
      </c>
      <c r="R349" s="9">
        <f>I349-Results!$E$5*H349</f>
        <v>39.752102249634262</v>
      </c>
      <c r="S349" s="9" cm="1">
        <f t="array" ref="S349">SUMPRODUCT(J349:O349,TRANSPOSE(AW$28:AW$33))+$AI$20-$AH$26</f>
        <v>24.630364375938747</v>
      </c>
      <c r="T349" s="9">
        <f>SUMPRODUCT(J349:O349,Results!K$9:P$9)</f>
        <v>40.59001667269515</v>
      </c>
      <c r="U349" s="9">
        <f>SUMPRODUCT(J349:O349,Results!K$9:P$9)+$AI$20-$AH$31</f>
        <v>39.007787951621992</v>
      </c>
      <c r="V349" s="9">
        <f t="shared" si="126"/>
        <v>4.5118640466682365</v>
      </c>
      <c r="W349" s="9">
        <f t="shared" si="128"/>
        <v>-1.8697884263497926</v>
      </c>
      <c r="X349" s="9">
        <f t="shared" si="129"/>
        <v>-3.4974307724525104</v>
      </c>
      <c r="Y349" s="9">
        <f t="shared" si="130"/>
        <v>11.624307101243005</v>
      </c>
      <c r="Z349" s="9">
        <f t="shared" si="131"/>
        <v>3.5124480500916206</v>
      </c>
      <c r="AA349" s="9">
        <f t="shared" si="132"/>
        <v>-2.7531164744402403</v>
      </c>
      <c r="AC349" s="9">
        <v>-1.9185078807207461</v>
      </c>
      <c r="AD349" s="9">
        <v>-1.9185078807207461</v>
      </c>
      <c r="AE349" s="9">
        <f t="shared" si="133"/>
        <v>-1.9185078807207461</v>
      </c>
      <c r="AF349" s="9">
        <f t="shared" ca="1" si="127"/>
        <v>3.3748657700890416E-2</v>
      </c>
    </row>
    <row r="350" spans="1:32">
      <c r="A350" s="6">
        <v>6.189755726033539</v>
      </c>
      <c r="B350" s="6">
        <v>1.0756526524144778</v>
      </c>
      <c r="C350" s="6">
        <v>3.8341685860634218</v>
      </c>
      <c r="D350" s="6">
        <v>-0.42701860193975533</v>
      </c>
      <c r="E350" s="6">
        <v>-0.87860350653005193</v>
      </c>
      <c r="F350" s="6">
        <v>2.862212474712948</v>
      </c>
      <c r="G350" s="6">
        <v>-0.19167678779675082</v>
      </c>
      <c r="H350" s="6">
        <v>-2.5927186069239592</v>
      </c>
      <c r="I350" s="40">
        <f>SUMPRODUCT(J350:O350,Results!B$12:G$12)+Results!$E$5*H350-AD350+AE350</f>
        <v>-19.63791444170197</v>
      </c>
      <c r="J350" s="9">
        <f>SUMPRODUCT($A350:$F350,Results!$B$15:$G$15)</f>
        <v>23.018855400503487</v>
      </c>
      <c r="K350" s="9">
        <f>SUMPRODUCT($A350:$F350,Results!$B$16:$G$16)</f>
        <v>-24.11363538194912</v>
      </c>
      <c r="L350" s="9">
        <f>SUMPRODUCT($A350:$F350,Results!$B$17:$G$17)</f>
        <v>-11.414102595523783</v>
      </c>
      <c r="M350" s="9">
        <f>SUMPRODUCT($A350:$F350,Results!$B$18:$G$18)</f>
        <v>-6.9021303524191566</v>
      </c>
      <c r="N350" s="9">
        <f>SUMPRODUCT($A350:$F350,Results!$B$19:$G$19)</f>
        <v>-5.5728593494456637</v>
      </c>
      <c r="O350" s="9">
        <f>SUMPRODUCT($A350:$F350,Results!$B$20:$G$20)</f>
        <v>11.160599481128074</v>
      </c>
      <c r="P350" s="9" cm="1">
        <f t="array" ref="P350">SUMPRODUCT(J350:O350,TRANSPOSE(BQ$20:BQ$25))+$AI$20-$BQ$27</f>
        <v>3.6374949969071153</v>
      </c>
      <c r="Q350" s="27" cm="1">
        <f t="array" ref="Q350">SUMPRODUCT(J350:O350,TRANSPOSE(EX$20:EX$25))+$AI$20-$EX$27</f>
        <v>-4.4998378293765668</v>
      </c>
      <c r="R350" s="9">
        <f>I350-Results!$E$5*H350</f>
        <v>-4.0816028001582154</v>
      </c>
      <c r="S350" s="9" cm="1">
        <f t="array" ref="S350">SUMPRODUCT(J350:O350,TRANSPOSE(AW$28:AW$33))+$AI$20-$AH$26</f>
        <v>16.979720676572036</v>
      </c>
      <c r="T350" s="9">
        <f>SUMPRODUCT(J350:O350,Results!K$9:P$9)</f>
        <v>-3.5961936374346948</v>
      </c>
      <c r="U350" s="9">
        <f>SUMPRODUCT(J350:O350,Results!K$9:P$9)+$AI$20-$AH$31</f>
        <v>-5.1784223585078522</v>
      </c>
      <c r="V350" s="9">
        <f t="shared" si="126"/>
        <v>-23.275409438609085</v>
      </c>
      <c r="W350" s="9">
        <f t="shared" si="128"/>
        <v>-15.138076612325403</v>
      </c>
      <c r="X350" s="9">
        <f t="shared" si="129"/>
        <v>-15.556311641543754</v>
      </c>
      <c r="Y350" s="9">
        <f t="shared" si="130"/>
        <v>-36.617635118274009</v>
      </c>
      <c r="Z350" s="9">
        <f t="shared" si="131"/>
        <v>-52.380137868792104</v>
      </c>
      <c r="AA350" s="9">
        <f t="shared" si="132"/>
        <v>-14.459492083194117</v>
      </c>
      <c r="AC350" s="9">
        <v>-15.087514464605999</v>
      </c>
      <c r="AD350" s="9">
        <v>-15.087514464605999</v>
      </c>
      <c r="AE350" s="9">
        <f t="shared" si="133"/>
        <v>-15.087514464605999</v>
      </c>
      <c r="AF350" s="9">
        <f t="shared" ca="1" si="127"/>
        <v>0.67191878847230468</v>
      </c>
    </row>
    <row r="351" spans="1:32">
      <c r="A351" s="6">
        <v>2.5296739931709991</v>
      </c>
      <c r="B351" s="6">
        <v>-2.1496753189607403</v>
      </c>
      <c r="C351" s="6">
        <v>7.851656562126295</v>
      </c>
      <c r="D351" s="6">
        <v>3.9851452326298036</v>
      </c>
      <c r="E351" s="6">
        <v>0.52463038502351389</v>
      </c>
      <c r="F351" s="6">
        <v>6.0285937740118873</v>
      </c>
      <c r="G351" s="6">
        <v>3.8180532779266083</v>
      </c>
      <c r="H351" s="6">
        <v>1.4170114587993998</v>
      </c>
      <c r="I351" s="40">
        <f>SUMPRODUCT(J351:O351,Results!B$12:G$12)+Results!$E$5*H351-AD351+AE351</f>
        <v>21.729504031286435</v>
      </c>
      <c r="J351" s="9">
        <f>SUMPRODUCT($A351:$F351,Results!$B$15:$G$15)</f>
        <v>28.244783216412678</v>
      </c>
      <c r="K351" s="9">
        <f>SUMPRODUCT($A351:$F351,Results!$B$16:$G$16)</f>
        <v>-12.890981558272623</v>
      </c>
      <c r="L351" s="9">
        <f>SUMPRODUCT($A351:$F351,Results!$B$17:$G$17)</f>
        <v>3.6474197512156143</v>
      </c>
      <c r="M351" s="9">
        <f>SUMPRODUCT($A351:$F351,Results!$B$18:$G$18)</f>
        <v>-13.088700491922948</v>
      </c>
      <c r="N351" s="9">
        <f>SUMPRODUCT($A351:$F351,Results!$B$19:$G$19)</f>
        <v>-28.177318644775298</v>
      </c>
      <c r="O351" s="9">
        <f>SUMPRODUCT($A351:$F351,Results!$B$20:$G$20)</f>
        <v>-4.1331731426736642</v>
      </c>
      <c r="P351" s="9" cm="1">
        <f t="array" ref="P351">SUMPRODUCT(J351:O351,TRANSPOSE(BQ$20:BQ$25))+$AI$20-$BQ$27</f>
        <v>27.119090658597237</v>
      </c>
      <c r="Q351" s="27" cm="1">
        <f t="array" ref="Q351">SUMPRODUCT(J351:O351,TRANSPOSE(EX$20:EX$25))+$AI$20-$EX$27</f>
        <v>15.724589635572471</v>
      </c>
      <c r="R351" s="9">
        <f>I351-Results!$E$5*H351</f>
        <v>13.227435278490036</v>
      </c>
      <c r="S351" s="9" cm="1">
        <f t="array" ref="S351">SUMPRODUCT(J351:O351,TRANSPOSE(AW$28:AW$33))+$AI$20-$AH$26</f>
        <v>47.245824267539319</v>
      </c>
      <c r="T351" s="9">
        <f>SUMPRODUCT(J351:O351,Results!K$9:P$9)</f>
        <v>14.812886812209195</v>
      </c>
      <c r="U351" s="9">
        <f>SUMPRODUCT(J351:O351,Results!K$9:P$9)+$AI$20-$AH$31</f>
        <v>13.230658091136036</v>
      </c>
      <c r="V351" s="9">
        <f t="shared" si="126"/>
        <v>-5.389586627310802</v>
      </c>
      <c r="W351" s="9">
        <f t="shared" si="128"/>
        <v>6.0049143957139641</v>
      </c>
      <c r="X351" s="9">
        <f t="shared" si="129"/>
        <v>8.502068752796399</v>
      </c>
      <c r="Y351" s="9">
        <f t="shared" si="130"/>
        <v>-25.516320236252884</v>
      </c>
      <c r="Z351" s="9">
        <f t="shared" si="131"/>
        <v>-11.012719395803696</v>
      </c>
      <c r="AA351" s="9">
        <f t="shared" si="132"/>
        <v>8.4988459401503995</v>
      </c>
      <c r="AC351" s="9">
        <v>6.0984806057793328</v>
      </c>
      <c r="AD351" s="9">
        <v>6.0984806057793328</v>
      </c>
      <c r="AE351" s="9">
        <f t="shared" si="133"/>
        <v>6.0984806057793328</v>
      </c>
      <c r="AF351" s="9">
        <f t="shared" ca="1" si="127"/>
        <v>0.49240820034295596</v>
      </c>
    </row>
    <row r="352" spans="1:32">
      <c r="A352" s="6">
        <v>4.7185645503997291</v>
      </c>
      <c r="B352" s="6">
        <v>0.56350787916682565</v>
      </c>
      <c r="C352" s="6">
        <v>2.4731965407724092</v>
      </c>
      <c r="D352" s="6">
        <v>0.30835806784415637</v>
      </c>
      <c r="E352" s="6">
        <v>-2.4254258900471049E-2</v>
      </c>
      <c r="F352" s="6">
        <v>-1.366166723921173</v>
      </c>
      <c r="G352" s="6">
        <v>0.13170556148997542</v>
      </c>
      <c r="H352" s="6">
        <v>-2.2693362576372329</v>
      </c>
      <c r="I352" s="40">
        <f>SUMPRODUCT(J352:O352,Results!B$12:G$12)+Results!$E$5*H352-AD352+AE352</f>
        <v>1.3193278834028845</v>
      </c>
      <c r="J352" s="9">
        <f>SUMPRODUCT($A352:$F352,Results!$B$15:$G$15)</f>
        <v>18.911903613207219</v>
      </c>
      <c r="K352" s="9">
        <f>SUMPRODUCT($A352:$F352,Results!$B$16:$G$16)</f>
        <v>-17.985990470953539</v>
      </c>
      <c r="L352" s="9">
        <f>SUMPRODUCT($A352:$F352,Results!$B$17:$G$17)</f>
        <v>-11.257516110756301</v>
      </c>
      <c r="M352" s="9">
        <f>SUMPRODUCT($A352:$F352,Results!$B$18:$G$18)</f>
        <v>-7.4135544505833684</v>
      </c>
      <c r="N352" s="9">
        <f>SUMPRODUCT($A352:$F352,Results!$B$19:$G$19)</f>
        <v>-5.6009807186185201</v>
      </c>
      <c r="O352" s="9">
        <f>SUMPRODUCT($A352:$F352,Results!$B$20:$G$20)</f>
        <v>14.97723496767893</v>
      </c>
      <c r="P352" s="9" cm="1">
        <f t="array" ref="P352">SUMPRODUCT(J352:O352,TRANSPOSE(BQ$20:BQ$25))+$AI$20-$BQ$27</f>
        <v>9.4304347555758383</v>
      </c>
      <c r="Q352" s="27" cm="1">
        <f t="array" ref="Q352">SUMPRODUCT(J352:O352,TRANSPOSE(EX$20:EX$25))+$AI$20-$EX$27</f>
        <v>13.216419790161225</v>
      </c>
      <c r="R352" s="9">
        <f>I352-Results!$E$5*H352</f>
        <v>14.935345429226281</v>
      </c>
      <c r="S352" s="9" cm="1">
        <f t="array" ref="S352">SUMPRODUCT(J352:O352,TRANSPOSE(AW$28:AW$33))+$AI$20-$AH$26</f>
        <v>16.095600653614746</v>
      </c>
      <c r="T352" s="9">
        <f>SUMPRODUCT(J352:O352,Results!K$9:P$9)</f>
        <v>14.658268250028879</v>
      </c>
      <c r="U352" s="9">
        <f>SUMPRODUCT(J352:O352,Results!K$9:P$9)+$AI$20-$AH$31</f>
        <v>13.076039528955718</v>
      </c>
      <c r="V352" s="9">
        <f t="shared" si="126"/>
        <v>-8.1111068721729538</v>
      </c>
      <c r="W352" s="9">
        <f t="shared" si="128"/>
        <v>-11.897091906758341</v>
      </c>
      <c r="X352" s="9">
        <f t="shared" si="129"/>
        <v>-13.616017545823397</v>
      </c>
      <c r="Y352" s="9">
        <f t="shared" si="130"/>
        <v>-14.776272770211861</v>
      </c>
      <c r="Z352" s="9">
        <f t="shared" si="131"/>
        <v>-31.422895543687247</v>
      </c>
      <c r="AA352" s="9">
        <f t="shared" si="132"/>
        <v>-11.756711645552834</v>
      </c>
      <c r="AC352" s="9">
        <v>-11.92797188966113</v>
      </c>
      <c r="AD352" s="9">
        <v>-11.92797188966113</v>
      </c>
      <c r="AE352" s="9">
        <f t="shared" si="133"/>
        <v>-11.92797188966113</v>
      </c>
      <c r="AF352" s="9">
        <f t="shared" ca="1" si="127"/>
        <v>0.66807302874332675</v>
      </c>
    </row>
    <row r="353" spans="1:32">
      <c r="A353" s="6">
        <v>2.2455852822435012</v>
      </c>
      <c r="B353" s="6">
        <v>2.571550412064902</v>
      </c>
      <c r="C353" s="6">
        <v>4.0632201635417937</v>
      </c>
      <c r="D353" s="6">
        <v>3.6107832219573748</v>
      </c>
      <c r="E353" s="6">
        <v>-1.430114865920572</v>
      </c>
      <c r="F353" s="6">
        <v>-1.796978593777387</v>
      </c>
      <c r="G353" s="6">
        <v>-0.24447094388365309</v>
      </c>
      <c r="H353" s="6">
        <v>-2.6455127630108617</v>
      </c>
      <c r="I353" s="40">
        <f>SUMPRODUCT(J353:O353,Results!B$12:G$12)+Results!$E$5*H353-AD353+AE353</f>
        <v>-18.953943432804007</v>
      </c>
      <c r="J353" s="9">
        <f>SUMPRODUCT($A353:$F353,Results!$B$15:$G$15)</f>
        <v>1.3813021098794329</v>
      </c>
      <c r="K353" s="9">
        <f>SUMPRODUCT($A353:$F353,Results!$B$16:$G$16)</f>
        <v>-16.249495333105187</v>
      </c>
      <c r="L353" s="9">
        <f>SUMPRODUCT($A353:$F353,Results!$B$17:$G$17)</f>
        <v>-6.5737548467459241</v>
      </c>
      <c r="M353" s="9">
        <f>SUMPRODUCT($A353:$F353,Results!$B$18:$G$18)</f>
        <v>-3.3608810452399602</v>
      </c>
      <c r="N353" s="9">
        <f>SUMPRODUCT($A353:$F353,Results!$B$19:$G$19)</f>
        <v>-11.203020200314311</v>
      </c>
      <c r="O353" s="9">
        <f>SUMPRODUCT($A353:$F353,Results!$B$20:$G$20)</f>
        <v>16.529855434079149</v>
      </c>
      <c r="P353" s="9" cm="1">
        <f t="array" ref="P353">SUMPRODUCT(J353:O353,TRANSPOSE(BQ$20:BQ$25))+$AI$20-$BQ$27</f>
        <v>-5.9652678991714545</v>
      </c>
      <c r="Q353" s="27" cm="1">
        <f t="array" ref="Q353">SUMPRODUCT(J353:O353,TRANSPOSE(EX$20:EX$25))+$AI$20-$EX$27</f>
        <v>-5.2225317462102439</v>
      </c>
      <c r="R353" s="9">
        <f>I353-Results!$E$5*H353</f>
        <v>-3.0808668547388365</v>
      </c>
      <c r="S353" s="9" cm="1">
        <f t="array" ref="S353">SUMPRODUCT(J353:O353,TRANSPOSE(AW$28:AW$33))+$AI$20-$AH$26</f>
        <v>9.1286019306795509</v>
      </c>
      <c r="T353" s="9">
        <f>SUMPRODUCT(J353:O353,Results!K$9:P$9)</f>
        <v>-4.098209032797655</v>
      </c>
      <c r="U353" s="9">
        <f>SUMPRODUCT(J353:O353,Results!K$9:P$9)+$AI$20-$AH$31</f>
        <v>-5.6804377538708124</v>
      </c>
      <c r="V353" s="9">
        <f t="shared" si="126"/>
        <v>-12.988675533632552</v>
      </c>
      <c r="W353" s="9">
        <f t="shared" si="128"/>
        <v>-13.731411686593763</v>
      </c>
      <c r="X353" s="9">
        <f t="shared" si="129"/>
        <v>-15.87307657806517</v>
      </c>
      <c r="Y353" s="9">
        <f t="shared" si="130"/>
        <v>-28.082545363483558</v>
      </c>
      <c r="Z353" s="9">
        <f t="shared" si="131"/>
        <v>-51.696166859894134</v>
      </c>
      <c r="AA353" s="9">
        <f t="shared" si="132"/>
        <v>-13.273505678933194</v>
      </c>
      <c r="AC353" s="9">
        <v>-13.763097450929866</v>
      </c>
      <c r="AD353" s="9">
        <v>-13.763097450929866</v>
      </c>
      <c r="AE353" s="9">
        <f t="shared" si="133"/>
        <v>-13.763097450929866</v>
      </c>
      <c r="AF353" s="9">
        <f t="shared" ca="1" si="127"/>
        <v>0.501227782800859</v>
      </c>
    </row>
    <row r="354" spans="1:32">
      <c r="A354" s="6">
        <v>4.7695275797287069</v>
      </c>
      <c r="B354" s="6">
        <v>3.0306332676876573</v>
      </c>
      <c r="C354" s="6">
        <v>1.7846165398564069</v>
      </c>
      <c r="D354" s="6">
        <v>0.55050668811300985</v>
      </c>
      <c r="E354" s="6">
        <v>2.9228230385252063</v>
      </c>
      <c r="F354" s="6">
        <v>1.8704707980064654</v>
      </c>
      <c r="G354" s="6">
        <v>1.2949292438303743</v>
      </c>
      <c r="H354" s="6">
        <v>-1.1061125752968342</v>
      </c>
      <c r="I354" s="40">
        <f>SUMPRODUCT(J354:O354,Results!B$12:G$12)+Results!$E$5*H354-AD354+AE354</f>
        <v>32.69448195061527</v>
      </c>
      <c r="J354" s="9">
        <f>SUMPRODUCT($A354:$F354,Results!$B$15:$G$15)</f>
        <v>23.79247147986429</v>
      </c>
      <c r="K354" s="9">
        <f>SUMPRODUCT($A354:$F354,Results!$B$16:$G$16)</f>
        <v>-17.866573661595812</v>
      </c>
      <c r="L354" s="9">
        <f>SUMPRODUCT($A354:$F354,Results!$B$17:$G$17)</f>
        <v>5.2284474973405786</v>
      </c>
      <c r="M354" s="9">
        <f>SUMPRODUCT($A354:$F354,Results!$B$18:$G$18)</f>
        <v>-3.9625281060505051</v>
      </c>
      <c r="N354" s="9">
        <f>SUMPRODUCT($A354:$F354,Results!$B$19:$G$19)</f>
        <v>-9.3119188169006168</v>
      </c>
      <c r="O354" s="9">
        <f>SUMPRODUCT($A354:$F354,Results!$B$20:$G$20)</f>
        <v>16.947554809270294</v>
      </c>
      <c r="P354" s="9" cm="1">
        <f t="array" ref="P354">SUMPRODUCT(J354:O354,TRANSPOSE(BQ$20:BQ$25))+$AI$20-$BQ$27</f>
        <v>37.075699749410013</v>
      </c>
      <c r="Q354" s="27" cm="1">
        <f t="array" ref="Q354">SUMPRODUCT(J354:O354,TRANSPOSE(EX$20:EX$25))+$AI$20-$EX$27</f>
        <v>38.647860840766739</v>
      </c>
      <c r="R354" s="9">
        <f>I354-Results!$E$5*H354</f>
        <v>39.331157402396272</v>
      </c>
      <c r="S354" s="9" cm="1">
        <f t="array" ref="S354">SUMPRODUCT(J354:O354,TRANSPOSE(AW$28:AW$33))+$AI$20-$AH$26</f>
        <v>33.130485467532736</v>
      </c>
      <c r="T354" s="9">
        <f>SUMPRODUCT(J354:O354,Results!K$9:P$9)</f>
        <v>41.07628849344713</v>
      </c>
      <c r="U354" s="9">
        <f>SUMPRODUCT(J354:O354,Results!K$9:P$9)+$AI$20-$AH$31</f>
        <v>39.494059772373973</v>
      </c>
      <c r="V354" s="9">
        <f t="shared" si="126"/>
        <v>-4.3812177987947436</v>
      </c>
      <c r="W354" s="9">
        <f t="shared" si="128"/>
        <v>-5.9533788901514697</v>
      </c>
      <c r="X354" s="9">
        <f t="shared" si="129"/>
        <v>-6.6366754517810023</v>
      </c>
      <c r="Y354" s="9">
        <f t="shared" si="130"/>
        <v>-0.43600351691746653</v>
      </c>
      <c r="Z354" s="9">
        <f t="shared" si="131"/>
        <v>-4.7741476474861599E-2</v>
      </c>
      <c r="AA354" s="9">
        <f t="shared" si="132"/>
        <v>-6.7995778217587031</v>
      </c>
      <c r="AC354" s="9">
        <v>-5.9649758711118039</v>
      </c>
      <c r="AD354" s="9">
        <v>-5.9649758711118039</v>
      </c>
      <c r="AE354" s="9">
        <f t="shared" si="133"/>
        <v>-5.9649758711118039</v>
      </c>
      <c r="AF354" s="9">
        <f t="shared" ca="1" si="127"/>
        <v>0.6684379714402221</v>
      </c>
    </row>
    <row r="355" spans="1:32">
      <c r="A355" s="6">
        <v>-3.1587833035753135</v>
      </c>
      <c r="B355" s="6">
        <v>-3.6672848112993754E-2</v>
      </c>
      <c r="C355" s="6">
        <v>6.5490554840089095</v>
      </c>
      <c r="D355" s="6">
        <v>5.3345412210243737</v>
      </c>
      <c r="E355" s="6">
        <v>2.1207667337878484</v>
      </c>
      <c r="F355" s="6">
        <v>7.2734059899045116</v>
      </c>
      <c r="G355" s="6">
        <v>1.1103405934518686</v>
      </c>
      <c r="H355" s="6">
        <v>-1.2907012256753398</v>
      </c>
      <c r="I355" s="40">
        <f>SUMPRODUCT(J355:O355,Results!B$12:G$12)+Results!$E$5*H355-AD355+AE355</f>
        <v>6.499012299844166</v>
      </c>
      <c r="J355" s="9">
        <f>SUMPRODUCT($A355:$F355,Results!$B$15:$G$15)</f>
        <v>6.9503904643026218</v>
      </c>
      <c r="K355" s="9">
        <f>SUMPRODUCT($A355:$F355,Results!$B$16:$G$16)</f>
        <v>4.3004095651089962</v>
      </c>
      <c r="L355" s="9">
        <f>SUMPRODUCT($A355:$F355,Results!$B$17:$G$17)</f>
        <v>25.561055340379127</v>
      </c>
      <c r="M355" s="9">
        <f>SUMPRODUCT($A355:$F355,Results!$B$18:$G$18)</f>
        <v>-5.5339468327652854</v>
      </c>
      <c r="N355" s="9">
        <f>SUMPRODUCT($A355:$F355,Results!$B$19:$G$19)</f>
        <v>-31.213695289211177</v>
      </c>
      <c r="O355" s="9">
        <f>SUMPRODUCT($A355:$F355,Results!$B$20:$G$20)</f>
        <v>-14.44482564278484</v>
      </c>
      <c r="P355" s="9" cm="1">
        <f t="array" ref="P355">SUMPRODUCT(J355:O355,TRANSPOSE(BQ$20:BQ$25))+$AI$20-$BQ$27</f>
        <v>28.993466645050752</v>
      </c>
      <c r="Q355" s="27" cm="1">
        <f t="array" ref="Q355">SUMPRODUCT(J355:O355,TRANSPOSE(EX$20:EX$25))+$AI$20-$EX$27</f>
        <v>17.446713991461962</v>
      </c>
      <c r="R355" s="9">
        <f>I355-Results!$E$5*H355</f>
        <v>14.243219653896205</v>
      </c>
      <c r="S355" s="9" cm="1">
        <f t="array" ref="S355">SUMPRODUCT(J355:O355,TRANSPOSE(AW$28:AW$33))+$AI$20-$AH$26</f>
        <v>41.436040326494762</v>
      </c>
      <c r="T355" s="9">
        <f>SUMPRODUCT(J355:O355,Results!K$9:P$9)</f>
        <v>16.677225204685989</v>
      </c>
      <c r="U355" s="9">
        <f>SUMPRODUCT(J355:O355,Results!K$9:P$9)+$AI$20-$AH$31</f>
        <v>15.094996483612832</v>
      </c>
      <c r="V355" s="9">
        <f t="shared" si="126"/>
        <v>-22.494454345206584</v>
      </c>
      <c r="W355" s="9">
        <f t="shared" si="128"/>
        <v>-10.947701691617796</v>
      </c>
      <c r="X355" s="9">
        <f t="shared" si="129"/>
        <v>-7.7442073540520386</v>
      </c>
      <c r="Y355" s="9">
        <f t="shared" si="130"/>
        <v>-34.937028026650594</v>
      </c>
      <c r="Z355" s="9">
        <f t="shared" si="131"/>
        <v>-26.243211127245964</v>
      </c>
      <c r="AA355" s="9">
        <f t="shared" si="132"/>
        <v>-8.5959841837686657</v>
      </c>
      <c r="AC355" s="9">
        <v>-10.861597709209258</v>
      </c>
      <c r="AD355" s="9">
        <v>-10.861597709209258</v>
      </c>
      <c r="AE355" s="9">
        <f t="shared" si="133"/>
        <v>-10.861597709209258</v>
      </c>
      <c r="AF355" s="9">
        <f t="shared" ca="1" si="127"/>
        <v>0.85352757388427059</v>
      </c>
    </row>
    <row r="356" spans="1:32">
      <c r="A356" s="6">
        <v>4.2192709678828537</v>
      </c>
      <c r="B356" s="6">
        <v>2.2604938041902951</v>
      </c>
      <c r="C356" s="6">
        <v>0.92869718112462474</v>
      </c>
      <c r="D356" s="6">
        <v>0.58381750965792467</v>
      </c>
      <c r="E356" s="6">
        <v>2.5219149884118304</v>
      </c>
      <c r="F356" s="6">
        <v>-0.37354947814180312</v>
      </c>
      <c r="G356" s="6">
        <v>0.78464984034109841</v>
      </c>
      <c r="H356" s="6">
        <v>-1.6163919787861101</v>
      </c>
      <c r="I356" s="40">
        <f>SUMPRODUCT(J356:O356,Results!B$12:G$12)+Results!$E$5*H356-AD356+AE356</f>
        <v>30.006451574285681</v>
      </c>
      <c r="J356" s="9">
        <f>SUMPRODUCT($A356:$F356,Results!$B$15:$G$15)</f>
        <v>20.267907410198926</v>
      </c>
      <c r="K356" s="9">
        <f>SUMPRODUCT($A356:$F356,Results!$B$16:$G$16)</f>
        <v>-15.067877671705455</v>
      </c>
      <c r="L356" s="9">
        <f>SUMPRODUCT($A356:$F356,Results!$B$17:$G$17)</f>
        <v>1.4181689869961622</v>
      </c>
      <c r="M356" s="9">
        <f>SUMPRODUCT($A356:$F356,Results!$B$18:$G$18)</f>
        <v>-3.8586238476824097</v>
      </c>
      <c r="N356" s="9">
        <f>SUMPRODUCT($A356:$F356,Results!$B$19:$G$19)</f>
        <v>-6.593405643462555</v>
      </c>
      <c r="O356" s="9">
        <f>SUMPRODUCT($A356:$F356,Results!$B$20:$G$20)</f>
        <v>17.927609412619439</v>
      </c>
      <c r="P356" s="9" cm="1">
        <f t="array" ref="P356">SUMPRODUCT(J356:O356,TRANSPOSE(BQ$20:BQ$25))+$AI$20-$BQ$27</f>
        <v>31.688959017520808</v>
      </c>
      <c r="Q356" s="27" cm="1">
        <f t="array" ref="Q356">SUMPRODUCT(J356:O356,TRANSPOSE(EX$20:EX$25))+$AI$20-$EX$27</f>
        <v>38.3433036670192</v>
      </c>
      <c r="R356" s="9">
        <f>I356-Results!$E$5*H356</f>
        <v>39.704803447002341</v>
      </c>
      <c r="S356" s="9" cm="1">
        <f t="array" ref="S356">SUMPRODUCT(J356:O356,TRANSPOSE(AW$28:AW$33))+$AI$20-$AH$26</f>
        <v>26.053878750383006</v>
      </c>
      <c r="T356" s="9">
        <f>SUMPRODUCT(J356:O356,Results!K$9:P$9)</f>
        <v>40.713814616050662</v>
      </c>
      <c r="U356" s="9">
        <f>SUMPRODUCT(J356:O356,Results!K$9:P$9)+$AI$20-$AH$31</f>
        <v>39.131585894977505</v>
      </c>
      <c r="V356" s="9">
        <f t="shared" si="126"/>
        <v>-1.6825074432351279</v>
      </c>
      <c r="W356" s="9">
        <f t="shared" si="128"/>
        <v>-8.336852092733519</v>
      </c>
      <c r="X356" s="9">
        <f t="shared" si="129"/>
        <v>-9.6983518727166604</v>
      </c>
      <c r="Y356" s="9">
        <f t="shared" si="130"/>
        <v>3.9525728239026741</v>
      </c>
      <c r="Z356" s="9">
        <f t="shared" si="131"/>
        <v>-2.7357718528044508</v>
      </c>
      <c r="AA356" s="9">
        <f t="shared" si="132"/>
        <v>-9.1251343206918243</v>
      </c>
      <c r="AC356" s="9">
        <v>-8.3821055655930046</v>
      </c>
      <c r="AD356" s="9">
        <v>-8.3821055655930046</v>
      </c>
      <c r="AE356" s="9">
        <f t="shared" si="133"/>
        <v>-8.3821055655930046</v>
      </c>
      <c r="AF356" s="9">
        <f t="shared" ca="1" si="127"/>
        <v>0.81901621647909317</v>
      </c>
    </row>
    <row r="357" spans="1:32">
      <c r="A357" s="6">
        <v>0.91420367914529954</v>
      </c>
      <c r="B357" s="6">
        <v>4.2263622956982916</v>
      </c>
      <c r="C357" s="6">
        <v>2.8616134853340123</v>
      </c>
      <c r="D357" s="6">
        <v>5.7294879030108534</v>
      </c>
      <c r="E357" s="6">
        <v>1.2533031516526161</v>
      </c>
      <c r="F357" s="6">
        <v>2.9930926246124332</v>
      </c>
      <c r="G357" s="6">
        <v>-1.0601416501811595E-2</v>
      </c>
      <c r="H357" s="6">
        <v>-2.4116432356290201</v>
      </c>
      <c r="I357" s="40">
        <f>SUMPRODUCT(J357:O357,Results!B$12:G$12)+Results!$E$5*H357-AD357+AE357</f>
        <v>2.6564337590742149</v>
      </c>
      <c r="J357" s="9">
        <f>SUMPRODUCT($A357:$F357,Results!$B$15:$G$15)</f>
        <v>0.70424425206883079</v>
      </c>
      <c r="K357" s="9">
        <f>SUMPRODUCT($A357:$F357,Results!$B$16:$G$16)</f>
        <v>-10.767296816286509</v>
      </c>
      <c r="L357" s="9">
        <f>SUMPRODUCT($A357:$F357,Results!$B$17:$G$17)</f>
        <v>14.820750398992999</v>
      </c>
      <c r="M357" s="9">
        <f>SUMPRODUCT($A357:$F357,Results!$B$18:$G$18)</f>
        <v>4.4204467637256846</v>
      </c>
      <c r="N357" s="9">
        <f>SUMPRODUCT($A357:$F357,Results!$B$19:$G$19)</f>
        <v>-15.275865272387401</v>
      </c>
      <c r="O357" s="9">
        <f>SUMPRODUCT($A357:$F357,Results!$B$20:$G$20)</f>
        <v>15.120544125458702</v>
      </c>
      <c r="P357" s="9" cm="1">
        <f t="array" ref="P357">SUMPRODUCT(J357:O357,TRANSPOSE(BQ$20:BQ$25))+$AI$20-$BQ$27</f>
        <v>20.46421689567795</v>
      </c>
      <c r="Q357" s="27" cm="1">
        <f t="array" ref="Q357">SUMPRODUCT(J357:O357,TRANSPOSE(EX$20:EX$25))+$AI$20-$EX$27</f>
        <v>17.260372780498848</v>
      </c>
      <c r="R357" s="9">
        <f>I357-Results!$E$5*H357</f>
        <v>17.126293172848335</v>
      </c>
      <c r="S357" s="9" cm="1">
        <f t="array" ref="S357">SUMPRODUCT(J357:O357,TRANSPOSE(AW$28:AW$33))+$AI$20-$AH$26</f>
        <v>21.889051585499566</v>
      </c>
      <c r="T357" s="9">
        <f>SUMPRODUCT(J357:O357,Results!K$9:P$9)</f>
        <v>18.364923798749523</v>
      </c>
      <c r="U357" s="9">
        <f>SUMPRODUCT(J357:O357,Results!K$9:P$9)+$AI$20-$AH$31</f>
        <v>16.782695077676365</v>
      </c>
      <c r="V357" s="9">
        <f t="shared" si="126"/>
        <v>-17.807783136603735</v>
      </c>
      <c r="W357" s="9">
        <f t="shared" si="128"/>
        <v>-14.603939021424633</v>
      </c>
      <c r="X357" s="9">
        <f t="shared" si="129"/>
        <v>-14.46985941377412</v>
      </c>
      <c r="Y357" s="9">
        <f t="shared" si="130"/>
        <v>-19.232617826425351</v>
      </c>
      <c r="Z357" s="9">
        <f t="shared" si="131"/>
        <v>-30.085789668015916</v>
      </c>
      <c r="AA357" s="9">
        <f t="shared" si="132"/>
        <v>-14.12626131860215</v>
      </c>
      <c r="AC357" s="9">
        <v>-14.590555015776427</v>
      </c>
      <c r="AD357" s="9">
        <v>-14.590555015776427</v>
      </c>
      <c r="AE357" s="9">
        <f t="shared" si="133"/>
        <v>-14.590555015776427</v>
      </c>
      <c r="AF357" s="9">
        <f t="shared" ca="1" si="127"/>
        <v>0.32454288343654136</v>
      </c>
    </row>
    <row r="358" spans="1:32">
      <c r="A358" s="6">
        <v>-0.99891806444757469</v>
      </c>
      <c r="B358" s="6">
        <v>1.3588443903970242</v>
      </c>
      <c r="C358" s="6">
        <v>1.7452781549491212</v>
      </c>
      <c r="D358" s="6">
        <v>2.1571339002077821</v>
      </c>
      <c r="E358" s="6">
        <v>-1.0435325872852643</v>
      </c>
      <c r="F358" s="6">
        <v>1.8653398953861613</v>
      </c>
      <c r="G358" s="6">
        <v>9.4226193849419211</v>
      </c>
      <c r="H358" s="6">
        <v>7.021577565814713</v>
      </c>
      <c r="I358" s="40">
        <f>SUMPRODUCT(J358:O358,Results!B$12:G$12)+Results!$E$5*H358-AD358+AE358</f>
        <v>25.438499979801293</v>
      </c>
      <c r="J358" s="9">
        <f>SUMPRODUCT($A358:$F358,Results!$B$15:$G$15)</f>
        <v>-8.327276882620458</v>
      </c>
      <c r="K358" s="9">
        <f>SUMPRODUCT($A358:$F358,Results!$B$16:$G$16)</f>
        <v>-1.2323494628015177</v>
      </c>
      <c r="L358" s="9">
        <f>SUMPRODUCT($A358:$F358,Results!$B$17:$G$17)</f>
        <v>4.2536167571157755</v>
      </c>
      <c r="M358" s="9">
        <f>SUMPRODUCT($A358:$F358,Results!$B$18:$G$18)</f>
        <v>2.7068740333956676</v>
      </c>
      <c r="N358" s="9">
        <f>SUMPRODUCT($A358:$F358,Results!$B$19:$G$19)</f>
        <v>-4.9215793479858023</v>
      </c>
      <c r="O358" s="9">
        <f>SUMPRODUCT($A358:$F358,Results!$B$20:$G$20)</f>
        <v>-0.83085523926910154</v>
      </c>
      <c r="P358" s="9" cm="1">
        <f t="array" ref="P358">SUMPRODUCT(J358:O358,TRANSPOSE(BQ$20:BQ$25))+$AI$20-$BQ$27</f>
        <v>-12.243823631853921</v>
      </c>
      <c r="Q358" s="27" cm="1">
        <f t="array" ref="Q358">SUMPRODUCT(J358:O358,TRANSPOSE(EX$20:EX$25))+$AI$20-$EX$27</f>
        <v>-16.694153036885879</v>
      </c>
      <c r="R358" s="9">
        <f>I358-Results!$E$5*H358</f>
        <v>-16.690965415086986</v>
      </c>
      <c r="S358" s="9" cm="1">
        <f t="array" ref="S358">SUMPRODUCT(J358:O358,TRANSPOSE(AW$28:AW$33))+$AI$20-$AH$26</f>
        <v>-5.4838812712757559</v>
      </c>
      <c r="T358" s="9">
        <f>SUMPRODUCT(J358:O358,Results!K$9:P$9)</f>
        <v>-16.677222227495658</v>
      </c>
      <c r="U358" s="9">
        <f>SUMPRODUCT(J358:O358,Results!K$9:P$9)+$AI$20-$AH$31</f>
        <v>-18.259450948568816</v>
      </c>
      <c r="V358" s="9">
        <f t="shared" si="126"/>
        <v>37.682323611655214</v>
      </c>
      <c r="W358" s="9">
        <f t="shared" si="128"/>
        <v>42.132653016687172</v>
      </c>
      <c r="X358" s="9">
        <f t="shared" si="129"/>
        <v>42.129465394888278</v>
      </c>
      <c r="Y358" s="9">
        <f t="shared" si="130"/>
        <v>30.922381251077049</v>
      </c>
      <c r="Z358" s="9">
        <f t="shared" si="131"/>
        <v>-7.3037234472888386</v>
      </c>
      <c r="AA358" s="9">
        <f t="shared" si="132"/>
        <v>43.697950928370105</v>
      </c>
      <c r="AC358" s="9">
        <v>42.155210295791662</v>
      </c>
      <c r="AD358" s="9">
        <v>42.155210295791662</v>
      </c>
      <c r="AE358" s="9">
        <f t="shared" si="133"/>
        <v>42.155210295791662</v>
      </c>
      <c r="AF358" s="9">
        <f t="shared" ca="1" si="127"/>
        <v>0.22617222590741104</v>
      </c>
    </row>
    <row r="359" spans="1:32">
      <c r="A359" s="6">
        <v>0.81833547987324062</v>
      </c>
      <c r="B359" s="6">
        <v>2.1273010268193997</v>
      </c>
      <c r="C359" s="6">
        <v>7.5401639674775831</v>
      </c>
      <c r="D359" s="6">
        <v>1.9625514607302774</v>
      </c>
      <c r="E359" s="6">
        <v>3.9321872042991255</v>
      </c>
      <c r="F359" s="6">
        <v>2.7434828887743832</v>
      </c>
      <c r="G359" s="6">
        <v>4.4038864882641571</v>
      </c>
      <c r="H359" s="6">
        <v>2.0028446691369486</v>
      </c>
      <c r="I359" s="40">
        <f>SUMPRODUCT(J359:O359,Results!B$12:G$12)+Results!$E$5*H359-AD359+AE359</f>
        <v>56.592577411598782</v>
      </c>
      <c r="J359" s="9">
        <f>SUMPRODUCT($A359:$F359,Results!$B$15:$G$15)</f>
        <v>25.420094058419092</v>
      </c>
      <c r="K359" s="9">
        <f>SUMPRODUCT($A359:$F359,Results!$B$16:$G$16)</f>
        <v>-10.234536154267946</v>
      </c>
      <c r="L359" s="9">
        <f>SUMPRODUCT($A359:$F359,Results!$B$17:$G$17)</f>
        <v>16.181097486859422</v>
      </c>
      <c r="M359" s="9">
        <f>SUMPRODUCT($A359:$F359,Results!$B$18:$G$18)</f>
        <v>-16.213552101297026</v>
      </c>
      <c r="N359" s="9">
        <f>SUMPRODUCT($A359:$F359,Results!$B$19:$G$19)</f>
        <v>-33.19942627860128</v>
      </c>
      <c r="O359" s="9">
        <f>SUMPRODUCT($A359:$F359,Results!$B$20:$G$20)</f>
        <v>2.6641715971385427E-2</v>
      </c>
      <c r="P359" s="9" cm="1">
        <f t="array" ref="P359">SUMPRODUCT(J359:O359,TRANSPOSE(BQ$20:BQ$25))+$AI$20-$BQ$27</f>
        <v>47.404453710278467</v>
      </c>
      <c r="Q359" s="27" cm="1">
        <f t="array" ref="Q359">SUMPRODUCT(J359:O359,TRANSPOSE(EX$20:EX$25))+$AI$20-$EX$27</f>
        <v>44.629235394610163</v>
      </c>
      <c r="R359" s="9">
        <f>I359-Results!$E$5*H359</f>
        <v>44.575509396777093</v>
      </c>
      <c r="S359" s="9" cm="1">
        <f t="array" ref="S359">SUMPRODUCT(J359:O359,TRANSPOSE(AW$28:AW$33))+$AI$20-$AH$26</f>
        <v>62.071947078895576</v>
      </c>
      <c r="T359" s="9">
        <f>SUMPRODUCT(J359:O359,Results!K$9:P$9)</f>
        <v>46.719268662449792</v>
      </c>
      <c r="U359" s="9">
        <f>SUMPRODUCT(J359:O359,Results!K$9:P$9)+$AI$20-$AH$31</f>
        <v>45.137039941376628</v>
      </c>
      <c r="V359" s="9">
        <f t="shared" si="126"/>
        <v>9.1881237013203148</v>
      </c>
      <c r="W359" s="9">
        <f t="shared" si="128"/>
        <v>11.963342016988619</v>
      </c>
      <c r="X359" s="9">
        <f t="shared" si="129"/>
        <v>12.017068014821689</v>
      </c>
      <c r="Y359" s="9">
        <f t="shared" si="130"/>
        <v>-5.479369667296794</v>
      </c>
      <c r="Z359" s="9">
        <f t="shared" si="131"/>
        <v>23.850353984508651</v>
      </c>
      <c r="AA359" s="9">
        <f t="shared" si="132"/>
        <v>11.455537470222154</v>
      </c>
      <c r="AC359" s="9">
        <v>11.961603003960789</v>
      </c>
      <c r="AD359" s="9">
        <v>11.961603003960789</v>
      </c>
      <c r="AE359" s="9">
        <f t="shared" si="133"/>
        <v>11.961603003960789</v>
      </c>
      <c r="AF359" s="9">
        <f t="shared" ca="1" si="127"/>
        <v>0.42805136433060931</v>
      </c>
    </row>
    <row r="360" spans="1:32">
      <c r="A360" s="6">
        <v>0.92333745860072192</v>
      </c>
      <c r="B360" s="6">
        <v>1.0147225231465369</v>
      </c>
      <c r="C360" s="6">
        <v>2.6063585757816727</v>
      </c>
      <c r="D360" s="6">
        <v>0.32443647608268344</v>
      </c>
      <c r="E360" s="6">
        <v>2.3063985871816981</v>
      </c>
      <c r="F360" s="6">
        <v>-0.46522311768997981</v>
      </c>
      <c r="G360" s="6">
        <v>-4.2064105897947159E-2</v>
      </c>
      <c r="H360" s="6">
        <v>-2.4431059250251557</v>
      </c>
      <c r="I360" s="40">
        <f>SUMPRODUCT(J360:O360,Results!B$12:G$12)+Results!$E$5*H360-AD360+AE360</f>
        <v>15.756623881588482</v>
      </c>
      <c r="J360" s="9">
        <f>SUMPRODUCT($A360:$F360,Results!$B$15:$G$15)</f>
        <v>13.921382458610175</v>
      </c>
      <c r="K360" s="9">
        <f>SUMPRODUCT($A360:$F360,Results!$B$16:$G$16)</f>
        <v>-5.3707460372823679</v>
      </c>
      <c r="L360" s="9">
        <f>SUMPRODUCT($A360:$F360,Results!$B$17:$G$17)</f>
        <v>5.2639701381551323</v>
      </c>
      <c r="M360" s="9">
        <f>SUMPRODUCT($A360:$F360,Results!$B$18:$G$18)</f>
        <v>-8.164827327869018</v>
      </c>
      <c r="N360" s="9">
        <f>SUMPRODUCT($A360:$F360,Results!$B$19:$G$19)</f>
        <v>-13.148027190635666</v>
      </c>
      <c r="O360" s="9">
        <f>SUMPRODUCT($A360:$F360,Results!$B$20:$G$20)</f>
        <v>3.9259320714302568</v>
      </c>
      <c r="P360" s="9" cm="1">
        <f t="array" ref="P360">SUMPRODUCT(J360:O360,TRANSPOSE(BQ$20:BQ$25))+$AI$20-$BQ$27</f>
        <v>24.29764626360118</v>
      </c>
      <c r="Q360" s="27" cm="1">
        <f t="array" ref="Q360">SUMPRODUCT(J360:O360,TRANSPOSE(EX$20:EX$25))+$AI$20-$EX$27</f>
        <v>29.401777727791931</v>
      </c>
      <c r="R360" s="9">
        <f>I360-Results!$E$5*H360</f>
        <v>30.415259431739415</v>
      </c>
      <c r="S360" s="9" cm="1">
        <f t="array" ref="S360">SUMPRODUCT(J360:O360,TRANSPOSE(AW$28:AW$33))+$AI$20-$AH$26</f>
        <v>26.678613662406633</v>
      </c>
      <c r="T360" s="9">
        <f>SUMPRODUCT(J360:O360,Results!K$9:P$9)</f>
        <v>31.192642562064066</v>
      </c>
      <c r="U360" s="9">
        <f>SUMPRODUCT(J360:O360,Results!K$9:P$9)+$AI$20-$AH$31</f>
        <v>29.610413840990908</v>
      </c>
      <c r="V360" s="9">
        <f t="shared" si="126"/>
        <v>-8.5410223820126987</v>
      </c>
      <c r="W360" s="9">
        <f t="shared" si="128"/>
        <v>-13.645153846203449</v>
      </c>
      <c r="X360" s="9">
        <f t="shared" si="129"/>
        <v>-14.658635550150933</v>
      </c>
      <c r="Y360" s="9">
        <f t="shared" si="130"/>
        <v>-10.921989780818151</v>
      </c>
      <c r="Z360" s="9">
        <f t="shared" si="131"/>
        <v>-16.98559954550165</v>
      </c>
      <c r="AA360" s="9">
        <f t="shared" si="132"/>
        <v>-13.853789959402427</v>
      </c>
      <c r="AC360" s="9">
        <v>-13.687796354585231</v>
      </c>
      <c r="AD360" s="9">
        <v>-13.687796354585231</v>
      </c>
      <c r="AE360" s="9">
        <f t="shared" si="133"/>
        <v>-13.687796354585231</v>
      </c>
      <c r="AF360" s="9">
        <f t="shared" ca="1" si="127"/>
        <v>0.69640592941964563</v>
      </c>
    </row>
    <row r="361" spans="1:32">
      <c r="A361" s="6">
        <v>4.4819403796941533</v>
      </c>
      <c r="B361" s="6">
        <v>7.2686900739166003</v>
      </c>
      <c r="C361" s="6">
        <v>4.9859845174850914</v>
      </c>
      <c r="D361" s="6">
        <v>1.8926430679932094</v>
      </c>
      <c r="E361" s="6">
        <v>6.9462800216557969</v>
      </c>
      <c r="F361" s="6">
        <v>-2.2249654746456331</v>
      </c>
      <c r="G361" s="6">
        <v>5.6574893381031268</v>
      </c>
      <c r="H361" s="6">
        <v>3.2564475189759183</v>
      </c>
      <c r="I361" s="40">
        <f>SUMPRODUCT(J361:O361,Results!B$12:G$12)+Results!$E$5*H361-AD361+AE361</f>
        <v>111.80762941905161</v>
      </c>
      <c r="J361" s="9">
        <f>SUMPRODUCT($A361:$F361,Results!$B$15:$G$15)</f>
        <v>32.570271397047726</v>
      </c>
      <c r="K361" s="9">
        <f>SUMPRODUCT($A361:$F361,Results!$B$16:$G$16)</f>
        <v>-23.724632567721923</v>
      </c>
      <c r="L361" s="9">
        <f>SUMPRODUCT($A361:$F361,Results!$B$17:$G$17)</f>
        <v>17.480987135145892</v>
      </c>
      <c r="M361" s="9">
        <f>SUMPRODUCT($A361:$F361,Results!$B$18:$G$18)</f>
        <v>-13.631301428875238</v>
      </c>
      <c r="N361" s="9">
        <f>SUMPRODUCT($A361:$F361,Results!$B$19:$G$19)</f>
        <v>-29.482409182329913</v>
      </c>
      <c r="O361" s="9">
        <f>SUMPRODUCT($A361:$F361,Results!$B$20:$G$20)</f>
        <v>29.98891075572384</v>
      </c>
      <c r="P361" s="9" cm="1">
        <f t="array" ref="P361">SUMPRODUCT(J361:O361,TRANSPOSE(BQ$20:BQ$25))+$AI$20-$BQ$27</f>
        <v>76.922047384770877</v>
      </c>
      <c r="Q361" s="27" cm="1">
        <f t="array" ref="Q361">SUMPRODUCT(J361:O361,TRANSPOSE(EX$20:EX$25))+$AI$20-$EX$27</f>
        <v>88.951126550356662</v>
      </c>
      <c r="R361" s="9">
        <f>I361-Results!$E$5*H361</f>
        <v>92.268944305196101</v>
      </c>
      <c r="S361" s="9" cm="1">
        <f t="array" ref="S361">SUMPRODUCT(J361:O361,TRANSPOSE(AW$28:AW$33))+$AI$20-$AH$26</f>
        <v>75.491325248473132</v>
      </c>
      <c r="T361" s="9">
        <f>SUMPRODUCT(J361:O361,Results!K$9:P$9)</f>
        <v>94.552061968129308</v>
      </c>
      <c r="U361" s="9">
        <f>SUMPRODUCT(J361:O361,Results!K$9:P$9)+$AI$20-$AH$31</f>
        <v>92.969833247056158</v>
      </c>
      <c r="V361" s="9">
        <f t="shared" si="126"/>
        <v>34.885582034280731</v>
      </c>
      <c r="W361" s="9">
        <f t="shared" si="128"/>
        <v>22.856502868694946</v>
      </c>
      <c r="X361" s="9">
        <f t="shared" si="129"/>
        <v>19.538685113855507</v>
      </c>
      <c r="Y361" s="9">
        <f t="shared" si="130"/>
        <v>36.316304170578476</v>
      </c>
      <c r="Z361" s="9">
        <f t="shared" si="131"/>
        <v>79.065405991961484</v>
      </c>
      <c r="AA361" s="9">
        <f t="shared" si="132"/>
        <v>18.83779617199545</v>
      </c>
      <c r="AC361" s="9">
        <v>22.733386705188735</v>
      </c>
      <c r="AD361" s="9">
        <v>22.733386705188735</v>
      </c>
      <c r="AE361" s="9">
        <f t="shared" si="133"/>
        <v>22.733386705188735</v>
      </c>
      <c r="AF361" s="9">
        <f t="shared" ca="1" si="127"/>
        <v>0.63538002737937493</v>
      </c>
    </row>
    <row r="362" spans="1:32">
      <c r="A362" s="6">
        <v>0.7416271452762192</v>
      </c>
      <c r="B362" s="6">
        <v>1.3950618503124372</v>
      </c>
      <c r="C362" s="6">
        <v>4.8084050713324915</v>
      </c>
      <c r="D362" s="6">
        <v>1.895272193486893</v>
      </c>
      <c r="E362" s="6">
        <v>2.7953322473582078</v>
      </c>
      <c r="F362" s="6">
        <v>3.7283947975591878</v>
      </c>
      <c r="G362" s="6">
        <v>-1.7489907917616905</v>
      </c>
      <c r="H362" s="6">
        <v>-4.150032610888899</v>
      </c>
      <c r="I362" s="40">
        <f>SUMPRODUCT(J362:O362,Results!B$12:G$12)+Results!$E$5*H362-AD362+AE362</f>
        <v>4.5706662691228388</v>
      </c>
      <c r="J362" s="9">
        <f>SUMPRODUCT($A362:$F362,Results!$B$15:$G$15)</f>
        <v>17.952067595437782</v>
      </c>
      <c r="K362" s="9">
        <f>SUMPRODUCT($A362:$F362,Results!$B$16:$G$16)</f>
        <v>-6.8529894381879011</v>
      </c>
      <c r="L362" s="9">
        <f>SUMPRODUCT($A362:$F362,Results!$B$17:$G$17)</f>
        <v>14.051827773366188</v>
      </c>
      <c r="M362" s="9">
        <f>SUMPRODUCT($A362:$F362,Results!$B$18:$G$18)</f>
        <v>-8.4592176303165605</v>
      </c>
      <c r="N362" s="9">
        <f>SUMPRODUCT($A362:$F362,Results!$B$19:$G$19)</f>
        <v>-22.063282987209753</v>
      </c>
      <c r="O362" s="9">
        <f>SUMPRODUCT($A362:$F362,Results!$B$20:$G$20)</f>
        <v>-0.63038930758953793</v>
      </c>
      <c r="P362" s="9" cm="1">
        <f t="array" ref="P362">SUMPRODUCT(J362:O362,TRANSPOSE(BQ$20:BQ$25))+$AI$20-$BQ$27</f>
        <v>34.151830764065345</v>
      </c>
      <c r="Q362" s="27" cm="1">
        <f t="array" ref="Q362">SUMPRODUCT(J362:O362,TRANSPOSE(EX$20:EX$25))+$AI$20-$EX$27</f>
        <v>30.245842568821899</v>
      </c>
      <c r="R362" s="9">
        <f>I362-Results!$E$5*H362</f>
        <v>29.470861934456231</v>
      </c>
      <c r="S362" s="9" cm="1">
        <f t="array" ref="S362">SUMPRODUCT(J362:O362,TRANSPOSE(AW$28:AW$33))+$AI$20-$AH$26</f>
        <v>41.236751258788942</v>
      </c>
      <c r="T362" s="9">
        <f>SUMPRODUCT(J362:O362,Results!K$9:P$9)</f>
        <v>31.450303522983511</v>
      </c>
      <c r="U362" s="9">
        <f>SUMPRODUCT(J362:O362,Results!K$9:P$9)+$AI$20-$AH$31</f>
        <v>29.868074801910353</v>
      </c>
      <c r="V362" s="9">
        <f t="shared" si="126"/>
        <v>-29.581164494942506</v>
      </c>
      <c r="W362" s="9">
        <f t="shared" si="128"/>
        <v>-25.675176299699061</v>
      </c>
      <c r="X362" s="9">
        <f t="shared" si="129"/>
        <v>-24.900195665333392</v>
      </c>
      <c r="Y362" s="9">
        <f t="shared" si="130"/>
        <v>-36.666084989666103</v>
      </c>
      <c r="Z362" s="9">
        <f t="shared" si="131"/>
        <v>-28.171557157967293</v>
      </c>
      <c r="AA362" s="9">
        <f t="shared" si="132"/>
        <v>-25.297408532787514</v>
      </c>
      <c r="AC362" s="9">
        <v>-25.652340636429145</v>
      </c>
      <c r="AD362" s="9">
        <v>-25.652340636429145</v>
      </c>
      <c r="AE362" s="9">
        <f t="shared" si="133"/>
        <v>-25.652340636429145</v>
      </c>
      <c r="AF362" s="9">
        <f t="shared" ca="1" si="127"/>
        <v>0.14060159716740384</v>
      </c>
    </row>
    <row r="363" spans="1:32">
      <c r="A363" s="6">
        <v>11.235805147779052</v>
      </c>
      <c r="B363" s="6">
        <v>4.837376700186967</v>
      </c>
      <c r="C363" s="6">
        <v>-3.8678801148300725</v>
      </c>
      <c r="D363" s="6">
        <v>8.6539405594447736</v>
      </c>
      <c r="E363" s="6">
        <v>-3.2450362067133289</v>
      </c>
      <c r="F363" s="6">
        <v>-0.79186539303947023</v>
      </c>
      <c r="G363" s="6">
        <v>8.7325719512277917</v>
      </c>
      <c r="H363" s="6">
        <v>6.3315301321005837</v>
      </c>
      <c r="I363" s="40">
        <f>SUMPRODUCT(J363:O363,Results!B$12:G$12)+Results!$E$5*H363-AD363+AE363</f>
        <v>42.23790200998549</v>
      </c>
      <c r="J363" s="9">
        <f>SUMPRODUCT($A363:$F363,Results!$B$15:$G$15)</f>
        <v>4.1907717840492742</v>
      </c>
      <c r="K363" s="9">
        <f>SUMPRODUCT($A363:$F363,Results!$B$16:$G$16)</f>
        <v>-40.379705248508429</v>
      </c>
      <c r="L363" s="9">
        <f>SUMPRODUCT($A363:$F363,Results!$B$17:$G$17)</f>
        <v>-20.17189221536778</v>
      </c>
      <c r="M363" s="9">
        <f>SUMPRODUCT($A363:$F363,Results!$B$18:$G$18)</f>
        <v>23.196416685094011</v>
      </c>
      <c r="N363" s="9">
        <f>SUMPRODUCT($A363:$F363,Results!$B$19:$G$19)</f>
        <v>18.253207956754412</v>
      </c>
      <c r="O363" s="9">
        <f>SUMPRODUCT($A363:$F363,Results!$B$20:$G$20)</f>
        <v>63.179881738600187</v>
      </c>
      <c r="P363" s="9" cm="1">
        <f t="array" ref="P363">SUMPRODUCT(J363:O363,TRANSPOSE(BQ$20:BQ$25))+$AI$20-$BQ$27</f>
        <v>-3.0615729328449817</v>
      </c>
      <c r="Q363" s="27" cm="1">
        <f t="array" ref="Q363">SUMPRODUCT(J363:O363,TRANSPOSE(EX$20:EX$25))+$AI$20-$EX$27</f>
        <v>2.3857417154529585</v>
      </c>
      <c r="R363" s="9">
        <f>I363-Results!$E$5*H363</f>
        <v>4.2487212173819842</v>
      </c>
      <c r="S363" s="9" cm="1">
        <f t="array" ref="S363">SUMPRODUCT(J363:O363,TRANSPOSE(AW$28:AW$33))+$AI$20-$AH$26</f>
        <v>-20.590987722285227</v>
      </c>
      <c r="T363" s="9">
        <f>SUMPRODUCT(J363:O363,Results!K$9:P$9)</f>
        <v>3.1096474794509845</v>
      </c>
      <c r="U363" s="9">
        <f>SUMPRODUCT(J363:O363,Results!K$9:P$9)+$AI$20-$AH$31</f>
        <v>1.5274187583778271</v>
      </c>
      <c r="V363" s="9">
        <f t="shared" si="126"/>
        <v>45.299474942830471</v>
      </c>
      <c r="W363" s="9">
        <f t="shared" si="128"/>
        <v>39.852160294532531</v>
      </c>
      <c r="X363" s="9">
        <f t="shared" si="129"/>
        <v>37.989180792603506</v>
      </c>
      <c r="Y363" s="9">
        <f t="shared" si="130"/>
        <v>62.828889732270717</v>
      </c>
      <c r="Z363" s="9">
        <f t="shared" si="131"/>
        <v>9.4956785828953585</v>
      </c>
      <c r="AA363" s="9">
        <f t="shared" si="132"/>
        <v>40.710483251607663</v>
      </c>
      <c r="AC363" s="9">
        <v>39.841622031714316</v>
      </c>
      <c r="AD363" s="9">
        <v>39.841622031714316</v>
      </c>
      <c r="AE363" s="9">
        <f t="shared" si="133"/>
        <v>39.841622031714316</v>
      </c>
      <c r="AF363" s="9">
        <f t="shared" ca="1" si="127"/>
        <v>0.27458295241967845</v>
      </c>
    </row>
    <row r="364" spans="1:32">
      <c r="A364" s="6">
        <v>-1.7536386141888547</v>
      </c>
      <c r="B364" s="6">
        <v>1.7078797122195808</v>
      </c>
      <c r="C364" s="6">
        <v>-0.49656893874053037</v>
      </c>
      <c r="D364" s="6">
        <v>2.5448285118045582</v>
      </c>
      <c r="E364" s="6">
        <v>7.241815130646212</v>
      </c>
      <c r="F364" s="6">
        <v>0.98967173818105869</v>
      </c>
      <c r="G364" s="6">
        <v>4.0032742890144437</v>
      </c>
      <c r="H364" s="6">
        <v>1.6022324698872352</v>
      </c>
      <c r="I364" s="40">
        <f>SUMPRODUCT(J364:O364,Results!B$12:G$12)+Results!$E$5*H364-AD364+AE364</f>
        <v>93.729633294499905</v>
      </c>
      <c r="J364" s="9">
        <f>SUMPRODUCT($A364:$F364,Results!$B$15:$G$15)</f>
        <v>15.434040592655034</v>
      </c>
      <c r="K364" s="9">
        <f>SUMPRODUCT($A364:$F364,Results!$B$16:$G$16)</f>
        <v>8.1790537011796882</v>
      </c>
      <c r="L364" s="9">
        <f>SUMPRODUCT($A364:$F364,Results!$B$17:$G$17)</f>
        <v>31.171745170234704</v>
      </c>
      <c r="M364" s="9">
        <f>SUMPRODUCT($A364:$F364,Results!$B$18:$G$18)</f>
        <v>-1.8087603317722936</v>
      </c>
      <c r="N364" s="9">
        <f>SUMPRODUCT($A364:$F364,Results!$B$19:$G$19)</f>
        <v>-18.163843961707272</v>
      </c>
      <c r="O364" s="9">
        <f>SUMPRODUCT($A364:$F364,Results!$B$20:$G$20)</f>
        <v>4.340907699039696</v>
      </c>
      <c r="P364" s="9" cm="1">
        <f t="array" ref="P364">SUMPRODUCT(J364:O364,TRANSPOSE(BQ$20:BQ$25))+$AI$20-$BQ$27</f>
        <v>70.403139273123998</v>
      </c>
      <c r="Q364" s="27" cm="1">
        <f t="array" ref="Q364">SUMPRODUCT(J364:O364,TRANSPOSE(EX$20:EX$25))+$AI$20-$EX$27</f>
        <v>84.668726723437146</v>
      </c>
      <c r="R364" s="9">
        <f>I364-Results!$E$5*H364</f>
        <v>84.116238475176488</v>
      </c>
      <c r="S364" s="9" cm="1">
        <f t="array" ref="S364">SUMPRODUCT(J364:O364,TRANSPOSE(AW$28:AW$33))+$AI$20-$AH$26</f>
        <v>46.848917952126385</v>
      </c>
      <c r="T364" s="9">
        <f>SUMPRODUCT(J364:O364,Results!K$9:P$9)</f>
        <v>87.169497896097894</v>
      </c>
      <c r="U364" s="9">
        <f>SUMPRODUCT(J364:O364,Results!K$9:P$9)+$AI$20-$AH$31</f>
        <v>85.587269175024744</v>
      </c>
      <c r="V364" s="9">
        <f t="shared" ref="V364:V427" si="134">I364-P364</f>
        <v>23.326494021375908</v>
      </c>
      <c r="W364" s="9">
        <f t="shared" si="128"/>
        <v>9.060906571062759</v>
      </c>
      <c r="X364" s="9">
        <f t="shared" si="129"/>
        <v>9.6133948193234176</v>
      </c>
      <c r="Y364" s="9">
        <f t="shared" si="130"/>
        <v>46.88071534237352</v>
      </c>
      <c r="Z364" s="9">
        <f t="shared" si="131"/>
        <v>60.987409867409774</v>
      </c>
      <c r="AA364" s="9">
        <f t="shared" si="132"/>
        <v>8.142364119475161</v>
      </c>
      <c r="AC364" s="9">
        <v>8.9840483921768168</v>
      </c>
      <c r="AD364" s="9">
        <v>8.9840483921768168</v>
      </c>
      <c r="AE364" s="9">
        <f t="shared" si="133"/>
        <v>8.9840483921768168</v>
      </c>
      <c r="AF364" s="9">
        <f t="shared" ca="1" si="127"/>
        <v>0.24601681878186077</v>
      </c>
    </row>
    <row r="365" spans="1:32">
      <c r="A365" s="6">
        <v>-2.4205868970823814</v>
      </c>
      <c r="B365" s="6">
        <v>-1.2546525792860679</v>
      </c>
      <c r="C365" s="6">
        <v>2.7086486486161738</v>
      </c>
      <c r="D365" s="6">
        <v>4.3673878354881843</v>
      </c>
      <c r="E365" s="6">
        <v>0.28222851617844996</v>
      </c>
      <c r="F365" s="6">
        <v>3.3591403246485743</v>
      </c>
      <c r="G365" s="6">
        <v>2.3742722897639195</v>
      </c>
      <c r="H365" s="6">
        <v>-2.6769529363289024E-2</v>
      </c>
      <c r="I365" s="40">
        <f>SUMPRODUCT(J365:O365,Results!B$12:G$12)+Results!$E$5*H365-AD365+AE365</f>
        <v>2.5122011750569833</v>
      </c>
      <c r="J365" s="9">
        <f>SUMPRODUCT($A365:$F365,Results!$B$15:$G$15)</f>
        <v>-1.4733732151874837</v>
      </c>
      <c r="K365" s="9">
        <f>SUMPRODUCT($A365:$F365,Results!$B$16:$G$16)</f>
        <v>5.78715361224699</v>
      </c>
      <c r="L365" s="9">
        <f>SUMPRODUCT($A365:$F365,Results!$B$17:$G$17)</f>
        <v>11.896963409866766</v>
      </c>
      <c r="M365" s="9">
        <f>SUMPRODUCT($A365:$F365,Results!$B$18:$G$18)</f>
        <v>5.1562442867960634E-2</v>
      </c>
      <c r="N365" s="9">
        <f>SUMPRODUCT($A365:$F365,Results!$B$19:$G$19)</f>
        <v>-14.557128969153215</v>
      </c>
      <c r="O365" s="9">
        <f>SUMPRODUCT($A365:$F365,Results!$B$20:$G$20)</f>
        <v>-7.6439341651819408</v>
      </c>
      <c r="P365" s="9" cm="1">
        <f t="array" ref="P365">SUMPRODUCT(J365:O365,TRANSPOSE(BQ$20:BQ$25))+$AI$20-$BQ$27</f>
        <v>7.5137470440739875</v>
      </c>
      <c r="Q365" s="27" cm="1">
        <f t="array" ref="Q365">SUMPRODUCT(J365:O365,TRANSPOSE(EX$20:EX$25))+$AI$20-$EX$27</f>
        <v>4.4837721547409188</v>
      </c>
      <c r="R365" s="9">
        <f>I365-Results!$E$5*H365</f>
        <v>2.6728183512367174</v>
      </c>
      <c r="S365" s="9" cm="1">
        <f t="array" ref="S365">SUMPRODUCT(J365:O365,TRANSPOSE(AW$28:AW$33))+$AI$20-$AH$26</f>
        <v>11.582663700871329</v>
      </c>
      <c r="T365" s="9">
        <f>SUMPRODUCT(J365:O365,Results!K$9:P$9)</f>
        <v>3.4678835848800134</v>
      </c>
      <c r="U365" s="9">
        <f>SUMPRODUCT(J365:O365,Results!K$9:P$9)+$AI$20-$AH$31</f>
        <v>1.885654863806856</v>
      </c>
      <c r="V365" s="9">
        <f t="shared" si="134"/>
        <v>-5.0015458690170043</v>
      </c>
      <c r="W365" s="9">
        <f t="shared" si="128"/>
        <v>-1.9715709796839356</v>
      </c>
      <c r="X365" s="9">
        <f t="shared" si="129"/>
        <v>-0.16061717617973414</v>
      </c>
      <c r="Y365" s="9">
        <f t="shared" si="130"/>
        <v>-9.0704625258143459</v>
      </c>
      <c r="Z365" s="9">
        <f t="shared" si="131"/>
        <v>-30.230022252033148</v>
      </c>
      <c r="AA365" s="9">
        <f t="shared" si="132"/>
        <v>0.62654631125012727</v>
      </c>
      <c r="AC365" s="9">
        <v>-1.9342798206954477</v>
      </c>
      <c r="AD365" s="9">
        <v>-1.9342798206954477</v>
      </c>
      <c r="AE365" s="9">
        <f t="shared" si="133"/>
        <v>-1.9342798206954477</v>
      </c>
      <c r="AF365" s="9">
        <f t="shared" ca="1" si="127"/>
        <v>0.90895961853097618</v>
      </c>
    </row>
    <row r="366" spans="1:32">
      <c r="A366" s="6">
        <v>1.6842863786044782</v>
      </c>
      <c r="B366" s="6">
        <v>-2.2558781395074661</v>
      </c>
      <c r="C366" s="6">
        <v>0.44649834388559151</v>
      </c>
      <c r="D366" s="6">
        <v>3.4617440858826187</v>
      </c>
      <c r="E366" s="6">
        <v>3.0818684465252075</v>
      </c>
      <c r="F366" s="6">
        <v>1.958548393904322</v>
      </c>
      <c r="G366" s="6">
        <v>-1.585164320581909</v>
      </c>
      <c r="H366" s="6">
        <v>-3.9862061397091173</v>
      </c>
      <c r="I366" s="40">
        <f>SUMPRODUCT(J366:O366,Results!B$12:G$12)+Results!$E$5*H366-AD366+AE366</f>
        <v>26.231140912744735</v>
      </c>
      <c r="J366" s="9">
        <f>SUMPRODUCT($A366:$F366,Results!$B$15:$G$15)</f>
        <v>21.985836591889154</v>
      </c>
      <c r="K366" s="9">
        <f>SUMPRODUCT($A366:$F366,Results!$B$16:$G$16)</f>
        <v>-1.4208084293666923</v>
      </c>
      <c r="L366" s="9">
        <f>SUMPRODUCT($A366:$F366,Results!$B$17:$G$17)</f>
        <v>8.9299864681680408</v>
      </c>
      <c r="M366" s="9">
        <f>SUMPRODUCT($A366:$F366,Results!$B$18:$G$18)</f>
        <v>-2.4771976699953537</v>
      </c>
      <c r="N366" s="9">
        <f>SUMPRODUCT($A366:$F366,Results!$B$19:$G$19)</f>
        <v>-11.625657524868032</v>
      </c>
      <c r="O366" s="9">
        <f>SUMPRODUCT($A366:$F366,Results!$B$20:$G$20)</f>
        <v>5.9317484802280189</v>
      </c>
      <c r="P366" s="9" cm="1">
        <f t="array" ref="P366">SUMPRODUCT(J366:O366,TRANSPOSE(BQ$20:BQ$25))+$AI$20-$BQ$27</f>
        <v>43.851007139814563</v>
      </c>
      <c r="Q366" s="27" cm="1">
        <f t="array" ref="Q366">SUMPRODUCT(J366:O366,TRANSPOSE(EX$20:EX$25))+$AI$20-$EX$27</f>
        <v>51.694299568321128</v>
      </c>
      <c r="R366" s="9">
        <f>I366-Results!$E$5*H366</f>
        <v>50.148377750999437</v>
      </c>
      <c r="S366" s="9" cm="1">
        <f t="array" ref="S366">SUMPRODUCT(J366:O366,TRANSPOSE(AW$28:AW$33))+$AI$20-$AH$26</f>
        <v>31.124342236976005</v>
      </c>
      <c r="T366" s="9">
        <f>SUMPRODUCT(J366:O366,Results!K$9:P$9)</f>
        <v>51.810022899002355</v>
      </c>
      <c r="U366" s="9">
        <f>SUMPRODUCT(J366:O366,Results!K$9:P$9)+$AI$20-$AH$31</f>
        <v>50.227794177929198</v>
      </c>
      <c r="V366" s="9">
        <f t="shared" si="134"/>
        <v>-17.619866227069828</v>
      </c>
      <c r="W366" s="9">
        <f t="shared" si="128"/>
        <v>-25.463158655576393</v>
      </c>
      <c r="X366" s="9">
        <f t="shared" si="129"/>
        <v>-23.917236838254702</v>
      </c>
      <c r="Y366" s="9">
        <f t="shared" si="130"/>
        <v>-4.8932013242312706</v>
      </c>
      <c r="Z366" s="9">
        <f t="shared" si="131"/>
        <v>-6.5110825143453965</v>
      </c>
      <c r="AA366" s="9">
        <f t="shared" si="132"/>
        <v>-23.996653265184463</v>
      </c>
      <c r="AC366" s="9">
        <v>-25.472698680241962</v>
      </c>
      <c r="AD366" s="9">
        <v>-25.472698680241962</v>
      </c>
      <c r="AE366" s="9">
        <f t="shared" si="133"/>
        <v>-25.472698680241962</v>
      </c>
      <c r="AF366" s="9">
        <f t="shared" ca="1" si="127"/>
        <v>0.227450345202313</v>
      </c>
    </row>
    <row r="367" spans="1:32">
      <c r="A367" s="6">
        <v>2.6717515964869656</v>
      </c>
      <c r="B367" s="6">
        <v>0.34979910286214116</v>
      </c>
      <c r="C367" s="6">
        <v>3.2304003430036192</v>
      </c>
      <c r="D367" s="6">
        <v>-1.9337319202690368</v>
      </c>
      <c r="E367" s="6">
        <v>3.1616890370531108</v>
      </c>
      <c r="F367" s="6">
        <v>0.61403877103736637</v>
      </c>
      <c r="G367" s="6">
        <v>-1.8641447155829931</v>
      </c>
      <c r="H367" s="6">
        <v>-4.2651865347102014</v>
      </c>
      <c r="I367" s="40">
        <f>SUMPRODUCT(J367:O367,Results!B$12:G$12)+Results!$E$5*H367-AD367+AE367</f>
        <v>12.907896033795698</v>
      </c>
      <c r="J367" s="9">
        <f>SUMPRODUCT($A367:$F367,Results!$B$15:$G$15)</f>
        <v>27.186734666379166</v>
      </c>
      <c r="K367" s="9">
        <f>SUMPRODUCT($A367:$F367,Results!$B$16:$G$16)</f>
        <v>-9.2718353997839138</v>
      </c>
      <c r="L367" s="9">
        <f>SUMPRODUCT($A367:$F367,Results!$B$17:$G$17)</f>
        <v>3.0497251589753063</v>
      </c>
      <c r="M367" s="9">
        <f>SUMPRODUCT($A367:$F367,Results!$B$18:$G$18)</f>
        <v>-13.465322831545738</v>
      </c>
      <c r="N367" s="9">
        <f>SUMPRODUCT($A367:$F367,Results!$B$19:$G$19)</f>
        <v>-14.036287210675466</v>
      </c>
      <c r="O367" s="9">
        <f>SUMPRODUCT($A367:$F367,Results!$B$20:$G$20)</f>
        <v>1.4333405313213852</v>
      </c>
      <c r="P367" s="9" cm="1">
        <f t="array" ref="P367">SUMPRODUCT(J367:O367,TRANSPOSE(BQ$20:BQ$25))+$AI$20-$BQ$27</f>
        <v>34.415882031319022</v>
      </c>
      <c r="Q367" s="27" cm="1">
        <f t="array" ref="Q367">SUMPRODUCT(J367:O367,TRANSPOSE(EX$20:EX$25))+$AI$20-$EX$27</f>
        <v>37.770565861822888</v>
      </c>
      <c r="R367" s="9">
        <f>I367-Results!$E$5*H367</f>
        <v>38.499015242056906</v>
      </c>
      <c r="S367" s="9" cm="1">
        <f t="array" ref="S367">SUMPRODUCT(J367:O367,TRANSPOSE(AW$28:AW$33))+$AI$20-$AH$26</f>
        <v>37.770061203496397</v>
      </c>
      <c r="T367" s="9">
        <f>SUMPRODUCT(J367:O367,Results!K$9:P$9)</f>
        <v>39.924646168130309</v>
      </c>
      <c r="U367" s="9">
        <f>SUMPRODUCT(J367:O367,Results!K$9:P$9)+$AI$20-$AH$31</f>
        <v>38.342417447057159</v>
      </c>
      <c r="V367" s="9">
        <f t="shared" si="134"/>
        <v>-21.507985997523324</v>
      </c>
      <c r="W367" s="9">
        <f t="shared" si="128"/>
        <v>-24.86266982802719</v>
      </c>
      <c r="X367" s="9">
        <f t="shared" si="129"/>
        <v>-25.591119208261208</v>
      </c>
      <c r="Y367" s="9">
        <f t="shared" si="130"/>
        <v>-24.862165169700699</v>
      </c>
      <c r="Z367" s="9">
        <f t="shared" si="131"/>
        <v>-19.834327393294434</v>
      </c>
      <c r="AA367" s="9">
        <f t="shared" si="132"/>
        <v>-25.434521413261461</v>
      </c>
      <c r="AC367" s="9">
        <v>-24.889489107484462</v>
      </c>
      <c r="AD367" s="9">
        <v>-24.889489107484462</v>
      </c>
      <c r="AE367" s="9">
        <f t="shared" si="133"/>
        <v>-24.889489107484462</v>
      </c>
      <c r="AF367" s="9">
        <f t="shared" ca="1" si="127"/>
        <v>4.2850939932166376E-3</v>
      </c>
    </row>
    <row r="368" spans="1:32">
      <c r="A368" s="6">
        <v>3.8311566994724262</v>
      </c>
      <c r="B368" s="6">
        <v>1.1521022457280989</v>
      </c>
      <c r="C368" s="6">
        <v>1.2988646194432052</v>
      </c>
      <c r="D368" s="6">
        <v>0.23663791272236481</v>
      </c>
      <c r="E368" s="6">
        <v>2.4158318049584127</v>
      </c>
      <c r="F368" s="6">
        <v>2.2982091404376201</v>
      </c>
      <c r="G368" s="6">
        <v>2.889730071321682</v>
      </c>
      <c r="H368" s="6">
        <v>0.48868825219447354</v>
      </c>
      <c r="I368" s="40">
        <f>SUMPRODUCT(J368:O368,Results!B$12:G$12)+Results!$E$5*H368-AD368+AE368</f>
        <v>35.408833132564318</v>
      </c>
      <c r="J368" s="9">
        <f>SUMPRODUCT($A368:$F368,Results!$B$15:$G$15)</f>
        <v>22.307896083921271</v>
      </c>
      <c r="K368" s="9">
        <f>SUMPRODUCT($A368:$F368,Results!$B$16:$G$16)</f>
        <v>-12.464567086882736</v>
      </c>
      <c r="L368" s="9">
        <f>SUMPRODUCT($A368:$F368,Results!$B$17:$G$17)</f>
        <v>3.9349882851005327</v>
      </c>
      <c r="M368" s="9">
        <f>SUMPRODUCT($A368:$F368,Results!$B$18:$G$18)</f>
        <v>-3.8921845115460436</v>
      </c>
      <c r="N368" s="9">
        <f>SUMPRODUCT($A368:$F368,Results!$B$19:$G$19)</f>
        <v>-7.3065707479775863</v>
      </c>
      <c r="O368" s="9">
        <f>SUMPRODUCT($A368:$F368,Results!$B$20:$G$20)</f>
        <v>10.014115996028423</v>
      </c>
      <c r="P368" s="9" cm="1">
        <f t="array" ref="P368">SUMPRODUCT(J368:O368,TRANSPOSE(BQ$20:BQ$25))+$AI$20-$BQ$27</f>
        <v>31.30324200204857</v>
      </c>
      <c r="Q368" s="27" cm="1">
        <f t="array" ref="Q368">SUMPRODUCT(J368:O368,TRANSPOSE(EX$20:EX$25))+$AI$20-$EX$27</f>
        <v>32.520038046938254</v>
      </c>
      <c r="R368" s="9">
        <f>I368-Results!$E$5*H368</f>
        <v>32.476703619397476</v>
      </c>
      <c r="S368" s="9" cm="1">
        <f t="array" ref="S368">SUMPRODUCT(J368:O368,TRANSPOSE(AW$28:AW$33))+$AI$20-$AH$26</f>
        <v>26.81153459539432</v>
      </c>
      <c r="T368" s="9">
        <f>SUMPRODUCT(J368:O368,Results!K$9:P$9)</f>
        <v>34.088615035599901</v>
      </c>
      <c r="U368" s="9">
        <f>SUMPRODUCT(J368:O368,Results!K$9:P$9)+$AI$20-$AH$31</f>
        <v>32.506386314526736</v>
      </c>
      <c r="V368" s="9">
        <f t="shared" si="134"/>
        <v>4.105591130515748</v>
      </c>
      <c r="W368" s="9">
        <f t="shared" si="128"/>
        <v>2.8887950856260645</v>
      </c>
      <c r="X368" s="9">
        <f t="shared" si="129"/>
        <v>2.9321295131668421</v>
      </c>
      <c r="Y368" s="9">
        <f t="shared" si="130"/>
        <v>8.5972985371699977</v>
      </c>
      <c r="Z368" s="9">
        <f t="shared" si="131"/>
        <v>2.6666097054741869</v>
      </c>
      <c r="AA368" s="9">
        <f t="shared" si="132"/>
        <v>2.902446818037582</v>
      </c>
      <c r="AC368" s="9">
        <v>2.8914603558987935</v>
      </c>
      <c r="AD368" s="9">
        <v>2.8914603558987935</v>
      </c>
      <c r="AE368" s="9">
        <f t="shared" si="133"/>
        <v>2.8914603558987935</v>
      </c>
      <c r="AF368" s="9">
        <f t="shared" ca="1" si="127"/>
        <v>0.17632997700134856</v>
      </c>
    </row>
    <row r="369" spans="1:32">
      <c r="A369" s="6">
        <v>3.3599703453683607</v>
      </c>
      <c r="B369" s="6">
        <v>-1.8687354507083596</v>
      </c>
      <c r="C369" s="6">
        <v>3.5798893382439427</v>
      </c>
      <c r="D369" s="6">
        <v>3.2809805987245459</v>
      </c>
      <c r="E369" s="6">
        <v>0.44477744194973406</v>
      </c>
      <c r="F369" s="6">
        <v>7.6634157230484927</v>
      </c>
      <c r="G369" s="6">
        <v>2.0279607176262258</v>
      </c>
      <c r="H369" s="6">
        <v>-0.37308110150098273</v>
      </c>
      <c r="I369" s="40">
        <f>SUMPRODUCT(J369:O369,Results!B$12:G$12)+Results!$E$5*H369-AD369+AE369</f>
        <v>6.0594307753241559</v>
      </c>
      <c r="J369" s="9">
        <f>SUMPRODUCT($A369:$F369,Results!$B$15:$G$15)</f>
        <v>23.358598046824781</v>
      </c>
      <c r="K369" s="9">
        <f>SUMPRODUCT($A369:$F369,Results!$B$16:$G$16)</f>
        <v>-10.905757955721032</v>
      </c>
      <c r="L369" s="9">
        <f>SUMPRODUCT($A369:$F369,Results!$B$17:$G$17)</f>
        <v>4.8077880286340768</v>
      </c>
      <c r="M369" s="9">
        <f>SUMPRODUCT($A369:$F369,Results!$B$18:$G$18)</f>
        <v>-2.3827079831736135</v>
      </c>
      <c r="N369" s="9">
        <f>SUMPRODUCT($A369:$F369,Results!$B$19:$G$19)</f>
        <v>-13.206622709034162</v>
      </c>
      <c r="O369" s="9">
        <f>SUMPRODUCT($A369:$F369,Results!$B$20:$G$20)</f>
        <v>-0.73118203886177469</v>
      </c>
      <c r="P369" s="9" cm="1">
        <f t="array" ref="P369">SUMPRODUCT(J369:O369,TRANSPOSE(BQ$20:BQ$25))+$AI$20-$BQ$27</f>
        <v>23.051880726511591</v>
      </c>
      <c r="Q369" s="27" cm="1">
        <f t="array" ref="Q369">SUMPRODUCT(J369:O369,TRANSPOSE(EX$20:EX$25))+$AI$20-$EX$27</f>
        <v>11.577051649915958</v>
      </c>
      <c r="R369" s="9">
        <f>I369-Results!$E$5*H369</f>
        <v>8.2979173843300522</v>
      </c>
      <c r="S369" s="9" cm="1">
        <f t="array" ref="S369">SUMPRODUCT(J369:O369,TRANSPOSE(AW$28:AW$33))+$AI$20-$AH$26</f>
        <v>27.428490983239584</v>
      </c>
      <c r="T369" s="9">
        <f>SUMPRODUCT(J369:O369,Results!K$9:P$9)</f>
        <v>10.366481721579396</v>
      </c>
      <c r="U369" s="9">
        <f>SUMPRODUCT(J369:O369,Results!K$9:P$9)+$AI$20-$AH$31</f>
        <v>8.78425300050624</v>
      </c>
      <c r="V369" s="9">
        <f t="shared" si="134"/>
        <v>-16.992449951187435</v>
      </c>
      <c r="W369" s="9">
        <f t="shared" si="128"/>
        <v>-5.5176208745918025</v>
      </c>
      <c r="X369" s="9">
        <f t="shared" si="129"/>
        <v>-2.2384866090058964</v>
      </c>
      <c r="Y369" s="9">
        <f t="shared" si="130"/>
        <v>-21.369060207915428</v>
      </c>
      <c r="Z369" s="9">
        <f t="shared" si="131"/>
        <v>-26.682792651765975</v>
      </c>
      <c r="AA369" s="9">
        <f t="shared" si="132"/>
        <v>-2.7248222251820842</v>
      </c>
      <c r="AC369" s="9">
        <v>-5.4016080490899903</v>
      </c>
      <c r="AD369" s="9">
        <v>-5.4016080490899903</v>
      </c>
      <c r="AE369" s="9">
        <f t="shared" si="133"/>
        <v>-5.4016080490899903</v>
      </c>
      <c r="AF369" s="9">
        <f t="shared" ca="1" si="127"/>
        <v>4.5680570418543009E-2</v>
      </c>
    </row>
    <row r="370" spans="1:32">
      <c r="A370" s="6">
        <v>4.0641672257443489</v>
      </c>
      <c r="B370" s="6">
        <v>1.6101100063255251</v>
      </c>
      <c r="C370" s="6">
        <v>10.943461026433363</v>
      </c>
      <c r="D370" s="6">
        <v>-7.811690946536301E-2</v>
      </c>
      <c r="E370" s="6">
        <v>1.9067171955356095</v>
      </c>
      <c r="F370" s="6">
        <v>5.57865301699941</v>
      </c>
      <c r="G370" s="6">
        <v>3.3890391374286297</v>
      </c>
      <c r="H370" s="6">
        <v>0.98799731830142123</v>
      </c>
      <c r="I370" s="40">
        <f>SUMPRODUCT(J370:O370,Results!B$12:G$12)+Results!$E$5*H370-AD370+AE370</f>
        <v>23.837225088035517</v>
      </c>
      <c r="J370" s="9">
        <f>SUMPRODUCT($A370:$F370,Results!$B$15:$G$15)</f>
        <v>37.618605643580061</v>
      </c>
      <c r="K370" s="9">
        <f>SUMPRODUCT($A370:$F370,Results!$B$16:$G$16)</f>
        <v>-23.398011573424043</v>
      </c>
      <c r="L370" s="9">
        <f>SUMPRODUCT($A370:$F370,Results!$B$17:$G$17)</f>
        <v>4.1809585859697673</v>
      </c>
      <c r="M370" s="9">
        <f>SUMPRODUCT($A370:$F370,Results!$B$18:$G$18)</f>
        <v>-23.207677611146135</v>
      </c>
      <c r="N370" s="9">
        <f>SUMPRODUCT($A370:$F370,Results!$B$19:$G$19)</f>
        <v>-35.143698083818649</v>
      </c>
      <c r="O370" s="9">
        <f>SUMPRODUCT($A370:$F370,Results!$B$20:$G$20)</f>
        <v>-3.4461878055390143</v>
      </c>
      <c r="P370" s="9" cm="1">
        <f t="array" ref="P370">SUMPRODUCT(J370:O370,TRANSPOSE(BQ$20:BQ$25))+$AI$20-$BQ$27</f>
        <v>33.985088042531494</v>
      </c>
      <c r="Q370" s="27" cm="1">
        <f t="array" ref="Q370">SUMPRODUCT(J370:O370,TRANSPOSE(EX$20:EX$25))+$AI$20-$EX$27</f>
        <v>18.422072533314548</v>
      </c>
      <c r="R370" s="9">
        <f>I370-Results!$E$5*H370</f>
        <v>17.909241178226988</v>
      </c>
      <c r="S370" s="9" cm="1">
        <f t="array" ref="S370">SUMPRODUCT(J370:O370,TRANSPOSE(AW$28:AW$33))+$AI$20-$AH$26</f>
        <v>66.589685056992195</v>
      </c>
      <c r="T370" s="9">
        <f>SUMPRODUCT(J370:O370,Results!K$9:P$9)</f>
        <v>20.008802486977011</v>
      </c>
      <c r="U370" s="9">
        <f>SUMPRODUCT(J370:O370,Results!K$9:P$9)+$AI$20-$AH$31</f>
        <v>18.426573765903854</v>
      </c>
      <c r="V370" s="9">
        <f t="shared" si="134"/>
        <v>-10.147862954495977</v>
      </c>
      <c r="W370" s="9">
        <f t="shared" si="128"/>
        <v>5.4151525547209687</v>
      </c>
      <c r="X370" s="9">
        <f t="shared" si="129"/>
        <v>5.9279839098085283</v>
      </c>
      <c r="Y370" s="9">
        <f t="shared" si="130"/>
        <v>-42.752459968956678</v>
      </c>
      <c r="Z370" s="9">
        <f t="shared" si="131"/>
        <v>-8.9049983390546146</v>
      </c>
      <c r="AA370" s="9">
        <f t="shared" si="132"/>
        <v>5.4106513221316632</v>
      </c>
      <c r="AC370" s="9">
        <v>5.491095357438077</v>
      </c>
      <c r="AD370" s="9">
        <v>5.491095357438077</v>
      </c>
      <c r="AE370" s="9">
        <f t="shared" si="133"/>
        <v>5.491095357438077</v>
      </c>
      <c r="AF370" s="9">
        <f t="shared" ca="1" si="127"/>
        <v>0.83200511712975489</v>
      </c>
    </row>
    <row r="371" spans="1:32">
      <c r="A371" s="6">
        <v>4.4805983454695166</v>
      </c>
      <c r="B371" s="6">
        <v>1.4595287269567316</v>
      </c>
      <c r="C371" s="6">
        <v>3.146132674685755</v>
      </c>
      <c r="D371" s="6">
        <v>3.945464603405596</v>
      </c>
      <c r="E371" s="6">
        <v>0.14989300264788491</v>
      </c>
      <c r="F371" s="6">
        <v>4.3220195740016951</v>
      </c>
      <c r="G371" s="6">
        <v>2.2202725833311301</v>
      </c>
      <c r="H371" s="6">
        <v>-0.1807692357960784</v>
      </c>
      <c r="I371" s="40">
        <f>SUMPRODUCT(J371:O371,Results!B$12:G$12)+Results!$E$5*H371-AD371+AE371</f>
        <v>9.6594230259799776</v>
      </c>
      <c r="J371" s="9">
        <f>SUMPRODUCT($A371:$F371,Results!$B$15:$G$15)</f>
        <v>16.86587010503959</v>
      </c>
      <c r="K371" s="9">
        <f>SUMPRODUCT($A371:$F371,Results!$B$16:$G$16)</f>
        <v>-18.753791560741867</v>
      </c>
      <c r="L371" s="9">
        <f>SUMPRODUCT($A371:$F371,Results!$B$17:$G$17)</f>
        <v>1.4211086186939168</v>
      </c>
      <c r="M371" s="9">
        <f>SUMPRODUCT($A371:$F371,Results!$B$18:$G$18)</f>
        <v>0.21225907491263651</v>
      </c>
      <c r="N371" s="9">
        <f>SUMPRODUCT($A371:$F371,Results!$B$19:$G$19)</f>
        <v>-10.687439694089688</v>
      </c>
      <c r="O371" s="9">
        <f>SUMPRODUCT($A371:$F371,Results!$B$20:$G$20)</f>
        <v>14.7085755856397</v>
      </c>
      <c r="P371" s="9" cm="1">
        <f t="array" ref="P371">SUMPRODUCT(J371:O371,TRANSPOSE(BQ$20:BQ$25))+$AI$20-$BQ$27</f>
        <v>18.281588681727577</v>
      </c>
      <c r="Q371" s="27" cm="1">
        <f t="array" ref="Q371">SUMPRODUCT(J371:O371,TRANSPOSE(EX$20:EX$25))+$AI$20-$EX$27</f>
        <v>11.659700707293183</v>
      </c>
      <c r="R371" s="9">
        <f>I371-Results!$E$5*H371</f>
        <v>10.744038440756448</v>
      </c>
      <c r="S371" s="9" cm="1">
        <f t="array" ref="S371">SUMPRODUCT(J371:O371,TRANSPOSE(AW$28:AW$33))+$AI$20-$AH$26</f>
        <v>22.688284405126211</v>
      </c>
      <c r="T371" s="9">
        <f>SUMPRODUCT(J371:O371,Results!K$9:P$9)</f>
        <v>11.936689835370757</v>
      </c>
      <c r="U371" s="9">
        <f>SUMPRODUCT(J371:O371,Results!K$9:P$9)+$AI$20-$AH$31</f>
        <v>10.3544611142976</v>
      </c>
      <c r="V371" s="9">
        <f t="shared" si="134"/>
        <v>-8.6221656557475992</v>
      </c>
      <c r="W371" s="9">
        <f t="shared" si="128"/>
        <v>-2.0002776813132055</v>
      </c>
      <c r="X371" s="9">
        <f t="shared" si="129"/>
        <v>-1.0846154147764704</v>
      </c>
      <c r="Y371" s="9">
        <f t="shared" si="130"/>
        <v>-13.028861379146234</v>
      </c>
      <c r="Z371" s="9">
        <f t="shared" si="131"/>
        <v>-23.082800401110156</v>
      </c>
      <c r="AA371" s="9">
        <f t="shared" si="132"/>
        <v>-0.69503808831762193</v>
      </c>
      <c r="AC371" s="9">
        <v>-1.9433713744990353</v>
      </c>
      <c r="AD371" s="9">
        <v>-1.9433713744990353</v>
      </c>
      <c r="AE371" s="9">
        <f t="shared" si="133"/>
        <v>-1.9433713744990353</v>
      </c>
      <c r="AF371" s="9">
        <f t="shared" ca="1" si="127"/>
        <v>3.9964854280987172E-2</v>
      </c>
    </row>
    <row r="372" spans="1:32">
      <c r="A372" s="6">
        <v>4.4131416618859252</v>
      </c>
      <c r="B372" s="6">
        <v>4.6052617777639142</v>
      </c>
      <c r="C372" s="6">
        <v>4.1504682203577374</v>
      </c>
      <c r="D372" s="6">
        <v>-1.7363424864071517</v>
      </c>
      <c r="E372" s="6">
        <v>3.7631572416813173</v>
      </c>
      <c r="F372" s="6">
        <v>1.7395450719098635</v>
      </c>
      <c r="G372" s="6">
        <v>5.2383983845305737</v>
      </c>
      <c r="H372" s="6">
        <v>2.8373565654033652</v>
      </c>
      <c r="I372" s="40">
        <f>SUMPRODUCT(J372:O372,Results!B$12:G$12)+Results!$E$5*H372-AD372+AE372</f>
        <v>57.30779905367136</v>
      </c>
      <c r="J372" s="9">
        <f>SUMPRODUCT($A372:$F372,Results!$B$15:$G$15)</f>
        <v>27.425473354024568</v>
      </c>
      <c r="K372" s="9">
        <f>SUMPRODUCT($A372:$F372,Results!$B$16:$G$16)</f>
        <v>-20.002767465172131</v>
      </c>
      <c r="L372" s="9">
        <f>SUMPRODUCT($A372:$F372,Results!$B$17:$G$17)</f>
        <v>7.5903371731914326</v>
      </c>
      <c r="M372" s="9">
        <f>SUMPRODUCT($A372:$F372,Results!$B$18:$G$18)</f>
        <v>-11.294578717165363</v>
      </c>
      <c r="N372" s="9">
        <f>SUMPRODUCT($A372:$F372,Results!$B$19:$G$19)</f>
        <v>-16.104898095388275</v>
      </c>
      <c r="O372" s="9">
        <f>SUMPRODUCT($A372:$F372,Results!$B$20:$G$20)</f>
        <v>12.029843645958167</v>
      </c>
      <c r="P372" s="9" cm="1">
        <f t="array" ref="P372">SUMPRODUCT(J372:O372,TRANSPOSE(BQ$20:BQ$25))+$AI$20-$BQ$27</f>
        <v>40.025026822027307</v>
      </c>
      <c r="Q372" s="27" cm="1">
        <f t="array" ref="Q372">SUMPRODUCT(J372:O372,TRANSPOSE(EX$20:EX$25))+$AI$20-$EX$27</f>
        <v>38.727554274779152</v>
      </c>
      <c r="R372" s="9">
        <f>I372-Results!$E$5*H372</f>
        <v>40.283659661251164</v>
      </c>
      <c r="S372" s="9" cm="1">
        <f t="array" ref="S372">SUMPRODUCT(J372:O372,TRANSPOSE(AW$28:AW$33))+$AI$20-$AH$26</f>
        <v>45.552664252676934</v>
      </c>
      <c r="T372" s="9">
        <f>SUMPRODUCT(J372:O372,Results!K$9:P$9)</f>
        <v>42.32515988654157</v>
      </c>
      <c r="U372" s="9">
        <f>SUMPRODUCT(J372:O372,Results!K$9:P$9)+$AI$20-$AH$31</f>
        <v>40.742931165468406</v>
      </c>
      <c r="V372" s="9">
        <f t="shared" si="134"/>
        <v>17.282772231644053</v>
      </c>
      <c r="W372" s="9">
        <f t="shared" si="128"/>
        <v>18.580244778892208</v>
      </c>
      <c r="X372" s="9">
        <f t="shared" si="129"/>
        <v>17.024139392420196</v>
      </c>
      <c r="Y372" s="9">
        <f t="shared" si="130"/>
        <v>11.755134800994426</v>
      </c>
      <c r="Z372" s="9">
        <f t="shared" si="131"/>
        <v>24.565575626581229</v>
      </c>
      <c r="AA372" s="9">
        <f t="shared" si="132"/>
        <v>16.564867888202954</v>
      </c>
      <c r="AC372" s="9">
        <v>18.560972095734073</v>
      </c>
      <c r="AD372" s="9">
        <v>18.560972095734073</v>
      </c>
      <c r="AE372" s="9">
        <f t="shared" si="133"/>
        <v>18.560972095734073</v>
      </c>
      <c r="AF372" s="9">
        <f t="shared" ca="1" si="127"/>
        <v>0.65804785558693191</v>
      </c>
    </row>
    <row r="373" spans="1:32">
      <c r="A373" s="6">
        <v>1.7051355340237138</v>
      </c>
      <c r="B373" s="6">
        <v>3.7649933965093051E-2</v>
      </c>
      <c r="C373" s="6">
        <v>9.5566127380759056</v>
      </c>
      <c r="D373" s="6">
        <v>0.63679533480814443</v>
      </c>
      <c r="E373" s="6">
        <v>3.8303395042290722</v>
      </c>
      <c r="F373" s="6">
        <v>1.1682812104153124</v>
      </c>
      <c r="G373" s="6">
        <v>6.1589017309932705</v>
      </c>
      <c r="H373" s="6">
        <v>3.7578599118660621</v>
      </c>
      <c r="I373" s="40">
        <f>SUMPRODUCT(J373:O373,Results!B$12:G$12)+Results!$E$5*H373-AD373+AE373</f>
        <v>72.479455736832264</v>
      </c>
      <c r="J373" s="9">
        <f>SUMPRODUCT($A373:$F373,Results!$B$15:$G$15)</f>
        <v>36.856806112169785</v>
      </c>
      <c r="K373" s="9">
        <f>SUMPRODUCT($A373:$F373,Results!$B$16:$G$16)</f>
        <v>-12.609673209998315</v>
      </c>
      <c r="L373" s="9">
        <f>SUMPRODUCT($A373:$F373,Results!$B$17:$G$17)</f>
        <v>7.955070952238267</v>
      </c>
      <c r="M373" s="9">
        <f>SUMPRODUCT($A373:$F373,Results!$B$18:$G$18)</f>
        <v>-25.971362500663588</v>
      </c>
      <c r="N373" s="9">
        <f>SUMPRODUCT($A373:$F373,Results!$B$19:$G$19)</f>
        <v>-38.397143375889364</v>
      </c>
      <c r="O373" s="9">
        <f>SUMPRODUCT($A373:$F373,Results!$B$20:$G$20)</f>
        <v>-3.5126331051119126</v>
      </c>
      <c r="P373" s="9" cm="1">
        <f t="array" ref="P373">SUMPRODUCT(J373:O373,TRANSPOSE(BQ$20:BQ$25))+$AI$20-$BQ$27</f>
        <v>50.233002316747807</v>
      </c>
      <c r="Q373" s="27" cm="1">
        <f t="array" ref="Q373">SUMPRODUCT(J373:O373,TRANSPOSE(EX$20:EX$25))+$AI$20-$EX$27</f>
        <v>49.523579410476913</v>
      </c>
      <c r="R373" s="9">
        <f>I373-Results!$E$5*H373</f>
        <v>49.932296265635891</v>
      </c>
      <c r="S373" s="9" cm="1">
        <f t="array" ref="S373">SUMPRODUCT(J373:O373,TRANSPOSE(AW$28:AW$33))+$AI$20-$AH$26</f>
        <v>73.249794720006818</v>
      </c>
      <c r="T373" s="9">
        <f>SUMPRODUCT(J373:O373,Results!K$9:P$9)</f>
        <v>51.603123202988158</v>
      </c>
      <c r="U373" s="9">
        <f>SUMPRODUCT(J373:O373,Results!K$9:P$9)+$AI$20-$AH$31</f>
        <v>50.020894481915008</v>
      </c>
      <c r="V373" s="9">
        <f t="shared" si="134"/>
        <v>22.246453420084457</v>
      </c>
      <c r="W373" s="9">
        <f t="shared" si="128"/>
        <v>22.955876326355352</v>
      </c>
      <c r="X373" s="9">
        <f t="shared" si="129"/>
        <v>22.547159471196373</v>
      </c>
      <c r="Y373" s="9">
        <f t="shared" si="130"/>
        <v>-0.77033898317455396</v>
      </c>
      <c r="Z373" s="9">
        <f t="shared" si="131"/>
        <v>39.737232309742133</v>
      </c>
      <c r="AA373" s="9">
        <f t="shared" si="132"/>
        <v>22.458561254917257</v>
      </c>
      <c r="AC373" s="9">
        <v>22.938232817647147</v>
      </c>
      <c r="AD373" s="9">
        <v>22.938232817647147</v>
      </c>
      <c r="AE373" s="9">
        <f t="shared" si="133"/>
        <v>22.938232817647147</v>
      </c>
      <c r="AF373" s="9">
        <f t="shared" ca="1" si="127"/>
        <v>0.7114669071922417</v>
      </c>
    </row>
    <row r="374" spans="1:32">
      <c r="A374" s="6">
        <v>5.1914258692841351</v>
      </c>
      <c r="B374" s="6">
        <v>-1.0670639545464573</v>
      </c>
      <c r="C374" s="6">
        <v>2.4223363016080026</v>
      </c>
      <c r="D374" s="6">
        <v>0.90061040611599308</v>
      </c>
      <c r="E374" s="6">
        <v>2.2191451534151634</v>
      </c>
      <c r="F374" s="6">
        <v>-0.15278871312382336</v>
      </c>
      <c r="G374" s="6">
        <v>-0.43904187663841698</v>
      </c>
      <c r="H374" s="6">
        <v>-2.8400836957656255</v>
      </c>
      <c r="I374" s="40">
        <f>SUMPRODUCT(J374:O374,Results!B$12:G$12)+Results!$E$5*H374-AD374+AE374</f>
        <v>28.083066834766399</v>
      </c>
      <c r="J374" s="9">
        <f>SUMPRODUCT($A374:$F374,Results!$B$15:$G$15)</f>
        <v>32.593601798979016</v>
      </c>
      <c r="K374" s="9">
        <f>SUMPRODUCT($A374:$F374,Results!$B$16:$G$16)</f>
        <v>-15.911409218862246</v>
      </c>
      <c r="L374" s="9">
        <f>SUMPRODUCT($A374:$F374,Results!$B$17:$G$17)</f>
        <v>-5.0107282768345049</v>
      </c>
      <c r="M374" s="9">
        <f>SUMPRODUCT($A374:$F374,Results!$B$18:$G$18)</f>
        <v>-10.305897341123714</v>
      </c>
      <c r="N374" s="9">
        <f>SUMPRODUCT($A374:$F374,Results!$B$19:$G$19)</f>
        <v>-11.394581514914062</v>
      </c>
      <c r="O374" s="9">
        <f>SUMPRODUCT($A374:$F374,Results!$B$20:$G$20)</f>
        <v>13.809319035203604</v>
      </c>
      <c r="P374" s="9" cm="1">
        <f t="array" ref="P374">SUMPRODUCT(J374:O374,TRANSPOSE(BQ$20:BQ$25))+$AI$20-$BQ$27</f>
        <v>37.612021308850707</v>
      </c>
      <c r="Q374" s="27" cm="1">
        <f t="array" ref="Q374">SUMPRODUCT(J374:O374,TRANSPOSE(EX$20:EX$25))+$AI$20-$EX$27</f>
        <v>44.649124438548853</v>
      </c>
      <c r="R374" s="9">
        <f>I374-Results!$E$5*H374</f>
        <v>45.123569009360153</v>
      </c>
      <c r="S374" s="9" cm="1">
        <f t="array" ref="S374">SUMPRODUCT(J374:O374,TRANSPOSE(AW$28:AW$33))+$AI$20-$AH$26</f>
        <v>36.487658285647456</v>
      </c>
      <c r="T374" s="9">
        <f>SUMPRODUCT(J374:O374,Results!K$9:P$9)</f>
        <v>46.009107448282187</v>
      </c>
      <c r="U374" s="9">
        <f>SUMPRODUCT(J374:O374,Results!K$9:P$9)+$AI$20-$AH$31</f>
        <v>44.426878727209029</v>
      </c>
      <c r="V374" s="9">
        <f t="shared" si="134"/>
        <v>-9.5289544740843084</v>
      </c>
      <c r="W374" s="9">
        <f t="shared" si="128"/>
        <v>-16.566057603782454</v>
      </c>
      <c r="X374" s="9">
        <f t="shared" si="129"/>
        <v>-17.040502174593755</v>
      </c>
      <c r="Y374" s="9">
        <f t="shared" si="130"/>
        <v>-8.4045914508810569</v>
      </c>
      <c r="Z374" s="9">
        <f t="shared" si="131"/>
        <v>-4.6591565923237326</v>
      </c>
      <c r="AA374" s="9">
        <f t="shared" si="132"/>
        <v>-16.343811892442631</v>
      </c>
      <c r="AC374" s="9">
        <v>-16.595602711132699</v>
      </c>
      <c r="AD374" s="9">
        <v>-16.595602711132699</v>
      </c>
      <c r="AE374" s="9">
        <f t="shared" si="133"/>
        <v>-16.595602711132699</v>
      </c>
      <c r="AF374" s="9">
        <f t="shared" ca="1" si="127"/>
        <v>8.1408540312565725E-2</v>
      </c>
    </row>
    <row r="375" spans="1:32">
      <c r="A375" s="6">
        <v>-1.3777707028117403</v>
      </c>
      <c r="B375" s="6">
        <v>-1.0724310968669271</v>
      </c>
      <c r="C375" s="6">
        <v>3.3643161539215325</v>
      </c>
      <c r="D375" s="6">
        <v>2.8061980066790686</v>
      </c>
      <c r="E375" s="6">
        <v>3.7314831945243054</v>
      </c>
      <c r="F375" s="6">
        <v>0.95701178016946753</v>
      </c>
      <c r="G375" s="6">
        <v>1.9420187128724415</v>
      </c>
      <c r="H375" s="6">
        <v>-0.45902310625476694</v>
      </c>
      <c r="I375" s="40">
        <f>SUMPRODUCT(J375:O375,Results!B$12:G$12)+Results!$E$5*H375-AD375+AE375</f>
        <v>45.783434491442407</v>
      </c>
      <c r="J375" s="9">
        <f>SUMPRODUCT($A375:$F375,Results!$B$15:$G$15)</f>
        <v>16.384707236026163</v>
      </c>
      <c r="K375" s="9">
        <f>SUMPRODUCT($A375:$F375,Results!$B$16:$G$16)</f>
        <v>3.9159806055511015</v>
      </c>
      <c r="L375" s="9">
        <f>SUMPRODUCT($A375:$F375,Results!$B$17:$G$17)</f>
        <v>15.757691020542675</v>
      </c>
      <c r="M375" s="9">
        <f>SUMPRODUCT($A375:$F375,Results!$B$18:$G$18)</f>
        <v>-9.3949783009874874</v>
      </c>
      <c r="N375" s="9">
        <f>SUMPRODUCT($A375:$F375,Results!$B$19:$G$19)</f>
        <v>-22.932207365936673</v>
      </c>
      <c r="O375" s="9">
        <f>SUMPRODUCT($A375:$F375,Results!$B$20:$G$20)</f>
        <v>-3.678788761602457</v>
      </c>
      <c r="P375" s="9" cm="1">
        <f t="array" ref="P375">SUMPRODUCT(J375:O375,TRANSPOSE(BQ$20:BQ$25))+$AI$20-$BQ$27</f>
        <v>42.604471067599867</v>
      </c>
      <c r="Q375" s="27" cm="1">
        <f t="array" ref="Q375">SUMPRODUCT(J375:O375,TRANSPOSE(EX$20:EX$25))+$AI$20-$EX$27</f>
        <v>49.271938356213667</v>
      </c>
      <c r="R375" s="9">
        <f>I375-Results!$E$5*H375</f>
        <v>48.537573128971005</v>
      </c>
      <c r="S375" s="9" cm="1">
        <f t="array" ref="S375">SUMPRODUCT(J375:O375,TRANSPOSE(AW$28:AW$33))+$AI$20-$AH$26</f>
        <v>41.558266106071798</v>
      </c>
      <c r="T375" s="9">
        <f>SUMPRODUCT(J375:O375,Results!K$9:P$9)</f>
        <v>50.105956523594621</v>
      </c>
      <c r="U375" s="9">
        <f>SUMPRODUCT(J375:O375,Results!K$9:P$9)+$AI$20-$AH$31</f>
        <v>48.523727802521464</v>
      </c>
      <c r="V375" s="9">
        <f t="shared" si="134"/>
        <v>3.1789634238425393</v>
      </c>
      <c r="W375" s="9">
        <f t="shared" si="128"/>
        <v>-3.4885038647712605</v>
      </c>
      <c r="X375" s="9">
        <f t="shared" si="129"/>
        <v>-2.7541386375285981</v>
      </c>
      <c r="Y375" s="9">
        <f t="shared" si="130"/>
        <v>4.2251683853706083</v>
      </c>
      <c r="Z375" s="9">
        <f t="shared" si="131"/>
        <v>13.041211064352275</v>
      </c>
      <c r="AA375" s="9">
        <f t="shared" si="132"/>
        <v>-2.740293311079057</v>
      </c>
      <c r="AC375" s="9">
        <v>-3.520969045195514</v>
      </c>
      <c r="AD375" s="9">
        <v>-3.520969045195514</v>
      </c>
      <c r="AE375" s="9">
        <f t="shared" si="133"/>
        <v>-3.520969045195514</v>
      </c>
      <c r="AF375" s="9">
        <f t="shared" ca="1" si="127"/>
        <v>0.73065844584067441</v>
      </c>
    </row>
    <row r="376" spans="1:32">
      <c r="A376" s="6">
        <v>1.6201400815517781</v>
      </c>
      <c r="B376" s="6">
        <v>9.17967916093958</v>
      </c>
      <c r="C376" s="6">
        <v>-2.2550204905186906</v>
      </c>
      <c r="D376" s="6">
        <v>1.4717639102325657</v>
      </c>
      <c r="E376" s="6">
        <v>-1.3224033932458248</v>
      </c>
      <c r="F376" s="6">
        <v>0.62608501136163541</v>
      </c>
      <c r="G376" s="6">
        <v>3.9526015054265353</v>
      </c>
      <c r="H376" s="6">
        <v>1.5515596862993268</v>
      </c>
      <c r="I376" s="40">
        <f>SUMPRODUCT(J376:O376,Results!B$12:G$12)+Results!$E$5*H376-AD376+AE376</f>
        <v>-17.526958478300877</v>
      </c>
      <c r="J376" s="9">
        <f>SUMPRODUCT($A376:$F376,Results!$B$15:$G$15)</f>
        <v>-25.045161153033156</v>
      </c>
      <c r="K376" s="9">
        <f>SUMPRODUCT($A376:$F376,Results!$B$16:$G$16)</f>
        <v>-14.518258755615005</v>
      </c>
      <c r="L376" s="9">
        <f>SUMPRODUCT($A376:$F376,Results!$B$17:$G$17)</f>
        <v>5.5985672556097921</v>
      </c>
      <c r="M376" s="9">
        <f>SUMPRODUCT($A376:$F376,Results!$B$18:$G$18)</f>
        <v>18.168319746057886</v>
      </c>
      <c r="N376" s="9">
        <f>SUMPRODUCT($A376:$F376,Results!$B$19:$G$19)</f>
        <v>12.534457052430373</v>
      </c>
      <c r="O376" s="9">
        <f>SUMPRODUCT($A376:$F376,Results!$B$20:$G$20)</f>
        <v>24.616273256603808</v>
      </c>
      <c r="P376" s="9" cm="1">
        <f t="array" ref="P376">SUMPRODUCT(J376:O376,TRANSPOSE(BQ$20:BQ$25))+$AI$20-$BQ$27</f>
        <v>-25.226762194667508</v>
      </c>
      <c r="Q376" s="27" cm="1">
        <f t="array" ref="Q376">SUMPRODUCT(J376:O376,TRANSPOSE(EX$20:EX$25))+$AI$20-$EX$27</f>
        <v>-29.59081591704949</v>
      </c>
      <c r="R376" s="9">
        <f>I376-Results!$E$5*H376</f>
        <v>-26.836316596096836</v>
      </c>
      <c r="S376" s="9" cm="1">
        <f t="array" ref="S376">SUMPRODUCT(J376:O376,TRANSPOSE(AW$28:AW$33))+$AI$20-$AH$26</f>
        <v>-30.108506898294692</v>
      </c>
      <c r="T376" s="9">
        <f>SUMPRODUCT(J376:O376,Results!K$9:P$9)</f>
        <v>-26.978182160806099</v>
      </c>
      <c r="U376" s="9">
        <f>SUMPRODUCT(J376:O376,Results!K$9:P$9)+$AI$20-$AH$31</f>
        <v>-28.560410881879257</v>
      </c>
      <c r="V376" s="9">
        <f t="shared" si="134"/>
        <v>7.6998037163666311</v>
      </c>
      <c r="W376" s="9">
        <f t="shared" si="128"/>
        <v>12.063857438748613</v>
      </c>
      <c r="X376" s="9">
        <f t="shared" si="129"/>
        <v>9.3093581177959592</v>
      </c>
      <c r="Y376" s="9">
        <f t="shared" si="130"/>
        <v>12.581548419993815</v>
      </c>
      <c r="Z376" s="9">
        <f t="shared" si="131"/>
        <v>-50.269181905391008</v>
      </c>
      <c r="AA376" s="9">
        <f t="shared" si="132"/>
        <v>11.03345240357838</v>
      </c>
      <c r="AC376" s="9">
        <v>12.05090996853319</v>
      </c>
      <c r="AD376" s="9">
        <v>12.05090996853319</v>
      </c>
      <c r="AE376" s="9">
        <f t="shared" si="133"/>
        <v>12.05090996853319</v>
      </c>
      <c r="AF376" s="9">
        <f t="shared" ca="1" si="127"/>
        <v>0.75390296132392043</v>
      </c>
    </row>
    <row r="377" spans="1:32">
      <c r="A377" s="6">
        <v>0.75968468423664148</v>
      </c>
      <c r="B377" s="6">
        <v>1.578234352062168</v>
      </c>
      <c r="C377" s="6">
        <v>7.5743494941841583</v>
      </c>
      <c r="D377" s="6">
        <v>2.3961524680926836</v>
      </c>
      <c r="E377" s="6">
        <v>0.78908415222877826</v>
      </c>
      <c r="F377" s="6">
        <v>7.6704238809275322</v>
      </c>
      <c r="G377" s="6">
        <v>2.7233600165378697</v>
      </c>
      <c r="H377" s="6">
        <v>0.32231819741066126</v>
      </c>
      <c r="I377" s="40">
        <f>SUMPRODUCT(J377:O377,Results!B$12:G$12)+Results!$E$5*H377-AD377+AE377</f>
        <v>-0.99190388646409033</v>
      </c>
      <c r="J377" s="9">
        <f>SUMPRODUCT($A377:$F377,Results!$B$15:$G$15)</f>
        <v>15.164129141803235</v>
      </c>
      <c r="K377" s="9">
        <f>SUMPRODUCT($A377:$F377,Results!$B$16:$G$16)</f>
        <v>-10.722796098479066</v>
      </c>
      <c r="L377" s="9">
        <f>SUMPRODUCT($A377:$F377,Results!$B$17:$G$17)</f>
        <v>13.216576118816615</v>
      </c>
      <c r="M377" s="9">
        <f>SUMPRODUCT($A377:$F377,Results!$B$18:$G$18)</f>
        <v>-8.6452809684073255</v>
      </c>
      <c r="N377" s="9">
        <f>SUMPRODUCT($A377:$F377,Results!$B$19:$G$19)</f>
        <v>-25.821606388902065</v>
      </c>
      <c r="O377" s="9">
        <f>SUMPRODUCT($A377:$F377,Results!$B$20:$G$20)</f>
        <v>-8.1082565744226454</v>
      </c>
      <c r="P377" s="9" cm="1">
        <f t="array" ref="P377">SUMPRODUCT(J377:O377,TRANSPOSE(BQ$20:BQ$25))+$AI$20-$BQ$27</f>
        <v>17.064012775118066</v>
      </c>
      <c r="Q377" s="27" cm="1">
        <f t="array" ref="Q377">SUMPRODUCT(J377:O377,TRANSPOSE(EX$20:EX$25))+$AI$20-$EX$27</f>
        <v>-0.83751987302666464</v>
      </c>
      <c r="R377" s="9">
        <f>I377-Results!$E$5*H377</f>
        <v>-2.9258130709280579</v>
      </c>
      <c r="S377" s="9" cm="1">
        <f t="array" ref="S377">SUMPRODUCT(J377:O377,TRANSPOSE(AW$28:AW$33))+$AI$20-$AH$26</f>
        <v>38.554654606452686</v>
      </c>
      <c r="T377" s="9">
        <f>SUMPRODUCT(J377:O377,Results!K$9:P$9)</f>
        <v>-0.78130611690369278</v>
      </c>
      <c r="U377" s="9">
        <f>SUMPRODUCT(J377:O377,Results!K$9:P$9)+$AI$20-$AH$31</f>
        <v>-2.3635348379768502</v>
      </c>
      <c r="V377" s="9">
        <f t="shared" si="134"/>
        <v>-18.055916661582156</v>
      </c>
      <c r="W377" s="9">
        <f t="shared" si="128"/>
        <v>-0.15438401343742569</v>
      </c>
      <c r="X377" s="9">
        <f t="shared" si="129"/>
        <v>1.9339091844639675</v>
      </c>
      <c r="Y377" s="9">
        <f t="shared" si="130"/>
        <v>-39.546558492916773</v>
      </c>
      <c r="Z377" s="9">
        <f t="shared" si="131"/>
        <v>-33.734127313554225</v>
      </c>
      <c r="AA377" s="9">
        <f t="shared" si="132"/>
        <v>1.3716309515127598</v>
      </c>
      <c r="AC377" s="9">
        <v>-4.3684606340693932E-2</v>
      </c>
      <c r="AD377" s="9">
        <v>-4.3684606340693932E-2</v>
      </c>
      <c r="AE377" s="9">
        <f t="shared" si="133"/>
        <v>-4.3684606340693932E-2</v>
      </c>
      <c r="AF377" s="9">
        <f t="shared" ca="1" si="127"/>
        <v>0.72772701527888473</v>
      </c>
    </row>
    <row r="378" spans="1:32">
      <c r="A378" s="6">
        <v>0.59236335724862699</v>
      </c>
      <c r="B378" s="6">
        <v>-0.61262453032885578</v>
      </c>
      <c r="C378" s="6">
        <v>0.65523239671886979</v>
      </c>
      <c r="D378" s="6">
        <v>4.8443378776995809</v>
      </c>
      <c r="E378" s="6">
        <v>0.46054220189070666</v>
      </c>
      <c r="F378" s="6">
        <v>7.6530638044856847</v>
      </c>
      <c r="G378" s="6">
        <v>17.462369919552437</v>
      </c>
      <c r="H378" s="6">
        <v>15.061328100425229</v>
      </c>
      <c r="I378" s="40">
        <f>SUMPRODUCT(J378:O378,Results!B$12:G$12)+Results!$E$5*H378-AD378+AE378</f>
        <v>93.138433674789681</v>
      </c>
      <c r="J378" s="9">
        <f>SUMPRODUCT($A378:$F378,Results!$B$15:$G$15)</f>
        <v>5.0288965750508083</v>
      </c>
      <c r="K378" s="9">
        <f>SUMPRODUCT($A378:$F378,Results!$B$16:$G$16)</f>
        <v>-1.2619036547296372</v>
      </c>
      <c r="L378" s="9">
        <f>SUMPRODUCT($A378:$F378,Results!$B$17:$G$17)</f>
        <v>13.895646813557171</v>
      </c>
      <c r="M378" s="9">
        <f>SUMPRODUCT($A378:$F378,Results!$B$18:$G$18)</f>
        <v>8.3092123419194053</v>
      </c>
      <c r="N378" s="9">
        <f>SUMPRODUCT($A378:$F378,Results!$B$19:$G$19)</f>
        <v>-6.6639206578012491</v>
      </c>
      <c r="O378" s="9">
        <f>SUMPRODUCT($A378:$F378,Results!$B$20:$G$20)</f>
        <v>-0.59857575193176515</v>
      </c>
      <c r="P378" s="9" cm="1">
        <f t="array" ref="P378">SUMPRODUCT(J378:O378,TRANSPOSE(BQ$20:BQ$25))+$AI$20-$BQ$27</f>
        <v>15.519409136897757</v>
      </c>
      <c r="Q378" s="27" cm="1">
        <f t="array" ref="Q378">SUMPRODUCT(J378:O378,TRANSPOSE(EX$20:EX$25))+$AI$20-$EX$27</f>
        <v>6.2775174688964483</v>
      </c>
      <c r="R378" s="9">
        <f>I378-Results!$E$5*H378</f>
        <v>2.7704650722383093</v>
      </c>
      <c r="S378" s="9" cm="1">
        <f t="array" ref="S378">SUMPRODUCT(J378:O378,TRANSPOSE(AW$28:AW$33))+$AI$20-$AH$26</f>
        <v>8.9861933961753806</v>
      </c>
      <c r="T378" s="9">
        <f>SUMPRODUCT(J378:O378,Results!K$9:P$9)</f>
        <v>4.8317148520533264</v>
      </c>
      <c r="U378" s="9">
        <f>SUMPRODUCT(J378:O378,Results!K$9:P$9)+$AI$20-$AH$31</f>
        <v>3.2494861309801664</v>
      </c>
      <c r="V378" s="9">
        <f t="shared" si="134"/>
        <v>77.619024537891931</v>
      </c>
      <c r="W378" s="9">
        <f t="shared" si="128"/>
        <v>86.860916205893233</v>
      </c>
      <c r="X378" s="9">
        <f t="shared" si="129"/>
        <v>90.367968602551372</v>
      </c>
      <c r="Y378" s="9">
        <f t="shared" si="130"/>
        <v>84.1522402786143</v>
      </c>
      <c r="Z378" s="9">
        <f t="shared" si="131"/>
        <v>60.39621024769955</v>
      </c>
      <c r="AA378" s="9">
        <f t="shared" si="132"/>
        <v>89.888947543809508</v>
      </c>
      <c r="AC378" s="9">
        <v>86.965630080172247</v>
      </c>
      <c r="AD378" s="9">
        <v>86.965630080172247</v>
      </c>
      <c r="AE378" s="9">
        <f t="shared" si="133"/>
        <v>86.965630080172247</v>
      </c>
      <c r="AF378" s="9">
        <f t="shared" ca="1" si="127"/>
        <v>0.42106582759428113</v>
      </c>
    </row>
    <row r="379" spans="1:32">
      <c r="A379" s="6">
        <v>1.2965389395670663</v>
      </c>
      <c r="B379" s="6">
        <v>3.4043191541141575</v>
      </c>
      <c r="C379" s="6">
        <v>17.788664765056215</v>
      </c>
      <c r="D379" s="6">
        <v>5.0565419922320203</v>
      </c>
      <c r="E379" s="6">
        <v>1.3653525026709974</v>
      </c>
      <c r="F379" s="6">
        <v>5.6889045131606775</v>
      </c>
      <c r="G379" s="6">
        <v>2.1544627914182005E-2</v>
      </c>
      <c r="H379" s="6">
        <v>-2.3794971912130265</v>
      </c>
      <c r="I379" s="40">
        <f>SUMPRODUCT(J379:O379,Results!B$12:G$12)+Results!$E$5*H379-AD379+AE379</f>
        <v>-0.83703628784546069</v>
      </c>
      <c r="J379" s="9">
        <f>SUMPRODUCT($A379:$F379,Results!$B$15:$G$15)</f>
        <v>31.122136593450602</v>
      </c>
      <c r="K379" s="9">
        <f>SUMPRODUCT($A379:$F379,Results!$B$16:$G$16)</f>
        <v>-25.749402758869518</v>
      </c>
      <c r="L379" s="9">
        <f>SUMPRODUCT($A379:$F379,Results!$B$17:$G$17)</f>
        <v>12.765667822487835</v>
      </c>
      <c r="M379" s="9">
        <f>SUMPRODUCT($A379:$F379,Results!$B$18:$G$18)</f>
        <v>-30.28976757226738</v>
      </c>
      <c r="N379" s="9">
        <f>SUMPRODUCT($A379:$F379,Results!$B$19:$G$19)</f>
        <v>-61.124155591388714</v>
      </c>
      <c r="O379" s="9">
        <f>SUMPRODUCT($A379:$F379,Results!$B$20:$G$20)</f>
        <v>-5.0643695800708279</v>
      </c>
      <c r="P379" s="9" cm="1">
        <f t="array" ref="P379">SUMPRODUCT(J379:O379,TRANSPOSE(BQ$20:BQ$25))+$AI$20-$BQ$27</f>
        <v>35.481758395474607</v>
      </c>
      <c r="Q379" s="27" cm="1">
        <f t="array" ref="Q379">SUMPRODUCT(J379:O379,TRANSPOSE(EX$20:EX$25))+$AI$20-$EX$27</f>
        <v>13.774828871686687</v>
      </c>
      <c r="R379" s="9">
        <f>I379-Results!$E$5*H379</f>
        <v>13.439946859432698</v>
      </c>
      <c r="S379" s="9" cm="1">
        <f t="array" ref="S379">SUMPRODUCT(J379:O379,TRANSPOSE(AW$28:AW$33))+$AI$20-$AH$26</f>
        <v>92.097536102611357</v>
      </c>
      <c r="T379" s="9">
        <f>SUMPRODUCT(J379:O379,Results!K$9:P$9)</f>
        <v>15.159794379347591</v>
      </c>
      <c r="U379" s="9">
        <f>SUMPRODUCT(J379:O379,Results!K$9:P$9)+$AI$20-$AH$31</f>
        <v>13.577565658274438</v>
      </c>
      <c r="V379" s="9">
        <f t="shared" si="134"/>
        <v>-36.318794683320064</v>
      </c>
      <c r="W379" s="9">
        <f t="shared" si="128"/>
        <v>-14.611865159532147</v>
      </c>
      <c r="X379" s="9">
        <f t="shared" si="129"/>
        <v>-14.276983147278159</v>
      </c>
      <c r="Y379" s="9">
        <f t="shared" si="130"/>
        <v>-92.934572390456822</v>
      </c>
      <c r="Z379" s="9">
        <f t="shared" si="131"/>
        <v>-33.579259714935588</v>
      </c>
      <c r="AA379" s="9">
        <f t="shared" si="132"/>
        <v>-14.414601946119898</v>
      </c>
      <c r="AC379" s="9">
        <v>-14.530040657855348</v>
      </c>
      <c r="AD379" s="9">
        <v>-14.530040657855348</v>
      </c>
      <c r="AE379" s="9">
        <f t="shared" si="133"/>
        <v>-14.530040657855348</v>
      </c>
      <c r="AF379" s="9">
        <f t="shared" ca="1" si="127"/>
        <v>0.66462571170925311</v>
      </c>
    </row>
    <row r="380" spans="1:32">
      <c r="A380" s="6">
        <v>0.56704352008254266</v>
      </c>
      <c r="B380" s="6">
        <v>1.9120168349801292</v>
      </c>
      <c r="C380" s="6">
        <v>-3.1264276320680064</v>
      </c>
      <c r="D380" s="6">
        <v>4.4416930000260111</v>
      </c>
      <c r="E380" s="6">
        <v>4.066474586552097</v>
      </c>
      <c r="F380" s="6">
        <v>-0.32221607949190667</v>
      </c>
      <c r="G380" s="6">
        <v>2.9804224735925411</v>
      </c>
      <c r="H380" s="6">
        <v>0.5793806544653326</v>
      </c>
      <c r="I380" s="40">
        <f>SUMPRODUCT(J380:O380,Results!B$12:G$12)+Results!$E$5*H380-AD380+AE380</f>
        <v>62.454704710325345</v>
      </c>
      <c r="J380" s="9">
        <f>SUMPRODUCT($A380:$F380,Results!$B$15:$G$15)</f>
        <v>5.1934849678867572</v>
      </c>
      <c r="K380" s="9">
        <f>SUMPRODUCT($A380:$F380,Results!$B$16:$G$16)</f>
        <v>0.79671094119725683</v>
      </c>
      <c r="L380" s="9">
        <f>SUMPRODUCT($A380:$F380,Results!$B$17:$G$17)</f>
        <v>17.449813870411745</v>
      </c>
      <c r="M380" s="9">
        <f>SUMPRODUCT($A380:$F380,Results!$B$18:$G$18)</f>
        <v>8.6912148098227497</v>
      </c>
      <c r="N380" s="9">
        <f>SUMPRODUCT($A380:$F380,Results!$B$19:$G$19)</f>
        <v>-3.3319560570622881</v>
      </c>
      <c r="O380" s="9">
        <f>SUMPRODUCT($A380:$F380,Results!$B$20:$G$20)</f>
        <v>18.887784916984401</v>
      </c>
      <c r="P380" s="9" cm="1">
        <f t="array" ref="P380">SUMPRODUCT(J380:O380,TRANSPOSE(BQ$20:BQ$25))+$AI$20-$BQ$27</f>
        <v>44.004737025448158</v>
      </c>
      <c r="Q380" s="27" cm="1">
        <f t="array" ref="Q380">SUMPRODUCT(J380:O380,TRANSPOSE(EX$20:EX$25))+$AI$20-$EX$27</f>
        <v>58.905591474708814</v>
      </c>
      <c r="R380" s="9">
        <f>I380-Results!$E$5*H380</f>
        <v>58.978420783533352</v>
      </c>
      <c r="S380" s="9" cm="1">
        <f t="array" ref="S380">SUMPRODUCT(J380:O380,TRANSPOSE(AW$28:AW$33))+$AI$20-$AH$26</f>
        <v>16.770219088047746</v>
      </c>
      <c r="T380" s="9">
        <f>SUMPRODUCT(J380:O380,Results!K$9:P$9)</f>
        <v>60.542336877539881</v>
      </c>
      <c r="U380" s="9">
        <f>SUMPRODUCT(J380:O380,Results!K$9:P$9)+$AI$20-$AH$31</f>
        <v>58.960108156466731</v>
      </c>
      <c r="V380" s="9">
        <f t="shared" si="134"/>
        <v>18.449967684877187</v>
      </c>
      <c r="W380" s="9">
        <f t="shared" si="128"/>
        <v>3.5491132356165309</v>
      </c>
      <c r="X380" s="9">
        <f t="shared" si="129"/>
        <v>3.4762839267919929</v>
      </c>
      <c r="Y380" s="9">
        <f t="shared" si="130"/>
        <v>45.684485622277599</v>
      </c>
      <c r="Z380" s="9">
        <f t="shared" si="131"/>
        <v>29.712481283235213</v>
      </c>
      <c r="AA380" s="9">
        <f t="shared" si="132"/>
        <v>3.4945965538586137</v>
      </c>
      <c r="AC380" s="9">
        <v>3.4770007234456131</v>
      </c>
      <c r="AD380" s="9">
        <v>3.4770007234456131</v>
      </c>
      <c r="AE380" s="9">
        <f t="shared" si="133"/>
        <v>3.4770007234456131</v>
      </c>
      <c r="AF380" s="9">
        <f t="shared" ca="1" si="127"/>
        <v>0.94340931502672998</v>
      </c>
    </row>
    <row r="381" spans="1:32">
      <c r="A381" s="6">
        <v>0.93950855815285417</v>
      </c>
      <c r="B381" s="6">
        <v>8.7272497563015552</v>
      </c>
      <c r="C381" s="6">
        <v>1.0660114865961665</v>
      </c>
      <c r="D381" s="6">
        <v>3.3526463645598903</v>
      </c>
      <c r="E381" s="6">
        <v>0.86760545573973635</v>
      </c>
      <c r="F381" s="6">
        <v>1.6972266677188292</v>
      </c>
      <c r="G381" s="6">
        <v>-0.11009647687777945</v>
      </c>
      <c r="H381" s="6">
        <v>-2.5111382960049879</v>
      </c>
      <c r="I381" s="40">
        <f>SUMPRODUCT(J381:O381,Results!B$12:G$12)+Results!$E$5*H381-AD381+AE381</f>
        <v>-13.976053399909347</v>
      </c>
      <c r="J381" s="9">
        <f>SUMPRODUCT($A381:$F381,Results!$B$15:$G$15)</f>
        <v>-13.086657824467528</v>
      </c>
      <c r="K381" s="9">
        <f>SUMPRODUCT($A381:$F381,Results!$B$16:$G$16)</f>
        <v>-14.182661081602328</v>
      </c>
      <c r="L381" s="9">
        <f>SUMPRODUCT($A381:$F381,Results!$B$17:$G$17)</f>
        <v>15.332155500164308</v>
      </c>
      <c r="M381" s="9">
        <f>SUMPRODUCT($A381:$F381,Results!$B$18:$G$18)</f>
        <v>10.297250301444006</v>
      </c>
      <c r="N381" s="9">
        <f>SUMPRODUCT($A381:$F381,Results!$B$19:$G$19)</f>
        <v>-5.1603107129876538</v>
      </c>
      <c r="O381" s="9">
        <f>SUMPRODUCT($A381:$F381,Results!$B$20:$G$20)</f>
        <v>21.57467630115929</v>
      </c>
      <c r="P381" s="9" cm="1">
        <f t="array" ref="P381">SUMPRODUCT(J381:O381,TRANSPOSE(BQ$20:BQ$25))+$AI$20-$BQ$27</f>
        <v>3.4242490696210339</v>
      </c>
      <c r="Q381" s="27" cm="1">
        <f t="array" ref="Q381">SUMPRODUCT(J381:O381,TRANSPOSE(EX$20:EX$25))+$AI$20-$EX$27</f>
        <v>-0.82866182332157479</v>
      </c>
      <c r="R381" s="9">
        <f>I381-Results!$E$5*H381</f>
        <v>1.09077637612058</v>
      </c>
      <c r="S381" s="9" cm="1">
        <f t="array" ref="S381">SUMPRODUCT(J381:O381,TRANSPOSE(AW$28:AW$33))+$AI$20-$AH$26</f>
        <v>3.232612447236221</v>
      </c>
      <c r="T381" s="9">
        <f>SUMPRODUCT(J381:O381,Results!K$9:P$9)</f>
        <v>1.9798348482422767</v>
      </c>
      <c r="U381" s="9">
        <f>SUMPRODUCT(J381:O381,Results!K$9:P$9)+$AI$20-$AH$31</f>
        <v>0.39760612716911936</v>
      </c>
      <c r="V381" s="9">
        <f t="shared" si="134"/>
        <v>-17.400302469530381</v>
      </c>
      <c r="W381" s="9">
        <f t="shared" si="128"/>
        <v>-13.147391576587772</v>
      </c>
      <c r="X381" s="9">
        <f t="shared" si="129"/>
        <v>-15.066829776029927</v>
      </c>
      <c r="Y381" s="9">
        <f t="shared" si="130"/>
        <v>-17.208665847145568</v>
      </c>
      <c r="Z381" s="9">
        <f t="shared" si="131"/>
        <v>-46.718276826999478</v>
      </c>
      <c r="AA381" s="9">
        <f t="shared" si="132"/>
        <v>-14.373659527078466</v>
      </c>
      <c r="AC381" s="9">
        <v>-13.160483768163182</v>
      </c>
      <c r="AD381" s="9">
        <v>-13.160483768163182</v>
      </c>
      <c r="AE381" s="9">
        <f t="shared" si="133"/>
        <v>-13.160483768163182</v>
      </c>
      <c r="AF381" s="9">
        <f t="shared" ca="1" si="127"/>
        <v>0.75411235723178094</v>
      </c>
    </row>
    <row r="382" spans="1:32">
      <c r="A382" s="6">
        <v>0.30588746892500018</v>
      </c>
      <c r="B382" s="6">
        <v>6.0761928162366203</v>
      </c>
      <c r="C382" s="6">
        <v>-0.35897571801429112</v>
      </c>
      <c r="D382" s="6">
        <v>1.7554275208538166</v>
      </c>
      <c r="E382" s="6">
        <v>-3.5728049272853015</v>
      </c>
      <c r="F382" s="6">
        <v>-9.6138930622294963E-2</v>
      </c>
      <c r="G382" s="6">
        <v>6.764658988713049</v>
      </c>
      <c r="H382" s="6">
        <v>4.3636171695858401</v>
      </c>
      <c r="I382" s="40">
        <f>SUMPRODUCT(J382:O382,Results!B$12:G$12)+Results!$E$5*H382-AD382+AE382</f>
        <v>-23.156364495752157</v>
      </c>
      <c r="J382" s="9">
        <f>SUMPRODUCT($A382:$F382,Results!$B$15:$G$15)</f>
        <v>-27.979141940668814</v>
      </c>
      <c r="K382" s="9">
        <f>SUMPRODUCT($A382:$F382,Results!$B$16:$G$16)</f>
        <v>-10.499525459484921</v>
      </c>
      <c r="L382" s="9">
        <f>SUMPRODUCT($A382:$F382,Results!$B$17:$G$17)</f>
        <v>-3.3306258000936886</v>
      </c>
      <c r="M382" s="9">
        <f>SUMPRODUCT($A382:$F382,Results!$B$18:$G$18)</f>
        <v>13.318621304974288</v>
      </c>
      <c r="N382" s="9">
        <f>SUMPRODUCT($A382:$F382,Results!$B$19:$G$19)</f>
        <v>9.8551225387618739</v>
      </c>
      <c r="O382" s="9">
        <f>SUMPRODUCT($A382:$F382,Results!$B$20:$G$20)</f>
        <v>14.398574503628151</v>
      </c>
      <c r="P382" s="9" cm="1">
        <f t="array" ref="P382">SUMPRODUCT(J382:O382,TRANSPOSE(BQ$20:BQ$25))+$AI$20-$BQ$27</f>
        <v>-45.20268457595877</v>
      </c>
      <c r="Q382" s="27" cm="1">
        <f t="array" ref="Q382">SUMPRODUCT(J382:O382,TRANSPOSE(EX$20:EX$25))+$AI$20-$EX$27</f>
        <v>-51.744353857013444</v>
      </c>
      <c r="R382" s="9">
        <f>I382-Results!$E$5*H382</f>
        <v>-49.338067513267198</v>
      </c>
      <c r="S382" s="9" cm="1">
        <f t="array" ref="S382">SUMPRODUCT(J382:O382,TRANSPOSE(AW$28:AW$33))+$AI$20-$AH$26</f>
        <v>-37.605604243089019</v>
      </c>
      <c r="T382" s="9">
        <f>SUMPRODUCT(J382:O382,Results!K$9:P$9)</f>
        <v>-50.659811499329891</v>
      </c>
      <c r="U382" s="9">
        <f>SUMPRODUCT(J382:O382,Results!K$9:P$9)+$AI$20-$AH$31</f>
        <v>-52.242040220403048</v>
      </c>
      <c r="V382" s="9">
        <f t="shared" si="134"/>
        <v>22.046320080206613</v>
      </c>
      <c r="W382" s="9">
        <f t="shared" si="128"/>
        <v>28.587989361261286</v>
      </c>
      <c r="X382" s="9">
        <f t="shared" si="129"/>
        <v>26.181703017515041</v>
      </c>
      <c r="Y382" s="9">
        <f t="shared" si="130"/>
        <v>14.449239747336861</v>
      </c>
      <c r="Z382" s="9">
        <f t="shared" si="131"/>
        <v>-55.898587922842289</v>
      </c>
      <c r="AA382" s="9">
        <f t="shared" si="132"/>
        <v>29.085675724650891</v>
      </c>
      <c r="AC382" s="9">
        <v>28.591960297641194</v>
      </c>
      <c r="AD382" s="9">
        <v>28.591960297641194</v>
      </c>
      <c r="AE382" s="9">
        <f t="shared" si="133"/>
        <v>28.591960297641194</v>
      </c>
      <c r="AF382" s="9">
        <f t="shared" ca="1" si="127"/>
        <v>0.32275962430309346</v>
      </c>
    </row>
    <row r="383" spans="1:32">
      <c r="A383" s="6">
        <v>-0.19574609911220922</v>
      </c>
      <c r="B383" s="6">
        <v>-0.6431461413054278</v>
      </c>
      <c r="C383" s="6">
        <v>-0.76931821565632652</v>
      </c>
      <c r="D383" s="6">
        <v>3.8980395440820321</v>
      </c>
      <c r="E383" s="6">
        <v>3.6753541996848837</v>
      </c>
      <c r="F383" s="6">
        <v>3.9714103199963997</v>
      </c>
      <c r="G383" s="6">
        <v>-0.62360810439671099</v>
      </c>
      <c r="H383" s="6">
        <v>-3.0246499235239197</v>
      </c>
      <c r="I383" s="40">
        <f>SUMPRODUCT(J383:O383,Results!B$12:G$12)+Results!$E$5*H383-AD383+AE383</f>
        <v>27.697072725228459</v>
      </c>
      <c r="J383" s="9">
        <f>SUMPRODUCT($A383:$F383,Results!$B$15:$G$15)</f>
        <v>11.990343248115499</v>
      </c>
      <c r="K383" s="9">
        <f>SUMPRODUCT($A383:$F383,Results!$B$16:$G$16)</f>
        <v>4.3366179002368579</v>
      </c>
      <c r="L383" s="9">
        <f>SUMPRODUCT($A383:$F383,Results!$B$17:$G$17)</f>
        <v>19.793905483543163</v>
      </c>
      <c r="M383" s="9">
        <f>SUMPRODUCT($A383:$F383,Results!$B$18:$G$18)</f>
        <v>4.0125619027105923</v>
      </c>
      <c r="N383" s="9">
        <f>SUMPRODUCT($A383:$F383,Results!$B$19:$G$19)</f>
        <v>-9.7915141626573092</v>
      </c>
      <c r="O383" s="9">
        <f>SUMPRODUCT($A383:$F383,Results!$B$20:$G$20)</f>
        <v>2.6397999849248999</v>
      </c>
      <c r="P383" s="9" cm="1">
        <f t="array" ref="P383">SUMPRODUCT(J383:O383,TRANSPOSE(BQ$20:BQ$25))+$AI$20-$BQ$27</f>
        <v>43.405230477593541</v>
      </c>
      <c r="Q383" s="27" cm="1">
        <f t="array" ref="Q383">SUMPRODUCT(J383:O383,TRANSPOSE(EX$20:EX$25))+$AI$20-$EX$27</f>
        <v>48.112202801422512</v>
      </c>
      <c r="R383" s="9">
        <f>I383-Results!$E$5*H383</f>
        <v>45.844972266371975</v>
      </c>
      <c r="S383" s="9" cm="1">
        <f t="array" ref="S383">SUMPRODUCT(J383:O383,TRANSPOSE(AW$28:AW$33))+$AI$20-$AH$26</f>
        <v>24.974677414605154</v>
      </c>
      <c r="T383" s="9">
        <f>SUMPRODUCT(J383:O383,Results!K$9:P$9)</f>
        <v>48.246017051551114</v>
      </c>
      <c r="U383" s="9">
        <f>SUMPRODUCT(J383:O383,Results!K$9:P$9)+$AI$20-$AH$31</f>
        <v>46.663788330477956</v>
      </c>
      <c r="V383" s="9">
        <f t="shared" si="134"/>
        <v>-15.708157752365082</v>
      </c>
      <c r="W383" s="9">
        <f t="shared" si="128"/>
        <v>-20.415130076194053</v>
      </c>
      <c r="X383" s="9">
        <f t="shared" si="129"/>
        <v>-18.147899541143516</v>
      </c>
      <c r="Y383" s="9">
        <f t="shared" si="130"/>
        <v>2.7223953106233054</v>
      </c>
      <c r="Z383" s="9">
        <f t="shared" si="131"/>
        <v>-5.0451507018616724</v>
      </c>
      <c r="AA383" s="9">
        <f t="shared" si="132"/>
        <v>-18.966715605249497</v>
      </c>
      <c r="AC383" s="9">
        <v>-20.404155491960772</v>
      </c>
      <c r="AD383" s="9">
        <v>-20.404155491960772</v>
      </c>
      <c r="AE383" s="9">
        <f t="shared" si="133"/>
        <v>-20.404155491960772</v>
      </c>
      <c r="AF383" s="9">
        <f t="shared" ca="1" si="127"/>
        <v>0.45880401670254822</v>
      </c>
    </row>
    <row r="384" spans="1:32">
      <c r="A384" s="6">
        <v>-1.0148091426801016</v>
      </c>
      <c r="B384" s="6">
        <v>-2.5402600190430333</v>
      </c>
      <c r="C384" s="6">
        <v>0.11966190467029117</v>
      </c>
      <c r="D384" s="6">
        <v>3.8852090333070461</v>
      </c>
      <c r="E384" s="6">
        <v>1.4577617991702969</v>
      </c>
      <c r="F384" s="6">
        <v>3.019787996955511</v>
      </c>
      <c r="G384" s="6">
        <v>1.2443046756840006</v>
      </c>
      <c r="H384" s="6">
        <v>-1.1567371434432079</v>
      </c>
      <c r="I384" s="40">
        <f>SUMPRODUCT(J384:O384,Results!B$12:G$12)+Results!$E$5*H384-AD384+AE384</f>
        <v>15.600141544602277</v>
      </c>
      <c r="J384" s="9">
        <f>SUMPRODUCT($A384:$F384,Results!$B$15:$G$15)</f>
        <v>6.4952976475125528</v>
      </c>
      <c r="K384" s="9">
        <f>SUMPRODUCT($A384:$F384,Results!$B$16:$G$16)</f>
        <v>6.5218259731720964</v>
      </c>
      <c r="L384" s="9">
        <f>SUMPRODUCT($A384:$F384,Results!$B$17:$G$17)</f>
        <v>11.009451974741818</v>
      </c>
      <c r="M384" s="9">
        <f>SUMPRODUCT($A384:$F384,Results!$B$18:$G$18)</f>
        <v>2.108328929551746</v>
      </c>
      <c r="N384" s="9">
        <f>SUMPRODUCT($A384:$F384,Results!$B$19:$G$19)</f>
        <v>-8.5100132844701744</v>
      </c>
      <c r="O384" s="9">
        <f>SUMPRODUCT($A384:$F384,Results!$B$20:$G$20)</f>
        <v>-3.3123110225897525</v>
      </c>
      <c r="P384" s="9" cm="1">
        <f t="array" ref="P384">SUMPRODUCT(J384:O384,TRANSPOSE(BQ$20:BQ$25))+$AI$20-$BQ$27</f>
        <v>21.705794420241055</v>
      </c>
      <c r="Q384" s="27" cm="1">
        <f t="array" ref="Q384">SUMPRODUCT(J384:O384,TRANSPOSE(EX$20:EX$25))+$AI$20-$EX$27</f>
        <v>24.720365112066219</v>
      </c>
      <c r="R384" s="9">
        <f>I384-Results!$E$5*H384</f>
        <v>22.540564405261524</v>
      </c>
      <c r="S384" s="9" cm="1">
        <f t="array" ref="S384">SUMPRODUCT(J384:O384,TRANSPOSE(AW$28:AW$33))+$AI$20-$AH$26</f>
        <v>12.444497678298823</v>
      </c>
      <c r="T384" s="9">
        <f>SUMPRODUCT(J384:O384,Results!K$9:P$9)</f>
        <v>23.768073649674953</v>
      </c>
      <c r="U384" s="9">
        <f>SUMPRODUCT(J384:O384,Results!K$9:P$9)+$AI$20-$AH$31</f>
        <v>22.185844928601796</v>
      </c>
      <c r="V384" s="9">
        <f t="shared" si="134"/>
        <v>-6.1056528756387785</v>
      </c>
      <c r="W384" s="9">
        <f t="shared" si="128"/>
        <v>-9.1202235674639418</v>
      </c>
      <c r="X384" s="9">
        <f t="shared" si="129"/>
        <v>-6.9404228606592469</v>
      </c>
      <c r="Y384" s="9">
        <f t="shared" si="130"/>
        <v>3.1556438663034534</v>
      </c>
      <c r="Z384" s="9">
        <f t="shared" si="131"/>
        <v>-17.142081882487854</v>
      </c>
      <c r="AA384" s="9">
        <f t="shared" si="132"/>
        <v>-6.5857033839995189</v>
      </c>
      <c r="AC384" s="9">
        <v>-9.0994677226838583</v>
      </c>
      <c r="AD384" s="9">
        <v>-9.0994677226838583</v>
      </c>
      <c r="AE384" s="9">
        <f t="shared" si="133"/>
        <v>-9.0994677226838583</v>
      </c>
      <c r="AF384" s="9">
        <f t="shared" ca="1" si="127"/>
        <v>0.15618055164484967</v>
      </c>
    </row>
    <row r="385" spans="1:32">
      <c r="A385" s="6">
        <v>0.88160862869205314</v>
      </c>
      <c r="B385" s="6">
        <v>6.1417018460210064</v>
      </c>
      <c r="C385" s="6">
        <v>3.9601531323978501</v>
      </c>
      <c r="D385" s="6">
        <v>0.29334199970166669</v>
      </c>
      <c r="E385" s="6">
        <v>-1.9457295011267768</v>
      </c>
      <c r="F385" s="6">
        <v>7.8037549662468635</v>
      </c>
      <c r="G385" s="6">
        <v>-3.265645392374291</v>
      </c>
      <c r="H385" s="6">
        <v>-5.6666872115014995</v>
      </c>
      <c r="I385" s="40">
        <f>SUMPRODUCT(J385:O385,Results!B$12:G$12)+Results!$E$5*H385-AD385+AE385</f>
        <v>-83.960505055820974</v>
      </c>
      <c r="J385" s="9">
        <f>SUMPRODUCT($A385:$F385,Results!$B$15:$G$15)</f>
        <v>-10.431147639539109</v>
      </c>
      <c r="K385" s="9">
        <f>SUMPRODUCT($A385:$F385,Results!$B$16:$G$16)</f>
        <v>-13.968338013364715</v>
      </c>
      <c r="L385" s="9">
        <f>SUMPRODUCT($A385:$F385,Results!$B$17:$G$17)</f>
        <v>9.0910962055051634</v>
      </c>
      <c r="M385" s="9">
        <f>SUMPRODUCT($A385:$F385,Results!$B$18:$G$18)</f>
        <v>5.8241111190935566</v>
      </c>
      <c r="N385" s="9">
        <f>SUMPRODUCT($A385:$F385,Results!$B$19:$G$19)</f>
        <v>-4.5026128895593489</v>
      </c>
      <c r="O385" s="9">
        <f>SUMPRODUCT($A385:$F385,Results!$B$20:$G$20)</f>
        <v>-1.6248807084659127</v>
      </c>
      <c r="P385" s="9" cm="1">
        <f t="array" ref="P385">SUMPRODUCT(J385:O385,TRANSPOSE(BQ$20:BQ$25))+$AI$20-$BQ$27</f>
        <v>-25.035020057446555</v>
      </c>
      <c r="Q385" s="27" cm="1">
        <f t="array" ref="Q385">SUMPRODUCT(J385:O385,TRANSPOSE(EX$20:EX$25))+$AI$20-$EX$27</f>
        <v>-49.386865994221786</v>
      </c>
      <c r="R385" s="9">
        <f>I385-Results!$E$5*H385</f>
        <v>-49.960381786811979</v>
      </c>
      <c r="S385" s="9" cm="1">
        <f t="array" ref="S385">SUMPRODUCT(J385:O385,TRANSPOSE(AW$28:AW$33))+$AI$20-$AH$26</f>
        <v>-6.2916688412512798</v>
      </c>
      <c r="T385" s="9">
        <f>SUMPRODUCT(J385:O385,Results!K$9:P$9)</f>
        <v>-48.69214355959835</v>
      </c>
      <c r="U385" s="9">
        <f>SUMPRODUCT(J385:O385,Results!K$9:P$9)+$AI$20-$AH$31</f>
        <v>-50.274372280671507</v>
      </c>
      <c r="V385" s="9">
        <f t="shared" si="134"/>
        <v>-58.925484998374415</v>
      </c>
      <c r="W385" s="9">
        <f t="shared" si="128"/>
        <v>-34.573639061599188</v>
      </c>
      <c r="X385" s="9">
        <f t="shared" si="129"/>
        <v>-34.000123269008995</v>
      </c>
      <c r="Y385" s="9">
        <f t="shared" si="130"/>
        <v>-77.668836214569694</v>
      </c>
      <c r="Z385" s="9">
        <f t="shared" si="131"/>
        <v>-116.70272848291111</v>
      </c>
      <c r="AA385" s="9">
        <f t="shared" si="132"/>
        <v>-33.686132775149467</v>
      </c>
      <c r="AC385" s="9">
        <v>-34.446153243071265</v>
      </c>
      <c r="AD385" s="9">
        <v>-34.446153243071265</v>
      </c>
      <c r="AE385" s="9">
        <f t="shared" si="133"/>
        <v>-34.446153243071265</v>
      </c>
      <c r="AF385" s="9">
        <f t="shared" ca="1" si="127"/>
        <v>0.28442578179017952</v>
      </c>
    </row>
    <row r="386" spans="1:32">
      <c r="A386" s="6">
        <v>-0.13686706862792952</v>
      </c>
      <c r="B386" s="6">
        <v>0.37735641524734381</v>
      </c>
      <c r="C386" s="6">
        <v>0.29646340900881729</v>
      </c>
      <c r="D386" s="6">
        <v>14.698510758583524</v>
      </c>
      <c r="E386" s="6">
        <v>3.1965086829503533</v>
      </c>
      <c r="F386" s="6">
        <v>0.48822376019748709</v>
      </c>
      <c r="G386" s="6">
        <v>-2.9797580357234414</v>
      </c>
      <c r="H386" s="6">
        <v>-5.3807998548506504</v>
      </c>
      <c r="I386" s="40">
        <f>SUMPRODUCT(J386:O386,Results!B$12:G$12)+Results!$E$5*H386-AD386+AE386</f>
        <v>40.969901972255613</v>
      </c>
      <c r="J386" s="9">
        <f>SUMPRODUCT($A386:$F386,Results!$B$15:$G$15)</f>
        <v>3.7204156625576639</v>
      </c>
      <c r="K386" s="9">
        <f>SUMPRODUCT($A386:$F386,Results!$B$16:$G$16)</f>
        <v>-1.7249473531850854</v>
      </c>
      <c r="L386" s="9">
        <f>SUMPRODUCT($A386:$F386,Results!$B$17:$G$17)</f>
        <v>23.224559989098665</v>
      </c>
      <c r="M386" s="9">
        <f>SUMPRODUCT($A386:$F386,Results!$B$18:$G$18)</f>
        <v>11.872964375256775</v>
      </c>
      <c r="N386" s="9">
        <f>SUMPRODUCT($A386:$F386,Results!$B$19:$G$19)</f>
        <v>-22.837031452588501</v>
      </c>
      <c r="O386" s="9">
        <f>SUMPRODUCT($A386:$F386,Results!$B$20:$G$20)</f>
        <v>30.409844519340773</v>
      </c>
      <c r="P386" s="9" cm="1">
        <f t="array" ref="P386">SUMPRODUCT(J386:O386,TRANSPOSE(BQ$20:BQ$25))+$AI$20-$BQ$27</f>
        <v>59.442028785887992</v>
      </c>
      <c r="Q386" s="27" cm="1">
        <f t="array" ref="Q386">SUMPRODUCT(J386:O386,TRANSPOSE(EX$20:EX$25))+$AI$20-$EX$27</f>
        <v>75.004468456613751</v>
      </c>
      <c r="R386" s="9">
        <f>I386-Results!$E$5*H386</f>
        <v>73.254701101359515</v>
      </c>
      <c r="S386" s="9" cm="1">
        <f t="array" ref="S386">SUMPRODUCT(J386:O386,TRANSPOSE(AW$28:AW$33))+$AI$20-$AH$26</f>
        <v>37.340224917674519</v>
      </c>
      <c r="T386" s="9">
        <f>SUMPRODUCT(J386:O386,Results!K$9:P$9)</f>
        <v>74.487827242771544</v>
      </c>
      <c r="U386" s="9">
        <f>SUMPRODUCT(J386:O386,Results!K$9:P$9)+$AI$20-$AH$31</f>
        <v>72.90559852169838</v>
      </c>
      <c r="V386" s="9">
        <f t="shared" si="134"/>
        <v>-18.472126813632379</v>
      </c>
      <c r="W386" s="9">
        <f t="shared" si="128"/>
        <v>-34.034566484358137</v>
      </c>
      <c r="X386" s="9">
        <f t="shared" si="129"/>
        <v>-32.284799129103902</v>
      </c>
      <c r="Y386" s="9">
        <f t="shared" si="130"/>
        <v>3.6296770545810944</v>
      </c>
      <c r="Z386" s="9">
        <f t="shared" si="131"/>
        <v>8.2276785451654817</v>
      </c>
      <c r="AA386" s="9">
        <f t="shared" si="132"/>
        <v>-31.935696549442767</v>
      </c>
      <c r="AC386" s="9">
        <v>-34.088222214035213</v>
      </c>
      <c r="AD386" s="9">
        <v>-34.088222214035213</v>
      </c>
      <c r="AE386" s="9">
        <f t="shared" si="133"/>
        <v>-34.088222214035213</v>
      </c>
      <c r="AF386" s="9">
        <f t="shared" ref="AF386:AF449" ca="1" si="135">RAND()</f>
        <v>0.37944855303478009</v>
      </c>
    </row>
    <row r="387" spans="1:32">
      <c r="A387" s="6">
        <v>1.3405685788333204</v>
      </c>
      <c r="B387" s="6">
        <v>7.6691140425101674</v>
      </c>
      <c r="C387" s="6">
        <v>-3.0149098988473011E-2</v>
      </c>
      <c r="D387" s="6">
        <v>2.3670324176347659</v>
      </c>
      <c r="E387" s="6">
        <v>-1.1657617092388743</v>
      </c>
      <c r="F387" s="6">
        <v>3.8248894307979096</v>
      </c>
      <c r="G387" s="6">
        <v>3.4288299186305031</v>
      </c>
      <c r="H387" s="6">
        <v>1.0277880995032946</v>
      </c>
      <c r="I387" s="40">
        <f>SUMPRODUCT(J387:O387,Results!B$12:G$12)+Results!$E$5*H387-AD387+AE387</f>
        <v>-21.749924553559588</v>
      </c>
      <c r="J387" s="9">
        <f>SUMPRODUCT($A387:$F387,Results!$B$15:$G$15)</f>
        <v>-18.04287715809247</v>
      </c>
      <c r="K387" s="9">
        <f>SUMPRODUCT($A387:$F387,Results!$B$16:$G$16)</f>
        <v>-13.734763492693629</v>
      </c>
      <c r="L387" s="9">
        <f>SUMPRODUCT($A387:$F387,Results!$B$17:$G$17)</f>
        <v>9.5233796527641665</v>
      </c>
      <c r="M387" s="9">
        <f>SUMPRODUCT($A387:$F387,Results!$B$18:$G$18)</f>
        <v>14.745415593857651</v>
      </c>
      <c r="N387" s="9">
        <f>SUMPRODUCT($A387:$F387,Results!$B$19:$G$19)</f>
        <v>4.1933331341741225</v>
      </c>
      <c r="O387" s="9">
        <f>SUMPRODUCT($A387:$F387,Results!$B$20:$G$20)</f>
        <v>16.383906505186765</v>
      </c>
      <c r="P387" s="9" cm="1">
        <f t="array" ref="P387">SUMPRODUCT(J387:O387,TRANSPOSE(BQ$20:BQ$25))+$AI$20-$BQ$27</f>
        <v>-17.845784892224046</v>
      </c>
      <c r="Q387" s="27" cm="1">
        <f t="array" ref="Q387">SUMPRODUCT(J387:O387,TRANSPOSE(EX$20:EX$25))+$AI$20-$EX$27</f>
        <v>-28.883008563144656</v>
      </c>
      <c r="R387" s="9">
        <f>I387-Results!$E$5*H387</f>
        <v>-27.916653150579357</v>
      </c>
      <c r="S387" s="9" cm="1">
        <f t="array" ref="S387">SUMPRODUCT(J387:O387,TRANSPOSE(AW$28:AW$33))+$AI$20-$AH$26</f>
        <v>-16.805041511860807</v>
      </c>
      <c r="T387" s="9">
        <f>SUMPRODUCT(J387:O387,Results!K$9:P$9)</f>
        <v>-27.266124348775051</v>
      </c>
      <c r="U387" s="9">
        <f>SUMPRODUCT(J387:O387,Results!K$9:P$9)+$AI$20-$AH$31</f>
        <v>-28.848353069848208</v>
      </c>
      <c r="V387" s="9">
        <f t="shared" si="134"/>
        <v>-3.9041396613355417</v>
      </c>
      <c r="W387" s="9">
        <f t="shared" ref="W387:W450" si="136">I387-Q387</f>
        <v>7.1330840095850689</v>
      </c>
      <c r="X387" s="9">
        <f t="shared" ref="X387:X450" si="137">I387-R387</f>
        <v>6.1667285970197696</v>
      </c>
      <c r="Y387" s="9">
        <f t="shared" ref="Y387:Y450" si="138">I387-S387</f>
        <v>-4.9448830416987803</v>
      </c>
      <c r="Z387" s="9">
        <f t="shared" ref="Z387:Z450" si="139">I387-$AI$20</f>
        <v>-54.492147980649719</v>
      </c>
      <c r="AA387" s="9">
        <f t="shared" ref="AA387:AA450" si="140">I387-U387</f>
        <v>7.0984285162886209</v>
      </c>
      <c r="AC387" s="9">
        <v>7.1765873104185189</v>
      </c>
      <c r="AD387" s="9">
        <v>7.1765873104185189</v>
      </c>
      <c r="AE387" s="9">
        <f t="shared" ref="AE387:AE450" si="141">AD387</f>
        <v>7.1765873104185189</v>
      </c>
      <c r="AF387" s="9">
        <f t="shared" ca="1" si="135"/>
        <v>0.72763428172636446</v>
      </c>
    </row>
    <row r="388" spans="1:32">
      <c r="A388" s="6">
        <v>-0.39441923563963527</v>
      </c>
      <c r="B388" s="6">
        <v>-0.6968444650399408</v>
      </c>
      <c r="C388" s="6">
        <v>0.74048754348478696</v>
      </c>
      <c r="D388" s="6">
        <v>0.62578142356300626</v>
      </c>
      <c r="E388" s="6">
        <v>2.0322035323755467</v>
      </c>
      <c r="F388" s="6">
        <v>4.9789590664313259</v>
      </c>
      <c r="G388" s="6">
        <v>3.2499611772727572</v>
      </c>
      <c r="H388" s="6">
        <v>0.84891935814554875</v>
      </c>
      <c r="I388" s="40">
        <f>SUMPRODUCT(J388:O388,Results!B$12:G$12)+Results!$E$5*H388-AD388+AE388</f>
        <v>20.138894162014193</v>
      </c>
      <c r="J388" s="9">
        <f>SUMPRODUCT($A388:$F388,Results!$B$15:$G$15)</f>
        <v>9.6860978688716539</v>
      </c>
      <c r="K388" s="9">
        <f>SUMPRODUCT($A388:$F388,Results!$B$16:$G$16)</f>
        <v>3.3384409265903061</v>
      </c>
      <c r="L388" s="9">
        <f>SUMPRODUCT($A388:$F388,Results!$B$17:$G$17)</f>
        <v>13.404741356112694</v>
      </c>
      <c r="M388" s="9">
        <f>SUMPRODUCT($A388:$F388,Results!$B$18:$G$18)</f>
        <v>-0.19984698291711567</v>
      </c>
      <c r="N388" s="9">
        <f>SUMPRODUCT($A388:$F388,Results!$B$19:$G$19)</f>
        <v>-7.3772471278219847</v>
      </c>
      <c r="O388" s="9">
        <f>SUMPRODUCT($A388:$F388,Results!$B$20:$G$20)</f>
        <v>-8.1627859980397623</v>
      </c>
      <c r="P388" s="9" cm="1">
        <f t="array" ref="P388">SUMPRODUCT(J388:O388,TRANSPOSE(BQ$20:BQ$25))+$AI$20-$BQ$27</f>
        <v>20.692706779912136</v>
      </c>
      <c r="Q388" s="27" cm="1">
        <f t="array" ref="Q388">SUMPRODUCT(J388:O388,TRANSPOSE(EX$20:EX$25))+$AI$20-$EX$27</f>
        <v>17.087510035181637</v>
      </c>
      <c r="R388" s="9">
        <f>I388-Results!$E$5*H388</f>
        <v>15.045378013140901</v>
      </c>
      <c r="S388" s="9" cm="1">
        <f t="array" ref="S388">SUMPRODUCT(J388:O388,TRANSPOSE(AW$28:AW$33))+$AI$20-$AH$26</f>
        <v>15.201231703026082</v>
      </c>
      <c r="T388" s="9">
        <f>SUMPRODUCT(J388:O388,Results!K$9:P$9)</f>
        <v>17.058942295963735</v>
      </c>
      <c r="U388" s="9">
        <f>SUMPRODUCT(J388:O388,Results!K$9:P$9)+$AI$20-$AH$31</f>
        <v>15.476713574890582</v>
      </c>
      <c r="V388" s="9">
        <f t="shared" si="134"/>
        <v>-0.55381261789794323</v>
      </c>
      <c r="W388" s="9">
        <f t="shared" si="136"/>
        <v>3.0513841268325557</v>
      </c>
      <c r="X388" s="9">
        <f t="shared" si="137"/>
        <v>5.0935161488732916</v>
      </c>
      <c r="Y388" s="9">
        <f t="shared" si="138"/>
        <v>4.9376624589881111</v>
      </c>
      <c r="Z388" s="9">
        <f t="shared" si="139"/>
        <v>-12.603329265075939</v>
      </c>
      <c r="AA388" s="9">
        <f t="shared" si="140"/>
        <v>4.6621805871236113</v>
      </c>
      <c r="AC388" s="9">
        <v>3.1004493253613923</v>
      </c>
      <c r="AD388" s="9">
        <v>3.1004493253613923</v>
      </c>
      <c r="AE388" s="9">
        <f t="shared" si="141"/>
        <v>3.1004493253613923</v>
      </c>
      <c r="AF388" s="9">
        <f t="shared" ca="1" si="135"/>
        <v>0.51962422034199185</v>
      </c>
    </row>
    <row r="389" spans="1:32">
      <c r="A389" s="6">
        <v>4.7491831187478049</v>
      </c>
      <c r="B389" s="6">
        <v>0.12876457816542719</v>
      </c>
      <c r="C389" s="6">
        <v>2.285799275881121</v>
      </c>
      <c r="D389" s="6">
        <v>0.15931369820722083</v>
      </c>
      <c r="E389" s="6">
        <v>-0.85605313620352508</v>
      </c>
      <c r="F389" s="6">
        <v>1.7622471257618457</v>
      </c>
      <c r="G389" s="6">
        <v>4.0153488221393845</v>
      </c>
      <c r="H389" s="6">
        <v>1.614307003012176</v>
      </c>
      <c r="I389" s="40">
        <f>SUMPRODUCT(J389:O389,Results!B$12:G$12)+Results!$E$5*H389-AD389+AE389</f>
        <v>7.8535811167622853</v>
      </c>
      <c r="J389" s="9">
        <f>SUMPRODUCT($A389:$F389,Results!$B$15:$G$15)</f>
        <v>17.103917257430705</v>
      </c>
      <c r="K389" s="9">
        <f>SUMPRODUCT($A389:$F389,Results!$B$16:$G$16)</f>
        <v>-17.317263007923714</v>
      </c>
      <c r="L389" s="9">
        <f>SUMPRODUCT($A389:$F389,Results!$B$17:$G$17)</f>
        <v>-10.115645911448361</v>
      </c>
      <c r="M389" s="9">
        <f>SUMPRODUCT($A389:$F389,Results!$B$18:$G$18)</f>
        <v>-4.0994938888756218</v>
      </c>
      <c r="N389" s="9">
        <f>SUMPRODUCT($A389:$F389,Results!$B$19:$G$19)</f>
        <v>-2.5702461752286938</v>
      </c>
      <c r="O389" s="9">
        <f>SUMPRODUCT($A389:$F389,Results!$B$20:$G$20)</f>
        <v>9.5581531838693508</v>
      </c>
      <c r="P389" s="9" cm="1">
        <f t="array" ref="P389">SUMPRODUCT(J389:O389,TRANSPOSE(BQ$20:BQ$25))+$AI$20-$BQ$27</f>
        <v>1.5186310005182975</v>
      </c>
      <c r="Q389" s="27" cm="1">
        <f t="array" ref="Q389">SUMPRODUCT(J389:O389,TRANSPOSE(EX$20:EX$25))+$AI$20-$EX$27</f>
        <v>-2.1703790388055246</v>
      </c>
      <c r="R389" s="9">
        <f>I389-Results!$E$5*H389</f>
        <v>-1.8322609013107716</v>
      </c>
      <c r="S389" s="9" cm="1">
        <f t="array" ref="S389">SUMPRODUCT(J389:O389,TRANSPOSE(AW$28:AW$33))+$AI$20-$AH$26</f>
        <v>8.9559459094780607</v>
      </c>
      <c r="T389" s="9">
        <f>SUMPRODUCT(J389:O389,Results!K$9:P$9)</f>
        <v>-1.6461848272947925</v>
      </c>
      <c r="U389" s="9">
        <f>SUMPRODUCT(J389:O389,Results!K$9:P$9)+$AI$20-$AH$31</f>
        <v>-3.2284135483679499</v>
      </c>
      <c r="V389" s="9">
        <f t="shared" si="134"/>
        <v>6.3349501162439878</v>
      </c>
      <c r="W389" s="9">
        <f t="shared" si="136"/>
        <v>10.02396015556781</v>
      </c>
      <c r="X389" s="9">
        <f t="shared" si="137"/>
        <v>9.6858420180730569</v>
      </c>
      <c r="Y389" s="9">
        <f t="shared" si="138"/>
        <v>-1.1023647927157754</v>
      </c>
      <c r="Z389" s="9">
        <f t="shared" si="139"/>
        <v>-24.888642310327846</v>
      </c>
      <c r="AA389" s="9">
        <f t="shared" si="140"/>
        <v>11.081994665130235</v>
      </c>
      <c r="AC389" s="9">
        <v>10.053622424301821</v>
      </c>
      <c r="AD389" s="9">
        <v>10.053622424301821</v>
      </c>
      <c r="AE389" s="9">
        <f t="shared" si="141"/>
        <v>10.053622424301821</v>
      </c>
      <c r="AF389" s="9">
        <f t="shared" ca="1" si="135"/>
        <v>0.74447133609509963</v>
      </c>
    </row>
    <row r="390" spans="1:32">
      <c r="A390" s="6">
        <v>1.4951616780747294</v>
      </c>
      <c r="B390" s="6">
        <v>-1.0820882971281203</v>
      </c>
      <c r="C390" s="6">
        <v>5.0176600521547154</v>
      </c>
      <c r="D390" s="6">
        <v>5.0764636361554807</v>
      </c>
      <c r="E390" s="6">
        <v>-0.42467423207224991</v>
      </c>
      <c r="F390" s="6">
        <v>11.961639379611853</v>
      </c>
      <c r="G390" s="6">
        <v>5.2410222628436225</v>
      </c>
      <c r="H390" s="6">
        <v>2.839980443716414</v>
      </c>
      <c r="I390" s="40">
        <f>SUMPRODUCT(J390:O390,Results!B$12:G$12)+Results!$E$5*H390-AD390+AE390</f>
        <v>3.0636005430446751</v>
      </c>
      <c r="J390" s="9">
        <f>SUMPRODUCT($A390:$F390,Results!$B$15:$G$15)</f>
        <v>14.036728550722165</v>
      </c>
      <c r="K390" s="9">
        <f>SUMPRODUCT($A390:$F390,Results!$B$16:$G$16)</f>
        <v>-7.8576160506139034</v>
      </c>
      <c r="L390" s="9">
        <f>SUMPRODUCT($A390:$F390,Results!$B$17:$G$17)</f>
        <v>13.834170544440994</v>
      </c>
      <c r="M390" s="9">
        <f>SUMPRODUCT($A390:$F390,Results!$B$18:$G$18)</f>
        <v>2.05040636942842</v>
      </c>
      <c r="N390" s="9">
        <f>SUMPRODUCT($A390:$F390,Results!$B$19:$G$19)</f>
        <v>-17.476468190320293</v>
      </c>
      <c r="O390" s="9">
        <f>SUMPRODUCT($A390:$F390,Results!$B$20:$G$20)</f>
        <v>-8.8952686410012589</v>
      </c>
      <c r="P390" s="9" cm="1">
        <f t="array" ref="P390">SUMPRODUCT(J390:O390,TRANSPOSE(BQ$20:BQ$25))+$AI$20-$BQ$27</f>
        <v>14.010253420769637</v>
      </c>
      <c r="Q390" s="27" cm="1">
        <f t="array" ref="Q390">SUMPRODUCT(J390:O390,TRANSPOSE(EX$20:EX$25))+$AI$20-$EX$27</f>
        <v>-8.9152178877390682</v>
      </c>
      <c r="R390" s="9">
        <f>I390-Results!$E$5*H390</f>
        <v>-13.97628211925381</v>
      </c>
      <c r="S390" s="9" cm="1">
        <f t="array" ref="S390">SUMPRODUCT(J390:O390,TRANSPOSE(AW$28:AW$33))+$AI$20-$AH$26</f>
        <v>24.446732700357643</v>
      </c>
      <c r="T390" s="9">
        <f>SUMPRODUCT(J390:O390,Results!K$9:P$9)</f>
        <v>-11.232845243108354</v>
      </c>
      <c r="U390" s="9">
        <f>SUMPRODUCT(J390:O390,Results!K$9:P$9)+$AI$20-$AH$31</f>
        <v>-12.815073964181511</v>
      </c>
      <c r="V390" s="9">
        <f t="shared" si="134"/>
        <v>-10.946652877724961</v>
      </c>
      <c r="W390" s="9">
        <f t="shared" si="136"/>
        <v>11.978818430783743</v>
      </c>
      <c r="X390" s="9">
        <f t="shared" si="137"/>
        <v>17.039882662298485</v>
      </c>
      <c r="Y390" s="9">
        <f t="shared" si="138"/>
        <v>-21.383132157312968</v>
      </c>
      <c r="Z390" s="9">
        <f t="shared" si="139"/>
        <v>-29.678622884045456</v>
      </c>
      <c r="AA390" s="9">
        <f t="shared" si="140"/>
        <v>15.878674507226187</v>
      </c>
      <c r="AC390" s="9">
        <v>12.171400016450413</v>
      </c>
      <c r="AD390" s="9">
        <v>12.171400016450413</v>
      </c>
      <c r="AE390" s="9">
        <f t="shared" si="141"/>
        <v>12.171400016450413</v>
      </c>
      <c r="AF390" s="9">
        <f t="shared" ca="1" si="135"/>
        <v>0.74206857165950002</v>
      </c>
    </row>
    <row r="391" spans="1:32">
      <c r="A391" s="6">
        <v>1.0550132304131601</v>
      </c>
      <c r="B391" s="6">
        <v>3.4409543266941878</v>
      </c>
      <c r="C391" s="6">
        <v>5.1648433698372278</v>
      </c>
      <c r="D391" s="6">
        <v>0.24034938584276067</v>
      </c>
      <c r="E391" s="6">
        <v>-1.3323156110127783</v>
      </c>
      <c r="F391" s="6">
        <v>6.9779779662979715</v>
      </c>
      <c r="G391" s="6">
        <v>0.69432593195467629</v>
      </c>
      <c r="H391" s="6">
        <v>-1.7067158871725323</v>
      </c>
      <c r="I391" s="40">
        <f>SUMPRODUCT(J391:O391,Results!B$12:G$12)+Results!$E$5*H391-AD391+AE391</f>
        <v>-45.451143418850563</v>
      </c>
      <c r="J391" s="9">
        <f>SUMPRODUCT($A391:$F391,Results!$B$15:$G$15)</f>
        <v>0.68657950999071815</v>
      </c>
      <c r="K391" s="9">
        <f>SUMPRODUCT($A391:$F391,Results!$B$16:$G$16)</f>
        <v>-12.306504350524158</v>
      </c>
      <c r="L391" s="9">
        <f>SUMPRODUCT($A391:$F391,Results!$B$17:$G$17)</f>
        <v>6.105478276303737</v>
      </c>
      <c r="M391" s="9">
        <f>SUMPRODUCT($A391:$F391,Results!$B$18:$G$18)</f>
        <v>-1.3741559517650392</v>
      </c>
      <c r="N391" s="9">
        <f>SUMPRODUCT($A391:$F391,Results!$B$19:$G$19)</f>
        <v>-10.548829865421361</v>
      </c>
      <c r="O391" s="9">
        <f>SUMPRODUCT($A391:$F391,Results!$B$20:$G$20)</f>
        <v>-5.7390214744862798</v>
      </c>
      <c r="P391" s="9" cm="1">
        <f t="array" ref="P391">SUMPRODUCT(J391:O391,TRANSPOSE(BQ$20:BQ$25))+$AI$20-$BQ$27</f>
        <v>-13.552382164069492</v>
      </c>
      <c r="Q391" s="27" cm="1">
        <f t="array" ref="Q391">SUMPRODUCT(J391:O391,TRANSPOSE(EX$20:EX$25))+$AI$20-$EX$27</f>
        <v>-34.26915844658707</v>
      </c>
      <c r="R391" s="9">
        <f>I391-Results!$E$5*H391</f>
        <v>-35.210848095815365</v>
      </c>
      <c r="S391" s="9" cm="1">
        <f t="array" ref="S391">SUMPRODUCT(J391:O391,TRANSPOSE(AW$28:AW$33))+$AI$20-$AH$26</f>
        <v>7.2942640979602871</v>
      </c>
      <c r="T391" s="9">
        <f>SUMPRODUCT(J391:O391,Results!K$9:P$9)</f>
        <v>-33.972367071266262</v>
      </c>
      <c r="U391" s="9">
        <f>SUMPRODUCT(J391:O391,Results!K$9:P$9)+$AI$20-$AH$31</f>
        <v>-35.55459579233942</v>
      </c>
      <c r="V391" s="9">
        <f t="shared" si="134"/>
        <v>-31.898761254781071</v>
      </c>
      <c r="W391" s="9">
        <f t="shared" si="136"/>
        <v>-11.181984972263493</v>
      </c>
      <c r="X391" s="9">
        <f t="shared" si="137"/>
        <v>-10.240295323035198</v>
      </c>
      <c r="Y391" s="9">
        <f t="shared" si="138"/>
        <v>-52.74540751681085</v>
      </c>
      <c r="Z391" s="9">
        <f t="shared" si="139"/>
        <v>-78.193366845940687</v>
      </c>
      <c r="AA391" s="9">
        <f t="shared" si="140"/>
        <v>-9.8965476265111434</v>
      </c>
      <c r="AC391" s="9">
        <v>-11.066928714026218</v>
      </c>
      <c r="AD391" s="9">
        <v>-11.066928714026218</v>
      </c>
      <c r="AE391" s="9">
        <f t="shared" si="141"/>
        <v>-11.066928714026218</v>
      </c>
      <c r="AF391" s="9">
        <f t="shared" ca="1" si="135"/>
        <v>0.25137397691373842</v>
      </c>
    </row>
    <row r="392" spans="1:32">
      <c r="A392" s="6">
        <v>-2.0306736289234761</v>
      </c>
      <c r="B392" s="6">
        <v>-1.8058587884064781</v>
      </c>
      <c r="C392" s="6">
        <v>1.2623836081371878</v>
      </c>
      <c r="D392" s="6">
        <v>-1.8346135258091205</v>
      </c>
      <c r="E392" s="6">
        <v>3.2962498103339319</v>
      </c>
      <c r="F392" s="6">
        <v>2.6668262877553612</v>
      </c>
      <c r="G392" s="6">
        <v>-2.3909606377729418</v>
      </c>
      <c r="H392" s="6">
        <v>-4.7920024569001498</v>
      </c>
      <c r="I392" s="40">
        <f>SUMPRODUCT(J392:O392,Results!B$12:G$12)+Results!$E$5*H392-AD392+AE392</f>
        <v>-1.3759262509220349</v>
      </c>
      <c r="J392" s="9">
        <f>SUMPRODUCT($A392:$F392,Results!$B$15:$G$15)</f>
        <v>13.17630402188545</v>
      </c>
      <c r="K392" s="9">
        <f>SUMPRODUCT($A392:$F392,Results!$B$16:$G$16)</f>
        <v>10.110330890047781</v>
      </c>
      <c r="L392" s="9">
        <f>SUMPRODUCT($A392:$F392,Results!$B$17:$G$17)</f>
        <v>13.984684279468109</v>
      </c>
      <c r="M392" s="9">
        <f>SUMPRODUCT($A392:$F392,Results!$B$18:$G$18)</f>
        <v>-8.0810085554112359</v>
      </c>
      <c r="N392" s="9">
        <f>SUMPRODUCT($A392:$F392,Results!$B$19:$G$19)</f>
        <v>-11.07124329299371</v>
      </c>
      <c r="O392" s="9">
        <f>SUMPRODUCT($A392:$F392,Results!$B$20:$G$20)</f>
        <v>-16.840926467782069</v>
      </c>
      <c r="P392" s="9" cm="1">
        <f t="array" ref="P392">SUMPRODUCT(J392:O392,TRANSPOSE(BQ$20:BQ$25))+$AI$20-$BQ$27</f>
        <v>26.616146127232177</v>
      </c>
      <c r="Q392" s="27" cm="1">
        <f t="array" ref="Q392">SUMPRODUCT(J392:O392,TRANSPOSE(EX$20:EX$25))+$AI$20-$EX$27</f>
        <v>28.608349051024</v>
      </c>
      <c r="R392" s="9">
        <f>I392-Results!$E$5*H392</f>
        <v>27.376088490478864</v>
      </c>
      <c r="S392" s="9" cm="1">
        <f t="array" ref="S392">SUMPRODUCT(J392:O392,TRANSPOSE(AW$28:AW$33))+$AI$20-$AH$26</f>
        <v>22.803329163861882</v>
      </c>
      <c r="T392" s="9">
        <f>SUMPRODUCT(J392:O392,Results!K$9:P$9)</f>
        <v>29.25671636181518</v>
      </c>
      <c r="U392" s="9">
        <f>SUMPRODUCT(J392:O392,Results!K$9:P$9)+$AI$20-$AH$31</f>
        <v>27.674487640742022</v>
      </c>
      <c r="V392" s="9">
        <f t="shared" si="134"/>
        <v>-27.992072378154212</v>
      </c>
      <c r="W392" s="9">
        <f t="shared" si="136"/>
        <v>-29.984275301946035</v>
      </c>
      <c r="X392" s="9">
        <f t="shared" si="137"/>
        <v>-28.752014741400899</v>
      </c>
      <c r="Y392" s="9">
        <f t="shared" si="138"/>
        <v>-24.179255414783917</v>
      </c>
      <c r="Z392" s="9">
        <f t="shared" si="139"/>
        <v>-34.118149678012166</v>
      </c>
      <c r="AA392" s="9">
        <f t="shared" si="140"/>
        <v>-29.050413891664057</v>
      </c>
      <c r="AC392" s="9">
        <v>-29.981745865604324</v>
      </c>
      <c r="AD392" s="9">
        <v>-29.981745865604324</v>
      </c>
      <c r="AE392" s="9">
        <f t="shared" si="141"/>
        <v>-29.981745865604324</v>
      </c>
      <c r="AF392" s="9">
        <f t="shared" ca="1" si="135"/>
        <v>0.46431703404201419</v>
      </c>
    </row>
    <row r="393" spans="1:32">
      <c r="A393" s="6">
        <v>-2.7866867225247844</v>
      </c>
      <c r="B393" s="6">
        <v>0.92433965457187228</v>
      </c>
      <c r="C393" s="6">
        <v>5.0411851004796109</v>
      </c>
      <c r="D393" s="6">
        <v>3.3601945763648415</v>
      </c>
      <c r="E393" s="6">
        <v>0.38883396635691392</v>
      </c>
      <c r="F393" s="6">
        <v>4.8888621646499457</v>
      </c>
      <c r="G393" s="6">
        <v>-0.72635879162139327</v>
      </c>
      <c r="H393" s="6">
        <v>-3.1274006107486017</v>
      </c>
      <c r="I393" s="40">
        <f>SUMPRODUCT(J393:O393,Results!B$12:G$12)+Results!$E$5*H393-AD393+AE393</f>
        <v>-25.826927308177069</v>
      </c>
      <c r="J393" s="9">
        <f>SUMPRODUCT($A393:$F393,Results!$B$15:$G$15)</f>
        <v>-2.506035637627559</v>
      </c>
      <c r="K393" s="9">
        <f>SUMPRODUCT($A393:$F393,Results!$B$16:$G$16)</f>
        <v>2.5115469391326686</v>
      </c>
      <c r="L393" s="9">
        <f>SUMPRODUCT($A393:$F393,Results!$B$17:$G$17)</f>
        <v>16.065693247423638</v>
      </c>
      <c r="M393" s="9">
        <f>SUMPRODUCT($A393:$F393,Results!$B$18:$G$18)</f>
        <v>-2.9836163703191749</v>
      </c>
      <c r="N393" s="9">
        <f>SUMPRODUCT($A393:$F393,Results!$B$19:$G$19)</f>
        <v>-20.351420253314018</v>
      </c>
      <c r="O393" s="9">
        <f>SUMPRODUCT($A393:$F393,Results!$B$20:$G$20)</f>
        <v>-11.43879419940961</v>
      </c>
      <c r="P393" s="9" cm="1">
        <f t="array" ref="P393">SUMPRODUCT(J393:O393,TRANSPOSE(BQ$20:BQ$25))+$AI$20-$BQ$27</f>
        <v>4.7791989652477014</v>
      </c>
      <c r="Q393" s="27" cm="1">
        <f t="array" ref="Q393">SUMPRODUCT(J393:O393,TRANSPOSE(EX$20:EX$25))+$AI$20-$EX$27</f>
        <v>-5.484842566373306</v>
      </c>
      <c r="R393" s="9">
        <f>I393-Results!$E$5*H393</f>
        <v>-7.0625236436854593</v>
      </c>
      <c r="S393" s="9" cm="1">
        <f t="array" ref="S393">SUMPRODUCT(J393:O393,TRANSPOSE(AW$28:AW$33))+$AI$20-$AH$26</f>
        <v>18.7929269317059</v>
      </c>
      <c r="T393" s="9">
        <f>SUMPRODUCT(J393:O393,Results!K$9:P$9)</f>
        <v>-5.8398281730473762</v>
      </c>
      <c r="U393" s="9">
        <f>SUMPRODUCT(J393:O393,Results!K$9:P$9)+$AI$20-$AH$31</f>
        <v>-7.4220568941205336</v>
      </c>
      <c r="V393" s="9">
        <f t="shared" si="134"/>
        <v>-30.606126273424771</v>
      </c>
      <c r="W393" s="9">
        <f t="shared" si="136"/>
        <v>-20.342084741803763</v>
      </c>
      <c r="X393" s="9">
        <f t="shared" si="137"/>
        <v>-18.76440366449161</v>
      </c>
      <c r="Y393" s="9">
        <f t="shared" si="138"/>
        <v>-44.619854239882969</v>
      </c>
      <c r="Z393" s="9">
        <f t="shared" si="139"/>
        <v>-58.569150735267201</v>
      </c>
      <c r="AA393" s="9">
        <f t="shared" si="140"/>
        <v>-18.404870414056536</v>
      </c>
      <c r="AC393" s="9">
        <v>-20.280449975686384</v>
      </c>
      <c r="AD393" s="9">
        <v>-20.280449975686384</v>
      </c>
      <c r="AE393" s="9">
        <f t="shared" si="141"/>
        <v>-20.280449975686384</v>
      </c>
      <c r="AF393" s="9">
        <f t="shared" ca="1" si="135"/>
        <v>0.91219711922213065</v>
      </c>
    </row>
    <row r="394" spans="1:32">
      <c r="A394" s="6">
        <v>-0.39992465964951079</v>
      </c>
      <c r="B394" s="6">
        <v>2.6287886389245991</v>
      </c>
      <c r="C394" s="6">
        <v>3.1856590851218862</v>
      </c>
      <c r="D394" s="6">
        <v>3.3591028787290504</v>
      </c>
      <c r="E394" s="6">
        <v>4.276776180964875</v>
      </c>
      <c r="F394" s="6">
        <v>0.60968605340810356</v>
      </c>
      <c r="G394" s="6">
        <v>4.6403625910078548</v>
      </c>
      <c r="H394" s="6">
        <v>2.2393207718806463</v>
      </c>
      <c r="I394" s="40">
        <f>SUMPRODUCT(J394:O394,Results!B$12:G$12)+Results!$E$5*H394-AD394+AE394</f>
        <v>66.375707206373093</v>
      </c>
      <c r="J394" s="9">
        <f>SUMPRODUCT($A394:$F394,Results!$B$15:$G$15)</f>
        <v>12.702209802751183</v>
      </c>
      <c r="K394" s="9">
        <f>SUMPRODUCT($A394:$F394,Results!$B$16:$G$16)</f>
        <v>-3.078898800714799</v>
      </c>
      <c r="L394" s="9">
        <f>SUMPRODUCT($A394:$F394,Results!$B$17:$G$17)</f>
        <v>19.604400923946105</v>
      </c>
      <c r="M394" s="9">
        <f>SUMPRODUCT($A394:$F394,Results!$B$18:$G$18)</f>
        <v>-5.7193263528187135</v>
      </c>
      <c r="N394" s="9">
        <f>SUMPRODUCT($A394:$F394,Results!$B$19:$G$19)</f>
        <v>-22.575969806719918</v>
      </c>
      <c r="O394" s="9">
        <f>SUMPRODUCT($A394:$F394,Results!$B$20:$G$20)</f>
        <v>7.5697903053135676</v>
      </c>
      <c r="P394" s="9" cm="1">
        <f t="array" ref="P394">SUMPRODUCT(J394:O394,TRANSPOSE(BQ$20:BQ$25))+$AI$20-$BQ$27</f>
        <v>46.168867080098813</v>
      </c>
      <c r="Q394" s="27" cm="1">
        <f t="array" ref="Q394">SUMPRODUCT(J394:O394,TRANSPOSE(EX$20:EX$25))+$AI$20-$EX$27</f>
        <v>52.542087282840669</v>
      </c>
      <c r="R394" s="9">
        <f>I394-Results!$E$5*H394</f>
        <v>52.939782575089211</v>
      </c>
      <c r="S394" s="9" cm="1">
        <f t="array" ref="S394">SUMPRODUCT(J394:O394,TRANSPOSE(AW$28:AW$33))+$AI$20-$AH$26</f>
        <v>43.453988663203916</v>
      </c>
      <c r="T394" s="9">
        <f>SUMPRODUCT(J394:O394,Results!K$9:P$9)</f>
        <v>54.717148876520795</v>
      </c>
      <c r="U394" s="9">
        <f>SUMPRODUCT(J394:O394,Results!K$9:P$9)+$AI$20-$AH$31</f>
        <v>53.134920155447645</v>
      </c>
      <c r="V394" s="9">
        <f t="shared" si="134"/>
        <v>20.20684012627428</v>
      </c>
      <c r="W394" s="9">
        <f t="shared" si="136"/>
        <v>13.833619923532424</v>
      </c>
      <c r="X394" s="9">
        <f t="shared" si="137"/>
        <v>13.435924631283882</v>
      </c>
      <c r="Y394" s="9">
        <f t="shared" si="138"/>
        <v>22.921718543169177</v>
      </c>
      <c r="Z394" s="9">
        <f t="shared" si="139"/>
        <v>33.633483779282962</v>
      </c>
      <c r="AA394" s="9">
        <f t="shared" si="140"/>
        <v>13.240787050925448</v>
      </c>
      <c r="AC394" s="9">
        <v>13.783184892673376</v>
      </c>
      <c r="AD394" s="9">
        <v>13.783184892673376</v>
      </c>
      <c r="AE394" s="9">
        <f t="shared" si="141"/>
        <v>13.783184892673376</v>
      </c>
      <c r="AF394" s="9">
        <f t="shared" ca="1" si="135"/>
        <v>0.59762202568591782</v>
      </c>
    </row>
    <row r="395" spans="1:32">
      <c r="A395" s="6">
        <v>1.6307257367200325</v>
      </c>
      <c r="B395" s="6">
        <v>4.513714488300157</v>
      </c>
      <c r="C395" s="6">
        <v>-1.2407815006655769</v>
      </c>
      <c r="D395" s="6">
        <v>-1.0336893626842707</v>
      </c>
      <c r="E395" s="6">
        <v>1.8202702234261843</v>
      </c>
      <c r="F395" s="6">
        <v>-0.89786317730546694</v>
      </c>
      <c r="G395" s="6">
        <v>0.4613883441615354</v>
      </c>
      <c r="H395" s="6">
        <v>-1.9396534749656731</v>
      </c>
      <c r="I395" s="40">
        <f>SUMPRODUCT(J395:O395,Results!B$12:G$12)+Results!$E$5*H395-AD395+AE395</f>
        <v>5.6983934855234502</v>
      </c>
      <c r="J395" s="9">
        <f>SUMPRODUCT($A395:$F395,Results!$B$15:$G$15)</f>
        <v>0.44334941808143935</v>
      </c>
      <c r="K395" s="9">
        <f>SUMPRODUCT($A395:$F395,Results!$B$16:$G$16)</f>
        <v>-7.7180793882269141</v>
      </c>
      <c r="L395" s="9">
        <f>SUMPRODUCT($A395:$F395,Results!$B$17:$G$17)</f>
        <v>5.5306076859104278</v>
      </c>
      <c r="M395" s="9">
        <f>SUMPRODUCT($A395:$F395,Results!$B$18:$G$18)</f>
        <v>3.1429438844975714</v>
      </c>
      <c r="N395" s="9">
        <f>SUMPRODUCT($A395:$F395,Results!$B$19:$G$19)</f>
        <v>2.7536999859322724</v>
      </c>
      <c r="O395" s="9">
        <f>SUMPRODUCT($A395:$F395,Results!$B$20:$G$20)</f>
        <v>13.538493544677506</v>
      </c>
      <c r="P395" s="9" cm="1">
        <f t="array" ref="P395">SUMPRODUCT(J395:O395,TRANSPOSE(BQ$20:BQ$25))+$AI$20-$BQ$27</f>
        <v>9.7533792588111936</v>
      </c>
      <c r="Q395" s="27" cm="1">
        <f t="array" ref="Q395">SUMPRODUCT(J395:O395,TRANSPOSE(EX$20:EX$25))+$AI$20-$EX$27</f>
        <v>15.154310053064272</v>
      </c>
      <c r="R395" s="9">
        <f>I395-Results!$E$5*H395</f>
        <v>17.336314335317489</v>
      </c>
      <c r="S395" s="9" cm="1">
        <f t="array" ref="S395">SUMPRODUCT(J395:O395,TRANSPOSE(AW$28:AW$33))+$AI$20-$AH$26</f>
        <v>1.3247421790328389</v>
      </c>
      <c r="T395" s="9">
        <f>SUMPRODUCT(J395:O395,Results!K$9:P$9)</f>
        <v>17.966282807047016</v>
      </c>
      <c r="U395" s="9">
        <f>SUMPRODUCT(J395:O395,Results!K$9:P$9)+$AI$20-$AH$31</f>
        <v>16.384054085973858</v>
      </c>
      <c r="V395" s="9">
        <f t="shared" si="134"/>
        <v>-4.0549857732877435</v>
      </c>
      <c r="W395" s="9">
        <f t="shared" si="136"/>
        <v>-9.4559165675408217</v>
      </c>
      <c r="X395" s="9">
        <f t="shared" si="137"/>
        <v>-11.637920849794039</v>
      </c>
      <c r="Y395" s="9">
        <f t="shared" si="138"/>
        <v>4.3736513064906113</v>
      </c>
      <c r="Z395" s="9">
        <f t="shared" si="139"/>
        <v>-27.043829941566681</v>
      </c>
      <c r="AA395" s="9">
        <f t="shared" si="140"/>
        <v>-10.685660600450408</v>
      </c>
      <c r="AC395" s="9">
        <v>-9.5113524724531011</v>
      </c>
      <c r="AD395" s="9">
        <v>-9.5113524724531011</v>
      </c>
      <c r="AE395" s="9">
        <f t="shared" si="141"/>
        <v>-9.5113524724531011</v>
      </c>
      <c r="AF395" s="9">
        <f t="shared" ca="1" si="135"/>
        <v>0.44237945286927405</v>
      </c>
    </row>
    <row r="396" spans="1:32">
      <c r="A396" s="6">
        <v>1.8014115367948493</v>
      </c>
      <c r="B396" s="6">
        <v>-8.8983825274755471E-2</v>
      </c>
      <c r="C396" s="6">
        <v>-0.6300709076340999</v>
      </c>
      <c r="D396" s="6">
        <v>1.6306975269629005</v>
      </c>
      <c r="E396" s="6">
        <v>0.25674529394951351</v>
      </c>
      <c r="F396" s="6">
        <v>2.232803249109685</v>
      </c>
      <c r="G396" s="6">
        <v>4.4960993385207662</v>
      </c>
      <c r="H396" s="6">
        <v>2.0950575193935577</v>
      </c>
      <c r="I396" s="40">
        <f>SUMPRODUCT(J396:O396,Results!B$12:G$12)+Results!$E$5*H396-AD396+AE396</f>
        <v>19.47439892469253</v>
      </c>
      <c r="J396" s="9">
        <f>SUMPRODUCT($A396:$F396,Results!$B$15:$G$15)</f>
        <v>5.8290766989714182</v>
      </c>
      <c r="K396" s="9">
        <f>SUMPRODUCT($A396:$F396,Results!$B$16:$G$16)</f>
        <v>-4.5687282328108729</v>
      </c>
      <c r="L396" s="9">
        <f>SUMPRODUCT($A396:$F396,Results!$B$17:$G$17)</f>
        <v>1.6245177098695698</v>
      </c>
      <c r="M396" s="9">
        <f>SUMPRODUCT($A396:$F396,Results!$B$18:$G$18)</f>
        <v>4.0170376905068137</v>
      </c>
      <c r="N396" s="9">
        <f>SUMPRODUCT($A396:$F396,Results!$B$19:$G$19)</f>
        <v>0.97020344592098962</v>
      </c>
      <c r="O396" s="9">
        <f>SUMPRODUCT($A396:$F396,Results!$B$20:$G$20)</f>
        <v>6.0782792825790448</v>
      </c>
      <c r="P396" s="9" cm="1">
        <f t="array" ref="P396">SUMPRODUCT(J396:O396,TRANSPOSE(BQ$20:BQ$25))+$AI$20-$BQ$27</f>
        <v>7.0004229072989972</v>
      </c>
      <c r="Q396" s="27" cm="1">
        <f t="array" ref="Q396">SUMPRODUCT(J396:O396,TRANSPOSE(EX$20:EX$25))+$AI$20-$EX$27</f>
        <v>7.5215413745572661</v>
      </c>
      <c r="R396" s="9">
        <f>I396-Results!$E$5*H396</f>
        <v>6.9040538083311844</v>
      </c>
      <c r="S396" s="9" cm="1">
        <f t="array" ref="S396">SUMPRODUCT(J396:O396,TRANSPOSE(AW$28:AW$33))+$AI$20-$AH$26</f>
        <v>0.15712995476151548</v>
      </c>
      <c r="T396" s="9">
        <f>SUMPRODUCT(J396:O396,Results!K$9:P$9)</f>
        <v>7.6047769555811229</v>
      </c>
      <c r="U396" s="9">
        <f>SUMPRODUCT(J396:O396,Results!K$9:P$9)+$AI$20-$AH$31</f>
        <v>6.0225482345079655</v>
      </c>
      <c r="V396" s="9">
        <f t="shared" si="134"/>
        <v>12.473976017393532</v>
      </c>
      <c r="W396" s="9">
        <f t="shared" si="136"/>
        <v>11.952857550135263</v>
      </c>
      <c r="X396" s="9">
        <f t="shared" si="137"/>
        <v>12.570345116361345</v>
      </c>
      <c r="Y396" s="9">
        <f t="shared" si="138"/>
        <v>19.317268969931014</v>
      </c>
      <c r="Z396" s="9">
        <f t="shared" si="139"/>
        <v>-13.267824502397602</v>
      </c>
      <c r="AA396" s="9">
        <f t="shared" si="140"/>
        <v>13.451850690184564</v>
      </c>
      <c r="AC396" s="9">
        <v>11.971361546058525</v>
      </c>
      <c r="AD396" s="9">
        <v>11.971361546058525</v>
      </c>
      <c r="AE396" s="9">
        <f t="shared" si="141"/>
        <v>11.971361546058525</v>
      </c>
      <c r="AF396" s="9">
        <f t="shared" ca="1" si="135"/>
        <v>0.36647441744011688</v>
      </c>
    </row>
    <row r="397" spans="1:32">
      <c r="A397" s="6">
        <v>1.7483523550338755</v>
      </c>
      <c r="B397" s="6">
        <v>3.9453116361330398</v>
      </c>
      <c r="C397" s="6">
        <v>4.9198639325656197</v>
      </c>
      <c r="D397" s="6">
        <v>2.6299107885583135</v>
      </c>
      <c r="E397" s="6">
        <v>2.2904613139794554</v>
      </c>
      <c r="F397" s="6">
        <v>1.7746641994818271</v>
      </c>
      <c r="G397" s="6">
        <v>6.5563463566495352</v>
      </c>
      <c r="H397" s="6">
        <v>4.1553045375223263</v>
      </c>
      <c r="I397" s="40">
        <f>SUMPRODUCT(J397:O397,Results!B$12:G$12)+Results!$E$5*H397-AD397+AE397</f>
        <v>52.456215157486696</v>
      </c>
      <c r="J397" s="9">
        <f>SUMPRODUCT($A397:$F397,Results!$B$15:$G$15)</f>
        <v>13.1839218906099</v>
      </c>
      <c r="K397" s="9">
        <f>SUMPRODUCT($A397:$F397,Results!$B$16:$G$16)</f>
        <v>-13.908104753351633</v>
      </c>
      <c r="L397" s="9">
        <f>SUMPRODUCT($A397:$F397,Results!$B$17:$G$17)</f>
        <v>11.211964219707641</v>
      </c>
      <c r="M397" s="9">
        <f>SUMPRODUCT($A397:$F397,Results!$B$18:$G$18)</f>
        <v>-6.4960126601324903</v>
      </c>
      <c r="N397" s="9">
        <f>SUMPRODUCT($A397:$F397,Results!$B$19:$G$19)</f>
        <v>-20.92021344505061</v>
      </c>
      <c r="O397" s="9">
        <f>SUMPRODUCT($A397:$F397,Results!$B$20:$G$20)</f>
        <v>10.724709001933881</v>
      </c>
      <c r="P397" s="9" cm="1">
        <f t="array" ref="P397">SUMPRODUCT(J397:O397,TRANSPOSE(BQ$20:BQ$25))+$AI$20-$BQ$27</f>
        <v>28.881178628881209</v>
      </c>
      <c r="Q397" s="27" cm="1">
        <f t="array" ref="Q397">SUMPRODUCT(J397:O397,TRANSPOSE(EX$20:EX$25))+$AI$20-$EX$27</f>
        <v>26.709947953872017</v>
      </c>
      <c r="R397" s="9">
        <f>I397-Results!$E$5*H397</f>
        <v>27.524387932352738</v>
      </c>
      <c r="S397" s="9" cm="1">
        <f t="array" ref="S397">SUMPRODUCT(J397:O397,TRANSPOSE(AW$28:AW$33))+$AI$20-$AH$26</f>
        <v>37.987534101755486</v>
      </c>
      <c r="T397" s="9">
        <f>SUMPRODUCT(J397:O397,Results!K$9:P$9)</f>
        <v>28.87098199839571</v>
      </c>
      <c r="U397" s="9">
        <f>SUMPRODUCT(J397:O397,Results!K$9:P$9)+$AI$20-$AH$31</f>
        <v>27.288753277322556</v>
      </c>
      <c r="V397" s="9">
        <f t="shared" si="134"/>
        <v>23.575036528605487</v>
      </c>
      <c r="W397" s="9">
        <f t="shared" si="136"/>
        <v>25.746267203614678</v>
      </c>
      <c r="X397" s="9">
        <f t="shared" si="137"/>
        <v>24.931827225133958</v>
      </c>
      <c r="Y397" s="9">
        <f t="shared" si="138"/>
        <v>14.46868105573121</v>
      </c>
      <c r="Z397" s="9">
        <f t="shared" si="139"/>
        <v>19.713991730396565</v>
      </c>
      <c r="AA397" s="9">
        <f t="shared" si="140"/>
        <v>25.16746188016414</v>
      </c>
      <c r="AC397" s="9">
        <v>25.737108222125997</v>
      </c>
      <c r="AD397" s="9">
        <v>25.737108222125997</v>
      </c>
      <c r="AE397" s="9">
        <f t="shared" si="141"/>
        <v>25.737108222125997</v>
      </c>
      <c r="AF397" s="9">
        <f t="shared" ca="1" si="135"/>
        <v>0.59743393448360083</v>
      </c>
    </row>
    <row r="398" spans="1:32">
      <c r="A398" s="6">
        <v>1.745669449466704</v>
      </c>
      <c r="B398" s="6">
        <v>3.9868367447658</v>
      </c>
      <c r="C398" s="6">
        <v>4.6092878651865252</v>
      </c>
      <c r="D398" s="6">
        <v>7.2503788205742241</v>
      </c>
      <c r="E398" s="6">
        <v>4.1918156968019558</v>
      </c>
      <c r="F398" s="6">
        <v>3.3586779494119825</v>
      </c>
      <c r="G398" s="6">
        <v>0.36511885076556994</v>
      </c>
      <c r="H398" s="6">
        <v>-2.0359229683616387</v>
      </c>
      <c r="I398" s="40">
        <f>SUMPRODUCT(J398:O398,Results!B$12:G$12)+Results!$E$5*H398-AD398+AE398</f>
        <v>46.161155913483043</v>
      </c>
      <c r="J398" s="9">
        <f>SUMPRODUCT($A398:$F398,Results!$B$15:$G$15)</f>
        <v>17.592267903676081</v>
      </c>
      <c r="K398" s="9">
        <f>SUMPRODUCT($A398:$F398,Results!$B$16:$G$16)</f>
        <v>-13.215930479033883</v>
      </c>
      <c r="L398" s="9">
        <f>SUMPRODUCT($A398:$F398,Results!$B$17:$G$17)</f>
        <v>23.155953219610566</v>
      </c>
      <c r="M398" s="9">
        <f>SUMPRODUCT($A398:$F398,Results!$B$18:$G$18)</f>
        <v>-1.8651340805708219</v>
      </c>
      <c r="N398" s="9">
        <f>SUMPRODUCT($A398:$F398,Results!$B$19:$G$19)</f>
        <v>-28.733686791470969</v>
      </c>
      <c r="O398" s="9">
        <f>SUMPRODUCT($A398:$F398,Results!$B$20:$G$20)</f>
        <v>18.942202537974573</v>
      </c>
      <c r="P398" s="9" cm="1">
        <f t="array" ref="P398">SUMPRODUCT(J398:O398,TRANSPOSE(BQ$20:BQ$25))+$AI$20-$BQ$27</f>
        <v>58.00376310240798</v>
      </c>
      <c r="Q398" s="27" cm="1">
        <f t="array" ref="Q398">SUMPRODUCT(J398:O398,TRANSPOSE(EX$20:EX$25))+$AI$20-$EX$27</f>
        <v>59.025170389775326</v>
      </c>
      <c r="R398" s="9">
        <f>I398-Results!$E$5*H398</f>
        <v>58.376693723652878</v>
      </c>
      <c r="S398" s="9" cm="1">
        <f t="array" ref="S398">SUMPRODUCT(J398:O398,TRANSPOSE(AW$28:AW$33))+$AI$20-$AH$26</f>
        <v>56.187271480459046</v>
      </c>
      <c r="T398" s="9">
        <f>SUMPRODUCT(J398:O398,Results!K$9:P$9)</f>
        <v>60.829239333399968</v>
      </c>
      <c r="U398" s="9">
        <f>SUMPRODUCT(J398:O398,Results!K$9:P$9)+$AI$20-$AH$31</f>
        <v>59.247010612326818</v>
      </c>
      <c r="V398" s="9">
        <f t="shared" si="134"/>
        <v>-11.842607188924937</v>
      </c>
      <c r="W398" s="9">
        <f t="shared" si="136"/>
        <v>-12.864014476292283</v>
      </c>
      <c r="X398" s="9">
        <f t="shared" si="137"/>
        <v>-12.215537810169835</v>
      </c>
      <c r="Y398" s="9">
        <f t="shared" si="138"/>
        <v>-10.026115566976003</v>
      </c>
      <c r="Z398" s="9">
        <f t="shared" si="139"/>
        <v>13.418932486392912</v>
      </c>
      <c r="AA398" s="9">
        <f t="shared" si="140"/>
        <v>-13.085854698843775</v>
      </c>
      <c r="AC398" s="9">
        <v>-12.870624907061625</v>
      </c>
      <c r="AD398" s="9">
        <v>-12.870624907061625</v>
      </c>
      <c r="AE398" s="9">
        <f t="shared" si="141"/>
        <v>-12.870624907061625</v>
      </c>
      <c r="AF398" s="9">
        <f t="shared" ca="1" si="135"/>
        <v>0.99292364089807494</v>
      </c>
    </row>
    <row r="399" spans="1:32">
      <c r="A399" s="6">
        <v>-1.8697779649734922</v>
      </c>
      <c r="B399" s="6">
        <v>-2.9731451424472017</v>
      </c>
      <c r="C399" s="6">
        <v>2.2916374695966306</v>
      </c>
      <c r="D399" s="6">
        <v>1.8495103642698216</v>
      </c>
      <c r="E399" s="6">
        <v>2.0513423099828794</v>
      </c>
      <c r="F399" s="6">
        <v>3.8856126505302511</v>
      </c>
      <c r="G399" s="6">
        <v>3.8437698344531754</v>
      </c>
      <c r="H399" s="6">
        <v>1.442728015325967</v>
      </c>
      <c r="I399" s="40">
        <f>SUMPRODUCT(J399:O399,Results!B$12:G$12)+Results!$E$5*H399-AD399+AE399</f>
        <v>29.948057513068807</v>
      </c>
      <c r="J399" s="9">
        <f>SUMPRODUCT($A399:$F399,Results!$B$15:$G$15)</f>
        <v>11.755411256028044</v>
      </c>
      <c r="K399" s="9">
        <f>SUMPRODUCT($A399:$F399,Results!$B$16:$G$16)</f>
        <v>8.4288332455444888</v>
      </c>
      <c r="L399" s="9">
        <f>SUMPRODUCT($A399:$F399,Results!$B$17:$G$17)</f>
        <v>13.013946429529605</v>
      </c>
      <c r="M399" s="9">
        <f>SUMPRODUCT($A399:$F399,Results!$B$18:$G$18)</f>
        <v>-5.3757814945114859</v>
      </c>
      <c r="N399" s="9">
        <f>SUMPRODUCT($A399:$F399,Results!$B$19:$G$19)</f>
        <v>-15.111293973211335</v>
      </c>
      <c r="O399" s="9">
        <f>SUMPRODUCT($A399:$F399,Results!$B$20:$G$20)</f>
        <v>-13.936199209882755</v>
      </c>
      <c r="P399" s="9" cm="1">
        <f t="array" ref="P399">SUMPRODUCT(J399:O399,TRANSPOSE(BQ$20:BQ$25))+$AI$20-$BQ$27</f>
        <v>24.313236721388854</v>
      </c>
      <c r="Q399" s="27" cm="1">
        <f t="array" ref="Q399">SUMPRODUCT(J399:O399,TRANSPOSE(EX$20:EX$25))+$AI$20-$EX$27</f>
        <v>23.654186987640657</v>
      </c>
      <c r="R399" s="9">
        <f>I399-Results!$E$5*H399</f>
        <v>21.291689421113006</v>
      </c>
      <c r="S399" s="9" cm="1">
        <f t="array" ref="S399">SUMPRODUCT(J399:O399,TRANSPOSE(AW$28:AW$33))+$AI$20-$AH$26</f>
        <v>23.493545981048975</v>
      </c>
      <c r="T399" s="9">
        <f>SUMPRODUCT(J399:O399,Results!K$9:P$9)</f>
        <v>22.925993635853871</v>
      </c>
      <c r="U399" s="9">
        <f>SUMPRODUCT(J399:O399,Results!K$9:P$9)+$AI$20-$AH$31</f>
        <v>21.343764914780714</v>
      </c>
      <c r="V399" s="9">
        <f t="shared" si="134"/>
        <v>5.6348207916799531</v>
      </c>
      <c r="W399" s="9">
        <f t="shared" si="136"/>
        <v>6.2938705254281508</v>
      </c>
      <c r="X399" s="9">
        <f t="shared" si="137"/>
        <v>8.6563680919558017</v>
      </c>
      <c r="Y399" s="9">
        <f t="shared" si="138"/>
        <v>6.4545115320198327</v>
      </c>
      <c r="Z399" s="9">
        <f t="shared" si="139"/>
        <v>-2.794165914021324</v>
      </c>
      <c r="AA399" s="9">
        <f t="shared" si="140"/>
        <v>8.6042925982880938</v>
      </c>
      <c r="AC399" s="9">
        <v>6.3286310962455765</v>
      </c>
      <c r="AD399" s="9">
        <v>6.3286310962455765</v>
      </c>
      <c r="AE399" s="9">
        <f t="shared" si="141"/>
        <v>6.3286310962455765</v>
      </c>
      <c r="AF399" s="9">
        <f t="shared" ca="1" si="135"/>
        <v>0.27635081542101625</v>
      </c>
    </row>
    <row r="400" spans="1:32">
      <c r="A400" s="6">
        <v>-0.53706500749862773</v>
      </c>
      <c r="B400" s="6">
        <v>-3.5205318019227625</v>
      </c>
      <c r="C400" s="6">
        <v>0.78482093968371947</v>
      </c>
      <c r="D400" s="6">
        <v>6.7639383396175328</v>
      </c>
      <c r="E400" s="6">
        <v>1.4215497147794383</v>
      </c>
      <c r="F400" s="6">
        <v>0.51888302964354027</v>
      </c>
      <c r="G400" s="6">
        <v>2.5213389945619347</v>
      </c>
      <c r="H400" s="6">
        <v>0.12029717543472618</v>
      </c>
      <c r="I400" s="40">
        <f>SUMPRODUCT(J400:O400,Results!B$12:G$12)+Results!$E$5*H400-AD400+AE400</f>
        <v>38.857831513929519</v>
      </c>
      <c r="J400" s="9">
        <f>SUMPRODUCT($A400:$F400,Results!$B$15:$G$15)</f>
        <v>9.5281503567228274</v>
      </c>
      <c r="K400" s="9">
        <f>SUMPRODUCT($A400:$F400,Results!$B$16:$G$16)</f>
        <v>4.3471720906800053</v>
      </c>
      <c r="L400" s="9">
        <f>SUMPRODUCT($A400:$F400,Results!$B$17:$G$17)</f>
        <v>7.6068814017215223</v>
      </c>
      <c r="M400" s="9">
        <f>SUMPRODUCT($A400:$F400,Results!$B$18:$G$18)</f>
        <v>0.47729721002725611</v>
      </c>
      <c r="N400" s="9">
        <f>SUMPRODUCT($A400:$F400,Results!$B$19:$G$19)</f>
        <v>-13.792765713081188</v>
      </c>
      <c r="O400" s="9">
        <f>SUMPRODUCT($A400:$F400,Results!$B$20:$G$20)</f>
        <v>5.1394498914016076</v>
      </c>
      <c r="P400" s="9" cm="1">
        <f t="array" ref="P400">SUMPRODUCT(J400:O400,TRANSPOSE(BQ$20:BQ$25))+$AI$20-$BQ$27</f>
        <v>29.910880386951909</v>
      </c>
      <c r="Q400" s="27" cm="1">
        <f t="array" ref="Q400">SUMPRODUCT(J400:O400,TRANSPOSE(EX$20:EX$25))+$AI$20-$EX$27</f>
        <v>39.812691185546754</v>
      </c>
      <c r="R400" s="9">
        <f>I400-Results!$E$5*H400</f>
        <v>38.13604846132116</v>
      </c>
      <c r="S400" s="9" cm="1">
        <f t="array" ref="S400">SUMPRODUCT(J400:O400,TRANSPOSE(AW$28:AW$33))+$AI$20-$AH$26</f>
        <v>20.59860625090294</v>
      </c>
      <c r="T400" s="9">
        <f>SUMPRODUCT(J400:O400,Results!K$9:P$9)</f>
        <v>38.674103565316351</v>
      </c>
      <c r="U400" s="9">
        <f>SUMPRODUCT(J400:O400,Results!K$9:P$9)+$AI$20-$AH$31</f>
        <v>37.091874844243193</v>
      </c>
      <c r="V400" s="9">
        <f t="shared" si="134"/>
        <v>8.9469511269776092</v>
      </c>
      <c r="W400" s="9">
        <f t="shared" si="136"/>
        <v>-0.95485967161723551</v>
      </c>
      <c r="X400" s="9">
        <f t="shared" si="137"/>
        <v>0.72178305260835884</v>
      </c>
      <c r="Y400" s="9">
        <f t="shared" si="138"/>
        <v>18.259225263026579</v>
      </c>
      <c r="Z400" s="9">
        <f t="shared" si="139"/>
        <v>6.1156080868393872</v>
      </c>
      <c r="AA400" s="9">
        <f t="shared" si="140"/>
        <v>1.7659566696863251</v>
      </c>
      <c r="AC400" s="9">
        <v>-0.97486453199237388</v>
      </c>
      <c r="AD400" s="9">
        <v>-0.97486453199237388</v>
      </c>
      <c r="AE400" s="9">
        <f t="shared" si="141"/>
        <v>-0.97486453199237388</v>
      </c>
      <c r="AF400" s="9">
        <f t="shared" ca="1" si="135"/>
        <v>0.8866985875696255</v>
      </c>
    </row>
    <row r="401" spans="1:32">
      <c r="A401" s="6">
        <v>1.5922226143403886</v>
      </c>
      <c r="B401" s="6">
        <v>8.3042624670334604</v>
      </c>
      <c r="C401" s="6">
        <v>1.6709537292949679</v>
      </c>
      <c r="D401" s="6">
        <v>0.73971323595653005</v>
      </c>
      <c r="E401" s="6">
        <v>7.7703604398862538</v>
      </c>
      <c r="F401" s="6">
        <v>3.0405213726476314</v>
      </c>
      <c r="G401" s="6">
        <v>5.8992710314300911</v>
      </c>
      <c r="H401" s="6">
        <v>3.4982292123028826</v>
      </c>
      <c r="I401" s="40">
        <f>SUMPRODUCT(J401:O401,Results!B$12:G$12)+Results!$E$5*H401-AD401+AE401</f>
        <v>98.706991651757136</v>
      </c>
      <c r="J401" s="9">
        <f>SUMPRODUCT($A401:$F401,Results!$B$15:$G$15)</f>
        <v>18.954166154315498</v>
      </c>
      <c r="K401" s="9">
        <f>SUMPRODUCT($A401:$F401,Results!$B$16:$G$16)</f>
        <v>-10.89603862392061</v>
      </c>
      <c r="L401" s="9">
        <f>SUMPRODUCT($A401:$F401,Results!$B$17:$G$17)</f>
        <v>34.150593281934192</v>
      </c>
      <c r="M401" s="9">
        <f>SUMPRODUCT($A401:$F401,Results!$B$18:$G$18)</f>
        <v>-1.8950637499592826</v>
      </c>
      <c r="N401" s="9">
        <f>SUMPRODUCT($A401:$F401,Results!$B$19:$G$19)</f>
        <v>-20.275487766142067</v>
      </c>
      <c r="O401" s="9">
        <f>SUMPRODUCT($A401:$F401,Results!$B$20:$G$20)</f>
        <v>17.055236388642541</v>
      </c>
      <c r="P401" s="9" cm="1">
        <f t="array" ref="P401">SUMPRODUCT(J401:O401,TRANSPOSE(BQ$20:BQ$25))+$AI$20-$BQ$27</f>
        <v>72.810962995250662</v>
      </c>
      <c r="Q401" s="27" cm="1">
        <f t="array" ref="Q401">SUMPRODUCT(J401:O401,TRANSPOSE(EX$20:EX$25))+$AI$20-$EX$27</f>
        <v>76.713764988676843</v>
      </c>
      <c r="R401" s="9">
        <f>I401-Results!$E$5*H401</f>
        <v>77.717616377939834</v>
      </c>
      <c r="S401" s="9" cm="1">
        <f t="array" ref="S401">SUMPRODUCT(J401:O401,TRANSPOSE(AW$28:AW$33))+$AI$20-$AH$26</f>
        <v>58.125568534682586</v>
      </c>
      <c r="T401" s="9">
        <f>SUMPRODUCT(J401:O401,Results!K$9:P$9)</f>
        <v>81.668015486617151</v>
      </c>
      <c r="U401" s="9">
        <f>SUMPRODUCT(J401:O401,Results!K$9:P$9)+$AI$20-$AH$31</f>
        <v>80.085786765543986</v>
      </c>
      <c r="V401" s="9">
        <f t="shared" si="134"/>
        <v>25.896028656506473</v>
      </c>
      <c r="W401" s="9">
        <f t="shared" si="136"/>
        <v>21.993226663080293</v>
      </c>
      <c r="X401" s="9">
        <f t="shared" si="137"/>
        <v>20.989375273817302</v>
      </c>
      <c r="Y401" s="9">
        <f t="shared" si="138"/>
        <v>40.58142311707455</v>
      </c>
      <c r="Z401" s="9">
        <f t="shared" si="139"/>
        <v>65.964768224667012</v>
      </c>
      <c r="AA401" s="9">
        <f t="shared" si="140"/>
        <v>18.62120488621315</v>
      </c>
      <c r="AC401" s="9">
        <v>21.940940064077381</v>
      </c>
      <c r="AD401" s="9">
        <v>21.940940064077381</v>
      </c>
      <c r="AE401" s="9">
        <f t="shared" si="141"/>
        <v>21.940940064077381</v>
      </c>
      <c r="AF401" s="9">
        <f t="shared" ca="1" si="135"/>
        <v>0.29870249153155415</v>
      </c>
    </row>
    <row r="402" spans="1:32">
      <c r="A402" s="6">
        <v>7.3675023908907251</v>
      </c>
      <c r="B402" s="6">
        <v>0.4866311036928635</v>
      </c>
      <c r="C402" s="6">
        <v>4.4240829275999625</v>
      </c>
      <c r="D402" s="6">
        <v>-3.0337887721987578</v>
      </c>
      <c r="E402" s="6">
        <v>0.99490644125072725</v>
      </c>
      <c r="F402" s="6">
        <v>5.6167399285046677</v>
      </c>
      <c r="G402" s="6">
        <v>-1.175829106526697</v>
      </c>
      <c r="H402" s="6">
        <v>-3.5768709256539055</v>
      </c>
      <c r="I402" s="40">
        <f>SUMPRODUCT(J402:O402,Results!B$12:G$12)+Results!$E$5*H402-AD402+AE402</f>
        <v>-11.466563572833834</v>
      </c>
      <c r="J402" s="9">
        <f>SUMPRODUCT($A402:$F402,Results!$B$15:$G$15)</f>
        <v>38.379018595681423</v>
      </c>
      <c r="K402" s="9">
        <f>SUMPRODUCT($A402:$F402,Results!$B$16:$G$16)</f>
        <v>-25.26850472613507</v>
      </c>
      <c r="L402" s="9">
        <f>SUMPRODUCT($A402:$F402,Results!$B$17:$G$17)</f>
        <v>-7.2532880363970564</v>
      </c>
      <c r="M402" s="9">
        <f>SUMPRODUCT($A402:$F402,Results!$B$18:$G$18)</f>
        <v>-12.141969439996871</v>
      </c>
      <c r="N402" s="9">
        <f>SUMPRODUCT($A402:$F402,Results!$B$19:$G$19)</f>
        <v>-8.4144364531358598</v>
      </c>
      <c r="O402" s="9">
        <f>SUMPRODUCT($A402:$F402,Results!$B$20:$G$20)</f>
        <v>4.4032507506117131</v>
      </c>
      <c r="P402" s="9" cm="1">
        <f t="array" ref="P402">SUMPRODUCT(J402:O402,TRANSPOSE(BQ$20:BQ$25))+$AI$20-$BQ$27</f>
        <v>22.413968069274723</v>
      </c>
      <c r="Q402" s="27" cm="1">
        <f t="array" ref="Q402">SUMPRODUCT(J402:O402,TRANSPOSE(EX$20:EX$25))+$AI$20-$EX$27</f>
        <v>10.646188787669644</v>
      </c>
      <c r="R402" s="9">
        <f>I402-Results!$E$5*H402</f>
        <v>9.9946619810895996</v>
      </c>
      <c r="S402" s="9" cm="1">
        <f t="array" ref="S402">SUMPRODUCT(J402:O402,TRANSPOSE(AW$28:AW$33))+$AI$20-$AH$26</f>
        <v>34.067000354873741</v>
      </c>
      <c r="T402" s="9">
        <f>SUMPRODUCT(J402:O402,Results!K$9:P$9)</f>
        <v>11.941401328387007</v>
      </c>
      <c r="U402" s="9">
        <f>SUMPRODUCT(J402:O402,Results!K$9:P$9)+$AI$20-$AH$31</f>
        <v>10.359172607313852</v>
      </c>
      <c r="V402" s="9">
        <f t="shared" si="134"/>
        <v>-33.880531642108558</v>
      </c>
      <c r="W402" s="9">
        <f t="shared" si="136"/>
        <v>-22.112752360503478</v>
      </c>
      <c r="X402" s="9">
        <f t="shared" si="137"/>
        <v>-21.461225553923434</v>
      </c>
      <c r="Y402" s="9">
        <f t="shared" si="138"/>
        <v>-45.533563927707576</v>
      </c>
      <c r="Z402" s="9">
        <f t="shared" si="139"/>
        <v>-44.208786999923966</v>
      </c>
      <c r="AA402" s="9">
        <f t="shared" si="140"/>
        <v>-21.825736180147686</v>
      </c>
      <c r="AC402" s="9">
        <v>-22.028801332180095</v>
      </c>
      <c r="AD402" s="9">
        <v>-22.028801332180095</v>
      </c>
      <c r="AE402" s="9">
        <f t="shared" si="141"/>
        <v>-22.028801332180095</v>
      </c>
      <c r="AF402" s="9">
        <f t="shared" ca="1" si="135"/>
        <v>0.7080078006929702</v>
      </c>
    </row>
    <row r="403" spans="1:32">
      <c r="A403" s="6">
        <v>1.2219848912346014</v>
      </c>
      <c r="B403" s="6">
        <v>-1.4113115427350804</v>
      </c>
      <c r="C403" s="6">
        <v>6.1548626431641837</v>
      </c>
      <c r="D403" s="6">
        <v>3.8006706499163823</v>
      </c>
      <c r="E403" s="6">
        <v>6.6382559838016544</v>
      </c>
      <c r="F403" s="6">
        <v>-0.33196750936716468</v>
      </c>
      <c r="G403" s="6">
        <v>-1.2746162015050355</v>
      </c>
      <c r="H403" s="6">
        <v>-3.6756580206322438</v>
      </c>
      <c r="I403" s="40">
        <f>SUMPRODUCT(J403:O403,Results!B$12:G$12)+Results!$E$5*H403-AD403+AE403</f>
        <v>74.668528324779885</v>
      </c>
      <c r="J403" s="9">
        <f>SUMPRODUCT($A403:$F403,Results!$B$15:$G$15)</f>
        <v>41.342878430944069</v>
      </c>
      <c r="K403" s="9">
        <f>SUMPRODUCT($A403:$F403,Results!$B$16:$G$16)</f>
        <v>-5.0935454601171539</v>
      </c>
      <c r="L403" s="9">
        <f>SUMPRODUCT($A403:$F403,Results!$B$17:$G$17)</f>
        <v>17.324363714546092</v>
      </c>
      <c r="M403" s="9">
        <f>SUMPRODUCT($A403:$F403,Results!$B$18:$G$18)</f>
        <v>-20.623763329783294</v>
      </c>
      <c r="N403" s="9">
        <f>SUMPRODUCT($A403:$F403,Results!$B$19:$G$19)</f>
        <v>-38.433754313126983</v>
      </c>
      <c r="O403" s="9">
        <f>SUMPRODUCT($A403:$F403,Results!$B$20:$G$20)</f>
        <v>5.379929940224053</v>
      </c>
      <c r="P403" s="9" cm="1">
        <f t="array" ref="P403">SUMPRODUCT(J403:O403,TRANSPOSE(BQ$20:BQ$25))+$AI$20-$BQ$27</f>
        <v>83.707474367980041</v>
      </c>
      <c r="Q403" s="27" cm="1">
        <f t="array" ref="Q403">SUMPRODUCT(J403:O403,TRANSPOSE(EX$20:EX$25))+$AI$20-$EX$27</f>
        <v>97.031770990938014</v>
      </c>
      <c r="R403" s="9">
        <f>I403-Results!$E$5*H403</f>
        <v>96.722476448573346</v>
      </c>
      <c r="S403" s="9" cm="1">
        <f t="array" ref="S403">SUMPRODUCT(J403:O403,TRANSPOSE(AW$28:AW$33))+$AI$20-$AH$26</f>
        <v>83.544620797164114</v>
      </c>
      <c r="T403" s="9">
        <f>SUMPRODUCT(J403:O403,Results!K$9:P$9)</f>
        <v>99.102231720103745</v>
      </c>
      <c r="U403" s="9">
        <f>SUMPRODUCT(J403:O403,Results!K$9:P$9)+$AI$20-$AH$31</f>
        <v>97.520002999030595</v>
      </c>
      <c r="V403" s="9">
        <f t="shared" si="134"/>
        <v>-9.0389460432001556</v>
      </c>
      <c r="W403" s="9">
        <f t="shared" si="136"/>
        <v>-22.363242666158129</v>
      </c>
      <c r="X403" s="9">
        <f t="shared" si="137"/>
        <v>-22.053948123793461</v>
      </c>
      <c r="Y403" s="9">
        <f t="shared" si="138"/>
        <v>-8.8760924723842294</v>
      </c>
      <c r="Z403" s="9">
        <f t="shared" si="139"/>
        <v>41.926304897689754</v>
      </c>
      <c r="AA403" s="9">
        <f t="shared" si="140"/>
        <v>-22.85147467425071</v>
      </c>
      <c r="AC403" s="9">
        <v>-22.438841722638784</v>
      </c>
      <c r="AD403" s="9">
        <v>-22.438841722638784</v>
      </c>
      <c r="AE403" s="9">
        <f t="shared" si="141"/>
        <v>-22.438841722638784</v>
      </c>
      <c r="AF403" s="9">
        <f t="shared" ca="1" si="135"/>
        <v>0.3767891447514371</v>
      </c>
    </row>
    <row r="404" spans="1:32">
      <c r="A404" s="6">
        <v>6.1829521887014929</v>
      </c>
      <c r="B404" s="6">
        <v>7.6759849008971912</v>
      </c>
      <c r="C404" s="6">
        <v>0.76956369264653945</v>
      </c>
      <c r="D404" s="6">
        <v>0.30031956654928638</v>
      </c>
      <c r="E404" s="6">
        <v>1.6793604869023182</v>
      </c>
      <c r="F404" s="6">
        <v>-0.28234307368741418</v>
      </c>
      <c r="G404" s="6">
        <v>1.5658836121268842</v>
      </c>
      <c r="H404" s="6">
        <v>-0.83515820700032428</v>
      </c>
      <c r="I404" s="40">
        <f>SUMPRODUCT(J404:O404,Results!B$12:G$12)+Results!$E$5*H404-AD404+AE404</f>
        <v>18.527608114504002</v>
      </c>
      <c r="J404" s="9">
        <f>SUMPRODUCT($A404:$F404,Results!$B$15:$G$15)</f>
        <v>11.347819033426465</v>
      </c>
      <c r="K404" s="9">
        <f>SUMPRODUCT($A404:$F404,Results!$B$16:$G$16)</f>
        <v>-27.739607528690652</v>
      </c>
      <c r="L404" s="9">
        <f>SUMPRODUCT($A404:$F404,Results!$B$17:$G$17)</f>
        <v>0.85180087429256734</v>
      </c>
      <c r="M404" s="9">
        <f>SUMPRODUCT($A404:$F404,Results!$B$18:$G$18)</f>
        <v>2.4263102532579137</v>
      </c>
      <c r="N404" s="9">
        <f>SUMPRODUCT($A404:$F404,Results!$B$19:$G$19)</f>
        <v>-1.0999355358961223</v>
      </c>
      <c r="O404" s="9">
        <f>SUMPRODUCT($A404:$F404,Results!$B$20:$G$20)</f>
        <v>32.270072854188818</v>
      </c>
      <c r="P404" s="9" cm="1">
        <f t="array" ref="P404">SUMPRODUCT(J404:O404,TRANSPOSE(BQ$20:BQ$25))+$AI$20-$BQ$27</f>
        <v>19.060947738812658</v>
      </c>
      <c r="Q404" s="27" cm="1">
        <f t="array" ref="Q404">SUMPRODUCT(J404:O404,TRANSPOSE(EX$20:EX$25))+$AI$20-$EX$27</f>
        <v>20.443330522754614</v>
      </c>
      <c r="R404" s="9">
        <f>I404-Results!$E$5*H404</f>
        <v>23.538557356505947</v>
      </c>
      <c r="S404" s="9" cm="1">
        <f t="array" ref="S404">SUMPRODUCT(J404:O404,TRANSPOSE(AW$28:AW$33))+$AI$20-$AH$26</f>
        <v>16.426048818942412</v>
      </c>
      <c r="T404" s="9">
        <f>SUMPRODUCT(J404:O404,Results!K$9:P$9)</f>
        <v>24.384626952979069</v>
      </c>
      <c r="U404" s="9">
        <f>SUMPRODUCT(J404:O404,Results!K$9:P$9)+$AI$20-$AH$31</f>
        <v>22.802398231905912</v>
      </c>
      <c r="V404" s="9">
        <f t="shared" si="134"/>
        <v>-0.53333962430865611</v>
      </c>
      <c r="W404" s="9">
        <f t="shared" si="136"/>
        <v>-1.9157224082506126</v>
      </c>
      <c r="X404" s="9">
        <f t="shared" si="137"/>
        <v>-5.0109492420019457</v>
      </c>
      <c r="Y404" s="9">
        <f t="shared" si="138"/>
        <v>2.1015592955615894</v>
      </c>
      <c r="Z404" s="9">
        <f t="shared" si="139"/>
        <v>-14.21461531258613</v>
      </c>
      <c r="AA404" s="9">
        <f t="shared" si="140"/>
        <v>-4.2747901174019098</v>
      </c>
      <c r="AC404" s="9">
        <v>-1.9597528500986563</v>
      </c>
      <c r="AD404" s="9">
        <v>-1.9597528500986563</v>
      </c>
      <c r="AE404" s="9">
        <f t="shared" si="141"/>
        <v>-1.9597528500986563</v>
      </c>
      <c r="AF404" s="9">
        <f t="shared" ca="1" si="135"/>
        <v>0.87649475802382792</v>
      </c>
    </row>
    <row r="405" spans="1:32">
      <c r="A405" s="6">
        <v>-1.9717325052641703</v>
      </c>
      <c r="B405" s="6">
        <v>7.7009214779931296</v>
      </c>
      <c r="C405" s="6">
        <v>-0.39083333626248168</v>
      </c>
      <c r="D405" s="6">
        <v>1.7683129607910533</v>
      </c>
      <c r="E405" s="6">
        <v>5.9669410459727565</v>
      </c>
      <c r="F405" s="6">
        <v>19.772289016958876</v>
      </c>
      <c r="G405" s="6">
        <v>9.9200851717440006</v>
      </c>
      <c r="H405" s="6">
        <v>7.5190433526167926</v>
      </c>
      <c r="I405" s="40">
        <f>SUMPRODUCT(J405:O405,Results!B$12:G$12)+Results!$E$5*H405-AD405+AE405</f>
        <v>56.807029831050301</v>
      </c>
      <c r="J405" s="9">
        <f>SUMPRODUCT($A405:$F405,Results!$B$15:$G$15)</f>
        <v>-0.3547479377994982</v>
      </c>
      <c r="K405" s="9">
        <f>SUMPRODUCT($A405:$F405,Results!$B$16:$G$16)</f>
        <v>4.4369229638132524</v>
      </c>
      <c r="L405" s="9">
        <f>SUMPRODUCT($A405:$F405,Results!$B$17:$G$17)</f>
        <v>59.589394076943108</v>
      </c>
      <c r="M405" s="9">
        <f>SUMPRODUCT($A405:$F405,Results!$B$18:$G$18)</f>
        <v>20.023493480314244</v>
      </c>
      <c r="N405" s="9">
        <f>SUMPRODUCT($A405:$F405,Results!$B$19:$G$19)</f>
        <v>-10.113734074320874</v>
      </c>
      <c r="O405" s="9">
        <f>SUMPRODUCT($A405:$F405,Results!$B$20:$G$20)</f>
        <v>-14.331820549421735</v>
      </c>
      <c r="P405" s="9" cm="1">
        <f t="array" ref="P405">SUMPRODUCT(J405:O405,TRANSPOSE(BQ$20:BQ$25))+$AI$20-$BQ$27</f>
        <v>49.488831111263586</v>
      </c>
      <c r="Q405" s="27" cm="1">
        <f t="array" ref="Q405">SUMPRODUCT(J405:O405,TRANSPOSE(EX$20:EX$25))+$AI$20-$EX$27</f>
        <v>18.375823153027099</v>
      </c>
      <c r="R405" s="9">
        <f>I405-Results!$E$5*H405</f>
        <v>11.692769715349542</v>
      </c>
      <c r="S405" s="9" cm="1">
        <f t="array" ref="S405">SUMPRODUCT(J405:O405,TRANSPOSE(AW$28:AW$33))+$AI$20-$AH$26</f>
        <v>28.272325094505689</v>
      </c>
      <c r="T405" s="9">
        <f>SUMPRODUCT(J405:O405,Results!K$9:P$9)</f>
        <v>19.095764520844412</v>
      </c>
      <c r="U405" s="9">
        <f>SUMPRODUCT(J405:O405,Results!K$9:P$9)+$AI$20-$AH$31</f>
        <v>17.513535799771255</v>
      </c>
      <c r="V405" s="9">
        <f t="shared" si="134"/>
        <v>7.3181987197867144</v>
      </c>
      <c r="W405" s="9">
        <f t="shared" si="136"/>
        <v>38.431206678023202</v>
      </c>
      <c r="X405" s="9">
        <f t="shared" si="137"/>
        <v>45.114260115700759</v>
      </c>
      <c r="Y405" s="9">
        <f t="shared" si="138"/>
        <v>28.534704736544612</v>
      </c>
      <c r="Z405" s="9">
        <f t="shared" si="139"/>
        <v>24.064806403960169</v>
      </c>
      <c r="AA405" s="9">
        <f t="shared" si="140"/>
        <v>39.293494031279046</v>
      </c>
      <c r="AC405" s="9">
        <v>38.666988311867669</v>
      </c>
      <c r="AD405" s="9">
        <v>38.666988311867669</v>
      </c>
      <c r="AE405" s="9">
        <f t="shared" si="141"/>
        <v>38.666988311867669</v>
      </c>
      <c r="AF405" s="9">
        <f t="shared" ca="1" si="135"/>
        <v>0.26629728091665372</v>
      </c>
    </row>
    <row r="406" spans="1:32">
      <c r="A406" s="6">
        <v>-1.4615007948386813</v>
      </c>
      <c r="B406" s="6">
        <v>-3.3859397360369332</v>
      </c>
      <c r="C406" s="6">
        <v>0.91998967656752129</v>
      </c>
      <c r="D406" s="6">
        <v>10.425575613526028</v>
      </c>
      <c r="E406" s="6">
        <v>5.8802805187729481</v>
      </c>
      <c r="F406" s="6">
        <v>3.0919262460823989</v>
      </c>
      <c r="G406" s="6">
        <v>1.7481296773321426</v>
      </c>
      <c r="H406" s="6">
        <v>-0.65291214179506585</v>
      </c>
      <c r="I406" s="40">
        <f>SUMPRODUCT(J406:O406,Results!B$12:G$12)+Results!$E$5*H406-AD406+AE406</f>
        <v>88.849333513156907</v>
      </c>
      <c r="J406" s="9">
        <f>SUMPRODUCT($A406:$F406,Results!$B$15:$G$15)</f>
        <v>21.658067869299121</v>
      </c>
      <c r="K406" s="9">
        <f>SUMPRODUCT($A406:$F406,Results!$B$16:$G$16)</f>
        <v>9.3744998867202387</v>
      </c>
      <c r="L406" s="9">
        <f>SUMPRODUCT($A406:$F406,Results!$B$17:$G$17)</f>
        <v>29.783074840929768</v>
      </c>
      <c r="M406" s="9">
        <f>SUMPRODUCT($A406:$F406,Results!$B$18:$G$18)</f>
        <v>1.1009963323481413</v>
      </c>
      <c r="N406" s="9">
        <f>SUMPRODUCT($A406:$F406,Results!$B$19:$G$19)</f>
        <v>-28.342969477961478</v>
      </c>
      <c r="O406" s="9">
        <f>SUMPRODUCT($A406:$F406,Results!$B$20:$G$20)</f>
        <v>7.7954744980221777</v>
      </c>
      <c r="P406" s="9" cm="1">
        <f t="array" ref="P406">SUMPRODUCT(J406:O406,TRANSPOSE(BQ$20:BQ$25))+$AI$20-$BQ$27</f>
        <v>81.900059141160966</v>
      </c>
      <c r="Q406" s="27" cm="1">
        <f t="array" ref="Q406">SUMPRODUCT(J406:O406,TRANSPOSE(EX$20:EX$25))+$AI$20-$EX$27</f>
        <v>96.443282835695527</v>
      </c>
      <c r="R406" s="9">
        <f>I406-Results!$E$5*H406</f>
        <v>92.766806363927302</v>
      </c>
      <c r="S406" s="9" cm="1">
        <f t="array" ref="S406">SUMPRODUCT(J406:O406,TRANSPOSE(AW$28:AW$33))+$AI$20-$AH$26</f>
        <v>57.556759516901835</v>
      </c>
      <c r="T406" s="9">
        <f>SUMPRODUCT(J406:O406,Results!K$9:P$9)</f>
        <v>95.642136090110867</v>
      </c>
      <c r="U406" s="9">
        <f>SUMPRODUCT(J406:O406,Results!K$9:P$9)+$AI$20-$AH$31</f>
        <v>94.059907369037717</v>
      </c>
      <c r="V406" s="9">
        <f t="shared" si="134"/>
        <v>6.9492743719959407</v>
      </c>
      <c r="W406" s="9">
        <f t="shared" si="136"/>
        <v>-7.5939493225386201</v>
      </c>
      <c r="X406" s="9">
        <f t="shared" si="137"/>
        <v>-3.9174728507703946</v>
      </c>
      <c r="Y406" s="9">
        <f t="shared" si="138"/>
        <v>31.292573996255072</v>
      </c>
      <c r="Z406" s="9">
        <f t="shared" si="139"/>
        <v>56.107110086066776</v>
      </c>
      <c r="AA406" s="9">
        <f t="shared" si="140"/>
        <v>-5.2105738558808099</v>
      </c>
      <c r="AC406" s="9">
        <v>-7.6190355758502477</v>
      </c>
      <c r="AD406" s="9">
        <v>-7.6190355758502477</v>
      </c>
      <c r="AE406" s="9">
        <f t="shared" si="141"/>
        <v>-7.6190355758502477</v>
      </c>
      <c r="AF406" s="9">
        <f t="shared" ca="1" si="135"/>
        <v>0.52548255480665529</v>
      </c>
    </row>
    <row r="407" spans="1:32">
      <c r="A407" s="6">
        <v>1.9037931685755005</v>
      </c>
      <c r="B407" s="6">
        <v>0.17835268902584933</v>
      </c>
      <c r="C407" s="6">
        <v>6.7605240799080217</v>
      </c>
      <c r="D407" s="6">
        <v>-3.0471035396149668</v>
      </c>
      <c r="E407" s="6">
        <v>2.4782926502203106</v>
      </c>
      <c r="F407" s="6">
        <v>6.6393179029895251</v>
      </c>
      <c r="G407" s="6">
        <v>-2.0852291807796584</v>
      </c>
      <c r="H407" s="6">
        <v>-4.4862709999068668</v>
      </c>
      <c r="I407" s="40">
        <f>SUMPRODUCT(J407:O407,Results!B$12:G$12)+Results!$E$5*H407-AD407+AE407</f>
        <v>-14.963050655712216</v>
      </c>
      <c r="J407" s="9">
        <f>SUMPRODUCT($A407:$F407,Results!$B$15:$G$15)</f>
        <v>30.003912120407112</v>
      </c>
      <c r="K407" s="9">
        <f>SUMPRODUCT($A407:$F407,Results!$B$16:$G$16)</f>
        <v>-9.4783972049467451</v>
      </c>
      <c r="L407" s="9">
        <f>SUMPRODUCT($A407:$F407,Results!$B$17:$G$17)</f>
        <v>8.7822209849073989</v>
      </c>
      <c r="M407" s="9">
        <f>SUMPRODUCT($A407:$F407,Results!$B$18:$G$18)</f>
        <v>-17.243921788691154</v>
      </c>
      <c r="N407" s="9">
        <f>SUMPRODUCT($A407:$F407,Results!$B$19:$G$19)</f>
        <v>-21.888845238528653</v>
      </c>
      <c r="O407" s="9">
        <f>SUMPRODUCT($A407:$F407,Results!$B$20:$G$20)</f>
        <v>-15.55234313133602</v>
      </c>
      <c r="P407" s="9" cm="1">
        <f t="array" ref="P407">SUMPRODUCT(J407:O407,TRANSPOSE(BQ$20:BQ$25))+$AI$20-$BQ$27</f>
        <v>27.43175756305623</v>
      </c>
      <c r="Q407" s="27" cm="1">
        <f t="array" ref="Q407">SUMPRODUCT(J407:O407,TRANSPOSE(EX$20:EX$25))+$AI$20-$EX$27</f>
        <v>13.442328261123201</v>
      </c>
      <c r="R407" s="9">
        <f>I407-Results!$E$5*H407</f>
        <v>11.954575343728983</v>
      </c>
      <c r="S407" s="9" cm="1">
        <f t="array" ref="S407">SUMPRODUCT(J407:O407,TRANSPOSE(AW$28:AW$33))+$AI$20-$AH$26</f>
        <v>45.728724785829982</v>
      </c>
      <c r="T407" s="9">
        <f>SUMPRODUCT(J407:O407,Results!K$9:P$9)</f>
        <v>14.566971466252866</v>
      </c>
      <c r="U407" s="9">
        <f>SUMPRODUCT(J407:O407,Results!K$9:P$9)+$AI$20-$AH$31</f>
        <v>12.984742745179709</v>
      </c>
      <c r="V407" s="9">
        <f t="shared" si="134"/>
        <v>-42.394808218768446</v>
      </c>
      <c r="W407" s="9">
        <f t="shared" si="136"/>
        <v>-28.405378916835417</v>
      </c>
      <c r="X407" s="9">
        <f t="shared" si="137"/>
        <v>-26.917625999441199</v>
      </c>
      <c r="Y407" s="9">
        <f t="shared" si="138"/>
        <v>-60.691775441542198</v>
      </c>
      <c r="Z407" s="9">
        <f t="shared" si="139"/>
        <v>-47.705274082802347</v>
      </c>
      <c r="AA407" s="9">
        <f t="shared" si="140"/>
        <v>-27.947793400891925</v>
      </c>
      <c r="AC407" s="9">
        <v>-28.319819079718222</v>
      </c>
      <c r="AD407" s="9">
        <v>-28.319819079718222</v>
      </c>
      <c r="AE407" s="9">
        <f t="shared" si="141"/>
        <v>-28.319819079718222</v>
      </c>
      <c r="AF407" s="9">
        <f t="shared" ca="1" si="135"/>
        <v>0.92075337332806417</v>
      </c>
    </row>
    <row r="408" spans="1:32">
      <c r="A408" s="6">
        <v>7.2561255118166121</v>
      </c>
      <c r="B408" s="6">
        <v>2.9801533825302751</v>
      </c>
      <c r="C408" s="6">
        <v>4.6094161766390433</v>
      </c>
      <c r="D408" s="6">
        <v>2.8398209592520613</v>
      </c>
      <c r="E408" s="6">
        <v>-0.5429409758081678</v>
      </c>
      <c r="F408" s="6">
        <v>-4.0554231252898818</v>
      </c>
      <c r="G408" s="6">
        <v>0.41836618285527377</v>
      </c>
      <c r="H408" s="6">
        <v>-1.9826756362719347</v>
      </c>
      <c r="I408" s="40">
        <f>SUMPRODUCT(J408:O408,Results!B$12:G$12)+Results!$E$5*H408-AD408+AE408</f>
        <v>11.388977381793627</v>
      </c>
      <c r="J408" s="9">
        <f>SUMPRODUCT($A408:$F408,Results!$B$15:$G$15)</f>
        <v>22.182194593653442</v>
      </c>
      <c r="K408" s="9">
        <f>SUMPRODUCT($A408:$F408,Results!$B$16:$G$16)</f>
        <v>-32.243778897815339</v>
      </c>
      <c r="L408" s="9">
        <f>SUMPRODUCT($A408:$F408,Results!$B$17:$G$17)</f>
        <v>-17.434734877848896</v>
      </c>
      <c r="M408" s="9">
        <f>SUMPRODUCT($A408:$F408,Results!$B$18:$G$18)</f>
        <v>-9.4782316378334919</v>
      </c>
      <c r="N408" s="9">
        <f>SUMPRODUCT($A408:$F408,Results!$B$19:$G$19)</f>
        <v>-11.898324870418055</v>
      </c>
      <c r="O408" s="9">
        <f>SUMPRODUCT($A408:$F408,Results!$B$20:$G$20)</f>
        <v>33.323019294869582</v>
      </c>
      <c r="P408" s="9" cm="1">
        <f t="array" ref="P408">SUMPRODUCT(J408:O408,TRANSPOSE(BQ$20:BQ$25))+$AI$20-$BQ$27</f>
        <v>13.112184169072037</v>
      </c>
      <c r="Q408" s="27" cm="1">
        <f t="array" ref="Q408">SUMPRODUCT(J408:O408,TRANSPOSE(EX$20:EX$25))+$AI$20-$EX$27</f>
        <v>19.685770646160876</v>
      </c>
      <c r="R408" s="9">
        <f>I408-Results!$E$5*H408</f>
        <v>23.285031199425234</v>
      </c>
      <c r="S408" s="9" cm="1">
        <f t="array" ref="S408">SUMPRODUCT(J408:O408,TRANSPOSE(AW$28:AW$33))+$AI$20-$AH$26</f>
        <v>27.253847169119695</v>
      </c>
      <c r="T408" s="9">
        <f>SUMPRODUCT(J408:O408,Results!K$9:P$9)</f>
        <v>22.167609831725265</v>
      </c>
      <c r="U408" s="9">
        <f>SUMPRODUCT(J408:O408,Results!K$9:P$9)+$AI$20-$AH$31</f>
        <v>20.585381110652108</v>
      </c>
      <c r="V408" s="9">
        <f t="shared" si="134"/>
        <v>-1.7232067872784107</v>
      </c>
      <c r="W408" s="9">
        <f t="shared" si="136"/>
        <v>-8.2967932643672491</v>
      </c>
      <c r="X408" s="9">
        <f t="shared" si="137"/>
        <v>-11.896053817631607</v>
      </c>
      <c r="Y408" s="9">
        <f t="shared" si="138"/>
        <v>-15.864869787326068</v>
      </c>
      <c r="Z408" s="9">
        <f t="shared" si="139"/>
        <v>-21.353246045296505</v>
      </c>
      <c r="AA408" s="9">
        <f t="shared" si="140"/>
        <v>-9.1964037288584812</v>
      </c>
      <c r="AC408" s="9">
        <v>-8.3688806656797432</v>
      </c>
      <c r="AD408" s="9">
        <v>-8.3688806656797432</v>
      </c>
      <c r="AE408" s="9">
        <f t="shared" si="141"/>
        <v>-8.3688806656797432</v>
      </c>
      <c r="AF408" s="9">
        <f t="shared" ca="1" si="135"/>
        <v>0.77312468989710992</v>
      </c>
    </row>
    <row r="409" spans="1:32">
      <c r="A409" s="6">
        <v>0.53993338309104399</v>
      </c>
      <c r="B409" s="6">
        <v>2.4224720801222834</v>
      </c>
      <c r="C409" s="6">
        <v>6.954239007958245</v>
      </c>
      <c r="D409" s="6">
        <v>-1.4258475120914833</v>
      </c>
      <c r="E409" s="6">
        <v>2.7684752494290481</v>
      </c>
      <c r="F409" s="6">
        <v>3.2167752741479059</v>
      </c>
      <c r="G409" s="6">
        <v>5.309477919805917</v>
      </c>
      <c r="H409" s="6">
        <v>2.9084361006787085</v>
      </c>
      <c r="I409" s="40">
        <f>SUMPRODUCT(J409:O409,Results!B$12:G$12)+Results!$E$5*H409-AD409+AE409</f>
        <v>37.077337123966501</v>
      </c>
      <c r="J409" s="9">
        <f>SUMPRODUCT($A409:$F409,Results!$B$15:$G$15)</f>
        <v>20.182805911613166</v>
      </c>
      <c r="K409" s="9">
        <f>SUMPRODUCT($A409:$F409,Results!$B$16:$G$16)</f>
        <v>-8.97605179222899</v>
      </c>
      <c r="L409" s="9">
        <f>SUMPRODUCT($A409:$F409,Results!$B$17:$G$17)</f>
        <v>11.517612570650211</v>
      </c>
      <c r="M409" s="9">
        <f>SUMPRODUCT($A409:$F409,Results!$B$18:$G$18)</f>
        <v>-16.248854287543182</v>
      </c>
      <c r="N409" s="9">
        <f>SUMPRODUCT($A409:$F409,Results!$B$19:$G$19)</f>
        <v>-25.264519235927402</v>
      </c>
      <c r="O409" s="9">
        <f>SUMPRODUCT($A409:$F409,Results!$B$20:$G$20)</f>
        <v>-7.6764538872095498</v>
      </c>
      <c r="P409" s="9" cm="1">
        <f t="array" ref="P409">SUMPRODUCT(J409:O409,TRANSPOSE(BQ$20:BQ$25))+$AI$20-$BQ$27</f>
        <v>26.881558299114708</v>
      </c>
      <c r="Q409" s="27" cm="1">
        <f t="array" ref="Q409">SUMPRODUCT(J409:O409,TRANSPOSE(EX$20:EX$25))+$AI$20-$EX$27</f>
        <v>19.314184859661694</v>
      </c>
      <c r="R409" s="9">
        <f>I409-Results!$E$5*H409</f>
        <v>19.626720519894249</v>
      </c>
      <c r="S409" s="9" cm="1">
        <f t="array" ref="S409">SUMPRODUCT(J409:O409,TRANSPOSE(AW$28:AW$33))+$AI$20-$AH$26</f>
        <v>45.738555757037076</v>
      </c>
      <c r="T409" s="9">
        <f>SUMPRODUCT(J409:O409,Results!K$9:P$9)</f>
        <v>21.475004982779161</v>
      </c>
      <c r="U409" s="9">
        <f>SUMPRODUCT(J409:O409,Results!K$9:P$9)+$AI$20-$AH$31</f>
        <v>19.892776261706004</v>
      </c>
      <c r="V409" s="9">
        <f t="shared" si="134"/>
        <v>10.195778824851793</v>
      </c>
      <c r="W409" s="9">
        <f t="shared" si="136"/>
        <v>17.763152264304807</v>
      </c>
      <c r="X409" s="9">
        <f t="shared" si="137"/>
        <v>17.450616604072252</v>
      </c>
      <c r="Y409" s="9">
        <f t="shared" si="138"/>
        <v>-8.6612186330705754</v>
      </c>
      <c r="Z409" s="9">
        <f t="shared" si="139"/>
        <v>4.3351136968763697</v>
      </c>
      <c r="AA409" s="9">
        <f t="shared" si="140"/>
        <v>17.184560862260497</v>
      </c>
      <c r="AC409" s="9">
        <v>17.782298043498258</v>
      </c>
      <c r="AD409" s="9">
        <v>17.782298043498258</v>
      </c>
      <c r="AE409" s="9">
        <f t="shared" si="141"/>
        <v>17.782298043498258</v>
      </c>
      <c r="AF409" s="9">
        <f t="shared" ca="1" si="135"/>
        <v>0.28705859869106298</v>
      </c>
    </row>
    <row r="410" spans="1:32">
      <c r="A410" s="6">
        <v>5.6677925859341416</v>
      </c>
      <c r="B410" s="6">
        <v>2.7983860467347537</v>
      </c>
      <c r="C410" s="6">
        <v>3.4602820753488968</v>
      </c>
      <c r="D410" s="6">
        <v>1.3183507964981314</v>
      </c>
      <c r="E410" s="6">
        <v>-0.26495275568047405</v>
      </c>
      <c r="F410" s="6">
        <v>0.62983881869295355</v>
      </c>
      <c r="G410" s="6">
        <v>5.0293148432313384</v>
      </c>
      <c r="H410" s="6">
        <v>2.6282730241041299</v>
      </c>
      <c r="I410" s="40">
        <f>SUMPRODUCT(J410:O410,Results!B$12:G$12)+Results!$E$5*H410-AD410+AE410</f>
        <v>24.020229353907098</v>
      </c>
      <c r="J410" s="9">
        <f>SUMPRODUCT($A410:$F410,Results!$B$15:$G$15)</f>
        <v>17.673578822386521</v>
      </c>
      <c r="K410" s="9">
        <f>SUMPRODUCT($A410:$F410,Results!$B$16:$G$16)</f>
        <v>-24.582930603472093</v>
      </c>
      <c r="L410" s="9">
        <f>SUMPRODUCT($A410:$F410,Results!$B$17:$G$17)</f>
        <v>-8.0896917394827543</v>
      </c>
      <c r="M410" s="9">
        <f>SUMPRODUCT($A410:$F410,Results!$B$18:$G$18)</f>
        <v>-4.706432854250064</v>
      </c>
      <c r="N410" s="9">
        <f>SUMPRODUCT($A410:$F410,Results!$B$19:$G$19)</f>
        <v>-7.6209881639831991</v>
      </c>
      <c r="O410" s="9">
        <f>SUMPRODUCT($A410:$F410,Results!$B$20:$G$20)</f>
        <v>19.866318558239634</v>
      </c>
      <c r="P410" s="9" cm="1">
        <f t="array" ref="P410">SUMPRODUCT(J410:O410,TRANSPOSE(BQ$20:BQ$25))+$AI$20-$BQ$27</f>
        <v>9.1696674374103537</v>
      </c>
      <c r="Q410" s="27" cm="1">
        <f t="array" ref="Q410">SUMPRODUCT(J410:O410,TRANSPOSE(EX$20:EX$25))+$AI$20-$EX$27</f>
        <v>6.7256906929215461</v>
      </c>
      <c r="R410" s="9">
        <f>I410-Results!$E$5*H410</f>
        <v>8.2505912092823195</v>
      </c>
      <c r="S410" s="9" cm="1">
        <f t="array" ref="S410">SUMPRODUCT(J410:O410,TRANSPOSE(AW$28:AW$33))+$AI$20-$AH$26</f>
        <v>19.166784430028962</v>
      </c>
      <c r="T410" s="9">
        <f>SUMPRODUCT(J410:O410,Results!K$9:P$9)</f>
        <v>8.4183622936361999</v>
      </c>
      <c r="U410" s="9">
        <f>SUMPRODUCT(J410:O410,Results!K$9:P$9)+$AI$20-$AH$31</f>
        <v>6.8361335725630425</v>
      </c>
      <c r="V410" s="9">
        <f t="shared" si="134"/>
        <v>14.850561916496744</v>
      </c>
      <c r="W410" s="9">
        <f t="shared" si="136"/>
        <v>17.294538660985552</v>
      </c>
      <c r="X410" s="9">
        <f t="shared" si="137"/>
        <v>15.769638144624778</v>
      </c>
      <c r="Y410" s="9">
        <f t="shared" si="138"/>
        <v>4.8534449238781363</v>
      </c>
      <c r="Z410" s="9">
        <f t="shared" si="139"/>
        <v>-8.7219940731830334</v>
      </c>
      <c r="AA410" s="9">
        <f t="shared" si="140"/>
        <v>17.184095781344055</v>
      </c>
      <c r="AC410" s="9">
        <v>17.296082610322273</v>
      </c>
      <c r="AD410" s="9">
        <v>17.296082610322273</v>
      </c>
      <c r="AE410" s="9">
        <f t="shared" si="141"/>
        <v>17.296082610322273</v>
      </c>
      <c r="AF410" s="9">
        <f t="shared" ca="1" si="135"/>
        <v>0.69643580217045797</v>
      </c>
    </row>
    <row r="411" spans="1:32">
      <c r="A411" s="6">
        <v>1.4117720051310907</v>
      </c>
      <c r="B411" s="6">
        <v>2.3714875857579778</v>
      </c>
      <c r="C411" s="6">
        <v>3.6681331334562111</v>
      </c>
      <c r="D411" s="6">
        <v>0.93846051906155958</v>
      </c>
      <c r="E411" s="6">
        <v>1.2761514938272742</v>
      </c>
      <c r="F411" s="6">
        <v>4.3176726934164238</v>
      </c>
      <c r="G411" s="6">
        <v>-0.13391237296387384</v>
      </c>
      <c r="H411" s="6">
        <v>-2.5349541920910825</v>
      </c>
      <c r="I411" s="40">
        <f>SUMPRODUCT(J411:O411,Results!B$12:G$12)+Results!$E$5*H411-AD411+AE411</f>
        <v>-8.0114160851736784</v>
      </c>
      <c r="J411" s="9">
        <f>SUMPRODUCT($A411:$F411,Results!$B$15:$G$15)</f>
        <v>10.879429143199745</v>
      </c>
      <c r="K411" s="9">
        <f>SUMPRODUCT($A411:$F411,Results!$B$16:$G$16)</f>
        <v>-9.5223137007134415</v>
      </c>
      <c r="L411" s="9">
        <f>SUMPRODUCT($A411:$F411,Results!$B$17:$G$17)</f>
        <v>9.4598403306700973</v>
      </c>
      <c r="M411" s="9">
        <f>SUMPRODUCT($A411:$F411,Results!$B$18:$G$18)</f>
        <v>-3.6592610453478587</v>
      </c>
      <c r="N411" s="9">
        <f>SUMPRODUCT($A411:$F411,Results!$B$19:$G$19)</f>
        <v>-13.252079490677632</v>
      </c>
      <c r="O411" s="9">
        <f>SUMPRODUCT($A411:$F411,Results!$B$20:$G$20)</f>
        <v>0.9058435686721289</v>
      </c>
      <c r="P411" s="9" cm="1">
        <f t="array" ref="P411">SUMPRODUCT(J411:O411,TRANSPOSE(BQ$20:BQ$25))+$AI$20-$BQ$27</f>
        <v>15.702432979084456</v>
      </c>
      <c r="Q411" s="27" cm="1">
        <f t="array" ref="Q411">SUMPRODUCT(J411:O411,TRANSPOSE(EX$20:EX$25))+$AI$20-$EX$27</f>
        <v>7.723678294373812</v>
      </c>
      <c r="R411" s="9">
        <f>I411-Results!$E$5*H411</f>
        <v>7.1983090673728167</v>
      </c>
      <c r="S411" s="9" cm="1">
        <f t="array" ref="S411">SUMPRODUCT(J411:O411,TRANSPOSE(AW$28:AW$33))+$AI$20-$AH$26</f>
        <v>23.409442528885975</v>
      </c>
      <c r="T411" s="9">
        <f>SUMPRODUCT(J411:O411,Results!K$9:P$9)</f>
        <v>8.7927953993559118</v>
      </c>
      <c r="U411" s="9">
        <f>SUMPRODUCT(J411:O411,Results!K$9:P$9)+$AI$20-$AH$31</f>
        <v>7.2105666782827527</v>
      </c>
      <c r="V411" s="9">
        <f t="shared" si="134"/>
        <v>-23.713849064258135</v>
      </c>
      <c r="W411" s="9">
        <f t="shared" si="136"/>
        <v>-15.73509437954749</v>
      </c>
      <c r="X411" s="9">
        <f t="shared" si="137"/>
        <v>-15.209725152546495</v>
      </c>
      <c r="Y411" s="9">
        <f t="shared" si="138"/>
        <v>-31.420858614059654</v>
      </c>
      <c r="Z411" s="9">
        <f t="shared" si="139"/>
        <v>-40.75363951226381</v>
      </c>
      <c r="AA411" s="9">
        <f t="shared" si="140"/>
        <v>-15.221982763456431</v>
      </c>
      <c r="AC411" s="9">
        <v>-15.689801141732204</v>
      </c>
      <c r="AD411" s="9">
        <v>-15.689801141732204</v>
      </c>
      <c r="AE411" s="9">
        <f t="shared" si="141"/>
        <v>-15.689801141732204</v>
      </c>
      <c r="AF411" s="9">
        <f t="shared" ca="1" si="135"/>
        <v>0.7082600603563115</v>
      </c>
    </row>
    <row r="412" spans="1:32">
      <c r="A412" s="6">
        <v>1.7811090780674905</v>
      </c>
      <c r="B412" s="6">
        <v>0.80023725540832369</v>
      </c>
      <c r="C412" s="6">
        <v>2.8973843944125033</v>
      </c>
      <c r="D412" s="6">
        <v>-1.804395168266913</v>
      </c>
      <c r="E412" s="6">
        <v>3.5828666481980687</v>
      </c>
      <c r="F412" s="6">
        <v>4.4223554185335292</v>
      </c>
      <c r="G412" s="6">
        <v>3.9137101741379432</v>
      </c>
      <c r="H412" s="6">
        <v>1.5126683550107347</v>
      </c>
      <c r="I412" s="40">
        <f>SUMPRODUCT(J412:O412,Results!B$12:G$12)+Results!$E$5*H412-AD412+AE412</f>
        <v>41.066081521352572</v>
      </c>
      <c r="J412" s="9">
        <f>SUMPRODUCT($A412:$F412,Results!$B$15:$G$15)</f>
        <v>24.614744809556697</v>
      </c>
      <c r="K412" s="9">
        <f>SUMPRODUCT($A412:$F412,Results!$B$16:$G$16)</f>
        <v>-5.8005098630619738</v>
      </c>
      <c r="L412" s="9">
        <f>SUMPRODUCT($A412:$F412,Results!$B$17:$G$17)</f>
        <v>12.07527480175758</v>
      </c>
      <c r="M412" s="9">
        <f>SUMPRODUCT($A412:$F412,Results!$B$18:$G$18)</f>
        <v>-9.2741292859017044</v>
      </c>
      <c r="N412" s="9">
        <f>SUMPRODUCT($A412:$F412,Results!$B$19:$G$19)</f>
        <v>-13.850220760376718</v>
      </c>
      <c r="O412" s="9">
        <f>SUMPRODUCT($A412:$F412,Results!$B$20:$G$20)</f>
        <v>-5.022011000834727</v>
      </c>
      <c r="P412" s="9" cm="1">
        <f t="array" ref="P412">SUMPRODUCT(J412:O412,TRANSPOSE(BQ$20:BQ$25))+$AI$20-$BQ$27</f>
        <v>36.623842825797659</v>
      </c>
      <c r="Q412" s="27" cm="1">
        <f t="array" ref="Q412">SUMPRODUCT(J412:O412,TRANSPOSE(EX$20:EX$25))+$AI$20-$EX$27</f>
        <v>32.902249708462449</v>
      </c>
      <c r="R412" s="9">
        <f>I412-Results!$E$5*H412</f>
        <v>31.990071391288165</v>
      </c>
      <c r="S412" s="9" cm="1">
        <f t="array" ref="S412">SUMPRODUCT(J412:O412,TRANSPOSE(AW$28:AW$33))+$AI$20-$AH$26</f>
        <v>37.11008668632023</v>
      </c>
      <c r="T412" s="9">
        <f>SUMPRODUCT(J412:O412,Results!K$9:P$9)</f>
        <v>34.53354307507491</v>
      </c>
      <c r="U412" s="9">
        <f>SUMPRODUCT(J412:O412,Results!K$9:P$9)+$AI$20-$AH$31</f>
        <v>32.951314354001752</v>
      </c>
      <c r="V412" s="9">
        <f t="shared" si="134"/>
        <v>4.4422386955549129</v>
      </c>
      <c r="W412" s="9">
        <f t="shared" si="136"/>
        <v>8.1638318128901233</v>
      </c>
      <c r="X412" s="9">
        <f t="shared" si="137"/>
        <v>9.0760101300644074</v>
      </c>
      <c r="Y412" s="9">
        <f t="shared" si="138"/>
        <v>3.9559948350323424</v>
      </c>
      <c r="Z412" s="9">
        <f t="shared" si="139"/>
        <v>8.3238580942624409</v>
      </c>
      <c r="AA412" s="9">
        <f t="shared" si="140"/>
        <v>8.1147671673508199</v>
      </c>
      <c r="AC412" s="9">
        <v>8.1936900442106833</v>
      </c>
      <c r="AD412" s="9">
        <v>8.1936900442106833</v>
      </c>
      <c r="AE412" s="9">
        <f t="shared" si="141"/>
        <v>8.1936900442106833</v>
      </c>
      <c r="AF412" s="9">
        <f t="shared" ca="1" si="135"/>
        <v>0.17135140599780208</v>
      </c>
    </row>
    <row r="413" spans="1:32">
      <c r="A413" s="6">
        <v>2.7446508107187229</v>
      </c>
      <c r="B413" s="6">
        <v>5.162213714536529</v>
      </c>
      <c r="C413" s="6">
        <v>0.38715626406394638</v>
      </c>
      <c r="D413" s="6">
        <v>6.5805281397917819</v>
      </c>
      <c r="E413" s="6">
        <v>2.5298316638368097</v>
      </c>
      <c r="F413" s="6">
        <v>2.2104179412596157</v>
      </c>
      <c r="G413" s="6">
        <v>4.6618212237263901</v>
      </c>
      <c r="H413" s="6">
        <v>2.2607794045991816</v>
      </c>
      <c r="I413" s="40">
        <f>SUMPRODUCT(J413:O413,Results!B$12:G$12)+Results!$E$5*H413-AD413+AE413</f>
        <v>53.075182975528996</v>
      </c>
      <c r="J413" s="9">
        <f>SUMPRODUCT($A413:$F413,Results!$B$15:$G$15)</f>
        <v>4.8696061087806584</v>
      </c>
      <c r="K413" s="9">
        <f>SUMPRODUCT($A413:$F413,Results!$B$16:$G$16)</f>
        <v>-14.400526646350228</v>
      </c>
      <c r="L413" s="9">
        <f>SUMPRODUCT($A413:$F413,Results!$B$17:$G$17)</f>
        <v>16.327658295988289</v>
      </c>
      <c r="M413" s="9">
        <f>SUMPRODUCT($A413:$F413,Results!$B$18:$G$18)</f>
        <v>9.3679016559254116</v>
      </c>
      <c r="N413" s="9">
        <f>SUMPRODUCT($A413:$F413,Results!$B$19:$G$19)</f>
        <v>-10.283047460719013</v>
      </c>
      <c r="O413" s="9">
        <f>SUMPRODUCT($A413:$F413,Results!$B$20:$G$20)</f>
        <v>27.819162228814587</v>
      </c>
      <c r="P413" s="9" cm="1">
        <f t="array" ref="P413">SUMPRODUCT(J413:O413,TRANSPOSE(BQ$20:BQ$25))+$AI$20-$BQ$27</f>
        <v>36.247008976033023</v>
      </c>
      <c r="Q413" s="27" cm="1">
        <f t="array" ref="Q413">SUMPRODUCT(J413:O413,TRANSPOSE(EX$20:EX$25))+$AI$20-$EX$27</f>
        <v>39.335472803726958</v>
      </c>
      <c r="R413" s="9">
        <f>I413-Results!$E$5*H413</f>
        <v>39.510506547933907</v>
      </c>
      <c r="S413" s="9" cm="1">
        <f t="array" ref="S413">SUMPRODUCT(J413:O413,TRANSPOSE(AW$28:AW$33))+$AI$20-$AH$26</f>
        <v>23.961192087212524</v>
      </c>
      <c r="T413" s="9">
        <f>SUMPRODUCT(J413:O413,Results!K$9:P$9)</f>
        <v>41.142278420714817</v>
      </c>
      <c r="U413" s="9">
        <f>SUMPRODUCT(J413:O413,Results!K$9:P$9)+$AI$20-$AH$31</f>
        <v>39.560049699641667</v>
      </c>
      <c r="V413" s="9">
        <f t="shared" si="134"/>
        <v>16.828173999495974</v>
      </c>
      <c r="W413" s="9">
        <f t="shared" si="136"/>
        <v>13.739710171802038</v>
      </c>
      <c r="X413" s="9">
        <f t="shared" si="137"/>
        <v>13.564676427595089</v>
      </c>
      <c r="Y413" s="9">
        <f t="shared" si="138"/>
        <v>29.113990888316472</v>
      </c>
      <c r="Z413" s="9">
        <f t="shared" si="139"/>
        <v>20.332959548438865</v>
      </c>
      <c r="AA413" s="9">
        <f t="shared" si="140"/>
        <v>13.515133275887329</v>
      </c>
      <c r="AC413" s="9">
        <v>13.723197685509767</v>
      </c>
      <c r="AD413" s="9">
        <v>13.723197685509767</v>
      </c>
      <c r="AE413" s="9">
        <f t="shared" si="141"/>
        <v>13.723197685509767</v>
      </c>
      <c r="AF413" s="9">
        <f t="shared" ca="1" si="135"/>
        <v>0.32229590301020994</v>
      </c>
    </row>
    <row r="414" spans="1:32">
      <c r="A414" s="6">
        <v>6.3845558309833512</v>
      </c>
      <c r="B414" s="6">
        <v>2.8719627253746887</v>
      </c>
      <c r="C414" s="6">
        <v>2.204743514506768</v>
      </c>
      <c r="D414" s="6">
        <v>1.2589480537330415</v>
      </c>
      <c r="E414" s="6">
        <v>2.1200221103462771</v>
      </c>
      <c r="F414" s="6">
        <v>0.33745210853472613</v>
      </c>
      <c r="G414" s="6">
        <v>3.6675599728465342</v>
      </c>
      <c r="H414" s="6">
        <v>1.2665181537193257</v>
      </c>
      <c r="I414" s="40">
        <f>SUMPRODUCT(J414:O414,Results!B$12:G$12)+Results!$E$5*H414-AD414+AE414</f>
        <v>47.011640193904448</v>
      </c>
      <c r="J414" s="9">
        <f>SUMPRODUCT($A414:$F414,Results!$B$15:$G$15)</f>
        <v>26.83357457683541</v>
      </c>
      <c r="K414" s="9">
        <f>SUMPRODUCT($A414:$F414,Results!$B$16:$G$16)</f>
        <v>-24.027480263581008</v>
      </c>
      <c r="L414" s="9">
        <f>SUMPRODUCT($A414:$F414,Results!$B$17:$G$17)</f>
        <v>-2.3007339569484158</v>
      </c>
      <c r="M414" s="9">
        <f>SUMPRODUCT($A414:$F414,Results!$B$18:$G$18)</f>
        <v>-5.1101372320261653</v>
      </c>
      <c r="N414" s="9">
        <f>SUMPRODUCT($A414:$F414,Results!$B$19:$G$19)</f>
        <v>-8.9008768360811157</v>
      </c>
      <c r="O414" s="9">
        <f>SUMPRODUCT($A414:$F414,Results!$B$20:$G$20)</f>
        <v>24.371716685951551</v>
      </c>
      <c r="P414" s="9" cm="1">
        <f t="array" ref="P414">SUMPRODUCT(J414:O414,TRANSPOSE(BQ$20:BQ$25))+$AI$20-$BQ$27</f>
        <v>34.344932615185535</v>
      </c>
      <c r="Q414" s="27" cm="1">
        <f t="array" ref="Q414">SUMPRODUCT(J414:O414,TRANSPOSE(EX$20:EX$25))+$AI$20-$EX$27</f>
        <v>38.001605399670723</v>
      </c>
      <c r="R414" s="9">
        <f>I414-Results!$E$5*H414</f>
        <v>39.412531271588492</v>
      </c>
      <c r="S414" s="9" cm="1">
        <f t="array" ref="S414">SUMPRODUCT(J414:O414,TRANSPOSE(AW$28:AW$33))+$AI$20-$AH$26</f>
        <v>33.114356378912092</v>
      </c>
      <c r="T414" s="9">
        <f>SUMPRODUCT(J414:O414,Results!K$9:P$9)</f>
        <v>40.478329340159391</v>
      </c>
      <c r="U414" s="9">
        <f>SUMPRODUCT(J414:O414,Results!K$9:P$9)+$AI$20-$AH$31</f>
        <v>38.896100619086241</v>
      </c>
      <c r="V414" s="9">
        <f t="shared" si="134"/>
        <v>12.666707578718913</v>
      </c>
      <c r="W414" s="9">
        <f t="shared" si="136"/>
        <v>9.0100347942337251</v>
      </c>
      <c r="X414" s="9">
        <f t="shared" si="137"/>
        <v>7.5991089223159562</v>
      </c>
      <c r="Y414" s="9">
        <f t="shared" si="138"/>
        <v>13.897283814992356</v>
      </c>
      <c r="Z414" s="9">
        <f t="shared" si="139"/>
        <v>14.269416766814317</v>
      </c>
      <c r="AA414" s="9">
        <f t="shared" si="140"/>
        <v>8.1155395748182073</v>
      </c>
      <c r="AC414" s="9">
        <v>8.9824889145111015</v>
      </c>
      <c r="AD414" s="9">
        <v>8.9824889145111015</v>
      </c>
      <c r="AE414" s="9">
        <f t="shared" si="141"/>
        <v>8.9824889145111015</v>
      </c>
      <c r="AF414" s="9">
        <f t="shared" ca="1" si="135"/>
        <v>0.35719413082657847</v>
      </c>
    </row>
    <row r="415" spans="1:32">
      <c r="A415" s="6">
        <v>5.7318151551673591</v>
      </c>
      <c r="B415" s="6">
        <v>-1.5330557229663022</v>
      </c>
      <c r="C415" s="6">
        <v>6.2000586149566965</v>
      </c>
      <c r="D415" s="6">
        <v>1.084243468439819</v>
      </c>
      <c r="E415" s="6">
        <v>2.3322285416570603</v>
      </c>
      <c r="F415" s="6">
        <v>3.2352359685343504</v>
      </c>
      <c r="G415" s="6">
        <v>-0.76714948892371704</v>
      </c>
      <c r="H415" s="6">
        <v>-3.1681913080509254</v>
      </c>
      <c r="I415" s="40">
        <f>SUMPRODUCT(J415:O415,Results!B$12:G$12)+Results!$E$5*H415-AD415+AE415</f>
        <v>22.508800019139443</v>
      </c>
      <c r="J415" s="9">
        <f>SUMPRODUCT($A415:$F415,Results!$B$15:$G$15)</f>
        <v>42.984673210809959</v>
      </c>
      <c r="K415" s="9">
        <f>SUMPRODUCT($A415:$F415,Results!$B$16:$G$16)</f>
        <v>-20.295894819589297</v>
      </c>
      <c r="L415" s="9">
        <f>SUMPRODUCT($A415:$F415,Results!$B$17:$G$17)</f>
        <v>-2.441621724714234</v>
      </c>
      <c r="M415" s="9">
        <f>SUMPRODUCT($A415:$F415,Results!$B$18:$G$18)</f>
        <v>-17.076333188207396</v>
      </c>
      <c r="N415" s="9">
        <f>SUMPRODUCT($A415:$F415,Results!$B$19:$G$19)</f>
        <v>-22.998783032428317</v>
      </c>
      <c r="O415" s="9">
        <f>SUMPRODUCT($A415:$F415,Results!$B$20:$G$20)</f>
        <v>6.5259830871001201</v>
      </c>
      <c r="P415" s="9" cm="1">
        <f t="array" ref="P415">SUMPRODUCT(J415:O415,TRANSPOSE(BQ$20:BQ$25))+$AI$20-$BQ$27</f>
        <v>44.878754655615673</v>
      </c>
      <c r="Q415" s="27" cm="1">
        <f t="array" ref="Q415">SUMPRODUCT(J415:O415,TRANSPOSE(EX$20:EX$25))+$AI$20-$EX$27</f>
        <v>42.353770503150287</v>
      </c>
      <c r="R415" s="9">
        <f>I415-Results!$E$5*H415</f>
        <v>41.517947867444995</v>
      </c>
      <c r="S415" s="9" cm="1">
        <f t="array" ref="S415">SUMPRODUCT(J415:O415,TRANSPOSE(AW$28:AW$33))+$AI$20-$AH$26</f>
        <v>56.267003053804032</v>
      </c>
      <c r="T415" s="9">
        <f>SUMPRODUCT(J415:O415,Results!K$9:P$9)</f>
        <v>43.244935105330036</v>
      </c>
      <c r="U415" s="9">
        <f>SUMPRODUCT(J415:O415,Results!K$9:P$9)+$AI$20-$AH$31</f>
        <v>41.662706384256879</v>
      </c>
      <c r="V415" s="9">
        <f t="shared" si="134"/>
        <v>-22.36995463647623</v>
      </c>
      <c r="W415" s="9">
        <f t="shared" si="136"/>
        <v>-19.844970484010844</v>
      </c>
      <c r="X415" s="9">
        <f t="shared" si="137"/>
        <v>-19.009147848305552</v>
      </c>
      <c r="Y415" s="9">
        <f t="shared" si="138"/>
        <v>-33.758203034664589</v>
      </c>
      <c r="Z415" s="9">
        <f t="shared" si="139"/>
        <v>-10.233423407950688</v>
      </c>
      <c r="AA415" s="9">
        <f t="shared" si="140"/>
        <v>-19.153906365117436</v>
      </c>
      <c r="AC415" s="9">
        <v>-19.812672409418496</v>
      </c>
      <c r="AD415" s="9">
        <v>-19.812672409418496</v>
      </c>
      <c r="AE415" s="9">
        <f t="shared" si="141"/>
        <v>-19.812672409418496</v>
      </c>
      <c r="AF415" s="9">
        <f t="shared" ca="1" si="135"/>
        <v>0.66094158618710064</v>
      </c>
    </row>
    <row r="416" spans="1:32">
      <c r="A416" s="6">
        <v>10.65200439030475</v>
      </c>
      <c r="B416" s="6">
        <v>2.2866921963849065</v>
      </c>
      <c r="C416" s="6">
        <v>-0.74548594713782712</v>
      </c>
      <c r="D416" s="6">
        <v>-0.36303864814250292</v>
      </c>
      <c r="E416" s="6">
        <v>2.2121655262420887</v>
      </c>
      <c r="F416" s="6">
        <v>-0.74567148496857716</v>
      </c>
      <c r="G416" s="6">
        <v>1.4708784816710974</v>
      </c>
      <c r="H416" s="6">
        <v>-0.93016333745611113</v>
      </c>
      <c r="I416" s="40">
        <f>SUMPRODUCT(J416:O416,Results!B$12:G$12)+Results!$E$5*H416-AD416+AE416</f>
        <v>45.580628533958311</v>
      </c>
      <c r="J416" s="9">
        <f>SUMPRODUCT($A416:$F416,Results!$B$15:$G$15)</f>
        <v>38.85802158166387</v>
      </c>
      <c r="K416" s="9">
        <f>SUMPRODUCT($A416:$F416,Results!$B$16:$G$16)</f>
        <v>-33.052541094868999</v>
      </c>
      <c r="L416" s="9">
        <f>SUMPRODUCT($A416:$F416,Results!$B$17:$G$17)</f>
        <v>-13.379806141687325</v>
      </c>
      <c r="M416" s="9">
        <f>SUMPRODUCT($A416:$F416,Results!$B$18:$G$18)</f>
        <v>-2.8460263952351066</v>
      </c>
      <c r="N416" s="9">
        <f>SUMPRODUCT($A416:$F416,Results!$B$19:$G$19)</f>
        <v>3.5060290629143265</v>
      </c>
      <c r="O416" s="9">
        <f>SUMPRODUCT($A416:$F416,Results!$B$20:$G$20)</f>
        <v>37.078266330659282</v>
      </c>
      <c r="P416" s="9" cm="1">
        <f t="array" ref="P416">SUMPRODUCT(J416:O416,TRANSPOSE(BQ$20:BQ$25))+$AI$20-$BQ$27</f>
        <v>40.304097946227365</v>
      </c>
      <c r="Q416" s="27" cm="1">
        <f t="array" ref="Q416">SUMPRODUCT(J416:O416,TRANSPOSE(EX$20:EX$25))+$AI$20-$EX$27</f>
        <v>49.19909427764847</v>
      </c>
      <c r="R416" s="9">
        <f>I416-Results!$E$5*H416</f>
        <v>51.161608558694979</v>
      </c>
      <c r="S416" s="9" cm="1">
        <f t="array" ref="S416">SUMPRODUCT(J416:O416,TRANSPOSE(AW$28:AW$33))+$AI$20-$AH$26</f>
        <v>27.622800261917732</v>
      </c>
      <c r="T416" s="9">
        <f>SUMPRODUCT(J416:O416,Results!K$9:P$9)</f>
        <v>52.144524304195215</v>
      </c>
      <c r="U416" s="9">
        <f>SUMPRODUCT(J416:O416,Results!K$9:P$9)+$AI$20-$AH$31</f>
        <v>50.562295583122051</v>
      </c>
      <c r="V416" s="9">
        <f t="shared" si="134"/>
        <v>5.2765305877309459</v>
      </c>
      <c r="W416" s="9">
        <f t="shared" si="136"/>
        <v>-3.6184657436901588</v>
      </c>
      <c r="X416" s="9">
        <f t="shared" si="137"/>
        <v>-5.5809800247366681</v>
      </c>
      <c r="Y416" s="9">
        <f t="shared" si="138"/>
        <v>17.95782827204058</v>
      </c>
      <c r="Z416" s="9">
        <f t="shared" si="139"/>
        <v>12.83840510686818</v>
      </c>
      <c r="AA416" s="9">
        <f t="shared" si="140"/>
        <v>-4.9816670491637396</v>
      </c>
      <c r="AC416" s="9">
        <v>-3.6624271668625212</v>
      </c>
      <c r="AD416" s="9">
        <v>-3.6624271668625212</v>
      </c>
      <c r="AE416" s="9">
        <f t="shared" si="141"/>
        <v>-3.6624271668625212</v>
      </c>
      <c r="AF416" s="9">
        <f t="shared" ca="1" si="135"/>
        <v>0.1036804746352985</v>
      </c>
    </row>
    <row r="417" spans="1:32">
      <c r="A417" s="6">
        <v>9.2996773873173417</v>
      </c>
      <c r="B417" s="6">
        <v>1.5878574001999015</v>
      </c>
      <c r="C417" s="6">
        <v>2.9811901404057974</v>
      </c>
      <c r="D417" s="6">
        <v>5.5465401282865026</v>
      </c>
      <c r="E417" s="6">
        <v>2.4893811488443189</v>
      </c>
      <c r="F417" s="6">
        <v>8.2223111880517639</v>
      </c>
      <c r="G417" s="6">
        <v>7.4637545648918717</v>
      </c>
      <c r="H417" s="6">
        <v>5.0627127457646637</v>
      </c>
      <c r="I417" s="40">
        <f>SUMPRODUCT(J417:O417,Results!B$12:G$12)+Results!$E$5*H417-AD417+AE417</f>
        <v>76.859633510981467</v>
      </c>
      <c r="J417" s="9">
        <f>SUMPRODUCT($A417:$F417,Results!$B$15:$G$15)</f>
        <v>41.648971301714248</v>
      </c>
      <c r="K417" s="9">
        <f>SUMPRODUCT($A417:$F417,Results!$B$16:$G$16)</f>
        <v>-31.604153758602656</v>
      </c>
      <c r="L417" s="9">
        <f>SUMPRODUCT($A417:$F417,Results!$B$17:$G$17)</f>
        <v>5.6925485091038768</v>
      </c>
      <c r="M417" s="9">
        <f>SUMPRODUCT($A417:$F417,Results!$B$18:$G$18)</f>
        <v>1.1796222540739159</v>
      </c>
      <c r="N417" s="9">
        <f>SUMPRODUCT($A417:$F417,Results!$B$19:$G$19)</f>
        <v>-14.181736242717406</v>
      </c>
      <c r="O417" s="9">
        <f>SUMPRODUCT($A417:$F417,Results!$B$20:$G$20)</f>
        <v>27.845437350600726</v>
      </c>
      <c r="P417" s="9" cm="1">
        <f t="array" ref="P417">SUMPRODUCT(J417:O417,TRANSPOSE(BQ$20:BQ$25))+$AI$20-$BQ$27</f>
        <v>57.640971499313288</v>
      </c>
      <c r="Q417" s="27" cm="1">
        <f t="array" ref="Q417">SUMPRODUCT(J417:O417,TRANSPOSE(EX$20:EX$25))+$AI$20-$EX$27</f>
        <v>49.167163523568547</v>
      </c>
      <c r="R417" s="9">
        <f>I417-Results!$E$5*H417</f>
        <v>46.483357036393485</v>
      </c>
      <c r="S417" s="9" cm="1">
        <f t="array" ref="S417">SUMPRODUCT(J417:O417,TRANSPOSE(AW$28:AW$33))+$AI$20-$AH$26</f>
        <v>50.873269240787565</v>
      </c>
      <c r="T417" s="9">
        <f>SUMPRODUCT(J417:O417,Results!K$9:P$9)</f>
        <v>49.680155372236712</v>
      </c>
      <c r="U417" s="9">
        <f>SUMPRODUCT(J417:O417,Results!K$9:P$9)+$AI$20-$AH$31</f>
        <v>48.097926651163561</v>
      </c>
      <c r="V417" s="9">
        <f t="shared" si="134"/>
        <v>19.218662011668179</v>
      </c>
      <c r="W417" s="9">
        <f t="shared" si="136"/>
        <v>27.69246998741292</v>
      </c>
      <c r="X417" s="9">
        <f t="shared" si="137"/>
        <v>30.376276474587982</v>
      </c>
      <c r="Y417" s="9">
        <f t="shared" si="138"/>
        <v>25.986364270193903</v>
      </c>
      <c r="Z417" s="9">
        <f t="shared" si="139"/>
        <v>44.117410083891336</v>
      </c>
      <c r="AA417" s="9">
        <f t="shared" si="140"/>
        <v>28.761706859817906</v>
      </c>
      <c r="AC417" s="9">
        <v>27.793779314144132</v>
      </c>
      <c r="AD417" s="9">
        <v>27.793779314144132</v>
      </c>
      <c r="AE417" s="9">
        <f t="shared" si="141"/>
        <v>27.793779314144132</v>
      </c>
      <c r="AF417" s="9">
        <f t="shared" ca="1" si="135"/>
        <v>0.44101273337851554</v>
      </c>
    </row>
    <row r="418" spans="1:32">
      <c r="A418" s="6">
        <v>-0.53001249036701692</v>
      </c>
      <c r="B418" s="6">
        <v>5.1558518699837466</v>
      </c>
      <c r="C418" s="6">
        <v>4.5703021260415744</v>
      </c>
      <c r="D418" s="6">
        <v>-2.0407365699933173</v>
      </c>
      <c r="E418" s="6">
        <v>3.927703671106801</v>
      </c>
      <c r="F418" s="6">
        <v>4.5764785100823193</v>
      </c>
      <c r="G418" s="6">
        <v>1.5736163175343632</v>
      </c>
      <c r="H418" s="6">
        <v>-0.82742550159284534</v>
      </c>
      <c r="I418" s="40">
        <f>SUMPRODUCT(J418:O418,Results!B$12:G$12)+Results!$E$5*H418-AD418+AE418</f>
        <v>16.092708511187254</v>
      </c>
      <c r="J418" s="9">
        <f>SUMPRODUCT($A418:$F418,Results!$B$15:$G$15)</f>
        <v>10.981938871570508</v>
      </c>
      <c r="K418" s="9">
        <f>SUMPRODUCT($A418:$F418,Results!$B$16:$G$16)</f>
        <v>-5.289080251080029</v>
      </c>
      <c r="L418" s="9">
        <f>SUMPRODUCT($A418:$F418,Results!$B$17:$G$17)</f>
        <v>22.254717262550251</v>
      </c>
      <c r="M418" s="9">
        <f>SUMPRODUCT($A418:$F418,Results!$B$18:$G$18)</f>
        <v>-8.4144432148247521</v>
      </c>
      <c r="N418" s="9">
        <f>SUMPRODUCT($A418:$F418,Results!$B$19:$G$19)</f>
        <v>-19.403492863187839</v>
      </c>
      <c r="O418" s="9">
        <f>SUMPRODUCT($A418:$F418,Results!$B$20:$G$20)</f>
        <v>-6.5537960373490147</v>
      </c>
      <c r="P418" s="9" cm="1">
        <f t="array" ref="P418">SUMPRODUCT(J418:O418,TRANSPOSE(BQ$20:BQ$25))+$AI$20-$BQ$27</f>
        <v>29.386245144496264</v>
      </c>
      <c r="Q418" s="27" cm="1">
        <f t="array" ref="Q418">SUMPRODUCT(J418:O418,TRANSPOSE(EX$20:EX$25))+$AI$20-$EX$27</f>
        <v>20.817212913531627</v>
      </c>
      <c r="R418" s="9">
        <f>I418-Results!$E$5*H418</f>
        <v>21.057261520744326</v>
      </c>
      <c r="S418" s="9" cm="1">
        <f t="array" ref="S418">SUMPRODUCT(J418:O418,TRANSPOSE(AW$28:AW$33))+$AI$20-$AH$26</f>
        <v>37.846930629511562</v>
      </c>
      <c r="T418" s="9">
        <f>SUMPRODUCT(J418:O418,Results!K$9:P$9)</f>
        <v>23.768329612853115</v>
      </c>
      <c r="U418" s="9">
        <f>SUMPRODUCT(J418:O418,Results!K$9:P$9)+$AI$20-$AH$31</f>
        <v>22.186100891779958</v>
      </c>
      <c r="V418" s="9">
        <f t="shared" si="134"/>
        <v>-13.29353663330901</v>
      </c>
      <c r="W418" s="9">
        <f t="shared" si="136"/>
        <v>-4.7245044023443725</v>
      </c>
      <c r="X418" s="9">
        <f t="shared" si="137"/>
        <v>-4.964553009557072</v>
      </c>
      <c r="Y418" s="9">
        <f t="shared" si="138"/>
        <v>-21.754222118324307</v>
      </c>
      <c r="Z418" s="9">
        <f t="shared" si="139"/>
        <v>-16.649514915902877</v>
      </c>
      <c r="AA418" s="9">
        <f t="shared" si="140"/>
        <v>-6.0933923805927037</v>
      </c>
      <c r="AC418" s="9">
        <v>-4.7031247940228198</v>
      </c>
      <c r="AD418" s="9">
        <v>-4.7031247940228198</v>
      </c>
      <c r="AE418" s="9">
        <f t="shared" si="141"/>
        <v>-4.7031247940228198</v>
      </c>
      <c r="AF418" s="9">
        <f t="shared" ca="1" si="135"/>
        <v>1.9054571215323723E-2</v>
      </c>
    </row>
    <row r="419" spans="1:32">
      <c r="A419" s="6">
        <v>0.20905844296689896</v>
      </c>
      <c r="B419" s="6">
        <v>1.2060678085579699</v>
      </c>
      <c r="C419" s="6">
        <v>-0.27873840891853213</v>
      </c>
      <c r="D419" s="6">
        <v>3.3640378089977085</v>
      </c>
      <c r="E419" s="6">
        <v>0.26711012842198084</v>
      </c>
      <c r="F419" s="6">
        <v>1.06583380247528</v>
      </c>
      <c r="G419" s="6">
        <v>2.6131228805424387</v>
      </c>
      <c r="H419" s="6">
        <v>0.2120810614152302</v>
      </c>
      <c r="I419" s="40">
        <f>SUMPRODUCT(J419:O419,Results!B$12:G$12)+Results!$E$5*H419-AD419+AE419</f>
        <v>8.7304901545841851</v>
      </c>
      <c r="J419" s="9">
        <f>SUMPRODUCT($A419:$F419,Results!$B$15:$G$15)</f>
        <v>-3.0979021833134524</v>
      </c>
      <c r="K419" s="9">
        <f>SUMPRODUCT($A419:$F419,Results!$B$16:$G$16)</f>
        <v>-2.2185421048997886</v>
      </c>
      <c r="L419" s="9">
        <f>SUMPRODUCT($A419:$F419,Results!$B$17:$G$17)</f>
        <v>6.0634626023800076</v>
      </c>
      <c r="M419" s="9">
        <f>SUMPRODUCT($A419:$F419,Results!$B$18:$G$18)</f>
        <v>5.964656589684898</v>
      </c>
      <c r="N419" s="9">
        <f>SUMPRODUCT($A419:$F419,Results!$B$19:$G$19)</f>
        <v>-2.4320309111796501</v>
      </c>
      <c r="O419" s="9">
        <f>SUMPRODUCT($A419:$F419,Results!$B$20:$G$20)</f>
        <v>8.4684977631282319</v>
      </c>
      <c r="P419" s="9" cm="1">
        <f t="array" ref="P419">SUMPRODUCT(J419:O419,TRANSPOSE(BQ$20:BQ$25))+$AI$20-$BQ$27</f>
        <v>5.0940571826784549</v>
      </c>
      <c r="Q419" s="27" cm="1">
        <f t="array" ref="Q419">SUMPRODUCT(J419:O419,TRANSPOSE(EX$20:EX$25))+$AI$20-$EX$27</f>
        <v>7.5046657713505027</v>
      </c>
      <c r="R419" s="9">
        <f>I419-Results!$E$5*H419</f>
        <v>7.4580037860928039</v>
      </c>
      <c r="S419" s="9" cm="1">
        <f t="array" ref="S419">SUMPRODUCT(J419:O419,TRANSPOSE(AW$28:AW$33))+$AI$20-$AH$26</f>
        <v>-0.71788208591402736</v>
      </c>
      <c r="T419" s="9">
        <f>SUMPRODUCT(J419:O419,Results!K$9:P$9)</f>
        <v>7.8300608765383419</v>
      </c>
      <c r="U419" s="9">
        <f>SUMPRODUCT(J419:O419,Results!K$9:P$9)+$AI$20-$AH$31</f>
        <v>6.2478321554651828</v>
      </c>
      <c r="V419" s="9">
        <f t="shared" si="134"/>
        <v>3.6364329719057302</v>
      </c>
      <c r="W419" s="9">
        <f t="shared" si="136"/>
        <v>1.2258243832336824</v>
      </c>
      <c r="X419" s="9">
        <f t="shared" si="137"/>
        <v>1.2724863684913812</v>
      </c>
      <c r="Y419" s="9">
        <f t="shared" si="138"/>
        <v>9.4483722404982124</v>
      </c>
      <c r="Z419" s="9">
        <f t="shared" si="139"/>
        <v>-24.011733272505946</v>
      </c>
      <c r="AA419" s="9">
        <f t="shared" si="140"/>
        <v>2.4826579991190023</v>
      </c>
      <c r="AC419" s="9">
        <v>1.219665534890904</v>
      </c>
      <c r="AD419" s="9">
        <v>1.219665534890904</v>
      </c>
      <c r="AE419" s="9">
        <f t="shared" si="141"/>
        <v>1.219665534890904</v>
      </c>
      <c r="AF419" s="9">
        <f t="shared" ca="1" si="135"/>
        <v>0.665697905483146</v>
      </c>
    </row>
    <row r="420" spans="1:32">
      <c r="A420" s="6">
        <v>11.848895017352207</v>
      </c>
      <c r="B420" s="6">
        <v>0.33962327857293056</v>
      </c>
      <c r="C420" s="6">
        <v>2.6146870475877941</v>
      </c>
      <c r="D420" s="6">
        <v>0.64333996350686884</v>
      </c>
      <c r="E420" s="6">
        <v>2.0323424017019951</v>
      </c>
      <c r="F420" s="6">
        <v>5.8247963297347596</v>
      </c>
      <c r="G420" s="6">
        <v>-3.482676801539287</v>
      </c>
      <c r="H420" s="6">
        <v>-5.883718620666496</v>
      </c>
      <c r="I420" s="40">
        <f>SUMPRODUCT(J420:O420,Results!B$12:G$12)+Results!$E$5*H420-AD420+AE420</f>
        <v>7.9146566904982976</v>
      </c>
      <c r="J420" s="9">
        <f>SUMPRODUCT($A420:$F420,Results!$B$15:$G$15)</f>
        <v>53.15619114846978</v>
      </c>
      <c r="K420" s="9">
        <f>SUMPRODUCT($A420:$F420,Results!$B$16:$G$16)</f>
        <v>-37.083571875865466</v>
      </c>
      <c r="L420" s="9">
        <f>SUMPRODUCT($A420:$F420,Results!$B$17:$G$17)</f>
        <v>-9.5199386481676616</v>
      </c>
      <c r="M420" s="9">
        <f>SUMPRODUCT($A420:$F420,Results!$B$18:$G$18)</f>
        <v>-6.6458495954344903</v>
      </c>
      <c r="N420" s="9">
        <f>SUMPRODUCT($A420:$F420,Results!$B$19:$G$19)</f>
        <v>-6.5842510257411497</v>
      </c>
      <c r="O420" s="9">
        <f>SUMPRODUCT($A420:$F420,Results!$B$20:$G$20)</f>
        <v>26.723506757979205</v>
      </c>
      <c r="P420" s="9" cm="1">
        <f t="array" ref="P420">SUMPRODUCT(J420:O420,TRANSPOSE(BQ$20:BQ$25))+$AI$20-$BQ$27</f>
        <v>50.059649453951756</v>
      </c>
      <c r="Q420" s="27" cm="1">
        <f t="array" ref="Q420">SUMPRODUCT(J420:O420,TRANSPOSE(EX$20:EX$25))+$AI$20-$EX$27</f>
        <v>44.420184329718552</v>
      </c>
      <c r="R420" s="9">
        <f>I420-Results!$E$5*H420</f>
        <v>43.216968414497273</v>
      </c>
      <c r="S420" s="9" cm="1">
        <f t="array" ref="S420">SUMPRODUCT(J420:O420,TRANSPOSE(AW$28:AW$33))+$AI$20-$AH$26</f>
        <v>46.822163085286064</v>
      </c>
      <c r="T420" s="9">
        <f>SUMPRODUCT(J420:O420,Results!K$9:P$9)</f>
        <v>45.720567312419981</v>
      </c>
      <c r="U420" s="9">
        <f>SUMPRODUCT(J420:O420,Results!K$9:P$9)+$AI$20-$AH$31</f>
        <v>44.138338591346823</v>
      </c>
      <c r="V420" s="9">
        <f t="shared" si="134"/>
        <v>-42.144992763453459</v>
      </c>
      <c r="W420" s="9">
        <f t="shared" si="136"/>
        <v>-36.505527639220254</v>
      </c>
      <c r="X420" s="9">
        <f t="shared" si="137"/>
        <v>-35.302311723998976</v>
      </c>
      <c r="Y420" s="9">
        <f t="shared" si="138"/>
        <v>-38.907506394787767</v>
      </c>
      <c r="Z420" s="9">
        <f t="shared" si="139"/>
        <v>-24.827566736591834</v>
      </c>
      <c r="AA420" s="9">
        <f t="shared" si="140"/>
        <v>-36.223681900848526</v>
      </c>
      <c r="AC420" s="9">
        <v>-36.430179835489035</v>
      </c>
      <c r="AD420" s="9">
        <v>-36.430179835489035</v>
      </c>
      <c r="AE420" s="9">
        <f t="shared" si="141"/>
        <v>-36.430179835489035</v>
      </c>
      <c r="AF420" s="9">
        <f t="shared" ca="1" si="135"/>
        <v>0.10987729332026053</v>
      </c>
    </row>
    <row r="421" spans="1:32">
      <c r="A421" s="6">
        <v>0.18774187189470357</v>
      </c>
      <c r="B421" s="6">
        <v>4.1024154059566049</v>
      </c>
      <c r="C421" s="6">
        <v>5.4871486009947965</v>
      </c>
      <c r="D421" s="6">
        <v>-3.5022895709082881E-2</v>
      </c>
      <c r="E421" s="6">
        <v>1.1407426961378355</v>
      </c>
      <c r="F421" s="6">
        <v>3.1569041477949451</v>
      </c>
      <c r="G421" s="6">
        <v>2.8123413046223869</v>
      </c>
      <c r="H421" s="6">
        <v>0.41129948549517836</v>
      </c>
      <c r="I421" s="40">
        <f>SUMPRODUCT(J421:O421,Results!B$12:G$12)+Results!$E$5*H421-AD421+AE421</f>
        <v>1.8591497463196358</v>
      </c>
      <c r="J421" s="9">
        <f>SUMPRODUCT($A421:$F421,Results!$B$15:$G$15)</f>
        <v>5.6453723119879768</v>
      </c>
      <c r="K421" s="9">
        <f>SUMPRODUCT($A421:$F421,Results!$B$16:$G$16)</f>
        <v>-9.7703304805459563</v>
      </c>
      <c r="L421" s="9">
        <f>SUMPRODUCT($A421:$F421,Results!$B$17:$G$17)</f>
        <v>10.58345027401559</v>
      </c>
      <c r="M421" s="9">
        <f>SUMPRODUCT($A421:$F421,Results!$B$18:$G$18)</f>
        <v>-7.504883144831588</v>
      </c>
      <c r="N421" s="9">
        <f>SUMPRODUCT($A421:$F421,Results!$B$19:$G$19)</f>
        <v>-17.889801795974481</v>
      </c>
      <c r="O421" s="9">
        <f>SUMPRODUCT($A421:$F421,Results!$B$20:$G$20)</f>
        <v>-1.9229200919201039</v>
      </c>
      <c r="P421" s="9" cm="1">
        <f t="array" ref="P421">SUMPRODUCT(J421:O421,TRANSPOSE(BQ$20:BQ$25))+$AI$20-$BQ$27</f>
        <v>8.2573428573379815</v>
      </c>
      <c r="Q421" s="27" cm="1">
        <f t="array" ref="Q421">SUMPRODUCT(J421:O421,TRANSPOSE(EX$20:EX$25))+$AI$20-$EX$27</f>
        <v>-1.2689329651672736</v>
      </c>
      <c r="R421" s="9">
        <f>I421-Results!$E$5*H421</f>
        <v>-0.60864716665143437</v>
      </c>
      <c r="S421" s="9" cm="1">
        <f t="array" ref="S421">SUMPRODUCT(J421:O421,TRANSPOSE(AW$28:AW$33))+$AI$20-$AH$26</f>
        <v>25.416047534860382</v>
      </c>
      <c r="T421" s="9">
        <f>SUMPRODUCT(J421:O421,Results!K$9:P$9)</f>
        <v>0.61920035376700433</v>
      </c>
      <c r="U421" s="9">
        <f>SUMPRODUCT(J421:O421,Results!K$9:P$9)+$AI$20-$AH$31</f>
        <v>-0.96302836730615127</v>
      </c>
      <c r="V421" s="9">
        <f t="shared" si="134"/>
        <v>-6.3981931110183456</v>
      </c>
      <c r="W421" s="9">
        <f t="shared" si="136"/>
        <v>3.1280827114869094</v>
      </c>
      <c r="X421" s="9">
        <f t="shared" si="137"/>
        <v>2.4677969129710702</v>
      </c>
      <c r="Y421" s="9">
        <f t="shared" si="138"/>
        <v>-23.556897788540745</v>
      </c>
      <c r="Z421" s="9">
        <f t="shared" si="139"/>
        <v>-30.883073680770494</v>
      </c>
      <c r="AA421" s="9">
        <f t="shared" si="140"/>
        <v>2.8221781136257871</v>
      </c>
      <c r="AC421" s="9">
        <v>3.1547494236838087</v>
      </c>
      <c r="AD421" s="9">
        <v>3.1547494236838087</v>
      </c>
      <c r="AE421" s="9">
        <f t="shared" si="141"/>
        <v>3.1547494236838087</v>
      </c>
      <c r="AF421" s="9">
        <f t="shared" ca="1" si="135"/>
        <v>0.18380566660714082</v>
      </c>
    </row>
    <row r="422" spans="1:32">
      <c r="A422" s="6">
        <v>0.42250897023845896</v>
      </c>
      <c r="B422" s="6">
        <v>-3.0081329093907776</v>
      </c>
      <c r="C422" s="6">
        <v>2.2005448021765828</v>
      </c>
      <c r="D422" s="6">
        <v>2.4584501197342039</v>
      </c>
      <c r="E422" s="6">
        <v>0.40690536561527241</v>
      </c>
      <c r="F422" s="6">
        <v>2.5596111633846048</v>
      </c>
      <c r="G422" s="6">
        <v>1.3153676473937661</v>
      </c>
      <c r="H422" s="6">
        <v>-1.0856741717334424</v>
      </c>
      <c r="I422" s="40">
        <f>SUMPRODUCT(J422:O422,Results!B$12:G$12)+Results!$E$5*H422-AD422+AE422</f>
        <v>5.4529090322526717</v>
      </c>
      <c r="J422" s="9">
        <f>SUMPRODUCT($A422:$F422,Results!$B$15:$G$15)</f>
        <v>12.86305198509994</v>
      </c>
      <c r="K422" s="9">
        <f>SUMPRODUCT($A422:$F422,Results!$B$16:$G$16)</f>
        <v>9.3451139813543305E-2</v>
      </c>
      <c r="L422" s="9">
        <f>SUMPRODUCT($A422:$F422,Results!$B$17:$G$17)</f>
        <v>2.0163956891173394</v>
      </c>
      <c r="M422" s="9">
        <f>SUMPRODUCT($A422:$F422,Results!$B$18:$G$18)</f>
        <v>-4.3212948772307866</v>
      </c>
      <c r="N422" s="9">
        <f>SUMPRODUCT($A422:$F422,Results!$B$19:$G$19)</f>
        <v>-10.616708407601248</v>
      </c>
      <c r="O422" s="9">
        <f>SUMPRODUCT($A422:$F422,Results!$B$20:$G$20)</f>
        <v>-4.5489927042241085</v>
      </c>
      <c r="P422" s="9" cm="1">
        <f t="array" ref="P422">SUMPRODUCT(J422:O422,TRANSPOSE(BQ$20:BQ$25))+$AI$20-$BQ$27</f>
        <v>13.652640990308647</v>
      </c>
      <c r="Q422" s="27" cm="1">
        <f t="array" ref="Q422">SUMPRODUCT(J422:O422,TRANSPOSE(EX$20:EX$25))+$AI$20-$EX$27</f>
        <v>13.558910956809086</v>
      </c>
      <c r="R422" s="9">
        <f>I422-Results!$E$5*H422</f>
        <v>11.966954062653326</v>
      </c>
      <c r="S422" s="9" cm="1">
        <f t="array" ref="S422">SUMPRODUCT(J422:O422,TRANSPOSE(AW$28:AW$33))+$AI$20-$AH$26</f>
        <v>15.701165164222999</v>
      </c>
      <c r="T422" s="9">
        <f>SUMPRODUCT(J422:O422,Results!K$9:P$9)</f>
        <v>12.672613856530086</v>
      </c>
      <c r="U422" s="9">
        <f>SUMPRODUCT(J422:O422,Results!K$9:P$9)+$AI$20-$AH$31</f>
        <v>11.090385135456927</v>
      </c>
      <c r="V422" s="9">
        <f t="shared" si="134"/>
        <v>-8.1997319580559758</v>
      </c>
      <c r="W422" s="9">
        <f t="shared" si="136"/>
        <v>-8.1060019245564146</v>
      </c>
      <c r="X422" s="9">
        <f t="shared" si="137"/>
        <v>-6.5140450304006539</v>
      </c>
      <c r="Y422" s="9">
        <f t="shared" si="138"/>
        <v>-10.248256131970328</v>
      </c>
      <c r="Z422" s="9">
        <f t="shared" si="139"/>
        <v>-27.289314394837461</v>
      </c>
      <c r="AA422" s="9">
        <f t="shared" si="140"/>
        <v>-5.6374761032042553</v>
      </c>
      <c r="AC422" s="9">
        <v>-8.0759156244217234</v>
      </c>
      <c r="AD422" s="9">
        <v>-8.0759156244217234</v>
      </c>
      <c r="AE422" s="9">
        <f t="shared" si="141"/>
        <v>-8.0759156244217234</v>
      </c>
      <c r="AF422" s="9">
        <f t="shared" ca="1" si="135"/>
        <v>0.4192774508199113</v>
      </c>
    </row>
    <row r="423" spans="1:32">
      <c r="A423" s="6">
        <v>1.7855107073802277</v>
      </c>
      <c r="B423" s="6">
        <v>0.56672398374817934</v>
      </c>
      <c r="C423" s="6">
        <v>5.3199787192758539</v>
      </c>
      <c r="D423" s="6">
        <v>3.0554785018972463</v>
      </c>
      <c r="E423" s="6">
        <v>3.9578358858978246</v>
      </c>
      <c r="F423" s="6">
        <v>4.4646630524478654</v>
      </c>
      <c r="G423" s="6">
        <v>5.6693518067560884</v>
      </c>
      <c r="H423" s="6">
        <v>3.2683099876288799</v>
      </c>
      <c r="I423" s="40">
        <f>SUMPRODUCT(J423:O423,Results!B$12:G$12)+Results!$E$5*H423-AD423+AE423</f>
        <v>68.671219805017529</v>
      </c>
      <c r="J423" s="9">
        <f>SUMPRODUCT($A423:$F423,Results!$B$15:$G$15)</f>
        <v>28.283563179344139</v>
      </c>
      <c r="K423" s="9">
        <f>SUMPRODUCT($A423:$F423,Results!$B$16:$G$16)</f>
        <v>-8.9851775537627709</v>
      </c>
      <c r="L423" s="9">
        <f>SUMPRODUCT($A423:$F423,Results!$B$17:$G$17)</f>
        <v>16.406055494275634</v>
      </c>
      <c r="M423" s="9">
        <f>SUMPRODUCT($A423:$F423,Results!$B$18:$G$18)</f>
        <v>-10.459541556471127</v>
      </c>
      <c r="N423" s="9">
        <f>SUMPRODUCT($A423:$F423,Results!$B$19:$G$19)</f>
        <v>-27.16177166472103</v>
      </c>
      <c r="O423" s="9">
        <f>SUMPRODUCT($A423:$F423,Results!$B$20:$G$20)</f>
        <v>2.2160534020229461</v>
      </c>
      <c r="P423" s="9" cm="1">
        <f t="array" ref="P423">SUMPRODUCT(J423:O423,TRANSPOSE(BQ$20:BQ$25))+$AI$20-$BQ$27</f>
        <v>52.843405379651806</v>
      </c>
      <c r="Q423" s="27" cm="1">
        <f t="array" ref="Q423">SUMPRODUCT(J423:O423,TRANSPOSE(EX$20:EX$25))+$AI$20-$EX$27</f>
        <v>50.543085050271813</v>
      </c>
      <c r="R423" s="9">
        <f>I423-Results!$E$5*H423</f>
        <v>49.06135987924425</v>
      </c>
      <c r="S423" s="9" cm="1">
        <f t="array" ref="S423">SUMPRODUCT(J423:O423,TRANSPOSE(AW$28:AW$33))+$AI$20-$AH$26</f>
        <v>56.770367423283631</v>
      </c>
      <c r="T423" s="9">
        <f>SUMPRODUCT(J423:O423,Results!K$9:P$9)</f>
        <v>51.672731987518944</v>
      </c>
      <c r="U423" s="9">
        <f>SUMPRODUCT(J423:O423,Results!K$9:P$9)+$AI$20-$AH$31</f>
        <v>50.090503266445779</v>
      </c>
      <c r="V423" s="9">
        <f t="shared" si="134"/>
        <v>15.827814425365723</v>
      </c>
      <c r="W423" s="9">
        <f t="shared" si="136"/>
        <v>18.128134754745716</v>
      </c>
      <c r="X423" s="9">
        <f t="shared" si="137"/>
        <v>19.609859925773279</v>
      </c>
      <c r="Y423" s="9">
        <f t="shared" si="138"/>
        <v>11.900852381733898</v>
      </c>
      <c r="Z423" s="9">
        <f t="shared" si="139"/>
        <v>35.928996377927398</v>
      </c>
      <c r="AA423" s="9">
        <f t="shared" si="140"/>
        <v>18.58071653857175</v>
      </c>
      <c r="AC423" s="9">
        <v>18.1540709010836</v>
      </c>
      <c r="AD423" s="9">
        <v>18.1540709010836</v>
      </c>
      <c r="AE423" s="9">
        <f t="shared" si="141"/>
        <v>18.1540709010836</v>
      </c>
      <c r="AF423" s="9">
        <f t="shared" ca="1" si="135"/>
        <v>0.13241928398517655</v>
      </c>
    </row>
    <row r="424" spans="1:32">
      <c r="A424" s="6">
        <v>0.96920912415114036</v>
      </c>
      <c r="B424" s="6">
        <v>2.9555598684642015</v>
      </c>
      <c r="C424" s="6">
        <v>8.0175654992717327</v>
      </c>
      <c r="D424" s="6">
        <v>6.607317229243951</v>
      </c>
      <c r="E424" s="6">
        <v>4.3631244032134697</v>
      </c>
      <c r="F424" s="6">
        <v>4.117048187771486</v>
      </c>
      <c r="G424" s="6">
        <v>5.386745908191512E-2</v>
      </c>
      <c r="H424" s="6">
        <v>-2.3471743600452935</v>
      </c>
      <c r="I424" s="40">
        <f>SUMPRODUCT(J424:O424,Results!B$12:G$12)+Results!$E$5*H424-AD424+AE424</f>
        <v>42.995832500868431</v>
      </c>
      <c r="J424" s="9">
        <f>SUMPRODUCT($A424:$F424,Results!$B$15:$G$15)</f>
        <v>24.30687568837206</v>
      </c>
      <c r="K424" s="9">
        <f>SUMPRODUCT($A424:$F424,Results!$B$16:$G$16)</f>
        <v>-12.764936184424998</v>
      </c>
      <c r="L424" s="9">
        <f>SUMPRODUCT($A424:$F424,Results!$B$17:$G$17)</f>
        <v>23.728939241992332</v>
      </c>
      <c r="M424" s="9">
        <f>SUMPRODUCT($A424:$F424,Results!$B$18:$G$18)</f>
        <v>-10.996651525188907</v>
      </c>
      <c r="N424" s="9">
        <f>SUMPRODUCT($A424:$F424,Results!$B$19:$G$19)</f>
        <v>-39.746107055515523</v>
      </c>
      <c r="O424" s="9">
        <f>SUMPRODUCT($A424:$F424,Results!$B$20:$G$20)</f>
        <v>9.1689787952760291</v>
      </c>
      <c r="P424" s="9" cm="1">
        <f t="array" ref="P424">SUMPRODUCT(J424:O424,TRANSPOSE(BQ$20:BQ$25))+$AI$20-$BQ$27</f>
        <v>61.141435428177182</v>
      </c>
      <c r="Q424" s="27" cm="1">
        <f t="array" ref="Q424">SUMPRODUCT(J424:O424,TRANSPOSE(EX$20:EX$25))+$AI$20-$EX$27</f>
        <v>58.080069625388433</v>
      </c>
      <c r="R424" s="9">
        <f>I424-Results!$E$5*H424</f>
        <v>57.078878661140195</v>
      </c>
      <c r="S424" s="9" cm="1">
        <f t="array" ref="S424">SUMPRODUCT(J424:O424,TRANSPOSE(AW$28:AW$33))+$AI$20-$AH$26</f>
        <v>72.013496672359182</v>
      </c>
      <c r="T424" s="9">
        <f>SUMPRODUCT(J424:O424,Results!K$9:P$9)</f>
        <v>59.704259393396981</v>
      </c>
      <c r="U424" s="9">
        <f>SUMPRODUCT(J424:O424,Results!K$9:P$9)+$AI$20-$AH$31</f>
        <v>58.122030672323831</v>
      </c>
      <c r="V424" s="9">
        <f t="shared" si="134"/>
        <v>-18.145602927308751</v>
      </c>
      <c r="W424" s="9">
        <f t="shared" si="136"/>
        <v>-15.084237124520001</v>
      </c>
      <c r="X424" s="9">
        <f t="shared" si="137"/>
        <v>-14.083046160271763</v>
      </c>
      <c r="Y424" s="9">
        <f t="shared" si="138"/>
        <v>-29.01766417149075</v>
      </c>
      <c r="Z424" s="9">
        <f t="shared" si="139"/>
        <v>10.2536090737783</v>
      </c>
      <c r="AA424" s="9">
        <f t="shared" si="140"/>
        <v>-15.1261981714554</v>
      </c>
      <c r="AC424" s="9">
        <v>-15.072953163008293</v>
      </c>
      <c r="AD424" s="9">
        <v>-15.072953163008293</v>
      </c>
      <c r="AE424" s="9">
        <f t="shared" si="141"/>
        <v>-15.072953163008293</v>
      </c>
      <c r="AF424" s="9">
        <f t="shared" ca="1" si="135"/>
        <v>0.65514506607097078</v>
      </c>
    </row>
    <row r="425" spans="1:32">
      <c r="A425" s="6">
        <v>0.34300907076494708</v>
      </c>
      <c r="B425" s="6">
        <v>2.1618468697097848</v>
      </c>
      <c r="C425" s="6">
        <v>2.7155379019576511</v>
      </c>
      <c r="D425" s="6">
        <v>-1.1636243564050657</v>
      </c>
      <c r="E425" s="6">
        <v>-2.244724142847947</v>
      </c>
      <c r="F425" s="6">
        <v>1.4022473578370611</v>
      </c>
      <c r="G425" s="6">
        <v>-1.171504669404652</v>
      </c>
      <c r="H425" s="6">
        <v>-3.5725464885318603</v>
      </c>
      <c r="I425" s="40">
        <f>SUMPRODUCT(J425:O425,Results!B$12:G$12)+Results!$E$5*H425-AD425+AE425</f>
        <v>-57.895637721760885</v>
      </c>
      <c r="J425" s="9">
        <f>SUMPRODUCT($A425:$F425,Results!$B$15:$G$15)</f>
        <v>-6.7237305548671316</v>
      </c>
      <c r="K425" s="9">
        <f>SUMPRODUCT($A425:$F425,Results!$B$16:$G$16)</f>
        <v>-7.3485967018247278</v>
      </c>
      <c r="L425" s="9">
        <f>SUMPRODUCT($A425:$F425,Results!$B$17:$G$17)</f>
        <v>-4.8709071782097011</v>
      </c>
      <c r="M425" s="9">
        <f>SUMPRODUCT($A425:$F425,Results!$B$18:$G$18)</f>
        <v>-1.5766883293165419</v>
      </c>
      <c r="N425" s="9">
        <f>SUMPRODUCT($A425:$F425,Results!$B$19:$G$19)</f>
        <v>-0.97954996912290482</v>
      </c>
      <c r="O425" s="9">
        <f>SUMPRODUCT($A425:$F425,Results!$B$20:$G$20)</f>
        <v>-2.9798920862599942</v>
      </c>
      <c r="P425" s="9" cm="1">
        <f t="array" ref="P425">SUMPRODUCT(J425:O425,TRANSPOSE(BQ$20:BQ$25))+$AI$20-$BQ$27</f>
        <v>-28.729868038078621</v>
      </c>
      <c r="Q425" s="27" cm="1">
        <f t="array" ref="Q425">SUMPRODUCT(J425:O425,TRANSPOSE(EX$20:EX$25))+$AI$20-$EX$27</f>
        <v>-37.586681822455148</v>
      </c>
      <c r="R425" s="9">
        <f>I425-Results!$E$5*H425</f>
        <v>-36.460358790569721</v>
      </c>
      <c r="S425" s="9" cm="1">
        <f t="array" ref="S425">SUMPRODUCT(J425:O425,TRANSPOSE(AW$28:AW$33))+$AI$20-$AH$26</f>
        <v>-12.168293836094268</v>
      </c>
      <c r="T425" s="9">
        <f>SUMPRODUCT(J425:O425,Results!K$9:P$9)</f>
        <v>-36.972640499419832</v>
      </c>
      <c r="U425" s="9">
        <f>SUMPRODUCT(J425:O425,Results!K$9:P$9)+$AI$20-$AH$31</f>
        <v>-38.554869220492989</v>
      </c>
      <c r="V425" s="9">
        <f t="shared" si="134"/>
        <v>-29.165769683682264</v>
      </c>
      <c r="W425" s="9">
        <f t="shared" si="136"/>
        <v>-20.308955899305737</v>
      </c>
      <c r="X425" s="9">
        <f t="shared" si="137"/>
        <v>-21.435278931191164</v>
      </c>
      <c r="Y425" s="9">
        <f t="shared" si="138"/>
        <v>-45.727343885666613</v>
      </c>
      <c r="Z425" s="9">
        <f t="shared" si="139"/>
        <v>-90.637861148851016</v>
      </c>
      <c r="AA425" s="9">
        <f t="shared" si="140"/>
        <v>-19.340768501267895</v>
      </c>
      <c r="AC425" s="9">
        <v>-20.277854718705342</v>
      </c>
      <c r="AD425" s="9">
        <v>-20.277854718705342</v>
      </c>
      <c r="AE425" s="9">
        <f t="shared" si="141"/>
        <v>-20.277854718705342</v>
      </c>
      <c r="AF425" s="9">
        <f t="shared" ca="1" si="135"/>
        <v>0.27642310283206672</v>
      </c>
    </row>
    <row r="426" spans="1:32">
      <c r="A426" s="6">
        <v>0.38714579944685057</v>
      </c>
      <c r="B426" s="6">
        <v>0.15530408474753229</v>
      </c>
      <c r="C426" s="6">
        <v>3.256577323785609</v>
      </c>
      <c r="D426" s="6">
        <v>0.11546808684089958</v>
      </c>
      <c r="E426" s="6">
        <v>1.2350325364216472</v>
      </c>
      <c r="F426" s="6">
        <v>3.4560582336799222</v>
      </c>
      <c r="G426" s="6">
        <v>-1.8524801662533119</v>
      </c>
      <c r="H426" s="6">
        <v>-4.2535219853805204</v>
      </c>
      <c r="I426" s="40">
        <f>SUMPRODUCT(J426:O426,Results!B$12:G$12)+Results!$E$5*H426-AD426+AE426</f>
        <v>-17.420551856472557</v>
      </c>
      <c r="J426" s="9">
        <f>SUMPRODUCT($A426:$F426,Results!$B$15:$G$15)</f>
        <v>11.828473081380526</v>
      </c>
      <c r="K426" s="9">
        <f>SUMPRODUCT($A426:$F426,Results!$B$16:$G$16)</f>
        <v>-3.3401658449099778</v>
      </c>
      <c r="L426" s="9">
        <f>SUMPRODUCT($A426:$F426,Results!$B$17:$G$17)</f>
        <v>7.1717969205330547</v>
      </c>
      <c r="M426" s="9">
        <f>SUMPRODUCT($A426:$F426,Results!$B$18:$G$18)</f>
        <v>-6.2281246151135168</v>
      </c>
      <c r="N426" s="9">
        <f>SUMPRODUCT($A426:$F426,Results!$B$19:$G$19)</f>
        <v>-12.413610438921252</v>
      </c>
      <c r="O426" s="9">
        <f>SUMPRODUCT($A426:$F426,Results!$B$20:$G$20)</f>
        <v>-6.0344657479922983</v>
      </c>
      <c r="P426" s="9" cm="1">
        <f t="array" ref="P426">SUMPRODUCT(J426:O426,TRANSPOSE(BQ$20:BQ$25))+$AI$20-$BQ$27</f>
        <v>13.878068210440134</v>
      </c>
      <c r="Q426" s="27" cm="1">
        <f t="array" ref="Q426">SUMPRODUCT(J426:O426,TRANSPOSE(EX$20:EX$25))+$AI$20-$EX$27</f>
        <v>8.8737074560037712</v>
      </c>
      <c r="R426" s="9">
        <f>I426-Results!$E$5*H426</f>
        <v>8.1005800558105676</v>
      </c>
      <c r="S426" s="9" cm="1">
        <f t="array" ref="S426">SUMPRODUCT(J426:O426,TRANSPOSE(AW$28:AW$33))+$AI$20-$AH$26</f>
        <v>20.762104983120082</v>
      </c>
      <c r="T426" s="9">
        <f>SUMPRODUCT(J426:O426,Results!K$9:P$9)</f>
        <v>9.4140009098760267</v>
      </c>
      <c r="U426" s="9">
        <f>SUMPRODUCT(J426:O426,Results!K$9:P$9)+$AI$20-$AH$31</f>
        <v>7.8317721888028728</v>
      </c>
      <c r="V426" s="9">
        <f t="shared" si="134"/>
        <v>-31.29862006691269</v>
      </c>
      <c r="W426" s="9">
        <f t="shared" si="136"/>
        <v>-26.294259312476328</v>
      </c>
      <c r="X426" s="9">
        <f t="shared" si="137"/>
        <v>-25.521131912283124</v>
      </c>
      <c r="Y426" s="9">
        <f t="shared" si="138"/>
        <v>-38.182656839592639</v>
      </c>
      <c r="Z426" s="9">
        <f t="shared" si="139"/>
        <v>-50.162775283562688</v>
      </c>
      <c r="AA426" s="9">
        <f t="shared" si="140"/>
        <v>-25.252324045275429</v>
      </c>
      <c r="AC426" s="9">
        <v>-26.259336031174428</v>
      </c>
      <c r="AD426" s="9">
        <v>-26.259336031174428</v>
      </c>
      <c r="AE426" s="9">
        <f t="shared" si="141"/>
        <v>-26.259336031174428</v>
      </c>
      <c r="AF426" s="9">
        <f t="shared" ca="1" si="135"/>
        <v>0.64828360710004995</v>
      </c>
    </row>
    <row r="427" spans="1:32">
      <c r="A427" s="6">
        <v>4.2380523078024641</v>
      </c>
      <c r="B427" s="6">
        <v>3.4318933281767845</v>
      </c>
      <c r="C427" s="6">
        <v>-1.1515602063230879</v>
      </c>
      <c r="D427" s="6">
        <v>0.5853102950947221</v>
      </c>
      <c r="E427" s="6">
        <v>3.6066079359160095</v>
      </c>
      <c r="F427" s="6">
        <v>-0.15404813952268509</v>
      </c>
      <c r="G427" s="6">
        <v>3.4596735460257864</v>
      </c>
      <c r="H427" s="6">
        <v>1.0586317268985779</v>
      </c>
      <c r="I427" s="40">
        <f>SUMPRODUCT(J427:O427,Results!B$12:G$12)+Results!$E$5*H427-AD427+AE427</f>
        <v>56.522979677847076</v>
      </c>
      <c r="J427" s="9">
        <f>SUMPRODUCT($A427:$F427,Results!$B$15:$G$15)</f>
        <v>18.170216935067145</v>
      </c>
      <c r="K427" s="9">
        <f>SUMPRODUCT($A427:$F427,Results!$B$16:$G$16)</f>
        <v>-13.59059070421536</v>
      </c>
      <c r="L427" s="9">
        <f>SUMPRODUCT($A427:$F427,Results!$B$17:$G$17)</f>
        <v>6.8424427636099399</v>
      </c>
      <c r="M427" s="9">
        <f>SUMPRODUCT($A427:$F427,Results!$B$18:$G$18)</f>
        <v>1.1088483793572268</v>
      </c>
      <c r="N427" s="9">
        <f>SUMPRODUCT($A427:$F427,Results!$B$19:$G$19)</f>
        <v>-2.2328247077948649</v>
      </c>
      <c r="O427" s="9">
        <f>SUMPRODUCT($A427:$F427,Results!$B$20:$G$20)</f>
        <v>22.096872159068603</v>
      </c>
      <c r="P427" s="9" cm="1">
        <f t="array" ref="P427">SUMPRODUCT(J427:O427,TRANSPOSE(BQ$20:BQ$25))+$AI$20-$BQ$27</f>
        <v>39.594878816714306</v>
      </c>
      <c r="Q427" s="27" cm="1">
        <f t="array" ref="Q427">SUMPRODUCT(J427:O427,TRANSPOSE(EX$20:EX$25))+$AI$20-$EX$27</f>
        <v>48.820999417340715</v>
      </c>
      <c r="R427" s="9">
        <f>I427-Results!$E$5*H427</f>
        <v>50.17118931645561</v>
      </c>
      <c r="S427" s="9" cm="1">
        <f t="array" ref="S427">SUMPRODUCT(J427:O427,TRANSPOSE(AW$28:AW$33))+$AI$20-$AH$26</f>
        <v>23.609447120388694</v>
      </c>
      <c r="T427" s="9">
        <f>SUMPRODUCT(J427:O427,Results!K$9:P$9)</f>
        <v>51.714229367205611</v>
      </c>
      <c r="U427" s="9">
        <f>SUMPRODUCT(J427:O427,Results!K$9:P$9)+$AI$20-$AH$31</f>
        <v>50.132000646132454</v>
      </c>
      <c r="V427" s="9">
        <f t="shared" si="134"/>
        <v>16.928100861132769</v>
      </c>
      <c r="W427" s="9">
        <f t="shared" si="136"/>
        <v>7.7019802605063603</v>
      </c>
      <c r="X427" s="9">
        <f t="shared" si="137"/>
        <v>6.3517903613914655</v>
      </c>
      <c r="Y427" s="9">
        <f t="shared" si="138"/>
        <v>32.913532557458382</v>
      </c>
      <c r="Z427" s="9">
        <f t="shared" si="139"/>
        <v>23.780756250756944</v>
      </c>
      <c r="AA427" s="9">
        <f t="shared" si="140"/>
        <v>6.3909790317146218</v>
      </c>
      <c r="AC427" s="9">
        <v>7.6446002462910201</v>
      </c>
      <c r="AD427" s="9">
        <v>7.6446002462910201</v>
      </c>
      <c r="AE427" s="9">
        <f t="shared" si="141"/>
        <v>7.6446002462910201</v>
      </c>
      <c r="AF427" s="9">
        <f t="shared" ca="1" si="135"/>
        <v>0.11985926256182211</v>
      </c>
    </row>
    <row r="428" spans="1:32">
      <c r="A428" s="6">
        <v>3.4456120241219401</v>
      </c>
      <c r="B428" s="6">
        <v>5.1709328117841205</v>
      </c>
      <c r="C428" s="6">
        <v>-1.4101497599918589</v>
      </c>
      <c r="D428" s="6">
        <v>3.6814999867528564</v>
      </c>
      <c r="E428" s="6">
        <v>1.2557987712075156</v>
      </c>
      <c r="F428" s="6">
        <v>4.6136151153770326</v>
      </c>
      <c r="G428" s="6">
        <v>3.2934568053796784</v>
      </c>
      <c r="H428" s="6">
        <v>0.89241498625246996</v>
      </c>
      <c r="I428" s="40">
        <f>SUMPRODUCT(J428:O428,Results!B$12:G$12)+Results!$E$5*H428-AD428+AE428</f>
        <v>18.429510915007455</v>
      </c>
      <c r="J428" s="9">
        <f>SUMPRODUCT($A428:$F428,Results!$B$15:$G$15)</f>
        <v>1.2053924020593052</v>
      </c>
      <c r="K428" s="9">
        <f>SUMPRODUCT($A428:$F428,Results!$B$16:$G$16)</f>
        <v>-14.381140426682535</v>
      </c>
      <c r="L428" s="9">
        <f>SUMPRODUCT($A428:$F428,Results!$B$17:$G$17)</f>
        <v>12.399197982755133</v>
      </c>
      <c r="M428" s="9">
        <f>SUMPRODUCT($A428:$F428,Results!$B$18:$G$18)</f>
        <v>13.754349059350574</v>
      </c>
      <c r="N428" s="9">
        <f>SUMPRODUCT($A428:$F428,Results!$B$19:$G$19)</f>
        <v>1.9015376588689836</v>
      </c>
      <c r="O428" s="9">
        <f>SUMPRODUCT($A428:$F428,Results!$B$20:$G$20)</f>
        <v>21.97412855282473</v>
      </c>
      <c r="P428" s="9" cm="1">
        <f t="array" ref="P428">SUMPRODUCT(J428:O428,TRANSPOSE(BQ$20:BQ$25))+$AI$20-$BQ$27</f>
        <v>17.596425343518142</v>
      </c>
      <c r="Q428" s="27" cm="1">
        <f t="array" ref="Q428">SUMPRODUCT(J428:O428,TRANSPOSE(EX$20:EX$25))+$AI$20-$EX$27</f>
        <v>13.522629382514985</v>
      </c>
      <c r="R428" s="9">
        <f>I428-Results!$E$5*H428</f>
        <v>13.075020997492636</v>
      </c>
      <c r="S428" s="9" cm="1">
        <f t="array" ref="S428">SUMPRODUCT(J428:O428,TRANSPOSE(AW$28:AW$33))+$AI$20-$AH$26</f>
        <v>3.8573856364816592</v>
      </c>
      <c r="T428" s="9">
        <f>SUMPRODUCT(J428:O428,Results!K$9:P$9)</f>
        <v>14.889480895002258</v>
      </c>
      <c r="U428" s="9">
        <f>SUMPRODUCT(J428:O428,Results!K$9:P$9)+$AI$20-$AH$31</f>
        <v>13.307252173929101</v>
      </c>
      <c r="V428" s="9">
        <f t="shared" ref="V428:V491" si="142">I428-P428</f>
        <v>0.83308557148931328</v>
      </c>
      <c r="W428" s="9">
        <f t="shared" si="136"/>
        <v>4.9068815324924699</v>
      </c>
      <c r="X428" s="9">
        <f t="shared" si="137"/>
        <v>5.3544899175148188</v>
      </c>
      <c r="Y428" s="9">
        <f t="shared" si="138"/>
        <v>14.572125278525796</v>
      </c>
      <c r="Z428" s="9">
        <f t="shared" si="139"/>
        <v>-14.312712512082676</v>
      </c>
      <c r="AA428" s="9">
        <f t="shared" si="140"/>
        <v>5.1222587410783547</v>
      </c>
      <c r="AC428" s="9">
        <v>4.943416680214554</v>
      </c>
      <c r="AD428" s="9">
        <v>4.943416680214554</v>
      </c>
      <c r="AE428" s="9">
        <f t="shared" si="141"/>
        <v>4.943416680214554</v>
      </c>
      <c r="AF428" s="9">
        <f t="shared" ca="1" si="135"/>
        <v>0.89088803756942248</v>
      </c>
    </row>
    <row r="429" spans="1:32">
      <c r="A429" s="6">
        <v>0.17591921210873962</v>
      </c>
      <c r="B429" s="6">
        <v>2.0591452993449151</v>
      </c>
      <c r="C429" s="6">
        <v>7.1696383881647687</v>
      </c>
      <c r="D429" s="6">
        <v>0.66792334591299551</v>
      </c>
      <c r="E429" s="6">
        <v>3.4841149139761702</v>
      </c>
      <c r="F429" s="6">
        <v>3.7893640123657182</v>
      </c>
      <c r="G429" s="6">
        <v>2.2622641600422959</v>
      </c>
      <c r="H429" s="6">
        <v>-0.13877765908491257</v>
      </c>
      <c r="I429" s="40">
        <f>SUMPRODUCT(J429:O429,Results!B$12:G$12)+Results!$E$5*H429-AD429+AE429</f>
        <v>31.114588084712405</v>
      </c>
      <c r="J429" s="9">
        <f>SUMPRODUCT($A429:$F429,Results!$B$15:$G$15)</f>
        <v>21.842706657341552</v>
      </c>
      <c r="K429" s="9">
        <f>SUMPRODUCT($A429:$F429,Results!$B$16:$G$16)</f>
        <v>-7.5965673688811393</v>
      </c>
      <c r="L429" s="9">
        <f>SUMPRODUCT($A429:$F429,Results!$B$17:$G$17)</f>
        <v>16.499733513562127</v>
      </c>
      <c r="M429" s="9">
        <f>SUMPRODUCT($A429:$F429,Results!$B$18:$G$18)</f>
        <v>-15.21398547906446</v>
      </c>
      <c r="N429" s="9">
        <f>SUMPRODUCT($A429:$F429,Results!$B$19:$G$19)</f>
        <v>-29.901574618578952</v>
      </c>
      <c r="O429" s="9">
        <f>SUMPRODUCT($A429:$F429,Results!$B$20:$G$20)</f>
        <v>-5.8771482045851009</v>
      </c>
      <c r="P429" s="9" cm="1">
        <f t="array" ref="P429">SUMPRODUCT(J429:O429,TRANSPOSE(BQ$20:BQ$25))+$AI$20-$BQ$27</f>
        <v>38.529588413102026</v>
      </c>
      <c r="Q429" s="27" cm="1">
        <f t="array" ref="Q429">SUMPRODUCT(J429:O429,TRANSPOSE(EX$20:EX$25))+$AI$20-$EX$27</f>
        <v>32.32776852291795</v>
      </c>
      <c r="R429" s="9">
        <f>I429-Results!$E$5*H429</f>
        <v>31.947254039221882</v>
      </c>
      <c r="S429" s="9" cm="1">
        <f t="array" ref="S429">SUMPRODUCT(J429:O429,TRANSPOSE(AW$28:AW$33))+$AI$20-$AH$26</f>
        <v>54.20841928962227</v>
      </c>
      <c r="T429" s="9">
        <f>SUMPRODUCT(J429:O429,Results!K$9:P$9)</f>
        <v>34.18203108734339</v>
      </c>
      <c r="U429" s="9">
        <f>SUMPRODUCT(J429:O429,Results!K$9:P$9)+$AI$20-$AH$31</f>
        <v>32.599802366270239</v>
      </c>
      <c r="V429" s="9">
        <f t="shared" si="142"/>
        <v>-7.4150003283896204</v>
      </c>
      <c r="W429" s="9">
        <f t="shared" si="136"/>
        <v>-1.2131804382055442</v>
      </c>
      <c r="X429" s="9">
        <f t="shared" si="137"/>
        <v>-0.83266595450947634</v>
      </c>
      <c r="Y429" s="9">
        <f t="shared" si="138"/>
        <v>-23.093831204909865</v>
      </c>
      <c r="Z429" s="9">
        <f t="shared" si="139"/>
        <v>-1.6276353423777259</v>
      </c>
      <c r="AA429" s="9">
        <f t="shared" si="140"/>
        <v>-1.485214281557834</v>
      </c>
      <c r="AC429" s="9">
        <v>-1.1929603854909239</v>
      </c>
      <c r="AD429" s="9">
        <v>-1.1929603854909239</v>
      </c>
      <c r="AE429" s="9">
        <f t="shared" si="141"/>
        <v>-1.1929603854909239</v>
      </c>
      <c r="AF429" s="9">
        <f t="shared" ca="1" si="135"/>
        <v>0.81874308316544753</v>
      </c>
    </row>
    <row r="430" spans="1:32">
      <c r="A430" s="6">
        <v>2.8959205173426055</v>
      </c>
      <c r="B430" s="6">
        <v>2.1864851857481633</v>
      </c>
      <c r="C430" s="6">
        <v>1.0893607031598211</v>
      </c>
      <c r="D430" s="6">
        <v>10.052702193546441</v>
      </c>
      <c r="E430" s="6">
        <v>-0.50676197351494967</v>
      </c>
      <c r="F430" s="6">
        <v>5.7499934953839507</v>
      </c>
      <c r="G430" s="6">
        <v>1.7581786050680552</v>
      </c>
      <c r="H430" s="6">
        <v>-0.64286321405915325</v>
      </c>
      <c r="I430" s="40">
        <f>SUMPRODUCT(J430:O430,Results!B$12:G$12)+Results!$E$5*H430-AD430+AE430</f>
        <v>5.3280630177782493</v>
      </c>
      <c r="J430" s="9">
        <f>SUMPRODUCT($A430:$F430,Results!$B$15:$G$15)</f>
        <v>0.67297482498342232</v>
      </c>
      <c r="K430" s="9">
        <f>SUMPRODUCT($A430:$F430,Results!$B$16:$G$16)</f>
        <v>-14.290540587263186</v>
      </c>
      <c r="L430" s="9">
        <f>SUMPRODUCT($A430:$F430,Results!$B$17:$G$17)</f>
        <v>10.986776411459299</v>
      </c>
      <c r="M430" s="9">
        <f>SUMPRODUCT($A430:$F430,Results!$B$18:$G$18)</f>
        <v>14.734174545190037</v>
      </c>
      <c r="N430" s="9">
        <f>SUMPRODUCT($A430:$F430,Results!$B$19:$G$19)</f>
        <v>-9.120827238522585</v>
      </c>
      <c r="O430" s="9">
        <f>SUMPRODUCT($A430:$F430,Results!$B$20:$G$20)</f>
        <v>23.655011390032747</v>
      </c>
      <c r="P430" s="9" cm="1">
        <f t="array" ref="P430">SUMPRODUCT(J430:O430,TRANSPOSE(BQ$20:BQ$25))+$AI$20-$BQ$27</f>
        <v>17.55904827206674</v>
      </c>
      <c r="Q430" s="27" cm="1">
        <f t="array" ref="Q430">SUMPRODUCT(J430:O430,TRANSPOSE(EX$20:EX$25))+$AI$20-$EX$27</f>
        <v>11.482529265029477</v>
      </c>
      <c r="R430" s="9">
        <f>I430-Results!$E$5*H430</f>
        <v>9.1852423021331688</v>
      </c>
      <c r="S430" s="9" cm="1">
        <f t="array" ref="S430">SUMPRODUCT(J430:O430,TRANSPOSE(AW$28:AW$33))+$AI$20-$AH$26</f>
        <v>10.869487845669063</v>
      </c>
      <c r="T430" s="9">
        <f>SUMPRODUCT(J430:O430,Results!K$9:P$9)</f>
        <v>10.433117964844385</v>
      </c>
      <c r="U430" s="9">
        <f>SUMPRODUCT(J430:O430,Results!K$9:P$9)+$AI$20-$AH$31</f>
        <v>8.8508892437712277</v>
      </c>
      <c r="V430" s="9">
        <f t="shared" si="142"/>
        <v>-12.230985254288491</v>
      </c>
      <c r="W430" s="9">
        <f t="shared" si="136"/>
        <v>-6.1544662472512277</v>
      </c>
      <c r="X430" s="9">
        <f t="shared" si="137"/>
        <v>-3.8571792843549195</v>
      </c>
      <c r="Y430" s="9">
        <f t="shared" si="138"/>
        <v>-5.5414248278908138</v>
      </c>
      <c r="Z430" s="9">
        <f t="shared" si="139"/>
        <v>-27.414160409311883</v>
      </c>
      <c r="AA430" s="9">
        <f t="shared" si="140"/>
        <v>-3.5228262259929783</v>
      </c>
      <c r="AC430" s="9">
        <v>-6.0799003230641935</v>
      </c>
      <c r="AD430" s="9">
        <v>-6.0799003230641935</v>
      </c>
      <c r="AE430" s="9">
        <f t="shared" si="141"/>
        <v>-6.0799003230641935</v>
      </c>
      <c r="AF430" s="9">
        <f t="shared" ca="1" si="135"/>
        <v>0.95749784331402688</v>
      </c>
    </row>
    <row r="431" spans="1:32">
      <c r="A431" s="6">
        <v>4.9402943113827501E-2</v>
      </c>
      <c r="B431" s="6">
        <v>0.72412974827427579</v>
      </c>
      <c r="C431" s="6">
        <v>4.0792417265404115</v>
      </c>
      <c r="D431" s="6">
        <v>0.83851216206660339</v>
      </c>
      <c r="E431" s="6">
        <v>2.2337693075837239</v>
      </c>
      <c r="F431" s="6">
        <v>2.1303945977715597</v>
      </c>
      <c r="G431" s="6">
        <v>10.454167183812523</v>
      </c>
      <c r="H431" s="6">
        <v>8.0531253646853145</v>
      </c>
      <c r="I431" s="40">
        <f>SUMPRODUCT(J431:O431,Results!B$12:G$12)+Results!$E$5*H431-AD431+AE431</f>
        <v>71.454644262035572</v>
      </c>
      <c r="J431" s="9">
        <f>SUMPRODUCT($A431:$F431,Results!$B$15:$G$15)</f>
        <v>13.988756659061513</v>
      </c>
      <c r="K431" s="9">
        <f>SUMPRODUCT($A431:$F431,Results!$B$16:$G$16)</f>
        <v>-3.5921331602849049</v>
      </c>
      <c r="L431" s="9">
        <f>SUMPRODUCT($A431:$F431,Results!$B$17:$G$17)</f>
        <v>10.102790953250929</v>
      </c>
      <c r="M431" s="9">
        <f>SUMPRODUCT($A431:$F431,Results!$B$18:$G$18)</f>
        <v>-8.9527832938310485</v>
      </c>
      <c r="N431" s="9">
        <f>SUMPRODUCT($A431:$F431,Results!$B$19:$G$19)</f>
        <v>-18.228903714822572</v>
      </c>
      <c r="O431" s="9">
        <f>SUMPRODUCT($A431:$F431,Results!$B$20:$G$20)</f>
        <v>-3.2131244844198545</v>
      </c>
      <c r="P431" s="9" cm="1">
        <f t="array" ref="P431">SUMPRODUCT(J431:O431,TRANSPOSE(BQ$20:BQ$25))+$AI$20-$BQ$27</f>
        <v>24.603216902350702</v>
      </c>
      <c r="Q431" s="27" cm="1">
        <f t="array" ref="Q431">SUMPRODUCT(J431:O431,TRANSPOSE(EX$20:EX$25))+$AI$20-$EX$27</f>
        <v>23.325497669260173</v>
      </c>
      <c r="R431" s="9">
        <f>I431-Results!$E$5*H431</f>
        <v>23.135892073923685</v>
      </c>
      <c r="S431" s="9" cm="1">
        <f t="array" ref="S431">SUMPRODUCT(J431:O431,TRANSPOSE(AW$28:AW$33))+$AI$20-$AH$26</f>
        <v>31.862735451349266</v>
      </c>
      <c r="T431" s="9">
        <f>SUMPRODUCT(J431:O431,Results!K$9:P$9)</f>
        <v>24.48614450151932</v>
      </c>
      <c r="U431" s="9">
        <f>SUMPRODUCT(J431:O431,Results!K$9:P$9)+$AI$20-$AH$31</f>
        <v>22.903915780446162</v>
      </c>
      <c r="V431" s="9">
        <f t="shared" si="142"/>
        <v>46.85142735968487</v>
      </c>
      <c r="W431" s="9">
        <f t="shared" si="136"/>
        <v>48.129146592775399</v>
      </c>
      <c r="X431" s="9">
        <f t="shared" si="137"/>
        <v>48.318752188111887</v>
      </c>
      <c r="Y431" s="9">
        <f t="shared" si="138"/>
        <v>39.591908810686306</v>
      </c>
      <c r="Z431" s="9">
        <f t="shared" si="139"/>
        <v>38.712420834945441</v>
      </c>
      <c r="AA431" s="9">
        <f t="shared" si="140"/>
        <v>48.55072848158941</v>
      </c>
      <c r="AC431" s="9">
        <v>48.131574592591036</v>
      </c>
      <c r="AD431" s="9">
        <v>48.131574592591036</v>
      </c>
      <c r="AE431" s="9">
        <f t="shared" si="141"/>
        <v>48.131574592591036</v>
      </c>
      <c r="AF431" s="9">
        <f t="shared" ca="1" si="135"/>
        <v>0.76429354204951705</v>
      </c>
    </row>
    <row r="432" spans="1:32">
      <c r="A432" s="6">
        <v>-1.973339433708744</v>
      </c>
      <c r="B432" s="6">
        <v>0.21491084402951177</v>
      </c>
      <c r="C432" s="6">
        <v>4.146234981471002</v>
      </c>
      <c r="D432" s="6">
        <v>-2.0259463950238534</v>
      </c>
      <c r="E432" s="6">
        <v>-2.8048925365422188</v>
      </c>
      <c r="F432" s="6">
        <v>3.4887050407304185</v>
      </c>
      <c r="G432" s="6">
        <v>1.1793122704046446</v>
      </c>
      <c r="H432" s="6">
        <v>-1.2217295487225639</v>
      </c>
      <c r="I432" s="40">
        <f>SUMPRODUCT(J432:O432,Results!B$12:G$12)+Results!$E$5*H432-AD432+AE432</f>
        <v>-59.907810335497132</v>
      </c>
      <c r="J432" s="9">
        <f>SUMPRODUCT($A432:$F432,Results!$B$15:$G$15)</f>
        <v>-9.1457998218625036</v>
      </c>
      <c r="K432" s="9">
        <f>SUMPRODUCT($A432:$F432,Results!$B$16:$G$16)</f>
        <v>0.75172257652654295</v>
      </c>
      <c r="L432" s="9">
        <f>SUMPRODUCT($A432:$F432,Results!$B$17:$G$17)</f>
        <v>-2.2813915738145001</v>
      </c>
      <c r="M432" s="9">
        <f>SUMPRODUCT($A432:$F432,Results!$B$18:$G$18)</f>
        <v>-4.8408422222921121</v>
      </c>
      <c r="N432" s="9">
        <f>SUMPRODUCT($A432:$F432,Results!$B$19:$G$19)</f>
        <v>-4.7594283090666911</v>
      </c>
      <c r="O432" s="9">
        <f>SUMPRODUCT($A432:$F432,Results!$B$20:$G$20)</f>
        <v>-19.454829364643633</v>
      </c>
      <c r="P432" s="9" cm="1">
        <f t="array" ref="P432">SUMPRODUCT(J432:O432,TRANSPOSE(BQ$20:BQ$25))+$AI$20-$BQ$27</f>
        <v>-37.452689305868681</v>
      </c>
      <c r="Q432" s="27" cm="1">
        <f t="array" ref="Q432">SUMPRODUCT(J432:O432,TRANSPOSE(EX$20:EX$25))+$AI$20-$EX$27</f>
        <v>-52.375093791429819</v>
      </c>
      <c r="R432" s="9">
        <f>I432-Results!$E$5*H432</f>
        <v>-52.577433043161747</v>
      </c>
      <c r="S432" s="9" cm="1">
        <f t="array" ref="S432">SUMPRODUCT(J432:O432,TRANSPOSE(AW$28:AW$33))+$AI$20-$AH$26</f>
        <v>-13.458872493039443</v>
      </c>
      <c r="T432" s="9">
        <f>SUMPRODUCT(J432:O432,Results!K$9:P$9)</f>
        <v>-52.884659651530157</v>
      </c>
      <c r="U432" s="9">
        <f>SUMPRODUCT(J432:O432,Results!K$9:P$9)+$AI$20-$AH$31</f>
        <v>-54.466888372603314</v>
      </c>
      <c r="V432" s="9">
        <f t="shared" si="142"/>
        <v>-22.455121029628451</v>
      </c>
      <c r="W432" s="9">
        <f t="shared" si="136"/>
        <v>-7.5327165440673127</v>
      </c>
      <c r="X432" s="9">
        <f t="shared" si="137"/>
        <v>-7.3303772923353847</v>
      </c>
      <c r="Y432" s="9">
        <f t="shared" si="138"/>
        <v>-46.448937842457688</v>
      </c>
      <c r="Z432" s="9">
        <f t="shared" si="139"/>
        <v>-92.65003376258727</v>
      </c>
      <c r="AA432" s="9">
        <f t="shared" si="140"/>
        <v>-5.4409219628938175</v>
      </c>
      <c r="AC432" s="9">
        <v>-7.4571074641684021</v>
      </c>
      <c r="AD432" s="9">
        <v>-7.4571074641684021</v>
      </c>
      <c r="AE432" s="9">
        <f t="shared" si="141"/>
        <v>-7.4571074641684021</v>
      </c>
      <c r="AF432" s="9">
        <f t="shared" ca="1" si="135"/>
        <v>0.61871830563764163</v>
      </c>
    </row>
    <row r="433" spans="1:32">
      <c r="A433" s="6">
        <v>-1.6327086331942873</v>
      </c>
      <c r="B433" s="6">
        <v>0.80497562198557082</v>
      </c>
      <c r="C433" s="6">
        <v>-0.8390067811823213</v>
      </c>
      <c r="D433" s="6">
        <v>1.1091152499974379</v>
      </c>
      <c r="E433" s="6">
        <v>8.3494522931699606</v>
      </c>
      <c r="F433" s="6">
        <v>0.74365948401497872</v>
      </c>
      <c r="G433" s="6">
        <v>4.4495586661964497</v>
      </c>
      <c r="H433" s="6">
        <v>2.0485168470692412</v>
      </c>
      <c r="I433" s="40">
        <f>SUMPRODUCT(J433:O433,Results!B$12:G$12)+Results!$E$5*H433-AD433+AE433</f>
        <v>108.82908371610478</v>
      </c>
      <c r="J433" s="9">
        <f>SUMPRODUCT($A433:$F433,Results!$B$15:$G$15)</f>
        <v>22.237521277018921</v>
      </c>
      <c r="K433" s="9">
        <f>SUMPRODUCT($A433:$F433,Results!$B$16:$G$16)</f>
        <v>10.259674459860456</v>
      </c>
      <c r="L433" s="9">
        <f>SUMPRODUCT($A433:$F433,Results!$B$17:$G$17)</f>
        <v>31.86294177463126</v>
      </c>
      <c r="M433" s="9">
        <f>SUMPRODUCT($A433:$F433,Results!$B$18:$G$18)</f>
        <v>-5.0710435837221679</v>
      </c>
      <c r="N433" s="9">
        <f>SUMPRODUCT($A433:$F433,Results!$B$19:$G$19)</f>
        <v>-18.540481892694718</v>
      </c>
      <c r="O433" s="9">
        <f>SUMPRODUCT($A433:$F433,Results!$B$20:$G$20)</f>
        <v>1.2156130449230962</v>
      </c>
      <c r="P433" s="9" cm="1">
        <f t="array" ref="P433">SUMPRODUCT(J433:O433,TRANSPOSE(BQ$20:BQ$25))+$AI$20-$BQ$27</f>
        <v>80.263684352968511</v>
      </c>
      <c r="Q433" s="27" cm="1">
        <f t="array" ref="Q433">SUMPRODUCT(J433:O433,TRANSPOSE(EX$20:EX$25))+$AI$20-$EX$27</f>
        <v>97.177761992983136</v>
      </c>
      <c r="R433" s="9">
        <f>I433-Results!$E$5*H433</f>
        <v>96.537982633689325</v>
      </c>
      <c r="S433" s="9" cm="1">
        <f t="array" ref="S433">SUMPRODUCT(J433:O433,TRANSPOSE(AW$28:AW$33))+$AI$20-$AH$26</f>
        <v>53.496590123717766</v>
      </c>
      <c r="T433" s="9">
        <f>SUMPRODUCT(J433:O433,Results!K$9:P$9)</f>
        <v>99.96887078316405</v>
      </c>
      <c r="U433" s="9">
        <f>SUMPRODUCT(J433:O433,Results!K$9:P$9)+$AI$20-$AH$31</f>
        <v>98.386642062090885</v>
      </c>
      <c r="V433" s="9">
        <f t="shared" si="142"/>
        <v>28.565399363136265</v>
      </c>
      <c r="W433" s="9">
        <f t="shared" si="136"/>
        <v>11.65132172312164</v>
      </c>
      <c r="X433" s="9">
        <f t="shared" si="137"/>
        <v>12.291101082415452</v>
      </c>
      <c r="Y433" s="9">
        <f t="shared" si="138"/>
        <v>55.33249359238701</v>
      </c>
      <c r="Z433" s="9">
        <f t="shared" si="139"/>
        <v>76.086860289014652</v>
      </c>
      <c r="AA433" s="9">
        <f t="shared" si="140"/>
        <v>10.442441654013891</v>
      </c>
      <c r="AC433" s="9">
        <v>11.562540793897369</v>
      </c>
      <c r="AD433" s="9">
        <v>11.562540793897369</v>
      </c>
      <c r="AE433" s="9">
        <f t="shared" si="141"/>
        <v>11.562540793897369</v>
      </c>
      <c r="AF433" s="9">
        <f t="shared" ca="1" si="135"/>
        <v>0.43268650607044801</v>
      </c>
    </row>
    <row r="434" spans="1:32">
      <c r="A434" s="6">
        <v>-2.4067394668235624</v>
      </c>
      <c r="B434" s="6">
        <v>1.2877059498922874</v>
      </c>
      <c r="C434" s="6">
        <v>3.9977880799077803</v>
      </c>
      <c r="D434" s="6">
        <v>4.9008943023593687</v>
      </c>
      <c r="E434" s="6">
        <v>2.5044128795300078</v>
      </c>
      <c r="F434" s="6">
        <v>9.0003577513310375</v>
      </c>
      <c r="G434" s="6">
        <v>0.94071069392540385</v>
      </c>
      <c r="H434" s="6">
        <v>-1.4603311252018045</v>
      </c>
      <c r="I434" s="40">
        <f>SUMPRODUCT(J434:O434,Results!B$12:G$12)+Results!$E$5*H434-AD434+AE434</f>
        <v>4.5094629223071543</v>
      </c>
      <c r="J434" s="9">
        <f>SUMPRODUCT($A434:$F434,Results!$B$15:$G$15)</f>
        <v>4.0291444047775524</v>
      </c>
      <c r="K434" s="9">
        <f>SUMPRODUCT($A434:$F434,Results!$B$16:$G$16)</f>
        <v>3.7652403560245196</v>
      </c>
      <c r="L434" s="9">
        <f>SUMPRODUCT($A434:$F434,Results!$B$17:$G$17)</f>
        <v>29.366981787866251</v>
      </c>
      <c r="M434" s="9">
        <f>SUMPRODUCT($A434:$F434,Results!$B$18:$G$18)</f>
        <v>2.0611148189518733</v>
      </c>
      <c r="N434" s="9">
        <f>SUMPRODUCT($A434:$F434,Results!$B$19:$G$19)</f>
        <v>-22.660702128790025</v>
      </c>
      <c r="O434" s="9">
        <f>SUMPRODUCT($A434:$F434,Results!$B$20:$G$20)</f>
        <v>-10.602803347255007</v>
      </c>
      <c r="P434" s="9" cm="1">
        <f t="array" ref="P434">SUMPRODUCT(J434:O434,TRANSPOSE(BQ$20:BQ$25))+$AI$20-$BQ$27</f>
        <v>30.08276652021474</v>
      </c>
      <c r="Q434" s="27" cm="1">
        <f t="array" ref="Q434">SUMPRODUCT(J434:O434,TRANSPOSE(EX$20:EX$25))+$AI$20-$EX$27</f>
        <v>16.955896881830682</v>
      </c>
      <c r="R434" s="9">
        <f>I434-Results!$E$5*H434</f>
        <v>13.271449673517981</v>
      </c>
      <c r="S434" s="9" cm="1">
        <f t="array" ref="S434">SUMPRODUCT(J434:O434,TRANSPOSE(AW$28:AW$33))+$AI$20-$AH$26</f>
        <v>32.101458870833554</v>
      </c>
      <c r="T434" s="9">
        <f>SUMPRODUCT(J434:O434,Results!K$9:P$9)</f>
        <v>16.378077718443073</v>
      </c>
      <c r="U434" s="9">
        <f>SUMPRODUCT(J434:O434,Results!K$9:P$9)+$AI$20-$AH$31</f>
        <v>14.795848997369916</v>
      </c>
      <c r="V434" s="9">
        <f t="shared" si="142"/>
        <v>-25.573303597907586</v>
      </c>
      <c r="W434" s="9">
        <f t="shared" si="136"/>
        <v>-12.446433959523528</v>
      </c>
      <c r="X434" s="9">
        <f t="shared" si="137"/>
        <v>-8.7619867512108272</v>
      </c>
      <c r="Y434" s="9">
        <f t="shared" si="138"/>
        <v>-27.591995948526399</v>
      </c>
      <c r="Z434" s="9">
        <f t="shared" si="139"/>
        <v>-28.232760504782977</v>
      </c>
      <c r="AA434" s="9">
        <f t="shared" si="140"/>
        <v>-10.286386075062762</v>
      </c>
      <c r="AC434" s="9">
        <v>-12.340596738737649</v>
      </c>
      <c r="AD434" s="9">
        <v>-12.340596738737649</v>
      </c>
      <c r="AE434" s="9">
        <f t="shared" si="141"/>
        <v>-12.340596738737649</v>
      </c>
      <c r="AF434" s="9">
        <f t="shared" ca="1" si="135"/>
        <v>0.39103518932735026</v>
      </c>
    </row>
    <row r="435" spans="1:32">
      <c r="A435" s="6">
        <v>-0.34132973974333269</v>
      </c>
      <c r="B435" s="6">
        <v>4.0290689602646896</v>
      </c>
      <c r="C435" s="6">
        <v>6.0970284602263281</v>
      </c>
      <c r="D435" s="6">
        <v>-3.8024699356799943</v>
      </c>
      <c r="E435" s="6">
        <v>7.5798928810015749</v>
      </c>
      <c r="F435" s="6">
        <v>1.7136693929907387</v>
      </c>
      <c r="G435" s="6">
        <v>10.767981541648998</v>
      </c>
      <c r="H435" s="6">
        <v>8.3669397225217903</v>
      </c>
      <c r="I435" s="40">
        <f>SUMPRODUCT(J435:O435,Results!B$12:G$12)+Results!$E$5*H435-AD435+AE435</f>
        <v>120.38587536594692</v>
      </c>
      <c r="J435" s="9">
        <f>SUMPRODUCT($A435:$F435,Results!$B$15:$G$15)</f>
        <v>31.199134497060289</v>
      </c>
      <c r="K435" s="9">
        <f>SUMPRODUCT($A435:$F435,Results!$B$16:$G$16)</f>
        <v>-3.8171825110320281</v>
      </c>
      <c r="L435" s="9">
        <f>SUMPRODUCT($A435:$F435,Results!$B$17:$G$17)</f>
        <v>25.976577502915561</v>
      </c>
      <c r="M435" s="9">
        <f>SUMPRODUCT($A435:$F435,Results!$B$18:$G$18)</f>
        <v>-21.848416768450235</v>
      </c>
      <c r="N435" s="9">
        <f>SUMPRODUCT($A435:$F435,Results!$B$19:$G$19)</f>
        <v>-31.695128546374676</v>
      </c>
      <c r="O435" s="9">
        <f>SUMPRODUCT($A435:$F435,Results!$B$20:$G$20)</f>
        <v>-7.9360234742066726</v>
      </c>
      <c r="P435" s="9" cm="1">
        <f t="array" ref="P435">SUMPRODUCT(J435:O435,TRANSPOSE(BQ$20:BQ$25))+$AI$20-$BQ$27</f>
        <v>66.708806576171668</v>
      </c>
      <c r="Q435" s="27" cm="1">
        <f t="array" ref="Q435">SUMPRODUCT(J435:O435,TRANSPOSE(EX$20:EX$25))+$AI$20-$EX$27</f>
        <v>69.026946974562009</v>
      </c>
      <c r="R435" s="9">
        <f>I435-Results!$E$5*H435</f>
        <v>70.184237030816178</v>
      </c>
      <c r="S435" s="9" cm="1">
        <f t="array" ref="S435">SUMPRODUCT(J435:O435,TRANSPOSE(AW$28:AW$33))+$AI$20-$AH$26</f>
        <v>72.956500866467977</v>
      </c>
      <c r="T435" s="9">
        <f>SUMPRODUCT(J435:O435,Results!K$9:P$9)</f>
        <v>73.576758377891551</v>
      </c>
      <c r="U435" s="9">
        <f>SUMPRODUCT(J435:O435,Results!K$9:P$9)+$AI$20-$AH$31</f>
        <v>71.994529656818401</v>
      </c>
      <c r="V435" s="9">
        <f t="shared" si="142"/>
        <v>53.677068789775248</v>
      </c>
      <c r="W435" s="9">
        <f t="shared" si="136"/>
        <v>51.358928391384907</v>
      </c>
      <c r="X435" s="9">
        <f t="shared" si="137"/>
        <v>50.201638335130738</v>
      </c>
      <c r="Y435" s="9">
        <f t="shared" si="138"/>
        <v>47.429374499478939</v>
      </c>
      <c r="Z435" s="9">
        <f t="shared" si="139"/>
        <v>87.643651938856777</v>
      </c>
      <c r="AA435" s="9">
        <f t="shared" si="140"/>
        <v>48.391345709128515</v>
      </c>
      <c r="AC435" s="9">
        <v>51.304166957244533</v>
      </c>
      <c r="AD435" s="9">
        <v>51.304166957244533</v>
      </c>
      <c r="AE435" s="9">
        <f t="shared" si="141"/>
        <v>51.304166957244533</v>
      </c>
      <c r="AF435" s="9">
        <f t="shared" ca="1" si="135"/>
        <v>0.69377937054541261</v>
      </c>
    </row>
    <row r="436" spans="1:32">
      <c r="A436" s="6">
        <v>1.8317542017146444</v>
      </c>
      <c r="B436" s="6">
        <v>0.68189448025079935</v>
      </c>
      <c r="C436" s="6">
        <v>1.0296049469718416</v>
      </c>
      <c r="D436" s="6">
        <v>8.3216836925002813</v>
      </c>
      <c r="E436" s="6">
        <v>-1.523880053623101</v>
      </c>
      <c r="F436" s="6">
        <v>4.3397593650334105</v>
      </c>
      <c r="G436" s="6">
        <v>1.8174753191911106</v>
      </c>
      <c r="H436" s="6">
        <v>-0.58356649993609788</v>
      </c>
      <c r="I436" s="40">
        <f>SUMPRODUCT(J436:O436,Results!B$12:G$12)+Results!$E$5*H436-AD436+AE436</f>
        <v>-7.6855784965255189</v>
      </c>
      <c r="J436" s="9">
        <f>SUMPRODUCT($A436:$F436,Results!$B$15:$G$15)</f>
        <v>-2.8491397263787963</v>
      </c>
      <c r="K436" s="9">
        <f>SUMPRODUCT($A436:$F436,Results!$B$16:$G$16)</f>
        <v>-9.7091226847654131</v>
      </c>
      <c r="L436" s="9">
        <f>SUMPRODUCT($A436:$F436,Results!$B$17:$G$17)</f>
        <v>4.9950792206660806</v>
      </c>
      <c r="M436" s="9">
        <f>SUMPRODUCT($A436:$F436,Results!$B$18:$G$18)</f>
        <v>11.892391866378878</v>
      </c>
      <c r="N436" s="9">
        <f>SUMPRODUCT($A436:$F436,Results!$B$19:$G$19)</f>
        <v>-6.0659737022752385</v>
      </c>
      <c r="O436" s="9">
        <f>SUMPRODUCT($A436:$F436,Results!$B$20:$G$20)</f>
        <v>16.085246282077868</v>
      </c>
      <c r="P436" s="9" cm="1">
        <f t="array" ref="P436">SUMPRODUCT(J436:O436,TRANSPOSE(BQ$20:BQ$25))+$AI$20-$BQ$27</f>
        <v>2.8175714113527519</v>
      </c>
      <c r="Q436" s="27" cm="1">
        <f t="array" ref="Q436">SUMPRODUCT(J436:O436,TRANSPOSE(EX$20:EX$25))+$AI$20-$EX$27</f>
        <v>-2.3085030579472914</v>
      </c>
      <c r="R436" s="9">
        <f>I436-Results!$E$5*H436</f>
        <v>-4.1841794969089321</v>
      </c>
      <c r="S436" s="9" cm="1">
        <f t="array" ref="S436">SUMPRODUCT(J436:O436,TRANSPOSE(AW$28:AW$33))+$AI$20-$AH$26</f>
        <v>0.47551921340587455</v>
      </c>
      <c r="T436" s="9">
        <f>SUMPRODUCT(J436:O436,Results!K$9:P$9)</f>
        <v>-3.7237356748648338</v>
      </c>
      <c r="U436" s="9">
        <f>SUMPRODUCT(J436:O436,Results!K$9:P$9)+$AI$20-$AH$31</f>
        <v>-5.3059643959379912</v>
      </c>
      <c r="V436" s="9">
        <f t="shared" si="142"/>
        <v>-10.503149907878271</v>
      </c>
      <c r="W436" s="9">
        <f t="shared" si="136"/>
        <v>-5.3770754385782276</v>
      </c>
      <c r="X436" s="9">
        <f t="shared" si="137"/>
        <v>-3.5013989996165868</v>
      </c>
      <c r="Y436" s="9">
        <f t="shared" si="138"/>
        <v>-8.1610977099313935</v>
      </c>
      <c r="Z436" s="9">
        <f t="shared" si="139"/>
        <v>-40.427801923615647</v>
      </c>
      <c r="AA436" s="9">
        <f t="shared" si="140"/>
        <v>-2.3796141005875278</v>
      </c>
      <c r="AC436" s="9">
        <v>-5.3124816407424369</v>
      </c>
      <c r="AD436" s="9">
        <v>-5.3124816407424369</v>
      </c>
      <c r="AE436" s="9">
        <f t="shared" si="141"/>
        <v>-5.3124816407424369</v>
      </c>
      <c r="AF436" s="9">
        <f t="shared" ca="1" si="135"/>
        <v>0.24478398220936515</v>
      </c>
    </row>
    <row r="437" spans="1:32">
      <c r="A437" s="6">
        <v>0.96067017584920533</v>
      </c>
      <c r="B437" s="6">
        <v>1.272096280081215</v>
      </c>
      <c r="C437" s="6">
        <v>2.0362603864614899</v>
      </c>
      <c r="D437" s="6">
        <v>1.5143520407441877</v>
      </c>
      <c r="E437" s="6">
        <v>12.345102358745907</v>
      </c>
      <c r="F437" s="6">
        <v>-0.43734753908649987</v>
      </c>
      <c r="G437" s="6">
        <v>4.5740725472992869</v>
      </c>
      <c r="H437" s="6">
        <v>2.1730307281720784</v>
      </c>
      <c r="I437" s="40">
        <f>SUMPRODUCT(J437:O437,Results!B$12:G$12)+Results!$E$5*H437-AD437+AE437</f>
        <v>167.72365629476371</v>
      </c>
      <c r="J437" s="9">
        <f>SUMPRODUCT($A437:$F437,Results!$B$15:$G$15)</f>
        <v>49.92669633787164</v>
      </c>
      <c r="K437" s="9">
        <f>SUMPRODUCT($A437:$F437,Results!$B$16:$G$16)</f>
        <v>1.1115082586907961</v>
      </c>
      <c r="L437" s="9">
        <f>SUMPRODUCT($A437:$F437,Results!$B$17:$G$17)</f>
        <v>37.307403151106172</v>
      </c>
      <c r="M437" s="9">
        <f>SUMPRODUCT($A437:$F437,Results!$B$18:$G$18)</f>
        <v>-17.511387017301011</v>
      </c>
      <c r="N437" s="9">
        <f>SUMPRODUCT($A437:$F437,Results!$B$19:$G$19)</f>
        <v>-36.010107860095729</v>
      </c>
      <c r="O437" s="9">
        <f>SUMPRODUCT($A437:$F437,Results!$B$20:$G$20)</f>
        <v>10.541072818262885</v>
      </c>
      <c r="P437" s="9" cm="1">
        <f t="array" ref="P437">SUMPRODUCT(J437:O437,TRANSPOSE(BQ$20:BQ$25))+$AI$20-$BQ$27</f>
        <v>130.4036524945079</v>
      </c>
      <c r="Q437" s="27" cm="1">
        <f t="array" ref="Q437">SUMPRODUCT(J437:O437,TRANSPOSE(EX$20:EX$25))+$AI$20-$EX$27</f>
        <v>154.73574430337362</v>
      </c>
      <c r="R437" s="9">
        <f>I437-Results!$E$5*H437</f>
        <v>154.68547192573124</v>
      </c>
      <c r="S437" s="9" cm="1">
        <f t="array" ref="S437">SUMPRODUCT(J437:O437,TRANSPOSE(AW$28:AW$33))+$AI$20-$AH$26</f>
        <v>102.7308305425896</v>
      </c>
      <c r="T437" s="9">
        <f>SUMPRODUCT(J437:O437,Results!K$9:P$9)</f>
        <v>159.39841716524191</v>
      </c>
      <c r="U437" s="9">
        <f>SUMPRODUCT(J437:O437,Results!K$9:P$9)+$AI$20-$AH$31</f>
        <v>157.81618844416874</v>
      </c>
      <c r="V437" s="9">
        <f t="shared" si="142"/>
        <v>37.320003800255819</v>
      </c>
      <c r="W437" s="9">
        <f t="shared" si="136"/>
        <v>12.987911991390092</v>
      </c>
      <c r="X437" s="9">
        <f t="shared" si="137"/>
        <v>13.038184369032479</v>
      </c>
      <c r="Y437" s="9">
        <f t="shared" si="138"/>
        <v>64.992825752174113</v>
      </c>
      <c r="Z437" s="9">
        <f t="shared" si="139"/>
        <v>134.98143286767359</v>
      </c>
      <c r="AA437" s="9">
        <f t="shared" si="140"/>
        <v>9.9074678505949691</v>
      </c>
      <c r="AC437" s="9">
        <v>12.846500024303595</v>
      </c>
      <c r="AD437" s="9">
        <v>12.846500024303595</v>
      </c>
      <c r="AE437" s="9">
        <f t="shared" si="141"/>
        <v>12.846500024303595</v>
      </c>
      <c r="AF437" s="9">
        <f t="shared" ca="1" si="135"/>
        <v>0.40659497773990949</v>
      </c>
    </row>
    <row r="438" spans="1:32">
      <c r="A438" s="6">
        <v>-2.3916520341065706</v>
      </c>
      <c r="B438" s="6">
        <v>-1.1429021981268348</v>
      </c>
      <c r="C438" s="6">
        <v>5.0863894296515655</v>
      </c>
      <c r="D438" s="6">
        <v>0.56933695870211198</v>
      </c>
      <c r="E438" s="6">
        <v>-0.64555302174425111</v>
      </c>
      <c r="F438" s="6">
        <v>-1.4249599956025774</v>
      </c>
      <c r="G438" s="6">
        <v>4.1238066875094628</v>
      </c>
      <c r="H438" s="6">
        <v>1.7227648683822543</v>
      </c>
      <c r="I438" s="40">
        <f>SUMPRODUCT(J438:O438,Results!B$12:G$12)+Results!$E$5*H438-AD438+AE438</f>
        <v>3.2026173163887783</v>
      </c>
      <c r="J438" s="9">
        <f>SUMPRODUCT($A438:$F438,Results!$B$15:$G$15)</f>
        <v>0.21966727783902112</v>
      </c>
      <c r="K438" s="9">
        <f>SUMPRODUCT($A438:$F438,Results!$B$16:$G$16)</f>
        <v>2.5470694455526126</v>
      </c>
      <c r="L438" s="9">
        <f>SUMPRODUCT($A438:$F438,Results!$B$17:$G$17)</f>
        <v>-1.2123767936705694</v>
      </c>
      <c r="M438" s="9">
        <f>SUMPRODUCT($A438:$F438,Results!$B$18:$G$18)</f>
        <v>-12.131824244776354</v>
      </c>
      <c r="N438" s="9">
        <f>SUMPRODUCT($A438:$F438,Results!$B$19:$G$19)</f>
        <v>-16.711349558887054</v>
      </c>
      <c r="O438" s="9">
        <f>SUMPRODUCT($A438:$F438,Results!$B$20:$G$20)</f>
        <v>-11.095903218532538</v>
      </c>
      <c r="P438" s="9" cm="1">
        <f t="array" ref="P438">SUMPRODUCT(J438:O438,TRANSPOSE(BQ$20:BQ$25))+$AI$20-$BQ$27</f>
        <v>-8.7209246997545691</v>
      </c>
      <c r="Q438" s="27" cm="1">
        <f t="array" ref="Q438">SUMPRODUCT(J438:O438,TRANSPOSE(EX$20:EX$25))+$AI$20-$EX$27</f>
        <v>-8.1578449814311433</v>
      </c>
      <c r="R438" s="9">
        <f>I438-Results!$E$5*H438</f>
        <v>-7.1339718939047465</v>
      </c>
      <c r="S438" s="9" cm="1">
        <f t="array" ref="S438">SUMPRODUCT(J438:O438,TRANSPOSE(AW$28:AW$33))+$AI$20-$AH$26</f>
        <v>11.429194346001353</v>
      </c>
      <c r="T438" s="9">
        <f>SUMPRODUCT(J438:O438,Results!K$9:P$9)</f>
        <v>-7.9113367049606076</v>
      </c>
      <c r="U438" s="9">
        <f>SUMPRODUCT(J438:O438,Results!K$9:P$9)+$AI$20-$AH$31</f>
        <v>-9.493565426033765</v>
      </c>
      <c r="V438" s="9">
        <f t="shared" si="142"/>
        <v>11.923542016143347</v>
      </c>
      <c r="W438" s="9">
        <f t="shared" si="136"/>
        <v>11.360462297819922</v>
      </c>
      <c r="X438" s="9">
        <f t="shared" si="137"/>
        <v>10.336589210293525</v>
      </c>
      <c r="Y438" s="9">
        <f t="shared" si="138"/>
        <v>-8.2265770296125744</v>
      </c>
      <c r="Z438" s="9">
        <f t="shared" si="139"/>
        <v>-29.539606110701353</v>
      </c>
      <c r="AA438" s="9">
        <f t="shared" si="140"/>
        <v>12.696182742422543</v>
      </c>
      <c r="AC438" s="9">
        <v>11.334799455409176</v>
      </c>
      <c r="AD438" s="9">
        <v>11.334799455409176</v>
      </c>
      <c r="AE438" s="9">
        <f t="shared" si="141"/>
        <v>11.334799455409176</v>
      </c>
      <c r="AF438" s="9">
        <f t="shared" ca="1" si="135"/>
        <v>0.22996494738116569</v>
      </c>
    </row>
    <row r="439" spans="1:32">
      <c r="A439" s="6">
        <v>-0.85755816883005176</v>
      </c>
      <c r="B439" s="6">
        <v>-0.97147925315142047</v>
      </c>
      <c r="C439" s="6">
        <v>3.8497444949548418</v>
      </c>
      <c r="D439" s="6">
        <v>6.0369753570443789</v>
      </c>
      <c r="E439" s="6">
        <v>5.0182925231852948</v>
      </c>
      <c r="F439" s="6">
        <v>3.5667605749117657</v>
      </c>
      <c r="G439" s="6">
        <v>-0.95682510235919827</v>
      </c>
      <c r="H439" s="6">
        <v>-3.3578669214864068</v>
      </c>
      <c r="I439" s="40">
        <f>SUMPRODUCT(J439:O439,Results!B$12:G$12)+Results!$E$5*H439-AD439+AE439</f>
        <v>47.232036845249993</v>
      </c>
      <c r="J439" s="9">
        <f>SUMPRODUCT($A439:$F439,Results!$B$15:$G$15)</f>
        <v>22.411485245819481</v>
      </c>
      <c r="K439" s="9">
        <f>SUMPRODUCT($A439:$F439,Results!$B$16:$G$16)</f>
        <v>2.2342853641339451</v>
      </c>
      <c r="L439" s="9">
        <f>SUMPRODUCT($A439:$F439,Results!$B$17:$G$17)</f>
        <v>24.888213643219739</v>
      </c>
      <c r="M439" s="9">
        <f>SUMPRODUCT($A439:$F439,Results!$B$18:$G$18)</f>
        <v>-6.6453661376942001</v>
      </c>
      <c r="N439" s="9">
        <f>SUMPRODUCT($A439:$F439,Results!$B$19:$G$19)</f>
        <v>-29.975553265121601</v>
      </c>
      <c r="O439" s="9">
        <f>SUMPRODUCT($A439:$F439,Results!$B$20:$G$20)</f>
        <v>0.91887616601575139</v>
      </c>
      <c r="P439" s="9" cm="1">
        <f t="array" ref="P439">SUMPRODUCT(J439:O439,TRANSPOSE(BQ$20:BQ$25))+$AI$20-$BQ$27</f>
        <v>64.500132075113925</v>
      </c>
      <c r="Q439" s="27" cm="1">
        <f t="array" ref="Q439">SUMPRODUCT(J439:O439,TRANSPOSE(EX$20:EX$25))+$AI$20-$EX$27</f>
        <v>69.671986813366175</v>
      </c>
      <c r="R439" s="9">
        <f>I439-Results!$E$5*H439</f>
        <v>67.379238374168438</v>
      </c>
      <c r="S439" s="9" cm="1">
        <f t="array" ref="S439">SUMPRODUCT(J439:O439,TRANSPOSE(AW$28:AW$33))+$AI$20-$AH$26</f>
        <v>58.02893302906449</v>
      </c>
      <c r="T439" s="9">
        <f>SUMPRODUCT(J439:O439,Results!K$9:P$9)</f>
        <v>70.085865800211124</v>
      </c>
      <c r="U439" s="9">
        <f>SUMPRODUCT(J439:O439,Results!K$9:P$9)+$AI$20-$AH$31</f>
        <v>68.503637079137974</v>
      </c>
      <c r="V439" s="9">
        <f t="shared" si="142"/>
        <v>-17.268095229863931</v>
      </c>
      <c r="W439" s="9">
        <f t="shared" si="136"/>
        <v>-22.439949968116181</v>
      </c>
      <c r="X439" s="9">
        <f t="shared" si="137"/>
        <v>-20.147201528918444</v>
      </c>
      <c r="Y439" s="9">
        <f t="shared" si="138"/>
        <v>-10.796896183814496</v>
      </c>
      <c r="Z439" s="9">
        <f t="shared" si="139"/>
        <v>14.489813418159862</v>
      </c>
      <c r="AA439" s="9">
        <f t="shared" si="140"/>
        <v>-21.27160023388798</v>
      </c>
      <c r="AC439" s="9">
        <v>-22.443949653887174</v>
      </c>
      <c r="AD439" s="9">
        <v>-22.443949653887174</v>
      </c>
      <c r="AE439" s="9">
        <f t="shared" si="141"/>
        <v>-22.443949653887174</v>
      </c>
      <c r="AF439" s="9">
        <f t="shared" ca="1" si="135"/>
        <v>0.11829858199749199</v>
      </c>
    </row>
    <row r="440" spans="1:32">
      <c r="A440" s="6">
        <v>1.7023391921332713</v>
      </c>
      <c r="B440" s="6">
        <v>-0.73203770972777216</v>
      </c>
      <c r="C440" s="6">
        <v>5.0987906937064364</v>
      </c>
      <c r="D440" s="6">
        <v>0.99810333658552775</v>
      </c>
      <c r="E440" s="6">
        <v>2.4365834071681371</v>
      </c>
      <c r="F440" s="6">
        <v>1.5690302908470037</v>
      </c>
      <c r="G440" s="6">
        <v>0.78592142057672865</v>
      </c>
      <c r="H440" s="6">
        <v>-1.6151203985504798</v>
      </c>
      <c r="I440" s="40">
        <f>SUMPRODUCT(J440:O440,Results!B$12:G$12)+Results!$E$5*H440-AD440+AE440</f>
        <v>24.663186661871087</v>
      </c>
      <c r="J440" s="9">
        <f>SUMPRODUCT($A440:$F440,Results!$B$15:$G$15)</f>
        <v>25.434089119675114</v>
      </c>
      <c r="K440" s="9">
        <f>SUMPRODUCT($A440:$F440,Results!$B$16:$G$16)</f>
        <v>-7.9955896278967522</v>
      </c>
      <c r="L440" s="9">
        <f>SUMPRODUCT($A440:$F440,Results!$B$17:$G$17)</f>
        <v>4.8468080792161237</v>
      </c>
      <c r="M440" s="9">
        <f>SUMPRODUCT($A440:$F440,Results!$B$18:$G$18)</f>
        <v>-13.927033253472377</v>
      </c>
      <c r="N440" s="9">
        <f>SUMPRODUCT($A440:$F440,Results!$B$19:$G$19)</f>
        <v>-21.756746448292656</v>
      </c>
      <c r="O440" s="9">
        <f>SUMPRODUCT($A440:$F440,Results!$B$20:$G$20)</f>
        <v>-0.69057926949428072</v>
      </c>
      <c r="P440" s="9" cm="1">
        <f t="array" ref="P440">SUMPRODUCT(J440:O440,TRANSPOSE(BQ$20:BQ$25))+$AI$20-$BQ$27</f>
        <v>33.849059521533412</v>
      </c>
      <c r="Q440" s="27" cm="1">
        <f t="array" ref="Q440">SUMPRODUCT(J440:O440,TRANSPOSE(EX$20:EX$25))+$AI$20-$EX$27</f>
        <v>34.579384664091592</v>
      </c>
      <c r="R440" s="9">
        <f>I440-Results!$E$5*H440</f>
        <v>34.353909053173965</v>
      </c>
      <c r="S440" s="9" cm="1">
        <f t="array" ref="S440">SUMPRODUCT(J440:O440,TRANSPOSE(AW$28:AW$33))+$AI$20-$AH$26</f>
        <v>43.196609053813191</v>
      </c>
      <c r="T440" s="9">
        <f>SUMPRODUCT(J440:O440,Results!K$9:P$9)</f>
        <v>35.637796751019792</v>
      </c>
      <c r="U440" s="9">
        <f>SUMPRODUCT(J440:O440,Results!K$9:P$9)+$AI$20-$AH$31</f>
        <v>34.055568029946642</v>
      </c>
      <c r="V440" s="9">
        <f t="shared" si="142"/>
        <v>-9.1858728596623251</v>
      </c>
      <c r="W440" s="9">
        <f t="shared" si="136"/>
        <v>-9.9161980022205043</v>
      </c>
      <c r="X440" s="9">
        <f t="shared" si="137"/>
        <v>-9.6907223913028773</v>
      </c>
      <c r="Y440" s="9">
        <f t="shared" si="138"/>
        <v>-18.533422391942104</v>
      </c>
      <c r="Z440" s="9">
        <f t="shared" si="139"/>
        <v>-8.079036765219044</v>
      </c>
      <c r="AA440" s="9">
        <f t="shared" si="140"/>
        <v>-9.3923813680755543</v>
      </c>
      <c r="AC440" s="9">
        <v>-9.9193456470762058</v>
      </c>
      <c r="AD440" s="9">
        <v>-9.9193456470762058</v>
      </c>
      <c r="AE440" s="9">
        <f t="shared" si="141"/>
        <v>-9.9193456470762058</v>
      </c>
      <c r="AF440" s="9">
        <f t="shared" ca="1" si="135"/>
        <v>5.4982811653168095E-3</v>
      </c>
    </row>
    <row r="441" spans="1:32">
      <c r="A441" s="6">
        <v>10.21455732179054</v>
      </c>
      <c r="B441" s="6">
        <v>-2.6322904007100361</v>
      </c>
      <c r="C441" s="6">
        <v>7.1596614028101637</v>
      </c>
      <c r="D441" s="6">
        <v>1.8403671925124925</v>
      </c>
      <c r="E441" s="6">
        <v>1.2207568629043613</v>
      </c>
      <c r="F441" s="6">
        <v>-2.4580022397507364E-2</v>
      </c>
      <c r="G441" s="6">
        <v>7.7604533952959658</v>
      </c>
      <c r="H441" s="6">
        <v>5.3594115761687569</v>
      </c>
      <c r="I441" s="40">
        <f>SUMPRODUCT(J441:O441,Results!B$12:G$12)+Results!$E$5*H441-AD441+AE441</f>
        <v>83.368762393293366</v>
      </c>
      <c r="J441" s="9">
        <f>SUMPRODUCT($A441:$F441,Results!$B$15:$G$15)</f>
        <v>57.599712236232783</v>
      </c>
      <c r="K441" s="9">
        <f>SUMPRODUCT($A441:$F441,Results!$B$16:$G$16)</f>
        <v>-35.198830890283105</v>
      </c>
      <c r="L441" s="9">
        <f>SUMPRODUCT($A441:$F441,Results!$B$17:$G$17)</f>
        <v>-20.243709579977146</v>
      </c>
      <c r="M441" s="9">
        <f>SUMPRODUCT($A441:$F441,Results!$B$18:$G$18)</f>
        <v>-22.330431405418544</v>
      </c>
      <c r="N441" s="9">
        <f>SUMPRODUCT($A441:$F441,Results!$B$19:$G$19)</f>
        <v>-22.700379820939226</v>
      </c>
      <c r="O441" s="9">
        <f>SUMPRODUCT($A441:$F441,Results!$B$20:$G$20)</f>
        <v>22.665613781048769</v>
      </c>
      <c r="P441" s="9" cm="1">
        <f t="array" ref="P441">SUMPRODUCT(J441:O441,TRANSPOSE(BQ$20:BQ$25))+$AI$20-$BQ$27</f>
        <v>47.389838049071393</v>
      </c>
      <c r="Q441" s="27" cm="1">
        <f t="array" ref="Q441">SUMPRODUCT(J441:O441,TRANSPOSE(EX$20:EX$25))+$AI$20-$EX$27</f>
        <v>50.605999228995344</v>
      </c>
      <c r="R441" s="9">
        <f>I441-Results!$E$5*H441</f>
        <v>51.212292936280825</v>
      </c>
      <c r="S441" s="9" cm="1">
        <f t="array" ref="S441">SUMPRODUCT(J441:O441,TRANSPOSE(AW$28:AW$33))+$AI$20-$AH$26</f>
        <v>63.21883428237426</v>
      </c>
      <c r="T441" s="9">
        <f>SUMPRODUCT(J441:O441,Results!K$9:P$9)</f>
        <v>51.74550398562409</v>
      </c>
      <c r="U441" s="9">
        <f>SUMPRODUCT(J441:O441,Results!K$9:P$9)+$AI$20-$AH$31</f>
        <v>50.163275264550933</v>
      </c>
      <c r="V441" s="9">
        <f t="shared" si="142"/>
        <v>35.978924344221973</v>
      </c>
      <c r="W441" s="9">
        <f t="shared" si="136"/>
        <v>32.762763164298022</v>
      </c>
      <c r="X441" s="9">
        <f t="shared" si="137"/>
        <v>32.156469457012541</v>
      </c>
      <c r="Y441" s="9">
        <f t="shared" si="138"/>
        <v>20.149928110919106</v>
      </c>
      <c r="Z441" s="9">
        <f t="shared" si="139"/>
        <v>50.626538966203235</v>
      </c>
      <c r="AA441" s="9">
        <f t="shared" si="140"/>
        <v>33.205487128742433</v>
      </c>
      <c r="AC441" s="9">
        <v>32.758724626673938</v>
      </c>
      <c r="AD441" s="9">
        <v>32.758724626673938</v>
      </c>
      <c r="AE441" s="9">
        <f t="shared" si="141"/>
        <v>32.758724626673938</v>
      </c>
      <c r="AF441" s="9">
        <f t="shared" ca="1" si="135"/>
        <v>0.41097793720982179</v>
      </c>
    </row>
    <row r="442" spans="1:32">
      <c r="A442" s="6">
        <v>1.1253340928099724</v>
      </c>
      <c r="B442" s="6">
        <v>-1.8960422266702834</v>
      </c>
      <c r="C442" s="6">
        <v>10.734815659488055</v>
      </c>
      <c r="D442" s="6">
        <v>1.4371221201920141</v>
      </c>
      <c r="E442" s="6">
        <v>0.12002853480559024</v>
      </c>
      <c r="F442" s="6">
        <v>0.32745668020679369</v>
      </c>
      <c r="G442" s="6">
        <v>3.5110856311554759</v>
      </c>
      <c r="H442" s="6">
        <v>1.1100438120282674</v>
      </c>
      <c r="I442" s="40">
        <f>SUMPRODUCT(J442:O442,Results!B$12:G$12)+Results!$E$5*H442-AD442+AE442</f>
        <v>17.655285807073692</v>
      </c>
      <c r="J442" s="9">
        <f>SUMPRODUCT($A442:$F442,Results!$B$15:$G$15)</f>
        <v>26.711526273208843</v>
      </c>
      <c r="K442" s="9">
        <f>SUMPRODUCT($A442:$F442,Results!$B$16:$G$16)</f>
        <v>-12.57090518645656</v>
      </c>
      <c r="L442" s="9">
        <f>SUMPRODUCT($A442:$F442,Results!$B$17:$G$17)</f>
        <v>-5.1627020344280812</v>
      </c>
      <c r="M442" s="9">
        <f>SUMPRODUCT($A442:$F442,Results!$B$18:$G$18)</f>
        <v>-25.895840886705876</v>
      </c>
      <c r="N442" s="9">
        <f>SUMPRODUCT($A442:$F442,Results!$B$19:$G$19)</f>
        <v>-35.191231806005604</v>
      </c>
      <c r="O442" s="9">
        <f>SUMPRODUCT($A442:$F442,Results!$B$20:$G$20)</f>
        <v>-8.0558523182017758</v>
      </c>
      <c r="P442" s="9" cm="1">
        <f t="array" ref="P442">SUMPRODUCT(J442:O442,TRANSPOSE(BQ$20:BQ$25))+$AI$20-$BQ$27</f>
        <v>15.545385656671897</v>
      </c>
      <c r="Q442" s="27" cm="1">
        <f t="array" ref="Q442">SUMPRODUCT(J442:O442,TRANSPOSE(EX$20:EX$25))+$AI$20-$EX$27</f>
        <v>10.486896747641801</v>
      </c>
      <c r="R442" s="9">
        <f>I442-Results!$E$5*H442</f>
        <v>10.995022934904089</v>
      </c>
      <c r="S442" s="9" cm="1">
        <f t="array" ref="S442">SUMPRODUCT(J442:O442,TRANSPOSE(AW$28:AW$33))+$AI$20-$AH$26</f>
        <v>51.91706799873559</v>
      </c>
      <c r="T442" s="9">
        <f>SUMPRODUCT(J442:O442,Results!K$9:P$9)</f>
        <v>10.929297629098173</v>
      </c>
      <c r="U442" s="9">
        <f>SUMPRODUCT(J442:O442,Results!K$9:P$9)+$AI$20-$AH$31</f>
        <v>9.3470689080250153</v>
      </c>
      <c r="V442" s="9">
        <f t="shared" si="142"/>
        <v>2.1099001504017956</v>
      </c>
      <c r="W442" s="9">
        <f t="shared" si="136"/>
        <v>7.1683890594318918</v>
      </c>
      <c r="X442" s="9">
        <f t="shared" si="137"/>
        <v>6.6602628721696036</v>
      </c>
      <c r="Y442" s="9">
        <f t="shared" si="138"/>
        <v>-34.261782191661894</v>
      </c>
      <c r="Z442" s="9">
        <f t="shared" si="139"/>
        <v>-15.086937620016439</v>
      </c>
      <c r="AA442" s="9">
        <f t="shared" si="140"/>
        <v>8.3082168990486771</v>
      </c>
      <c r="AC442" s="9">
        <v>7.1766144227532145</v>
      </c>
      <c r="AD442" s="9">
        <v>7.1766144227532145</v>
      </c>
      <c r="AE442" s="9">
        <f t="shared" si="141"/>
        <v>7.1766144227532145</v>
      </c>
      <c r="AF442" s="9">
        <f t="shared" ca="1" si="135"/>
        <v>0.76882504387801964</v>
      </c>
    </row>
    <row r="443" spans="1:32">
      <c r="A443" s="6">
        <v>1.1043205607362343</v>
      </c>
      <c r="B443" s="6">
        <v>3.9053669584379231</v>
      </c>
      <c r="C443" s="6">
        <v>5.1730373745123597</v>
      </c>
      <c r="D443" s="6">
        <v>1.5076009592298616</v>
      </c>
      <c r="E443" s="6">
        <v>8.5343477508622154</v>
      </c>
      <c r="F443" s="6">
        <v>4.430325522184682</v>
      </c>
      <c r="G443" s="6">
        <v>6.2784937630794104</v>
      </c>
      <c r="H443" s="6">
        <v>3.8774519439522019</v>
      </c>
      <c r="I443" s="40">
        <f>SUMPRODUCT(J443:O443,Results!B$12:G$12)+Results!$E$5*H443-AD443+AE443</f>
        <v>116.01079668703869</v>
      </c>
      <c r="J443" s="9">
        <f>SUMPRODUCT($A443:$F443,Results!$B$15:$G$15)</f>
        <v>36.167847702627512</v>
      </c>
      <c r="K443" s="9">
        <f>SUMPRODUCT($A443:$F443,Results!$B$16:$G$16)</f>
        <v>-7.3029465072920985</v>
      </c>
      <c r="L443" s="9">
        <f>SUMPRODUCT($A443:$F443,Results!$B$17:$G$17)</f>
        <v>34.200942764194281</v>
      </c>
      <c r="M443" s="9">
        <f>SUMPRODUCT($A443:$F443,Results!$B$18:$G$18)</f>
        <v>-13.61913510609676</v>
      </c>
      <c r="N443" s="9">
        <f>SUMPRODUCT($A443:$F443,Results!$B$19:$G$19)</f>
        <v>-35.20203434739026</v>
      </c>
      <c r="O443" s="9">
        <f>SUMPRODUCT($A443:$F443,Results!$B$20:$G$20)</f>
        <v>4.4095305399006071</v>
      </c>
      <c r="P443" s="9" cm="1">
        <f t="array" ref="P443">SUMPRODUCT(J443:O443,TRANSPOSE(BQ$20:BQ$25))+$AI$20-$BQ$27</f>
        <v>90.727060298746864</v>
      </c>
      <c r="Q443" s="27" cm="1">
        <f t="array" ref="Q443">SUMPRODUCT(J443:O443,TRANSPOSE(EX$20:EX$25))+$AI$20-$EX$27</f>
        <v>93.539089567736085</v>
      </c>
      <c r="R443" s="9">
        <f>I443-Results!$E$5*H443</f>
        <v>92.746085023325477</v>
      </c>
      <c r="S443" s="9" cm="1">
        <f t="array" ref="S443">SUMPRODUCT(J443:O443,TRANSPOSE(AW$28:AW$33))+$AI$20-$AH$26</f>
        <v>84.741673259232684</v>
      </c>
      <c r="T443" s="9">
        <f>SUMPRODUCT(J443:O443,Results!K$9:P$9)</f>
        <v>97.195592184118183</v>
      </c>
      <c r="U443" s="9">
        <f>SUMPRODUCT(J443:O443,Results!K$9:P$9)+$AI$20-$AH$31</f>
        <v>95.613363463045033</v>
      </c>
      <c r="V443" s="9">
        <f t="shared" si="142"/>
        <v>25.283736388291828</v>
      </c>
      <c r="W443" s="9">
        <f t="shared" si="136"/>
        <v>22.471707119302607</v>
      </c>
      <c r="X443" s="9">
        <f t="shared" si="137"/>
        <v>23.264711663713214</v>
      </c>
      <c r="Y443" s="9">
        <f t="shared" si="138"/>
        <v>31.269123427806008</v>
      </c>
      <c r="Z443" s="9">
        <f t="shared" si="139"/>
        <v>83.268573259948568</v>
      </c>
      <c r="AA443" s="9">
        <f t="shared" si="140"/>
        <v>20.397433223993659</v>
      </c>
      <c r="AC443" s="9">
        <v>22.447405097606349</v>
      </c>
      <c r="AD443" s="9">
        <v>22.447405097606349</v>
      </c>
      <c r="AE443" s="9">
        <f t="shared" si="141"/>
        <v>22.447405097606349</v>
      </c>
      <c r="AF443" s="9">
        <f t="shared" ca="1" si="135"/>
        <v>0.24405621967723534</v>
      </c>
    </row>
    <row r="444" spans="1:32">
      <c r="A444" s="6">
        <v>-3.5365498024918351</v>
      </c>
      <c r="B444" s="6">
        <v>4.1772098248778287</v>
      </c>
      <c r="C444" s="6">
        <v>15.071899935757646</v>
      </c>
      <c r="D444" s="6">
        <v>-1.7099640849621278</v>
      </c>
      <c r="E444" s="6">
        <v>2.0049662854562942</v>
      </c>
      <c r="F444" s="6">
        <v>-1.979147579265796</v>
      </c>
      <c r="G444" s="6">
        <v>5.2052208136860028</v>
      </c>
      <c r="H444" s="6">
        <v>2.8041789945587943</v>
      </c>
      <c r="I444" s="40">
        <f>SUMPRODUCT(J444:O444,Results!B$12:G$12)+Results!$E$5*H444-AD444+AE444</f>
        <v>24.660341678838421</v>
      </c>
      <c r="J444" s="9">
        <f>SUMPRODUCT($A444:$F444,Results!$B$15:$G$15)</f>
        <v>12.599712394090622</v>
      </c>
      <c r="K444" s="9">
        <f>SUMPRODUCT($A444:$F444,Results!$B$16:$G$16)</f>
        <v>-8.3909433154805608</v>
      </c>
      <c r="L444" s="9">
        <f>SUMPRODUCT($A444:$F444,Results!$B$17:$G$17)</f>
        <v>9.9121226127222783</v>
      </c>
      <c r="M444" s="9">
        <f>SUMPRODUCT($A444:$F444,Results!$B$18:$G$18)</f>
        <v>-35.661309791890041</v>
      </c>
      <c r="N444" s="9">
        <f>SUMPRODUCT($A444:$F444,Results!$B$19:$G$19)</f>
        <v>-50.808499574706453</v>
      </c>
      <c r="O444" s="9">
        <f>SUMPRODUCT($A444:$F444,Results!$B$20:$G$20)</f>
        <v>-18.234869589152488</v>
      </c>
      <c r="P444" s="9" cm="1">
        <f t="array" ref="P444">SUMPRODUCT(J444:O444,TRANSPOSE(BQ$20:BQ$25))+$AI$20-$BQ$27</f>
        <v>12.197669746278066</v>
      </c>
      <c r="Q444" s="27" cm="1">
        <f t="array" ref="Q444">SUMPRODUCT(J444:O444,TRANSPOSE(EX$20:EX$25))+$AI$20-$EX$27</f>
        <v>4.3506445701075194</v>
      </c>
      <c r="R444" s="9">
        <f>I444-Results!$E$5*H444</f>
        <v>7.8352677114856562</v>
      </c>
      <c r="S444" s="9" cm="1">
        <f t="array" ref="S444">SUMPRODUCT(J444:O444,TRANSPOSE(AW$28:AW$33))+$AI$20-$AH$26</f>
        <v>67.236561969293533</v>
      </c>
      <c r="T444" s="9">
        <f>SUMPRODUCT(J444:O444,Results!K$9:P$9)</f>
        <v>7.874591657338982</v>
      </c>
      <c r="U444" s="9">
        <f>SUMPRODUCT(J444:O444,Results!K$9:P$9)+$AI$20-$AH$31</f>
        <v>6.2923629362658247</v>
      </c>
      <c r="V444" s="9">
        <f t="shared" si="142"/>
        <v>12.462671932560355</v>
      </c>
      <c r="W444" s="9">
        <f t="shared" si="136"/>
        <v>20.309697108730902</v>
      </c>
      <c r="X444" s="9">
        <f t="shared" si="137"/>
        <v>16.825073967352765</v>
      </c>
      <c r="Y444" s="9">
        <f t="shared" si="138"/>
        <v>-42.576220290455112</v>
      </c>
      <c r="Z444" s="9">
        <f t="shared" si="139"/>
        <v>-8.0818817482517105</v>
      </c>
      <c r="AA444" s="9">
        <f t="shared" si="140"/>
        <v>18.367978742572596</v>
      </c>
      <c r="AC444" s="9">
        <v>20.255407351942296</v>
      </c>
      <c r="AD444" s="9">
        <v>20.255407351942296</v>
      </c>
      <c r="AE444" s="9">
        <f t="shared" si="141"/>
        <v>20.255407351942296</v>
      </c>
      <c r="AF444" s="9">
        <f t="shared" ca="1" si="135"/>
        <v>8.3965443901837356E-2</v>
      </c>
    </row>
    <row r="445" spans="1:32">
      <c r="A445" s="6">
        <v>2.8188744723348051</v>
      </c>
      <c r="B445" s="6">
        <v>5.8006275041840558</v>
      </c>
      <c r="C445" s="6">
        <v>6.3761967556736083</v>
      </c>
      <c r="D445" s="6">
        <v>2.4156882294380639</v>
      </c>
      <c r="E445" s="6">
        <v>4.784293166305563</v>
      </c>
      <c r="F445" s="6">
        <v>2.9037044420981513</v>
      </c>
      <c r="G445" s="6">
        <v>2.1548001846636393</v>
      </c>
      <c r="H445" s="6">
        <v>-0.24624163446356917</v>
      </c>
      <c r="I445" s="40">
        <f>SUMPRODUCT(J445:O445,Results!B$12:G$12)+Results!$E$5*H445-AD445+AE445</f>
        <v>52.508992737536481</v>
      </c>
      <c r="J445" s="9">
        <f>SUMPRODUCT($A445:$F445,Results!$B$15:$G$15)</f>
        <v>24.926917940828204</v>
      </c>
      <c r="K445" s="9">
        <f>SUMPRODUCT($A445:$F445,Results!$B$16:$G$16)</f>
        <v>-18.979929380306622</v>
      </c>
      <c r="L445" s="9">
        <f>SUMPRODUCT($A445:$F445,Results!$B$17:$G$17)</f>
        <v>19.734585694542577</v>
      </c>
      <c r="M445" s="9">
        <f>SUMPRODUCT($A445:$F445,Results!$B$18:$G$18)</f>
        <v>-10.652970157286301</v>
      </c>
      <c r="N445" s="9">
        <f>SUMPRODUCT($A445:$F445,Results!$B$19:$G$19)</f>
        <v>-29.804676349185577</v>
      </c>
      <c r="O445" s="9">
        <f>SUMPRODUCT($A445:$F445,Results!$B$20:$G$20)</f>
        <v>14.396251291424186</v>
      </c>
      <c r="P445" s="9" cm="1">
        <f t="array" ref="P445">SUMPRODUCT(J445:O445,TRANSPOSE(BQ$20:BQ$25))+$AI$20-$BQ$27</f>
        <v>55.672690101924765</v>
      </c>
      <c r="Q445" s="27" cm="1">
        <f t="array" ref="Q445">SUMPRODUCT(J445:O445,TRANSPOSE(EX$20:EX$25))+$AI$20-$EX$27</f>
        <v>53.156815580664244</v>
      </c>
      <c r="R445" s="9">
        <f>I445-Results!$E$5*H445</f>
        <v>53.986442544317896</v>
      </c>
      <c r="S445" s="9" cm="1">
        <f t="array" ref="S445">SUMPRODUCT(J445:O445,TRANSPOSE(AW$28:AW$33))+$AI$20-$AH$26</f>
        <v>63.713099366938266</v>
      </c>
      <c r="T445" s="9">
        <f>SUMPRODUCT(J445:O445,Results!K$9:P$9)</f>
        <v>56.628255070892536</v>
      </c>
      <c r="U445" s="9">
        <f>SUMPRODUCT(J445:O445,Results!K$9:P$9)+$AI$20-$AH$31</f>
        <v>55.046026349819385</v>
      </c>
      <c r="V445" s="9">
        <f t="shared" si="142"/>
        <v>-3.163697364388284</v>
      </c>
      <c r="W445" s="9">
        <f t="shared" si="136"/>
        <v>-0.64782284312776284</v>
      </c>
      <c r="X445" s="9">
        <f t="shared" si="137"/>
        <v>-1.477449806781415</v>
      </c>
      <c r="Y445" s="9">
        <f t="shared" si="138"/>
        <v>-11.204106629401785</v>
      </c>
      <c r="Z445" s="9">
        <f t="shared" si="139"/>
        <v>19.76676931044635</v>
      </c>
      <c r="AA445" s="9">
        <f t="shared" si="140"/>
        <v>-2.5370336122829045</v>
      </c>
      <c r="AC445" s="9">
        <v>-0.66243654321065293</v>
      </c>
      <c r="AD445" s="9">
        <v>-0.66243654321065293</v>
      </c>
      <c r="AE445" s="9">
        <f t="shared" si="141"/>
        <v>-0.66243654321065293</v>
      </c>
      <c r="AF445" s="9">
        <f t="shared" ca="1" si="135"/>
        <v>6.1126189796262387E-2</v>
      </c>
    </row>
    <row r="446" spans="1:32">
      <c r="A446" s="6">
        <v>1.362489204032038</v>
      </c>
      <c r="B446" s="6">
        <v>-8.5517505190855825E-2</v>
      </c>
      <c r="C446" s="6">
        <v>0.43024627068693183</v>
      </c>
      <c r="D446" s="6">
        <v>6.323299224341187</v>
      </c>
      <c r="E446" s="6">
        <v>0.56354023730366909</v>
      </c>
      <c r="F446" s="6">
        <v>2.5588009327399583</v>
      </c>
      <c r="G446" s="6">
        <v>-0.94360442693087732</v>
      </c>
      <c r="H446" s="6">
        <v>-3.3446462460580859</v>
      </c>
      <c r="I446" s="40">
        <f>SUMPRODUCT(J446:O446,Results!B$12:G$12)+Results!$E$5*H446-AD446+AE446</f>
        <v>0.38121230164777131</v>
      </c>
      <c r="J446" s="9">
        <f>SUMPRODUCT($A446:$F446,Results!$B$15:$G$15)</f>
        <v>4.9168856796454978</v>
      </c>
      <c r="K446" s="9">
        <f>SUMPRODUCT($A446:$F446,Results!$B$16:$G$16)</f>
        <v>-5.2153110711053525</v>
      </c>
      <c r="L446" s="9">
        <f>SUMPRODUCT($A446:$F446,Results!$B$17:$G$17)</f>
        <v>7.5129199797077169</v>
      </c>
      <c r="M446" s="9">
        <f>SUMPRODUCT($A446:$F446,Results!$B$18:$G$18)</f>
        <v>6.5475790116643591</v>
      </c>
      <c r="N446" s="9">
        <f>SUMPRODUCT($A446:$F446,Results!$B$19:$G$19)</f>
        <v>-7.870751810022405</v>
      </c>
      <c r="O446" s="9">
        <f>SUMPRODUCT($A446:$F446,Results!$B$20:$G$20)</f>
        <v>13.005566075863255</v>
      </c>
      <c r="P446" s="9" cm="1">
        <f t="array" ref="P446">SUMPRODUCT(J446:O446,TRANSPOSE(BQ$20:BQ$25))+$AI$20-$BQ$27</f>
        <v>19.660964984997328</v>
      </c>
      <c r="Q446" s="27" cm="1">
        <f t="array" ref="Q446">SUMPRODUCT(J446:O446,TRANSPOSE(EX$20:EX$25))+$AI$20-$EX$27</f>
        <v>21.789548401491004</v>
      </c>
      <c r="R446" s="9">
        <f>I446-Results!$E$5*H446</f>
        <v>20.449089777996285</v>
      </c>
      <c r="S446" s="9" cm="1">
        <f t="array" ref="S446">SUMPRODUCT(J446:O446,TRANSPOSE(AW$28:AW$33))+$AI$20-$AH$26</f>
        <v>11.687388815268697</v>
      </c>
      <c r="T446" s="9">
        <f>SUMPRODUCT(J446:O446,Results!K$9:P$9)</f>
        <v>21.280228933932143</v>
      </c>
      <c r="U446" s="9">
        <f>SUMPRODUCT(J446:O446,Results!K$9:P$9)+$AI$20-$AH$31</f>
        <v>19.698000212858986</v>
      </c>
      <c r="V446" s="9">
        <f t="shared" si="142"/>
        <v>-19.279752683349557</v>
      </c>
      <c r="W446" s="9">
        <f t="shared" si="136"/>
        <v>-21.408336099843233</v>
      </c>
      <c r="X446" s="9">
        <f t="shared" si="137"/>
        <v>-20.067877476348514</v>
      </c>
      <c r="Y446" s="9">
        <f t="shared" si="138"/>
        <v>-11.306176513620926</v>
      </c>
      <c r="Z446" s="9">
        <f t="shared" si="139"/>
        <v>-32.36101112544236</v>
      </c>
      <c r="AA446" s="9">
        <f t="shared" si="140"/>
        <v>-19.316787911211215</v>
      </c>
      <c r="AC446" s="9">
        <v>-21.391123387575384</v>
      </c>
      <c r="AD446" s="9">
        <v>-21.391123387575384</v>
      </c>
      <c r="AE446" s="9">
        <f t="shared" si="141"/>
        <v>-21.391123387575384</v>
      </c>
      <c r="AF446" s="9">
        <f t="shared" ca="1" si="135"/>
        <v>0.35696264735416228</v>
      </c>
    </row>
    <row r="447" spans="1:32">
      <c r="A447" s="6">
        <v>1.2587497625562023</v>
      </c>
      <c r="B447" s="6">
        <v>-0.147921701937346</v>
      </c>
      <c r="C447" s="6">
        <v>17.756133698603364</v>
      </c>
      <c r="D447" s="6">
        <v>2.768387587971751</v>
      </c>
      <c r="E447" s="6">
        <v>4.8791187852124116</v>
      </c>
      <c r="F447" s="6">
        <v>1.9424666864869049</v>
      </c>
      <c r="G447" s="6">
        <v>-2.4906756338779599</v>
      </c>
      <c r="H447" s="6">
        <v>-4.8917174530051684</v>
      </c>
      <c r="I447" s="40">
        <f>SUMPRODUCT(J447:O447,Results!B$12:G$12)+Results!$E$5*H447-AD447+AE447</f>
        <v>36.183543013719941</v>
      </c>
      <c r="J447" s="9">
        <f>SUMPRODUCT($A447:$F447,Results!$B$15:$G$15)</f>
        <v>53.009487246185124</v>
      </c>
      <c r="K447" s="9">
        <f>SUMPRODUCT($A447:$F447,Results!$B$16:$G$16)</f>
        <v>-19.235499281120831</v>
      </c>
      <c r="L447" s="9">
        <f>SUMPRODUCT($A447:$F447,Results!$B$17:$G$17)</f>
        <v>12.565150462531932</v>
      </c>
      <c r="M447" s="9">
        <f>SUMPRODUCT($A447:$F447,Results!$B$18:$G$18)</f>
        <v>-43.655663339991904</v>
      </c>
      <c r="N447" s="9">
        <f>SUMPRODUCT($A447:$F447,Results!$B$19:$G$19)</f>
        <v>-68.726040350841402</v>
      </c>
      <c r="O447" s="9">
        <f>SUMPRODUCT($A447:$F447,Results!$B$20:$G$20)</f>
        <v>-9.6507662990539309</v>
      </c>
      <c r="P447" s="9" cm="1">
        <f t="array" ref="P447">SUMPRODUCT(J447:O447,TRANSPOSE(BQ$20:BQ$25))+$AI$20-$BQ$27</f>
        <v>71.792166745391</v>
      </c>
      <c r="Q447" s="27" cm="1">
        <f t="array" ref="Q447">SUMPRODUCT(J447:O447,TRANSPOSE(EX$20:EX$25))+$AI$20-$EX$27</f>
        <v>65.31224595607469</v>
      </c>
      <c r="R447" s="9">
        <f>I447-Results!$E$5*H447</f>
        <v>65.533847731750953</v>
      </c>
      <c r="S447" s="9" cm="1">
        <f t="array" ref="S447">SUMPRODUCT(J447:O447,TRANSPOSE(AW$28:AW$33))+$AI$20-$AH$26</f>
        <v>120.66697513691405</v>
      </c>
      <c r="T447" s="9">
        <f>SUMPRODUCT(J447:O447,Results!K$9:P$9)</f>
        <v>67.641880131646985</v>
      </c>
      <c r="U447" s="9">
        <f>SUMPRODUCT(J447:O447,Results!K$9:P$9)+$AI$20-$AH$31</f>
        <v>66.059651410573821</v>
      </c>
      <c r="V447" s="9">
        <f t="shared" si="142"/>
        <v>-35.608623731671059</v>
      </c>
      <c r="W447" s="9">
        <f t="shared" si="136"/>
        <v>-29.128702942354749</v>
      </c>
      <c r="X447" s="9">
        <f t="shared" si="137"/>
        <v>-29.350304718031012</v>
      </c>
      <c r="Y447" s="9">
        <f t="shared" si="138"/>
        <v>-84.483432123194106</v>
      </c>
      <c r="Z447" s="9">
        <f t="shared" si="139"/>
        <v>3.4413195866298096</v>
      </c>
      <c r="AA447" s="9">
        <f t="shared" si="140"/>
        <v>-29.87610839685388</v>
      </c>
      <c r="AC447" s="9">
        <v>-29.133691697229011</v>
      </c>
      <c r="AD447" s="9">
        <v>-29.133691697229011</v>
      </c>
      <c r="AE447" s="9">
        <f t="shared" si="141"/>
        <v>-29.133691697229011</v>
      </c>
      <c r="AF447" s="9">
        <f t="shared" ca="1" si="135"/>
        <v>5.5692633968398852E-2</v>
      </c>
    </row>
    <row r="448" spans="1:32">
      <c r="A448" s="6">
        <v>6.2529784713787757</v>
      </c>
      <c r="B448" s="6">
        <v>2.0265030960533101</v>
      </c>
      <c r="C448" s="6">
        <v>9.9863973112257991</v>
      </c>
      <c r="D448" s="6">
        <v>5.7905169048161058</v>
      </c>
      <c r="E448" s="6">
        <v>1.0642789771604326</v>
      </c>
      <c r="F448" s="6">
        <v>4.0614819662823365</v>
      </c>
      <c r="G448" s="6">
        <v>2.8877631690011705</v>
      </c>
      <c r="H448" s="6">
        <v>0.48672134987396198</v>
      </c>
      <c r="I448" s="40">
        <f>SUMPRODUCT(J448:O448,Results!B$12:G$12)+Results!$E$5*H448-AD448+AE448</f>
        <v>33.658956879417133</v>
      </c>
      <c r="J448" s="9">
        <f>SUMPRODUCT($A448:$F448,Results!$B$15:$G$15)</f>
        <v>36.095406175702045</v>
      </c>
      <c r="K448" s="9">
        <f>SUMPRODUCT($A448:$F448,Results!$B$16:$G$16)</f>
        <v>-31.837140993422882</v>
      </c>
      <c r="L448" s="9">
        <f>SUMPRODUCT($A448:$F448,Results!$B$17:$G$17)</f>
        <v>0.66140380888582584</v>
      </c>
      <c r="M448" s="9">
        <f>SUMPRODUCT($A448:$F448,Results!$B$18:$G$18)</f>
        <v>-15.14730233368063</v>
      </c>
      <c r="N448" s="9">
        <f>SUMPRODUCT($A448:$F448,Results!$B$19:$G$19)</f>
        <v>-34.966188449986817</v>
      </c>
      <c r="O448" s="9">
        <f>SUMPRODUCT($A448:$F448,Results!$B$20:$G$20)</f>
        <v>18.577989163159856</v>
      </c>
      <c r="P448" s="9" cm="1">
        <f t="array" ref="P448">SUMPRODUCT(J448:O448,TRANSPOSE(BQ$20:BQ$25))+$AI$20-$BQ$27</f>
        <v>40.721349413026694</v>
      </c>
      <c r="Q448" s="27" cm="1">
        <f t="array" ref="Q448">SUMPRODUCT(J448:O448,TRANSPOSE(EX$20:EX$25))+$AI$20-$EX$27</f>
        <v>31.092873219905812</v>
      </c>
      <c r="R448" s="9">
        <f>I448-Results!$E$5*H448</f>
        <v>30.738628780173361</v>
      </c>
      <c r="S448" s="9" cm="1">
        <f t="array" ref="S448">SUMPRODUCT(J448:O448,TRANSPOSE(AW$28:AW$33))+$AI$20-$AH$26</f>
        <v>66.132582783253682</v>
      </c>
      <c r="T448" s="9">
        <f>SUMPRODUCT(J448:O448,Results!K$9:P$9)</f>
        <v>32.144733861655411</v>
      </c>
      <c r="U448" s="9">
        <f>SUMPRODUCT(J448:O448,Results!K$9:P$9)+$AI$20-$AH$31</f>
        <v>30.56250514058226</v>
      </c>
      <c r="V448" s="9">
        <f t="shared" si="142"/>
        <v>-7.062392533609561</v>
      </c>
      <c r="W448" s="9">
        <f t="shared" si="136"/>
        <v>2.566083659511321</v>
      </c>
      <c r="X448" s="9">
        <f t="shared" si="137"/>
        <v>2.9203280992437719</v>
      </c>
      <c r="Y448" s="9">
        <f t="shared" si="138"/>
        <v>-32.473625903836549</v>
      </c>
      <c r="Z448" s="9">
        <f t="shared" si="139"/>
        <v>0.91673345232700143</v>
      </c>
      <c r="AA448" s="9">
        <f t="shared" si="140"/>
        <v>3.0964517388348725</v>
      </c>
      <c r="AC448" s="9">
        <v>2.6187265050937896</v>
      </c>
      <c r="AD448" s="9">
        <v>2.6187265050937896</v>
      </c>
      <c r="AE448" s="9">
        <f t="shared" si="141"/>
        <v>2.6187265050937896</v>
      </c>
      <c r="AF448" s="9">
        <f t="shared" ca="1" si="135"/>
        <v>0.64082006345002895</v>
      </c>
    </row>
    <row r="449" spans="1:32">
      <c r="A449" s="6">
        <v>7.0162986666275344</v>
      </c>
      <c r="B449" s="6">
        <v>1.7024536689717233</v>
      </c>
      <c r="C449" s="6">
        <v>1.084707820968412</v>
      </c>
      <c r="D449" s="6">
        <v>2.4214122070161452</v>
      </c>
      <c r="E449" s="6">
        <v>4.1359074114948751</v>
      </c>
      <c r="F449" s="6">
        <v>5.790787898361736</v>
      </c>
      <c r="G449" s="6">
        <v>-1.9738471093633587</v>
      </c>
      <c r="H449" s="6">
        <v>-4.3748889284905674</v>
      </c>
      <c r="I449" s="40">
        <f>SUMPRODUCT(J449:O449,Results!B$12:G$12)+Results!$E$5*H449-AD449+AE449</f>
        <v>31.787685293193306</v>
      </c>
      <c r="J449" s="9">
        <f>SUMPRODUCT($A449:$F449,Results!$B$15:$G$15)</f>
        <v>37.653786586089808</v>
      </c>
      <c r="K449" s="9">
        <f>SUMPRODUCT($A449:$F449,Results!$B$16:$G$16)</f>
        <v>-21.390934001994498</v>
      </c>
      <c r="L449" s="9">
        <f>SUMPRODUCT($A449:$F449,Results!$B$17:$G$17)</f>
        <v>10.027470951103261</v>
      </c>
      <c r="M449" s="9">
        <f>SUMPRODUCT($A449:$F449,Results!$B$18:$G$18)</f>
        <v>-0.79953894374363088</v>
      </c>
      <c r="N449" s="9">
        <f>SUMPRODUCT($A449:$F449,Results!$B$19:$G$19)</f>
        <v>-10.52396760664433</v>
      </c>
      <c r="O449" s="9">
        <f>SUMPRODUCT($A449:$F449,Results!$B$20:$G$20)</f>
        <v>20.689555240625701</v>
      </c>
      <c r="P449" s="9" cm="1">
        <f t="array" ref="P449">SUMPRODUCT(J449:O449,TRANSPOSE(BQ$20:BQ$25))+$AI$20-$BQ$27</f>
        <v>60.80646544982941</v>
      </c>
      <c r="Q449" s="27" cm="1">
        <f t="array" ref="Q449">SUMPRODUCT(J449:O449,TRANSPOSE(EX$20:EX$25))+$AI$20-$EX$27</f>
        <v>59.677485332955399</v>
      </c>
      <c r="R449" s="9">
        <f>I449-Results!$E$5*H449</f>
        <v>58.037018864136712</v>
      </c>
      <c r="S449" s="9" cm="1">
        <f t="array" ref="S449">SUMPRODUCT(J449:O449,TRANSPOSE(AW$28:AW$33))+$AI$20-$AH$26</f>
        <v>46.966787207829412</v>
      </c>
      <c r="T449" s="9">
        <f>SUMPRODUCT(J449:O449,Results!K$9:P$9)</f>
        <v>61.27166646848287</v>
      </c>
      <c r="U449" s="9">
        <f>SUMPRODUCT(J449:O449,Results!K$9:P$9)+$AI$20-$AH$31</f>
        <v>59.689437747409713</v>
      </c>
      <c r="V449" s="9">
        <f t="shared" si="142"/>
        <v>-29.018780156636105</v>
      </c>
      <c r="W449" s="9">
        <f t="shared" si="136"/>
        <v>-27.889800039762093</v>
      </c>
      <c r="X449" s="9">
        <f t="shared" si="137"/>
        <v>-26.249333570943406</v>
      </c>
      <c r="Y449" s="9">
        <f t="shared" si="138"/>
        <v>-15.179101914636107</v>
      </c>
      <c r="Z449" s="9">
        <f t="shared" si="139"/>
        <v>-0.95453813389682551</v>
      </c>
      <c r="AA449" s="9">
        <f t="shared" si="140"/>
        <v>-27.901752454216407</v>
      </c>
      <c r="AC449" s="9">
        <v>-27.846533407541585</v>
      </c>
      <c r="AD449" s="9">
        <v>-27.846533407541585</v>
      </c>
      <c r="AE449" s="9">
        <f t="shared" si="141"/>
        <v>-27.846533407541585</v>
      </c>
      <c r="AF449" s="9">
        <f t="shared" ca="1" si="135"/>
        <v>0.56488278302709782</v>
      </c>
    </row>
    <row r="450" spans="1:32">
      <c r="A450" s="6">
        <v>3.1394933981608486</v>
      </c>
      <c r="B450" s="6">
        <v>-0.23475347131382657</v>
      </c>
      <c r="C450" s="6">
        <v>2.3505512545082379</v>
      </c>
      <c r="D450" s="6">
        <v>5.3791171830600542</v>
      </c>
      <c r="E450" s="6">
        <v>-2.741871078849774</v>
      </c>
      <c r="F450" s="6">
        <v>-1.9713954627132255E-2</v>
      </c>
      <c r="G450" s="6">
        <v>-1.0367615340390837</v>
      </c>
      <c r="H450" s="6">
        <v>-3.4378033531662924</v>
      </c>
      <c r="I450" s="40">
        <f>SUMPRODUCT(J450:O450,Results!B$12:G$12)+Results!$E$5*H450-AD450+AE450</f>
        <v>-31.733098026237371</v>
      </c>
      <c r="J450" s="9">
        <f>SUMPRODUCT($A450:$F450,Results!$B$15:$G$15)</f>
        <v>2.3161258419500967</v>
      </c>
      <c r="K450" s="9">
        <f>SUMPRODUCT($A450:$F450,Results!$B$16:$G$16)</f>
        <v>-14.870632588580582</v>
      </c>
      <c r="L450" s="9">
        <f>SUMPRODUCT($A450:$F450,Results!$B$17:$G$17)</f>
        <v>-11.171615001017578</v>
      </c>
      <c r="M450" s="9">
        <f>SUMPRODUCT($A450:$F450,Results!$B$18:$G$18)</f>
        <v>2.3002685745669615</v>
      </c>
      <c r="N450" s="9">
        <f>SUMPRODUCT($A450:$F450,Results!$B$19:$G$19)</f>
        <v>-4.7034722663436224</v>
      </c>
      <c r="O450" s="9">
        <f>SUMPRODUCT($A450:$F450,Results!$B$20:$G$20)</f>
        <v>16.741784640175542</v>
      </c>
      <c r="P450" s="9" cm="1">
        <f t="array" ref="P450">SUMPRODUCT(J450:O450,TRANSPOSE(BQ$20:BQ$25))+$AI$20-$BQ$27</f>
        <v>-10.996901209764065</v>
      </c>
      <c r="Q450" s="27" cm="1">
        <f t="array" ref="Q450">SUMPRODUCT(J450:O450,TRANSPOSE(EX$20:EX$25))+$AI$20-$EX$27</f>
        <v>-11.509806920079342</v>
      </c>
      <c r="R450" s="9">
        <f>I450-Results!$E$5*H450</f>
        <v>-11.106277907239615</v>
      </c>
      <c r="S450" s="9" cm="1">
        <f t="array" ref="S450">SUMPRODUCT(J450:O450,TRANSPOSE(AW$28:AW$33))+$AI$20-$AH$26</f>
        <v>-2.2099412474087003</v>
      </c>
      <c r="T450" s="9">
        <f>SUMPRODUCT(J450:O450,Results!K$9:P$9)</f>
        <v>-12.20228276612346</v>
      </c>
      <c r="U450" s="9">
        <f>SUMPRODUCT(J450:O450,Results!K$9:P$9)+$AI$20-$AH$31</f>
        <v>-13.784511487196617</v>
      </c>
      <c r="V450" s="9">
        <f t="shared" si="142"/>
        <v>-20.736196816473306</v>
      </c>
      <c r="W450" s="9">
        <f t="shared" si="136"/>
        <v>-20.22329110615803</v>
      </c>
      <c r="X450" s="9">
        <f t="shared" si="137"/>
        <v>-20.626820118997756</v>
      </c>
      <c r="Y450" s="9">
        <f t="shared" si="138"/>
        <v>-29.523156778828671</v>
      </c>
      <c r="Z450" s="9">
        <f t="shared" si="139"/>
        <v>-64.475321453327496</v>
      </c>
      <c r="AA450" s="9">
        <f t="shared" si="140"/>
        <v>-17.948586539040754</v>
      </c>
      <c r="AC450" s="9">
        <v>-20.21113957284129</v>
      </c>
      <c r="AD450" s="9">
        <v>-20.21113957284129</v>
      </c>
      <c r="AE450" s="9">
        <f t="shared" si="141"/>
        <v>-20.21113957284129</v>
      </c>
      <c r="AF450" s="9">
        <f t="shared" ref="AF450:AF513" ca="1" si="143">RAND()</f>
        <v>0.86356824211854688</v>
      </c>
    </row>
    <row r="451" spans="1:32">
      <c r="A451" s="6">
        <v>-2.1706207230164094</v>
      </c>
      <c r="B451" s="6">
        <v>2.5070087509869676</v>
      </c>
      <c r="C451" s="6">
        <v>8.740284629445501</v>
      </c>
      <c r="D451" s="6">
        <v>2.4611570683385939</v>
      </c>
      <c r="E451" s="6">
        <v>6.1085718681396921</v>
      </c>
      <c r="F451" s="6">
        <v>-1.5631294651114336</v>
      </c>
      <c r="G451" s="6">
        <v>-0.4433478547516399</v>
      </c>
      <c r="H451" s="6">
        <v>-2.8443896738788483</v>
      </c>
      <c r="I451" s="40">
        <f>SUMPRODUCT(J451:O451,Results!B$12:G$12)+Results!$E$5*H451-AD451+AE451</f>
        <v>56.564865505471346</v>
      </c>
      <c r="J451" s="9">
        <f>SUMPRODUCT($A451:$F451,Results!$B$15:$G$15)</f>
        <v>23.592026270120602</v>
      </c>
      <c r="K451" s="9">
        <f>SUMPRODUCT($A451:$F451,Results!$B$16:$G$16)</f>
        <v>-2.267903754154819</v>
      </c>
      <c r="L451" s="9">
        <f>SUMPRODUCT($A451:$F451,Results!$B$17:$G$17)</f>
        <v>23.477630981141552</v>
      </c>
      <c r="M451" s="9">
        <f>SUMPRODUCT($A451:$F451,Results!$B$18:$G$18)</f>
        <v>-23.237955174067114</v>
      </c>
      <c r="N451" s="9">
        <f>SUMPRODUCT($A451:$F451,Results!$B$19:$G$19)</f>
        <v>-44.586083871323034</v>
      </c>
      <c r="O451" s="9">
        <f>SUMPRODUCT($A451:$F451,Results!$B$20:$G$20)</f>
        <v>-1.5921312044490294</v>
      </c>
      <c r="P451" s="9" cm="1">
        <f t="array" ref="P451">SUMPRODUCT(J451:O451,TRANSPOSE(BQ$20:BQ$25))+$AI$20-$BQ$27</f>
        <v>63.737679071150673</v>
      </c>
      <c r="Q451" s="27" cm="1">
        <f t="array" ref="Q451">SUMPRODUCT(J451:O451,TRANSPOSE(EX$20:EX$25))+$AI$20-$EX$27</f>
        <v>72.097072516984696</v>
      </c>
      <c r="R451" s="9">
        <f>I451-Results!$E$5*H451</f>
        <v>73.631203548744438</v>
      </c>
      <c r="S451" s="9" cm="1">
        <f t="array" ref="S451">SUMPRODUCT(J451:O451,TRANSPOSE(AW$28:AW$33))+$AI$20-$AH$26</f>
        <v>78.944247980838682</v>
      </c>
      <c r="T451" s="9">
        <f>SUMPRODUCT(J451:O451,Results!K$9:P$9)</f>
        <v>75.448961673432422</v>
      </c>
      <c r="U451" s="9">
        <f>SUMPRODUCT(J451:O451,Results!K$9:P$9)+$AI$20-$AH$31</f>
        <v>73.866732952359257</v>
      </c>
      <c r="V451" s="9">
        <f t="shared" si="142"/>
        <v>-7.172813565679327</v>
      </c>
      <c r="W451" s="9">
        <f t="shared" ref="W451:W514" si="144">I451-Q451</f>
        <v>-15.53220701151335</v>
      </c>
      <c r="X451" s="9">
        <f t="shared" ref="X451:X514" si="145">I451-R451</f>
        <v>-17.066338043273092</v>
      </c>
      <c r="Y451" s="9">
        <f t="shared" ref="Y451:Y514" si="146">I451-S451</f>
        <v>-22.379382475367336</v>
      </c>
      <c r="Z451" s="9">
        <f t="shared" ref="Z451:Z514" si="147">I451-$AI$20</f>
        <v>23.822642078381215</v>
      </c>
      <c r="AA451" s="9">
        <f t="shared" ref="AA451:AA514" si="148">I451-U451</f>
        <v>-17.301867446887911</v>
      </c>
      <c r="AC451" s="9">
        <v>-15.628468855131928</v>
      </c>
      <c r="AD451" s="9">
        <v>-15.628468855131928</v>
      </c>
      <c r="AE451" s="9">
        <f t="shared" ref="AE451:AE514" si="149">AD451</f>
        <v>-15.628468855131928</v>
      </c>
      <c r="AF451" s="9">
        <f t="shared" ca="1" si="143"/>
        <v>0.19039398622809234</v>
      </c>
    </row>
    <row r="452" spans="1:32">
      <c r="A452" s="6">
        <v>6.0813153610681008</v>
      </c>
      <c r="B452" s="6">
        <v>3.2725581108583706</v>
      </c>
      <c r="C452" s="6">
        <v>-0.83579350081909964</v>
      </c>
      <c r="D452" s="6">
        <v>-4.976430427087994</v>
      </c>
      <c r="E452" s="6">
        <v>-1.988742782536095</v>
      </c>
      <c r="F452" s="6">
        <v>3.2886707871510232</v>
      </c>
      <c r="G452" s="6">
        <v>0.80412932069454846</v>
      </c>
      <c r="H452" s="6">
        <v>-1.5969124984326601</v>
      </c>
      <c r="I452" s="40">
        <f>SUMPRODUCT(J452:O452,Results!B$12:G$12)+Results!$E$5*H452-AD452+AE452</f>
        <v>-43.953759308488387</v>
      </c>
      <c r="J452" s="9">
        <f>SUMPRODUCT($A452:$F452,Results!$B$15:$G$15)</f>
        <v>7.6950077981649843</v>
      </c>
      <c r="K452" s="9">
        <f>SUMPRODUCT($A452:$F452,Results!$B$16:$G$16)</f>
        <v>-21.059498168040246</v>
      </c>
      <c r="L452" s="9">
        <f>SUMPRODUCT($A452:$F452,Results!$B$17:$G$17)</f>
        <v>-14.103773796721654</v>
      </c>
      <c r="M452" s="9">
        <f>SUMPRODUCT($A452:$F452,Results!$B$18:$G$18)</f>
        <v>3.2635699046901139</v>
      </c>
      <c r="N452" s="9">
        <f>SUMPRODUCT($A452:$F452,Results!$B$19:$G$19)</f>
        <v>16.816416755580104</v>
      </c>
      <c r="O452" s="9">
        <f>SUMPRODUCT($A452:$F452,Results!$B$20:$G$20)</f>
        <v>8.9884246850805685</v>
      </c>
      <c r="P452" s="9" cm="1">
        <f t="array" ref="P452">SUMPRODUCT(J452:O452,TRANSPOSE(BQ$20:BQ$25))+$AI$20-$BQ$27</f>
        <v>-24.51978426799522</v>
      </c>
      <c r="Q452" s="27" cm="1">
        <f t="array" ref="Q452">SUMPRODUCT(J452:O452,TRANSPOSE(EX$20:EX$25))+$AI$20-$EX$27</f>
        <v>-35.577211452688871</v>
      </c>
      <c r="R452" s="9">
        <f>I452-Results!$E$5*H452</f>
        <v>-34.372284317892422</v>
      </c>
      <c r="S452" s="9" cm="1">
        <f t="array" ref="S452">SUMPRODUCT(J452:O452,TRANSPOSE(AW$28:AW$33))+$AI$20-$AH$26</f>
        <v>-20.744393692387693</v>
      </c>
      <c r="T452" s="9">
        <f>SUMPRODUCT(J452:O452,Results!K$9:P$9)</f>
        <v>-34.058976525136167</v>
      </c>
      <c r="U452" s="9">
        <f>SUMPRODUCT(J452:O452,Results!K$9:P$9)+$AI$20-$AH$31</f>
        <v>-35.641205246209324</v>
      </c>
      <c r="V452" s="9">
        <f t="shared" si="142"/>
        <v>-19.433975040493166</v>
      </c>
      <c r="W452" s="9">
        <f t="shared" si="144"/>
        <v>-8.3765478557995152</v>
      </c>
      <c r="X452" s="9">
        <f t="shared" si="145"/>
        <v>-9.5814749905959644</v>
      </c>
      <c r="Y452" s="9">
        <f t="shared" si="146"/>
        <v>-23.209365616100694</v>
      </c>
      <c r="Z452" s="9">
        <f t="shared" si="147"/>
        <v>-76.695982735578525</v>
      </c>
      <c r="AA452" s="9">
        <f t="shared" si="148"/>
        <v>-8.3125540622790624</v>
      </c>
      <c r="AC452" s="9">
        <v>-8.3147286995105389</v>
      </c>
      <c r="AD452" s="9">
        <v>-8.3147286995105389</v>
      </c>
      <c r="AE452" s="9">
        <f t="shared" si="149"/>
        <v>-8.3147286995105389</v>
      </c>
      <c r="AF452" s="9">
        <f t="shared" ca="1" si="143"/>
        <v>0.35333336527529302</v>
      </c>
    </row>
    <row r="453" spans="1:32">
      <c r="A453" s="6">
        <v>0.46138250458929708</v>
      </c>
      <c r="B453" s="6">
        <v>1.2242576445863582</v>
      </c>
      <c r="C453" s="6">
        <v>4.6687595865846383</v>
      </c>
      <c r="D453" s="6">
        <v>-3.0611741758146036</v>
      </c>
      <c r="E453" s="6">
        <v>7.2858741661356383</v>
      </c>
      <c r="F453" s="6">
        <v>1.6819554623168034</v>
      </c>
      <c r="G453" s="6">
        <v>3.9941367431737964</v>
      </c>
      <c r="H453" s="6">
        <v>1.5930949240465879</v>
      </c>
      <c r="I453" s="40">
        <f>SUMPRODUCT(J453:O453,Results!B$12:G$12)+Results!$E$5*H453-AD453+AE453</f>
        <v>85.426795245572549</v>
      </c>
      <c r="J453" s="9">
        <f>SUMPRODUCT($A453:$F453,Results!$B$15:$G$15)</f>
        <v>36.420034734974799</v>
      </c>
      <c r="K453" s="9">
        <f>SUMPRODUCT($A453:$F453,Results!$B$16:$G$16)</f>
        <v>-1.8659499328668054</v>
      </c>
      <c r="L453" s="9">
        <f>SUMPRODUCT($A453:$F453,Results!$B$17:$G$17)</f>
        <v>21.260370619680401</v>
      </c>
      <c r="M453" s="9">
        <f>SUMPRODUCT($A453:$F453,Results!$B$18:$G$18)</f>
        <v>-20.595874254487892</v>
      </c>
      <c r="N453" s="9">
        <f>SUMPRODUCT($A453:$F453,Results!$B$19:$G$19)</f>
        <v>-27.774265148216617</v>
      </c>
      <c r="O453" s="9">
        <f>SUMPRODUCT($A453:$F453,Results!$B$20:$G$20)</f>
        <v>-7.5317742970009611</v>
      </c>
      <c r="P453" s="9" cm="1">
        <f t="array" ref="P453">SUMPRODUCT(J453:O453,TRANSPOSE(BQ$20:BQ$25))+$AI$20-$BQ$27</f>
        <v>69.904425410238758</v>
      </c>
      <c r="Q453" s="27" cm="1">
        <f t="array" ref="Q453">SUMPRODUCT(J453:O453,TRANSPOSE(EX$20:EX$25))+$AI$20-$EX$27</f>
        <v>75.619989462324497</v>
      </c>
      <c r="R453" s="9">
        <f>I453-Results!$E$5*H453</f>
        <v>75.868225701293028</v>
      </c>
      <c r="S453" s="9" cm="1">
        <f t="array" ref="S453">SUMPRODUCT(J453:O453,TRANSPOSE(AW$28:AW$33))+$AI$20-$AH$26</f>
        <v>69.603735866508785</v>
      </c>
      <c r="T453" s="9">
        <f>SUMPRODUCT(J453:O453,Results!K$9:P$9)</f>
        <v>79.125756153934503</v>
      </c>
      <c r="U453" s="9">
        <f>SUMPRODUCT(J453:O453,Results!K$9:P$9)+$AI$20-$AH$31</f>
        <v>77.543527432861339</v>
      </c>
      <c r="V453" s="9">
        <f t="shared" si="142"/>
        <v>15.522369835333791</v>
      </c>
      <c r="W453" s="9">
        <f t="shared" si="144"/>
        <v>9.806805783248052</v>
      </c>
      <c r="X453" s="9">
        <f t="shared" si="145"/>
        <v>9.5585695442795213</v>
      </c>
      <c r="Y453" s="9">
        <f t="shared" si="146"/>
        <v>15.823059379063764</v>
      </c>
      <c r="Z453" s="9">
        <f t="shared" si="147"/>
        <v>52.684571818482418</v>
      </c>
      <c r="AA453" s="9">
        <f t="shared" si="148"/>
        <v>7.8832678127112104</v>
      </c>
      <c r="AC453" s="9">
        <v>9.7575347864197397</v>
      </c>
      <c r="AD453" s="9">
        <v>9.7575347864197397</v>
      </c>
      <c r="AE453" s="9">
        <f t="shared" si="149"/>
        <v>9.7575347864197397</v>
      </c>
      <c r="AF453" s="9">
        <f t="shared" ca="1" si="143"/>
        <v>0.33470624692129602</v>
      </c>
    </row>
    <row r="454" spans="1:32">
      <c r="A454" s="6">
        <v>2.6045893026707811</v>
      </c>
      <c r="B454" s="6">
        <v>1.2604163932573398</v>
      </c>
      <c r="C454" s="6">
        <v>2.4363743703934042</v>
      </c>
      <c r="D454" s="6">
        <v>11.590508923860753</v>
      </c>
      <c r="E454" s="6">
        <v>0.87642605272395913</v>
      </c>
      <c r="F454" s="6">
        <v>0.84970748960264764</v>
      </c>
      <c r="G454" s="6">
        <v>-3.2233949603721066</v>
      </c>
      <c r="H454" s="6">
        <v>-5.6244367794993151</v>
      </c>
      <c r="I454" s="40">
        <f>SUMPRODUCT(J454:O454,Results!B$12:G$12)+Results!$E$5*H454-AD454+AE454</f>
        <v>8.3293124977747368</v>
      </c>
      <c r="J454" s="9">
        <f>SUMPRODUCT($A454:$F454,Results!$B$15:$G$15)</f>
        <v>7.806742229248707</v>
      </c>
      <c r="K454" s="9">
        <f>SUMPRODUCT($A454:$F454,Results!$B$16:$G$16)</f>
        <v>-14.063382815908087</v>
      </c>
      <c r="L454" s="9">
        <f>SUMPRODUCT($A454:$F454,Results!$B$17:$G$17)</f>
        <v>8.9483451958607425</v>
      </c>
      <c r="M454" s="9">
        <f>SUMPRODUCT($A454:$F454,Results!$B$18:$G$18)</f>
        <v>6.7375239243514908</v>
      </c>
      <c r="N454" s="9">
        <f>SUMPRODUCT($A454:$F454,Results!$B$19:$G$19)</f>
        <v>-19.270486577191171</v>
      </c>
      <c r="O454" s="9">
        <f>SUMPRODUCT($A454:$F454,Results!$B$20:$G$20)</f>
        <v>30.305052515332822</v>
      </c>
      <c r="P454" s="9" cm="1">
        <f t="array" ref="P454">SUMPRODUCT(J454:O454,TRANSPOSE(BQ$20:BQ$25))+$AI$20-$BQ$27</f>
        <v>36.086191971085192</v>
      </c>
      <c r="Q454" s="27" cm="1">
        <f t="array" ref="Q454">SUMPRODUCT(J454:O454,TRANSPOSE(EX$20:EX$25))+$AI$20-$EX$27</f>
        <v>42.783283471815679</v>
      </c>
      <c r="R454" s="9">
        <f>I454-Results!$E$5*H454</f>
        <v>42.075933174770626</v>
      </c>
      <c r="S454" s="9" cm="1">
        <f t="array" ref="S454">SUMPRODUCT(J454:O454,TRANSPOSE(AW$28:AW$33))+$AI$20-$AH$26</f>
        <v>30.239220523407013</v>
      </c>
      <c r="T454" s="9">
        <f>SUMPRODUCT(J454:O454,Results!K$9:P$9)</f>
        <v>42.567162002465388</v>
      </c>
      <c r="U454" s="9">
        <f>SUMPRODUCT(J454:O454,Results!K$9:P$9)+$AI$20-$AH$31</f>
        <v>40.98493328139223</v>
      </c>
      <c r="V454" s="9">
        <f t="shared" si="142"/>
        <v>-27.756879473310455</v>
      </c>
      <c r="W454" s="9">
        <f t="shared" si="144"/>
        <v>-34.453970974040942</v>
      </c>
      <c r="X454" s="9">
        <f t="shared" si="145"/>
        <v>-33.746620676995889</v>
      </c>
      <c r="Y454" s="9">
        <f t="shared" si="146"/>
        <v>-21.909908025632276</v>
      </c>
      <c r="Z454" s="9">
        <f t="shared" si="147"/>
        <v>-24.412910929315395</v>
      </c>
      <c r="AA454" s="9">
        <f t="shared" si="148"/>
        <v>-32.655620783617493</v>
      </c>
      <c r="AC454" s="9">
        <v>-34.471972072077847</v>
      </c>
      <c r="AD454" s="9">
        <v>-34.471972072077847</v>
      </c>
      <c r="AE454" s="9">
        <f t="shared" si="149"/>
        <v>-34.471972072077847</v>
      </c>
      <c r="AF454" s="9">
        <f t="shared" ca="1" si="143"/>
        <v>0.51080936939940724</v>
      </c>
    </row>
    <row r="455" spans="1:32">
      <c r="A455" s="6">
        <v>2.7742776462822354</v>
      </c>
      <c r="B455" s="6">
        <v>-0.11706582853069816</v>
      </c>
      <c r="C455" s="6">
        <v>6.077197869816839</v>
      </c>
      <c r="D455" s="6">
        <v>4.64116045077742</v>
      </c>
      <c r="E455" s="6">
        <v>1.1333362593501279</v>
      </c>
      <c r="F455" s="6">
        <v>4.1014144552573359</v>
      </c>
      <c r="G455" s="6">
        <v>3.7570653807898426</v>
      </c>
      <c r="H455" s="6">
        <v>1.3560235616626342</v>
      </c>
      <c r="I455" s="40">
        <f>SUMPRODUCT(J455:O455,Results!B$12:G$12)+Results!$E$5*H455-AD455+AE455</f>
        <v>31.609507875950612</v>
      </c>
      <c r="J455" s="9">
        <f>SUMPRODUCT($A455:$F455,Results!$B$15:$G$15)</f>
        <v>23.003765340762872</v>
      </c>
      <c r="K455" s="9">
        <f>SUMPRODUCT($A455:$F455,Results!$B$16:$G$16)</f>
        <v>-14.294624593882691</v>
      </c>
      <c r="L455" s="9">
        <f>SUMPRODUCT($A455:$F455,Results!$B$17:$G$17)</f>
        <v>5.6316868994887361</v>
      </c>
      <c r="M455" s="9">
        <f>SUMPRODUCT($A455:$F455,Results!$B$18:$G$18)</f>
        <v>-8.4299834738738859</v>
      </c>
      <c r="N455" s="9">
        <f>SUMPRODUCT($A455:$F455,Results!$B$19:$G$19)</f>
        <v>-24.232831040503822</v>
      </c>
      <c r="O455" s="9">
        <f>SUMPRODUCT($A455:$F455,Results!$B$20:$G$20)</f>
        <v>6.0906283873475733</v>
      </c>
      <c r="P455" s="9" cm="1">
        <f t="array" ref="P455">SUMPRODUCT(J455:O455,TRANSPOSE(BQ$20:BQ$25))+$AI$20-$BQ$27</f>
        <v>30.612086420197677</v>
      </c>
      <c r="Q455" s="27" cm="1">
        <f t="array" ref="Q455">SUMPRODUCT(J455:O455,TRANSPOSE(EX$20:EX$25))+$AI$20-$EX$27</f>
        <v>24.819184706471091</v>
      </c>
      <c r="R455" s="9">
        <f>I455-Results!$E$5*H455</f>
        <v>23.473366505974809</v>
      </c>
      <c r="S455" s="9" cm="1">
        <f t="array" ref="S455">SUMPRODUCT(J455:O455,TRANSPOSE(AW$28:AW$33))+$AI$20-$AH$26</f>
        <v>42.905888896082345</v>
      </c>
      <c r="T455" s="9">
        <f>SUMPRODUCT(J455:O455,Results!K$9:P$9)</f>
        <v>24.873018587267687</v>
      </c>
      <c r="U455" s="9">
        <f>SUMPRODUCT(J455:O455,Results!K$9:P$9)+$AI$20-$AH$31</f>
        <v>23.29078986619453</v>
      </c>
      <c r="V455" s="9">
        <f t="shared" si="142"/>
        <v>0.99742145575293506</v>
      </c>
      <c r="W455" s="9">
        <f t="shared" si="144"/>
        <v>6.790323169479521</v>
      </c>
      <c r="X455" s="9">
        <f t="shared" si="145"/>
        <v>8.1361413699758032</v>
      </c>
      <c r="Y455" s="9">
        <f t="shared" si="146"/>
        <v>-11.296381020131733</v>
      </c>
      <c r="Z455" s="9">
        <f t="shared" si="147"/>
        <v>-1.1327155511395191</v>
      </c>
      <c r="AA455" s="9">
        <f t="shared" si="148"/>
        <v>8.3187180097560827</v>
      </c>
      <c r="AC455" s="9">
        <v>6.8391494958700179</v>
      </c>
      <c r="AD455" s="9">
        <v>6.8391494958700179</v>
      </c>
      <c r="AE455" s="9">
        <f t="shared" si="149"/>
        <v>6.8391494958700179</v>
      </c>
      <c r="AF455" s="9">
        <f t="shared" ca="1" si="143"/>
        <v>0.31352387130836135</v>
      </c>
    </row>
    <row r="456" spans="1:32">
      <c r="A456" s="6">
        <v>4.0087788260137591</v>
      </c>
      <c r="B456" s="6">
        <v>0.2110471960449172</v>
      </c>
      <c r="C456" s="6">
        <v>4.3368383142113647</v>
      </c>
      <c r="D456" s="6">
        <v>0.5438304914148655</v>
      </c>
      <c r="E456" s="6">
        <v>2.0307884312775566</v>
      </c>
      <c r="F456" s="6">
        <v>5.0941371563120228</v>
      </c>
      <c r="G456" s="6">
        <v>4.3176650821640985</v>
      </c>
      <c r="H456" s="6">
        <v>1.91662326303689</v>
      </c>
      <c r="I456" s="40">
        <f>SUMPRODUCT(J456:O456,Results!B$12:G$12)+Results!$E$5*H456-AD456+AE456</f>
        <v>35.928150044146214</v>
      </c>
      <c r="J456" s="9">
        <f>SUMPRODUCT($A456:$F456,Results!$B$15:$G$15)</f>
        <v>29.194663736789565</v>
      </c>
      <c r="K456" s="9">
        <f>SUMPRODUCT($A456:$F456,Results!$B$16:$G$16)</f>
        <v>-14.877804137641295</v>
      </c>
      <c r="L456" s="9">
        <f>SUMPRODUCT($A456:$F456,Results!$B$17:$G$17)</f>
        <v>4.6648995317443918</v>
      </c>
      <c r="M456" s="9">
        <f>SUMPRODUCT($A456:$F456,Results!$B$18:$G$18)</f>
        <v>-9.0490488237932976</v>
      </c>
      <c r="N456" s="9">
        <f>SUMPRODUCT($A456:$F456,Results!$B$19:$G$19)</f>
        <v>-15.978943720938695</v>
      </c>
      <c r="O456" s="9">
        <f>SUMPRODUCT($A456:$F456,Results!$B$20:$G$20)</f>
        <v>2.5007973532096521</v>
      </c>
      <c r="P456" s="9" cm="1">
        <f t="array" ref="P456">SUMPRODUCT(J456:O456,TRANSPOSE(BQ$20:BQ$25))+$AI$20-$BQ$27</f>
        <v>32.739535777440416</v>
      </c>
      <c r="Q456" s="27" cm="1">
        <f t="array" ref="Q456">SUMPRODUCT(J456:O456,TRANSPOSE(EX$20:EX$25))+$AI$20-$EX$27</f>
        <v>25.710239963822559</v>
      </c>
      <c r="R456" s="9">
        <f>I456-Results!$E$5*H456</f>
        <v>24.428410465924873</v>
      </c>
      <c r="S456" s="9" cm="1">
        <f t="array" ref="S456">SUMPRODUCT(J456:O456,TRANSPOSE(AW$28:AW$33))+$AI$20-$AH$26</f>
        <v>39.324842788659879</v>
      </c>
      <c r="T456" s="9">
        <f>SUMPRODUCT(J456:O456,Results!K$9:P$9)</f>
        <v>26.531748442486464</v>
      </c>
      <c r="U456" s="9">
        <f>SUMPRODUCT(J456:O456,Results!K$9:P$9)+$AI$20-$AH$31</f>
        <v>24.94951972141331</v>
      </c>
      <c r="V456" s="9">
        <f t="shared" si="142"/>
        <v>3.1886142667057982</v>
      </c>
      <c r="W456" s="9">
        <f t="shared" si="144"/>
        <v>10.217910080323655</v>
      </c>
      <c r="X456" s="9">
        <f t="shared" si="145"/>
        <v>11.499739578221341</v>
      </c>
      <c r="Y456" s="9">
        <f t="shared" si="146"/>
        <v>-3.3966927445136648</v>
      </c>
      <c r="Z456" s="9">
        <f t="shared" si="147"/>
        <v>3.1859266170560829</v>
      </c>
      <c r="AA456" s="9">
        <f t="shared" si="148"/>
        <v>10.978630322732904</v>
      </c>
      <c r="AC456" s="9">
        <v>10.276743909962107</v>
      </c>
      <c r="AD456" s="9">
        <v>10.276743909962107</v>
      </c>
      <c r="AE456" s="9">
        <f t="shared" si="149"/>
        <v>10.276743909962107</v>
      </c>
      <c r="AF456" s="9">
        <f t="shared" ca="1" si="143"/>
        <v>0.79425895002461855</v>
      </c>
    </row>
    <row r="457" spans="1:32">
      <c r="A457" s="6">
        <v>7.2902135724325294</v>
      </c>
      <c r="B457" s="6">
        <v>7.5303642297070335</v>
      </c>
      <c r="C457" s="6">
        <v>6.4132336800371537</v>
      </c>
      <c r="D457" s="6">
        <v>1.5537183330491893</v>
      </c>
      <c r="E457" s="6">
        <v>5.6580423822486896</v>
      </c>
      <c r="F457" s="6">
        <v>5.2746059854149356</v>
      </c>
      <c r="G457" s="6">
        <v>3.1437755997929751</v>
      </c>
      <c r="H457" s="6">
        <v>0.74273378066576656</v>
      </c>
      <c r="I457" s="40">
        <f>SUMPRODUCT(J457:O457,Results!B$12:G$12)+Results!$E$5*H457-AD457+AE457</f>
        <v>69.871280002260647</v>
      </c>
      <c r="J457" s="9">
        <f>SUMPRODUCT($A457:$F457,Results!$B$15:$G$15)</f>
        <v>40.66666336524866</v>
      </c>
      <c r="K457" s="9">
        <f>SUMPRODUCT($A457:$F457,Results!$B$16:$G$16)</f>
        <v>-33.500921972804178</v>
      </c>
      <c r="L457" s="9">
        <f>SUMPRODUCT($A457:$F457,Results!$B$17:$G$17)</f>
        <v>17.826009244949692</v>
      </c>
      <c r="M457" s="9">
        <f>SUMPRODUCT($A457:$F457,Results!$B$18:$G$18)</f>
        <v>-10.40650485283906</v>
      </c>
      <c r="N457" s="9">
        <f>SUMPRODUCT($A457:$F457,Results!$B$19:$G$19)</f>
        <v>-27.946723472839789</v>
      </c>
      <c r="O457" s="9">
        <f>SUMPRODUCT($A457:$F457,Results!$B$20:$G$20)</f>
        <v>25.714409934241537</v>
      </c>
      <c r="P457" s="9" cm="1">
        <f t="array" ref="P457">SUMPRODUCT(J457:O457,TRANSPOSE(BQ$20:BQ$25))+$AI$20-$BQ$27</f>
        <v>71.54617954021677</v>
      </c>
      <c r="Q457" s="27" cm="1">
        <f t="array" ref="Q457">SUMPRODUCT(J457:O457,TRANSPOSE(EX$20:EX$25))+$AI$20-$EX$27</f>
        <v>64.793705801852326</v>
      </c>
      <c r="R457" s="9">
        <f>I457-Results!$E$5*H457</f>
        <v>65.414877318266051</v>
      </c>
      <c r="S457" s="9" cm="1">
        <f t="array" ref="S457">SUMPRODUCT(J457:O457,TRANSPOSE(AW$28:AW$33))+$AI$20-$AH$26</f>
        <v>76.446756032487215</v>
      </c>
      <c r="T457" s="9">
        <f>SUMPRODUCT(J457:O457,Results!K$9:P$9)</f>
        <v>69.140021870910601</v>
      </c>
      <c r="U457" s="9">
        <f>SUMPRODUCT(J457:O457,Results!K$9:P$9)+$AI$20-$AH$31</f>
        <v>67.557793149837437</v>
      </c>
      <c r="V457" s="9">
        <f t="shared" si="142"/>
        <v>-1.6748995379561222</v>
      </c>
      <c r="W457" s="9">
        <f t="shared" si="144"/>
        <v>5.0775742004083213</v>
      </c>
      <c r="X457" s="9">
        <f t="shared" si="145"/>
        <v>4.4564026839945967</v>
      </c>
      <c r="Y457" s="9">
        <f t="shared" si="146"/>
        <v>-6.575476030226568</v>
      </c>
      <c r="Z457" s="9">
        <f t="shared" si="147"/>
        <v>37.129056575170516</v>
      </c>
      <c r="AA457" s="9">
        <f t="shared" si="148"/>
        <v>2.3134868524232104</v>
      </c>
      <c r="AC457" s="9">
        <v>5.0956569717208708</v>
      </c>
      <c r="AD457" s="9">
        <v>5.0956569717208708</v>
      </c>
      <c r="AE457" s="9">
        <f t="shared" si="149"/>
        <v>5.0956569717208708</v>
      </c>
      <c r="AF457" s="9">
        <f t="shared" ca="1" si="143"/>
        <v>0.58516335967389688</v>
      </c>
    </row>
    <row r="458" spans="1:32">
      <c r="A458" s="6">
        <v>1.2959236371195384</v>
      </c>
      <c r="B458" s="6">
        <v>-1.3500161996010249</v>
      </c>
      <c r="C458" s="6">
        <v>0.48149074643758544</v>
      </c>
      <c r="D458" s="6">
        <v>0.3097063903875717</v>
      </c>
      <c r="E458" s="6">
        <v>3.5405246336647531</v>
      </c>
      <c r="F458" s="6">
        <v>1.0351329570200498</v>
      </c>
      <c r="G458" s="6">
        <v>0.27072374801069377</v>
      </c>
      <c r="H458" s="6">
        <v>-2.1303180711165148</v>
      </c>
      <c r="I458" s="40">
        <f>SUMPRODUCT(J458:O458,Results!B$12:G$12)+Results!$E$5*H458-AD458+AE458</f>
        <v>34.479074828172472</v>
      </c>
      <c r="J458" s="9">
        <f>SUMPRODUCT($A458:$F458,Results!$B$15:$G$15)</f>
        <v>21.858869326540393</v>
      </c>
      <c r="K458" s="9">
        <f>SUMPRODUCT($A458:$F458,Results!$B$16:$G$16)</f>
        <v>-0.43475286244467992</v>
      </c>
      <c r="L458" s="9">
        <f>SUMPRODUCT($A458:$F458,Results!$B$17:$G$17)</f>
        <v>8.2395094323536746</v>
      </c>
      <c r="M458" s="9">
        <f>SUMPRODUCT($A458:$F458,Results!$B$18:$G$18)</f>
        <v>-6.1250760671871038</v>
      </c>
      <c r="N458" s="9">
        <f>SUMPRODUCT($A458:$F458,Results!$B$19:$G$19)</f>
        <v>-9.7414148597533519</v>
      </c>
      <c r="O458" s="9">
        <f>SUMPRODUCT($A458:$F458,Results!$B$20:$G$20)</f>
        <v>1.286881626617562</v>
      </c>
      <c r="P458" s="9" cm="1">
        <f t="array" ref="P458">SUMPRODUCT(J458:O458,TRANSPOSE(BQ$20:BQ$25))+$AI$20-$BQ$27</f>
        <v>39.847730115027055</v>
      </c>
      <c r="Q458" s="27" cm="1">
        <f t="array" ref="Q458">SUMPRODUCT(J458:O458,TRANSPOSE(EX$20:EX$25))+$AI$20-$EX$27</f>
        <v>47.810222846357064</v>
      </c>
      <c r="R458" s="9">
        <f>I458-Results!$E$5*H458</f>
        <v>47.260983254871562</v>
      </c>
      <c r="S458" s="9" cm="1">
        <f t="array" ref="S458">SUMPRODUCT(J458:O458,TRANSPOSE(AW$28:AW$33))+$AI$20-$AH$26</f>
        <v>29.654898424204134</v>
      </c>
      <c r="T458" s="9">
        <f>SUMPRODUCT(J458:O458,Results!K$9:P$9)</f>
        <v>48.903864789921656</v>
      </c>
      <c r="U458" s="9">
        <f>SUMPRODUCT(J458:O458,Results!K$9:P$9)+$AI$20-$AH$31</f>
        <v>47.321636068848505</v>
      </c>
      <c r="V458" s="9">
        <f t="shared" si="142"/>
        <v>-5.3686552868545832</v>
      </c>
      <c r="W458" s="9">
        <f t="shared" si="144"/>
        <v>-13.331148018184592</v>
      </c>
      <c r="X458" s="9">
        <f t="shared" si="145"/>
        <v>-12.78190842669909</v>
      </c>
      <c r="Y458" s="9">
        <f t="shared" si="146"/>
        <v>4.8241764039683375</v>
      </c>
      <c r="Z458" s="9">
        <f t="shared" si="147"/>
        <v>1.7368514010823404</v>
      </c>
      <c r="AA458" s="9">
        <f t="shared" si="148"/>
        <v>-12.842561240676034</v>
      </c>
      <c r="AC458" s="9">
        <v>-13.359140238602109</v>
      </c>
      <c r="AD458" s="9">
        <v>-13.359140238602109</v>
      </c>
      <c r="AE458" s="9">
        <f t="shared" si="149"/>
        <v>-13.359140238602109</v>
      </c>
      <c r="AF458" s="9">
        <f t="shared" ca="1" si="143"/>
        <v>0.30542963646501409</v>
      </c>
    </row>
    <row r="459" spans="1:32">
      <c r="A459" s="6">
        <v>3.9820837719914794</v>
      </c>
      <c r="B459" s="6">
        <v>1.4861041695195336</v>
      </c>
      <c r="C459" s="6">
        <v>4.1926511595415583</v>
      </c>
      <c r="D459" s="6">
        <v>3.9029601746833951</v>
      </c>
      <c r="E459" s="6">
        <v>-0.40892001085321644</v>
      </c>
      <c r="F459" s="6">
        <v>-0.97877994442862626</v>
      </c>
      <c r="G459" s="6">
        <v>1.1579318660942099</v>
      </c>
      <c r="H459" s="6">
        <v>-1.2431099530329985</v>
      </c>
      <c r="I459" s="40">
        <f>SUMPRODUCT(J459:O459,Results!B$12:G$12)+Results!$E$5*H459-AD459+AE459</f>
        <v>7.2667927884353052</v>
      </c>
      <c r="J459" s="9">
        <f>SUMPRODUCT($A459:$F459,Results!$B$15:$G$15)</f>
        <v>13.967550787275167</v>
      </c>
      <c r="K459" s="9">
        <f>SUMPRODUCT($A459:$F459,Results!$B$16:$G$16)</f>
        <v>-19.664940381678505</v>
      </c>
      <c r="L459" s="9">
        <f>SUMPRODUCT($A459:$F459,Results!$B$17:$G$17)</f>
        <v>-6.8470319920691018</v>
      </c>
      <c r="M459" s="9">
        <f>SUMPRODUCT($A459:$F459,Results!$B$18:$G$18)</f>
        <v>-5.6398007447624803</v>
      </c>
      <c r="N459" s="9">
        <f>SUMPRODUCT($A459:$F459,Results!$B$19:$G$19)</f>
        <v>-13.637963436752679</v>
      </c>
      <c r="O459" s="9">
        <f>SUMPRODUCT($A459:$F459,Results!$B$20:$G$20)</f>
        <v>19.412880788200074</v>
      </c>
      <c r="P459" s="9" cm="1">
        <f t="array" ref="P459">SUMPRODUCT(J459:O459,TRANSPOSE(BQ$20:BQ$25))+$AI$20-$BQ$27</f>
        <v>11.193399833860191</v>
      </c>
      <c r="Q459" s="27" cm="1">
        <f t="array" ref="Q459">SUMPRODUCT(J459:O459,TRANSPOSE(EX$20:EX$25))+$AI$20-$EX$27</f>
        <v>13.258202454728533</v>
      </c>
      <c r="R459" s="9">
        <f>I459-Results!$E$5*H459</f>
        <v>14.725452506633296</v>
      </c>
      <c r="S459" s="9" cm="1">
        <f t="array" ref="S459">SUMPRODUCT(J459:O459,TRANSPOSE(AW$28:AW$33))+$AI$20-$AH$26</f>
        <v>22.499932060557995</v>
      </c>
      <c r="T459" s="9">
        <f>SUMPRODUCT(J459:O459,Results!K$9:P$9)</f>
        <v>14.331974596820352</v>
      </c>
      <c r="U459" s="9">
        <f>SUMPRODUCT(J459:O459,Results!K$9:P$9)+$AI$20-$AH$31</f>
        <v>12.749745875747195</v>
      </c>
      <c r="V459" s="9">
        <f t="shared" si="142"/>
        <v>-3.9266070454248858</v>
      </c>
      <c r="W459" s="9">
        <f t="shared" si="144"/>
        <v>-5.9914096662932277</v>
      </c>
      <c r="X459" s="9">
        <f t="shared" si="145"/>
        <v>-7.4586597181979908</v>
      </c>
      <c r="Y459" s="9">
        <f t="shared" si="146"/>
        <v>-15.23313927212269</v>
      </c>
      <c r="Z459" s="9">
        <f t="shared" si="147"/>
        <v>-25.475430638654828</v>
      </c>
      <c r="AA459" s="9">
        <f t="shared" si="148"/>
        <v>-5.4829530873118895</v>
      </c>
      <c r="AC459" s="9">
        <v>-6.0158031931040252</v>
      </c>
      <c r="AD459" s="9">
        <v>-6.0158031931040252</v>
      </c>
      <c r="AE459" s="9">
        <f t="shared" si="149"/>
        <v>-6.0158031931040252</v>
      </c>
      <c r="AF459" s="9">
        <f t="shared" ca="1" si="143"/>
        <v>0.70779669851977356</v>
      </c>
    </row>
    <row r="460" spans="1:32">
      <c r="A460" s="6">
        <v>0.27661664211262038</v>
      </c>
      <c r="B460" s="6">
        <v>-0.15297700711244941</v>
      </c>
      <c r="C460" s="6">
        <v>0.73633887879971438</v>
      </c>
      <c r="D460" s="6">
        <v>2.5700038218443946</v>
      </c>
      <c r="E460" s="6">
        <v>-0.36565889100799726</v>
      </c>
      <c r="F460" s="6">
        <v>-1.0255931752987184</v>
      </c>
      <c r="G460" s="6">
        <v>0.65616936571357243</v>
      </c>
      <c r="H460" s="6">
        <v>-1.7448724534136359</v>
      </c>
      <c r="I460" s="40">
        <f>SUMPRODUCT(J460:O460,Results!B$12:G$12)+Results!$E$5*H460-AD460+AE460</f>
        <v>-5.1097044125841933</v>
      </c>
      <c r="J460" s="9">
        <f>SUMPRODUCT($A460:$F460,Results!$B$15:$G$15)</f>
        <v>-0.29416417001486317</v>
      </c>
      <c r="K460" s="9">
        <f>SUMPRODUCT($A460:$F460,Results!$B$16:$G$16)</f>
        <v>-2.4814313395737297</v>
      </c>
      <c r="L460" s="9">
        <f>SUMPRODUCT($A460:$F460,Results!$B$17:$G$17)</f>
        <v>-1.3215339497994005</v>
      </c>
      <c r="M460" s="9">
        <f>SUMPRODUCT($A460:$F460,Results!$B$18:$G$18)</f>
        <v>0.38718754538512001</v>
      </c>
      <c r="N460" s="9">
        <f>SUMPRODUCT($A460:$F460,Results!$B$19:$G$19)</f>
        <v>-4.0426606044626716</v>
      </c>
      <c r="O460" s="9">
        <f>SUMPRODUCT($A460:$F460,Results!$B$20:$G$20)</f>
        <v>6.4180823999962264</v>
      </c>
      <c r="P460" s="9" cm="1">
        <f t="array" ref="P460">SUMPRODUCT(J460:O460,TRANSPOSE(BQ$20:BQ$25))+$AI$20-$BQ$27</f>
        <v>-0.45574679580122535</v>
      </c>
      <c r="Q460" s="27" cm="1">
        <f t="array" ref="Q460">SUMPRODUCT(J460:O460,TRANSPOSE(EX$20:EX$25))+$AI$20-$EX$27</f>
        <v>4.6577980759594197</v>
      </c>
      <c r="R460" s="9">
        <f>I460-Results!$E$5*H460</f>
        <v>5.3595303078976215</v>
      </c>
      <c r="S460" s="9" cm="1">
        <f t="array" ref="S460">SUMPRODUCT(J460:O460,TRANSPOSE(AW$28:AW$33))+$AI$20-$AH$26</f>
        <v>-4.229051757481983E-2</v>
      </c>
      <c r="T460" s="9">
        <f>SUMPRODUCT(J460:O460,Results!K$9:P$9)</f>
        <v>4.9250577158604685</v>
      </c>
      <c r="U460" s="9">
        <f>SUMPRODUCT(J460:O460,Results!K$9:P$9)+$AI$20-$AH$31</f>
        <v>3.3428289947873111</v>
      </c>
      <c r="V460" s="9">
        <f t="shared" si="142"/>
        <v>-4.6539576167829679</v>
      </c>
      <c r="W460" s="9">
        <f t="shared" si="144"/>
        <v>-9.767502488543613</v>
      </c>
      <c r="X460" s="9">
        <f t="shared" si="145"/>
        <v>-10.469234720481815</v>
      </c>
      <c r="Y460" s="9">
        <f t="shared" si="146"/>
        <v>-5.0674138950093734</v>
      </c>
      <c r="Z460" s="9">
        <f t="shared" si="147"/>
        <v>-37.851927839674325</v>
      </c>
      <c r="AA460" s="9">
        <f t="shared" si="148"/>
        <v>-8.4525334073715044</v>
      </c>
      <c r="AC460" s="9">
        <v>-9.7972055397843434</v>
      </c>
      <c r="AD460" s="9">
        <v>-9.7972055397843434</v>
      </c>
      <c r="AE460" s="9">
        <f t="shared" si="149"/>
        <v>-9.7972055397843434</v>
      </c>
      <c r="AF460" s="9">
        <f t="shared" ca="1" si="143"/>
        <v>9.4800731949717165E-2</v>
      </c>
    </row>
    <row r="461" spans="1:32">
      <c r="A461" s="6">
        <v>-1.2504622058077077</v>
      </c>
      <c r="B461" s="6">
        <v>-0.79644666096701588</v>
      </c>
      <c r="C461" s="6">
        <v>-1.030950877477818</v>
      </c>
      <c r="D461" s="6">
        <v>-5.9912381871335745</v>
      </c>
      <c r="E461" s="6">
        <v>2.4923110759933764</v>
      </c>
      <c r="F461" s="6">
        <v>-1.1129982689613234</v>
      </c>
      <c r="G461" s="6">
        <v>1.22238745087103</v>
      </c>
      <c r="H461" s="6">
        <v>-1.1786543682561785</v>
      </c>
      <c r="I461" s="40">
        <f>SUMPRODUCT(J461:O461,Results!B$12:G$12)+Results!$E$5*H461-AD461+AE461</f>
        <v>8.9806319762692262</v>
      </c>
      <c r="J461" s="9">
        <f>SUMPRODUCT($A461:$F461,Results!$B$15:$G$15)</f>
        <v>8.0924357584296764</v>
      </c>
      <c r="K461" s="9">
        <f>SUMPRODUCT($A461:$F461,Results!$B$16:$G$16)</f>
        <v>8.721767692783164</v>
      </c>
      <c r="L461" s="9">
        <f>SUMPRODUCT($A461:$F461,Results!$B$17:$G$17)</f>
        <v>3.0282473012136948</v>
      </c>
      <c r="M461" s="9">
        <f>SUMPRODUCT($A461:$F461,Results!$B$18:$G$18)</f>
        <v>-8.326843209972882</v>
      </c>
      <c r="N461" s="9">
        <f>SUMPRODUCT($A461:$F461,Results!$B$19:$G$19)</f>
        <v>2.2339774350459494</v>
      </c>
      <c r="O461" s="9">
        <f>SUMPRODUCT($A461:$F461,Results!$B$20:$G$20)</f>
        <v>-14.007625740632234</v>
      </c>
      <c r="P461" s="9" cm="1">
        <f t="array" ref="P461">SUMPRODUCT(J461:O461,TRANSPOSE(BQ$20:BQ$25))+$AI$20-$BQ$27</f>
        <v>7.6171465879024609</v>
      </c>
      <c r="Q461" s="27" cm="1">
        <f t="array" ref="Q461">SUMPRODUCT(J461:O461,TRANSPOSE(EX$20:EX$25))+$AI$20-$EX$27</f>
        <v>14.883170411274172</v>
      </c>
      <c r="R461" s="9">
        <f>I461-Results!$E$5*H461</f>
        <v>16.052558185806298</v>
      </c>
      <c r="S461" s="9" cm="1">
        <f t="array" ref="S461">SUMPRODUCT(J461:O461,TRANSPOSE(AW$28:AW$33))+$AI$20-$AH$26</f>
        <v>2.1643427100270216</v>
      </c>
      <c r="T461" s="9">
        <f>SUMPRODUCT(J461:O461,Results!K$9:P$9)</f>
        <v>16.776059027368461</v>
      </c>
      <c r="U461" s="9">
        <f>SUMPRODUCT(J461:O461,Results!K$9:P$9)+$AI$20-$AH$31</f>
        <v>15.193830306295304</v>
      </c>
      <c r="V461" s="9">
        <f t="shared" si="142"/>
        <v>1.3634853883667652</v>
      </c>
      <c r="W461" s="9">
        <f t="shared" si="144"/>
        <v>-5.9025384350049457</v>
      </c>
      <c r="X461" s="9">
        <f t="shared" si="145"/>
        <v>-7.0719262095370716</v>
      </c>
      <c r="Y461" s="9">
        <f t="shared" si="146"/>
        <v>6.8162892662422045</v>
      </c>
      <c r="Z461" s="9">
        <f t="shared" si="147"/>
        <v>-23.761591450820905</v>
      </c>
      <c r="AA461" s="9">
        <f t="shared" si="148"/>
        <v>-6.2131983300260778</v>
      </c>
      <c r="AC461" s="9">
        <v>-5.9551218417711844</v>
      </c>
      <c r="AD461" s="9">
        <v>-5.9551218417711844</v>
      </c>
      <c r="AE461" s="9">
        <f t="shared" si="149"/>
        <v>-5.9551218417711844</v>
      </c>
      <c r="AF461" s="9">
        <f t="shared" ca="1" si="143"/>
        <v>0.45597337891430811</v>
      </c>
    </row>
    <row r="462" spans="1:32">
      <c r="A462" s="6">
        <v>0.6090772112184949</v>
      </c>
      <c r="B462" s="6">
        <v>7.9239310704289831</v>
      </c>
      <c r="C462" s="6">
        <v>1.99178994198945E-2</v>
      </c>
      <c r="D462" s="6">
        <v>-1.1656934869798052</v>
      </c>
      <c r="E462" s="6">
        <v>12.017134711388316</v>
      </c>
      <c r="F462" s="6">
        <v>3.0198049890238372</v>
      </c>
      <c r="G462" s="6">
        <v>2.5812657620885266</v>
      </c>
      <c r="H462" s="6">
        <v>0.18022394296131816</v>
      </c>
      <c r="I462" s="40">
        <f>SUMPRODUCT(J462:O462,Results!B$12:G$12)+Results!$E$5*H462-AD462+AE462</f>
        <v>123.71653099446785</v>
      </c>
      <c r="J462" s="9">
        <f>SUMPRODUCT($A462:$F462,Results!$B$15:$G$15)</f>
        <v>30.636932891852588</v>
      </c>
      <c r="K462" s="9">
        <f>SUMPRODUCT($A462:$F462,Results!$B$16:$G$16)</f>
        <v>-2.4813495352283472</v>
      </c>
      <c r="L462" s="9">
        <f>SUMPRODUCT($A462:$F462,Results!$B$17:$G$17)</f>
        <v>47.506941011685676</v>
      </c>
      <c r="M462" s="9">
        <f>SUMPRODUCT($A462:$F462,Results!$B$18:$G$18)</f>
        <v>-5.3342225713183513</v>
      </c>
      <c r="N462" s="9">
        <f>SUMPRODUCT($A462:$F462,Results!$B$19:$G$19)</f>
        <v>-23.832880339117143</v>
      </c>
      <c r="O462" s="9">
        <f>SUMPRODUCT($A462:$F462,Results!$B$20:$G$20)</f>
        <v>12.561697541988426</v>
      </c>
      <c r="P462" s="9" cm="1">
        <f t="array" ref="P462">SUMPRODUCT(J462:O462,TRANSPOSE(BQ$20:BQ$25))+$AI$20-$BQ$27</f>
        <v>109.91861765681793</v>
      </c>
      <c r="Q462" s="27" cm="1">
        <f t="array" ref="Q462">SUMPRODUCT(J462:O462,TRANSPOSE(EX$20:EX$25))+$AI$20-$EX$27</f>
        <v>122.06210610991428</v>
      </c>
      <c r="R462" s="9">
        <f>I462-Results!$E$5*H462</f>
        <v>122.63518733669994</v>
      </c>
      <c r="S462" s="9" cm="1">
        <f t="array" ref="S462">SUMPRODUCT(J462:O462,TRANSPOSE(AW$28:AW$33))+$AI$20-$AH$26</f>
        <v>79.725081972676705</v>
      </c>
      <c r="T462" s="9">
        <f>SUMPRODUCT(J462:O462,Results!K$9:P$9)</f>
        <v>128.25619488159921</v>
      </c>
      <c r="U462" s="9">
        <f>SUMPRODUCT(J462:O462,Results!K$9:P$9)+$AI$20-$AH$31</f>
        <v>126.67396616052605</v>
      </c>
      <c r="V462" s="9">
        <f t="shared" si="142"/>
        <v>13.797913337649916</v>
      </c>
      <c r="W462" s="9">
        <f t="shared" si="144"/>
        <v>1.6544248845535634</v>
      </c>
      <c r="X462" s="9">
        <f t="shared" si="145"/>
        <v>1.0813436577679028</v>
      </c>
      <c r="Y462" s="9">
        <f t="shared" si="146"/>
        <v>43.991449021791141</v>
      </c>
      <c r="Z462" s="9">
        <f t="shared" si="147"/>
        <v>90.974307567377707</v>
      </c>
      <c r="AA462" s="9">
        <f t="shared" si="148"/>
        <v>-2.9574351660582039</v>
      </c>
      <c r="AC462" s="9">
        <v>1.5602225215335892</v>
      </c>
      <c r="AD462" s="9">
        <v>1.5602225215335892</v>
      </c>
      <c r="AE462" s="9">
        <f t="shared" si="149"/>
        <v>1.5602225215335892</v>
      </c>
      <c r="AF462" s="9">
        <f t="shared" ca="1" si="143"/>
        <v>0.15230233556954809</v>
      </c>
    </row>
    <row r="463" spans="1:32">
      <c r="A463" s="6">
        <v>2.1053078546510524</v>
      </c>
      <c r="B463" s="6">
        <v>-0.17138873704524871</v>
      </c>
      <c r="C463" s="6">
        <v>1.5673593878871186</v>
      </c>
      <c r="D463" s="6">
        <v>8.5954469006361478</v>
      </c>
      <c r="E463" s="6">
        <v>12.200234387916586</v>
      </c>
      <c r="F463" s="6">
        <v>1.271076458357882</v>
      </c>
      <c r="G463" s="6">
        <v>4.5175060551717623</v>
      </c>
      <c r="H463" s="6">
        <v>2.1164642360445538</v>
      </c>
      <c r="I463" s="40">
        <f>SUMPRODUCT(J463:O463,Results!B$12:G$12)+Results!$E$5*H463-AD463+AE463</f>
        <v>185.04753345478693</v>
      </c>
      <c r="J463" s="9">
        <f>SUMPRODUCT($A463:$F463,Results!$B$15:$G$15)</f>
        <v>52.420170273472181</v>
      </c>
      <c r="K463" s="9">
        <f>SUMPRODUCT($A463:$F463,Results!$B$16:$G$16)</f>
        <v>-1.7103962812946178</v>
      </c>
      <c r="L463" s="9">
        <f>SUMPRODUCT($A463:$F463,Results!$B$17:$G$17)</f>
        <v>41.270252044643655</v>
      </c>
      <c r="M463" s="9">
        <f>SUMPRODUCT($A463:$F463,Results!$B$18:$G$18)</f>
        <v>-9.2305936779933564</v>
      </c>
      <c r="N463" s="9">
        <f>SUMPRODUCT($A463:$F463,Results!$B$19:$G$19)</f>
        <v>-40.832181496578194</v>
      </c>
      <c r="O463" s="9">
        <f>SUMPRODUCT($A463:$F463,Results!$B$20:$G$20)</f>
        <v>23.972863338474721</v>
      </c>
      <c r="P463" s="9" cm="1">
        <f t="array" ref="P463">SUMPRODUCT(J463:O463,TRANSPOSE(BQ$20:BQ$25))+$AI$20-$BQ$27</f>
        <v>148.01080047868973</v>
      </c>
      <c r="Q463" s="27" cm="1">
        <f t="array" ref="Q463">SUMPRODUCT(J463:O463,TRANSPOSE(EX$20:EX$25))+$AI$20-$EX$27</f>
        <v>174.40585252822672</v>
      </c>
      <c r="R463" s="9">
        <f>I463-Results!$E$5*H463</f>
        <v>172.3487480385196</v>
      </c>
      <c r="S463" s="9" cm="1">
        <f t="array" ref="S463">SUMPRODUCT(J463:O463,TRANSPOSE(AW$28:AW$33))+$AI$20-$AH$26</f>
        <v>110.99463940567041</v>
      </c>
      <c r="T463" s="9">
        <f>SUMPRODUCT(J463:O463,Results!K$9:P$9)</f>
        <v>177.38045021422505</v>
      </c>
      <c r="U463" s="9">
        <f>SUMPRODUCT(J463:O463,Results!K$9:P$9)+$AI$20-$AH$31</f>
        <v>175.79822149315189</v>
      </c>
      <c r="V463" s="9">
        <f t="shared" si="142"/>
        <v>37.036732976097198</v>
      </c>
      <c r="W463" s="9">
        <f t="shared" si="144"/>
        <v>10.641680926560213</v>
      </c>
      <c r="X463" s="9">
        <f t="shared" si="145"/>
        <v>12.698785416267327</v>
      </c>
      <c r="Y463" s="9">
        <f t="shared" si="146"/>
        <v>74.052894049116517</v>
      </c>
      <c r="Z463" s="9">
        <f t="shared" si="147"/>
        <v>152.30531002769681</v>
      </c>
      <c r="AA463" s="9">
        <f t="shared" si="148"/>
        <v>9.2493119616350441</v>
      </c>
      <c r="AC463" s="9">
        <v>10.52568067427876</v>
      </c>
      <c r="AD463" s="9">
        <v>10.52568067427876</v>
      </c>
      <c r="AE463" s="9">
        <f t="shared" si="149"/>
        <v>10.52568067427876</v>
      </c>
      <c r="AF463" s="9">
        <f t="shared" ca="1" si="143"/>
        <v>0.58055983012688106</v>
      </c>
    </row>
    <row r="464" spans="1:32">
      <c r="A464" s="6">
        <v>6.8273150416675987</v>
      </c>
      <c r="B464" s="6">
        <v>-2.4152195352962647E-2</v>
      </c>
      <c r="C464" s="6">
        <v>2.4235064828432522</v>
      </c>
      <c r="D464" s="6">
        <v>-1.2984506640407167</v>
      </c>
      <c r="E464" s="6">
        <v>7.2157540123670367</v>
      </c>
      <c r="F464" s="6">
        <v>3.2888948306524557</v>
      </c>
      <c r="G464" s="6">
        <v>5.4929058437817382</v>
      </c>
      <c r="H464" s="6">
        <v>3.0918640246545297</v>
      </c>
      <c r="I464" s="40">
        <f>SUMPRODUCT(J464:O464,Results!B$12:G$12)+Results!$E$5*H464-AD464+AE464</f>
        <v>113.19267051159119</v>
      </c>
      <c r="J464" s="9">
        <f>SUMPRODUCT($A464:$F464,Results!$B$15:$G$15)</f>
        <v>56.515489670918008</v>
      </c>
      <c r="K464" s="9">
        <f>SUMPRODUCT($A464:$F464,Results!$B$16:$G$16)</f>
        <v>-17.698223865954731</v>
      </c>
      <c r="L464" s="9">
        <f>SUMPRODUCT($A464:$F464,Results!$B$17:$G$17)</f>
        <v>11.019758160523004</v>
      </c>
      <c r="M464" s="9">
        <f>SUMPRODUCT($A464:$F464,Results!$B$18:$G$18)</f>
        <v>-15.406958344464837</v>
      </c>
      <c r="N464" s="9">
        <f>SUMPRODUCT($A464:$F464,Results!$B$19:$G$19)</f>
        <v>-19.27828726928702</v>
      </c>
      <c r="O464" s="9">
        <f>SUMPRODUCT($A464:$F464,Results!$B$20:$G$20)</f>
        <v>12.643848593470171</v>
      </c>
      <c r="P464" s="9" cm="1">
        <f t="array" ref="P464">SUMPRODUCT(J464:O464,TRANSPOSE(BQ$20:BQ$25))+$AI$20-$BQ$27</f>
        <v>88.052010870214559</v>
      </c>
      <c r="Q464" s="27" cm="1">
        <f t="array" ref="Q464">SUMPRODUCT(J464:O464,TRANSPOSE(EX$20:EX$25))+$AI$20-$EX$27</f>
        <v>95.422412923737852</v>
      </c>
      <c r="R464" s="9">
        <f>I464-Results!$E$5*H464</f>
        <v>94.641486363664015</v>
      </c>
      <c r="S464" s="9" cm="1">
        <f t="array" ref="S464">SUMPRODUCT(J464:O464,TRANSPOSE(AW$28:AW$33))+$AI$20-$AH$26</f>
        <v>74.515289649483705</v>
      </c>
      <c r="T464" s="9">
        <f>SUMPRODUCT(J464:O464,Results!K$9:P$9)</f>
        <v>98.427432098835993</v>
      </c>
      <c r="U464" s="9">
        <f>SUMPRODUCT(J464:O464,Results!K$9:P$9)+$AI$20-$AH$31</f>
        <v>96.845203377762829</v>
      </c>
      <c r="V464" s="9">
        <f t="shared" si="142"/>
        <v>25.140659641376629</v>
      </c>
      <c r="W464" s="9">
        <f t="shared" si="144"/>
        <v>17.770257587853337</v>
      </c>
      <c r="X464" s="9">
        <f t="shared" si="145"/>
        <v>18.551184147927174</v>
      </c>
      <c r="Y464" s="9">
        <f t="shared" si="146"/>
        <v>38.677380862107483</v>
      </c>
      <c r="Z464" s="9">
        <f t="shared" si="147"/>
        <v>80.450447084501064</v>
      </c>
      <c r="AA464" s="9">
        <f t="shared" si="148"/>
        <v>16.34746713382836</v>
      </c>
      <c r="AC464" s="9">
        <v>17.751421812068685</v>
      </c>
      <c r="AD464" s="9">
        <v>17.751421812068685</v>
      </c>
      <c r="AE464" s="9">
        <f t="shared" si="149"/>
        <v>17.751421812068685</v>
      </c>
      <c r="AF464" s="9">
        <f t="shared" ca="1" si="143"/>
        <v>0.42636073838818722</v>
      </c>
    </row>
    <row r="465" spans="1:32">
      <c r="A465" s="6">
        <v>8.0995368588595511</v>
      </c>
      <c r="B465" s="6">
        <v>-1.7605439839628543</v>
      </c>
      <c r="C465" s="6">
        <v>2.8559551560234486</v>
      </c>
      <c r="D465" s="6">
        <v>4.3887832948165588</v>
      </c>
      <c r="E465" s="6">
        <v>-1.3465703771186013</v>
      </c>
      <c r="F465" s="6">
        <v>-1.2165394406220764</v>
      </c>
      <c r="G465" s="6">
        <v>-0.43941173069816841</v>
      </c>
      <c r="H465" s="6">
        <v>-2.8404535498253769</v>
      </c>
      <c r="I465" s="40">
        <f>SUMPRODUCT(J465:O465,Results!B$12:G$12)+Results!$E$5*H465-AD465+AE465</f>
        <v>4.8849982497432443</v>
      </c>
      <c r="J465" s="9">
        <f>SUMPRODUCT($A465:$F465,Results!$B$15:$G$15)</f>
        <v>29.515451126570511</v>
      </c>
      <c r="K465" s="9">
        <f>SUMPRODUCT($A465:$F465,Results!$B$16:$G$16)</f>
        <v>-27.813754770539507</v>
      </c>
      <c r="L465" s="9">
        <f>SUMPRODUCT($A465:$F465,Results!$B$17:$G$17)</f>
        <v>-21.249330649366801</v>
      </c>
      <c r="M465" s="9">
        <f>SUMPRODUCT($A465:$F465,Results!$B$18:$G$18)</f>
        <v>-5.7599540412505457</v>
      </c>
      <c r="N465" s="9">
        <f>SUMPRODUCT($A465:$F465,Results!$B$19:$G$19)</f>
        <v>-6.7320255198591052</v>
      </c>
      <c r="O465" s="9">
        <f>SUMPRODUCT($A465:$F465,Results!$B$20:$G$20)</f>
        <v>28.301413819390071</v>
      </c>
      <c r="P465" s="9" cm="1">
        <f t="array" ref="P465">SUMPRODUCT(J465:O465,TRANSPOSE(BQ$20:BQ$25))+$AI$20-$BQ$27</f>
        <v>15.733600498339278</v>
      </c>
      <c r="Q465" s="27" cm="1">
        <f t="array" ref="Q465">SUMPRODUCT(J465:O465,TRANSPOSE(EX$20:EX$25))+$AI$20-$EX$27</f>
        <v>21.099063685608748</v>
      </c>
      <c r="R465" s="9">
        <f>I465-Results!$E$5*H465</f>
        <v>21.927719548695507</v>
      </c>
      <c r="S465" s="9" cm="1">
        <f t="array" ref="S465">SUMPRODUCT(J465:O465,TRANSPOSE(AW$28:AW$33))+$AI$20-$AH$26</f>
        <v>21.359796712961483</v>
      </c>
      <c r="T465" s="9">
        <f>SUMPRODUCT(J465:O465,Results!K$9:P$9)</f>
        <v>21.167362401834616</v>
      </c>
      <c r="U465" s="9">
        <f>SUMPRODUCT(J465:O465,Results!K$9:P$9)+$AI$20-$AH$31</f>
        <v>19.585133680761459</v>
      </c>
      <c r="V465" s="9">
        <f t="shared" si="142"/>
        <v>-10.848602248596034</v>
      </c>
      <c r="W465" s="9">
        <f t="shared" si="144"/>
        <v>-16.214065435865503</v>
      </c>
      <c r="X465" s="9">
        <f t="shared" si="145"/>
        <v>-17.042721298952262</v>
      </c>
      <c r="Y465" s="9">
        <f t="shared" si="146"/>
        <v>-16.474798463218239</v>
      </c>
      <c r="Z465" s="9">
        <f t="shared" si="147"/>
        <v>-27.857225177346887</v>
      </c>
      <c r="AA465" s="9">
        <f t="shared" si="148"/>
        <v>-14.700135431018214</v>
      </c>
      <c r="AC465" s="9">
        <v>-16.225831235922318</v>
      </c>
      <c r="AD465" s="9">
        <v>-16.225831235922318</v>
      </c>
      <c r="AE465" s="9">
        <f t="shared" si="149"/>
        <v>-16.225831235922318</v>
      </c>
      <c r="AF465" s="9">
        <f t="shared" ca="1" si="143"/>
        <v>0.20872147483193082</v>
      </c>
    </row>
    <row r="466" spans="1:32">
      <c r="A466" s="6">
        <v>4.7710667652083032</v>
      </c>
      <c r="B466" s="6">
        <v>-2.8657746148298198E-2</v>
      </c>
      <c r="C466" s="6">
        <v>3.1867637930796961</v>
      </c>
      <c r="D466" s="6">
        <v>3.3309068031740368</v>
      </c>
      <c r="E466" s="6">
        <v>6.1025579078217147</v>
      </c>
      <c r="F466" s="6">
        <v>2.6530776670759861</v>
      </c>
      <c r="G466" s="6">
        <v>7.2682459376456627</v>
      </c>
      <c r="H466" s="6">
        <v>4.8672041185184547</v>
      </c>
      <c r="I466" s="40">
        <f>SUMPRODUCT(J466:O466,Results!B$12:G$12)+Results!$E$5*H466-AD466+AE466</f>
        <v>118.00622610539833</v>
      </c>
      <c r="J466" s="9">
        <f>SUMPRODUCT($A466:$F466,Results!$B$15:$G$15)</f>
        <v>43.991268553195667</v>
      </c>
      <c r="K466" s="9">
        <f>SUMPRODUCT($A466:$F466,Results!$B$16:$G$16)</f>
        <v>-14.176742777538731</v>
      </c>
      <c r="L466" s="9">
        <f>SUMPRODUCT($A466:$F466,Results!$B$17:$G$17)</f>
        <v>14.536135875677818</v>
      </c>
      <c r="M466" s="9">
        <f>SUMPRODUCT($A466:$F466,Results!$B$18:$G$18)</f>
        <v>-10.783331040329919</v>
      </c>
      <c r="N466" s="9">
        <f>SUMPRODUCT($A466:$F466,Results!$B$19:$G$19)</f>
        <v>-24.761559451617117</v>
      </c>
      <c r="O466" s="9">
        <f>SUMPRODUCT($A466:$F466,Results!$B$20:$G$20)</f>
        <v>15.862425831721263</v>
      </c>
      <c r="P466" s="9" cm="1">
        <f t="array" ref="P466">SUMPRODUCT(J466:O466,TRANSPOSE(BQ$20:BQ$25))+$AI$20-$BQ$27</f>
        <v>81.569876458595701</v>
      </c>
      <c r="Q466" s="27" cm="1">
        <f t="array" ref="Q466">SUMPRODUCT(J466:O466,TRANSPOSE(EX$20:EX$25))+$AI$20-$EX$27</f>
        <v>89.880246453968425</v>
      </c>
      <c r="R466" s="9">
        <f>I466-Results!$E$5*H466</f>
        <v>88.803001394287605</v>
      </c>
      <c r="S466" s="9" cm="1">
        <f t="array" ref="S466">SUMPRODUCT(J466:O466,TRANSPOSE(AW$28:AW$33))+$AI$20-$AH$26</f>
        <v>70.520737137387258</v>
      </c>
      <c r="T466" s="9">
        <f>SUMPRODUCT(J466:O466,Results!K$9:P$9)</f>
        <v>91.888181661211121</v>
      </c>
      <c r="U466" s="9">
        <f>SUMPRODUCT(J466:O466,Results!K$9:P$9)+$AI$20-$AH$31</f>
        <v>90.305952940137956</v>
      </c>
      <c r="V466" s="9">
        <f t="shared" si="142"/>
        <v>36.436349646802626</v>
      </c>
      <c r="W466" s="9">
        <f t="shared" si="144"/>
        <v>28.125979651429901</v>
      </c>
      <c r="X466" s="9">
        <f t="shared" si="145"/>
        <v>29.203224711110721</v>
      </c>
      <c r="Y466" s="9">
        <f t="shared" si="146"/>
        <v>47.485488968011069</v>
      </c>
      <c r="Z466" s="9">
        <f t="shared" si="147"/>
        <v>85.264002678308202</v>
      </c>
      <c r="AA466" s="9">
        <f t="shared" si="148"/>
        <v>27.70027316526037</v>
      </c>
      <c r="AC466" s="9">
        <v>28.101725847482697</v>
      </c>
      <c r="AD466" s="9">
        <v>28.101725847482697</v>
      </c>
      <c r="AE466" s="9">
        <f t="shared" si="149"/>
        <v>28.101725847482697</v>
      </c>
      <c r="AF466" s="9">
        <f t="shared" ca="1" si="143"/>
        <v>0.27956040074942479</v>
      </c>
    </row>
    <row r="467" spans="1:32">
      <c r="A467" s="6">
        <v>-2.9449479174292654</v>
      </c>
      <c r="B467" s="6">
        <v>0.98122472671245253</v>
      </c>
      <c r="C467" s="6">
        <v>4.2252778092439653</v>
      </c>
      <c r="D467" s="6">
        <v>0.47161578890361289</v>
      </c>
      <c r="E467" s="6">
        <v>8.2782315559256645</v>
      </c>
      <c r="F467" s="6">
        <v>2.2959290038416311</v>
      </c>
      <c r="G467" s="6">
        <v>0.6743953228198063</v>
      </c>
      <c r="H467" s="6">
        <v>-1.7266464963074022</v>
      </c>
      <c r="I467" s="40">
        <f>SUMPRODUCT(J467:O467,Results!B$12:G$12)+Results!$E$5*H467-AD467+AE467</f>
        <v>76.494740352973054</v>
      </c>
      <c r="J467" s="9">
        <f>SUMPRODUCT($A467:$F467,Results!$B$15:$G$15)</f>
        <v>26.412514571530906</v>
      </c>
      <c r="K467" s="9">
        <f>SUMPRODUCT($A467:$F467,Results!$B$16:$G$16)</f>
        <v>9.1899724745569689</v>
      </c>
      <c r="L467" s="9">
        <f>SUMPRODUCT($A467:$F467,Results!$B$17:$G$17)</f>
        <v>34.797287848622005</v>
      </c>
      <c r="M467" s="9">
        <f>SUMPRODUCT($A467:$F467,Results!$B$18:$G$18)</f>
        <v>-15.708357254383598</v>
      </c>
      <c r="N467" s="9">
        <f>SUMPRODUCT($A467:$F467,Results!$B$19:$G$19)</f>
        <v>-33.923850200181953</v>
      </c>
      <c r="O467" s="9">
        <f>SUMPRODUCT($A467:$F467,Results!$B$20:$G$20)</f>
        <v>-10.862811935139559</v>
      </c>
      <c r="P467" s="9" cm="1">
        <f t="array" ref="P467">SUMPRODUCT(J467:O467,TRANSPOSE(BQ$20:BQ$25))+$AI$20-$BQ$27</f>
        <v>79.405833766877606</v>
      </c>
      <c r="Q467" s="27" cm="1">
        <f t="array" ref="Q467">SUMPRODUCT(J467:O467,TRANSPOSE(EX$20:EX$25))+$AI$20-$EX$27</f>
        <v>87.733923171995883</v>
      </c>
      <c r="R467" s="9">
        <f>I467-Results!$E$5*H467</f>
        <v>86.854619330817471</v>
      </c>
      <c r="S467" s="9" cm="1">
        <f t="array" ref="S467">SUMPRODUCT(J467:O467,TRANSPOSE(AW$28:AW$33))+$AI$20-$AH$26</f>
        <v>72.626991002537906</v>
      </c>
      <c r="T467" s="9">
        <f>SUMPRODUCT(J467:O467,Results!K$9:P$9)</f>
        <v>90.544640095981251</v>
      </c>
      <c r="U467" s="9">
        <f>SUMPRODUCT(J467:O467,Results!K$9:P$9)+$AI$20-$AH$31</f>
        <v>88.9624113749081</v>
      </c>
      <c r="V467" s="9">
        <f t="shared" si="142"/>
        <v>-2.9110934139045526</v>
      </c>
      <c r="W467" s="9">
        <f t="shared" si="144"/>
        <v>-11.23918281902283</v>
      </c>
      <c r="X467" s="9">
        <f t="shared" si="145"/>
        <v>-10.359878977844417</v>
      </c>
      <c r="Y467" s="9">
        <f t="shared" si="146"/>
        <v>3.8677493504351474</v>
      </c>
      <c r="Z467" s="9">
        <f t="shared" si="147"/>
        <v>43.752516925882922</v>
      </c>
      <c r="AA467" s="9">
        <f t="shared" si="148"/>
        <v>-12.467671021935047</v>
      </c>
      <c r="AC467" s="9">
        <v>-11.294923693278292</v>
      </c>
      <c r="AD467" s="9">
        <v>-11.294923693278292</v>
      </c>
      <c r="AE467" s="9">
        <f t="shared" si="149"/>
        <v>-11.294923693278292</v>
      </c>
      <c r="AF467" s="9">
        <f t="shared" ca="1" si="143"/>
        <v>0.6874108556228602</v>
      </c>
    </row>
    <row r="468" spans="1:32">
      <c r="A468" s="6">
        <v>4.4582880907795994</v>
      </c>
      <c r="B468" s="6">
        <v>4.1227625128848198</v>
      </c>
      <c r="C468" s="6">
        <v>-1.365909654396277</v>
      </c>
      <c r="D468" s="6">
        <v>-0.17334082931154055</v>
      </c>
      <c r="E468" s="6">
        <v>1.8223633952968117</v>
      </c>
      <c r="F468" s="6">
        <v>4.1602164411335885</v>
      </c>
      <c r="G468" s="6">
        <v>-4.2768175689051455</v>
      </c>
      <c r="H468" s="6">
        <v>-6.6778593880323545</v>
      </c>
      <c r="I468" s="40">
        <f>SUMPRODUCT(J468:O468,Results!B$12:G$12)+Results!$E$5*H468-AD468+AE468</f>
        <v>-24.081372499739942</v>
      </c>
      <c r="J468" s="9">
        <f>SUMPRODUCT($A468:$F468,Results!$B$15:$G$15)</f>
        <v>11.283398695925895</v>
      </c>
      <c r="K468" s="9">
        <f>SUMPRODUCT($A468:$F468,Results!$B$16:$G$16)</f>
        <v>-15.059568156851144</v>
      </c>
      <c r="L468" s="9">
        <f>SUMPRODUCT($A468:$F468,Results!$B$17:$G$17)</f>
        <v>7.0829784945109191</v>
      </c>
      <c r="M468" s="9">
        <f>SUMPRODUCT($A468:$F468,Results!$B$18:$G$18)</f>
        <v>7.0732559664813373</v>
      </c>
      <c r="N468" s="9">
        <f>SUMPRODUCT($A468:$F468,Results!$B$19:$G$19)</f>
        <v>4.3543188700890827</v>
      </c>
      <c r="O468" s="9">
        <f>SUMPRODUCT($A468:$F468,Results!$B$20:$G$20)</f>
        <v>16.005197454343879</v>
      </c>
      <c r="P468" s="9" cm="1">
        <f t="array" ref="P468">SUMPRODUCT(J468:O468,TRANSPOSE(BQ$20:BQ$25))+$AI$20-$BQ$27</f>
        <v>19.522566577831647</v>
      </c>
      <c r="Q468" s="27" cm="1">
        <f t="array" ref="Q468">SUMPRODUCT(J468:O468,TRANSPOSE(EX$20:EX$25))+$AI$20-$EX$27</f>
        <v>16.026473982457844</v>
      </c>
      <c r="R468" s="9">
        <f>I468-Results!$E$5*H468</f>
        <v>15.985783828454188</v>
      </c>
      <c r="S468" s="9" cm="1">
        <f t="array" ref="S468">SUMPRODUCT(J468:O468,TRANSPOSE(AW$28:AW$33))+$AI$20-$AH$26</f>
        <v>7.3673389979633725</v>
      </c>
      <c r="T468" s="9">
        <f>SUMPRODUCT(J468:O468,Results!K$9:P$9)</f>
        <v>17.948962318334882</v>
      </c>
      <c r="U468" s="9">
        <f>SUMPRODUCT(J468:O468,Results!K$9:P$9)+$AI$20-$AH$31</f>
        <v>16.366733597261728</v>
      </c>
      <c r="V468" s="9">
        <f t="shared" si="142"/>
        <v>-43.603939077571589</v>
      </c>
      <c r="W468" s="9">
        <f t="shared" si="144"/>
        <v>-40.107846482197786</v>
      </c>
      <c r="X468" s="9">
        <f t="shared" si="145"/>
        <v>-40.06715632819413</v>
      </c>
      <c r="Y468" s="9">
        <f t="shared" si="146"/>
        <v>-31.448711497703314</v>
      </c>
      <c r="Z468" s="9">
        <f t="shared" si="147"/>
        <v>-56.823595926830073</v>
      </c>
      <c r="AA468" s="9">
        <f t="shared" si="148"/>
        <v>-40.44810609700167</v>
      </c>
      <c r="AC468" s="9">
        <v>-40.077243410351642</v>
      </c>
      <c r="AD468" s="9">
        <v>-40.077243410351642</v>
      </c>
      <c r="AE468" s="9">
        <f t="shared" si="149"/>
        <v>-40.077243410351642</v>
      </c>
      <c r="AF468" s="9">
        <f t="shared" ca="1" si="143"/>
        <v>0.68335826620832174</v>
      </c>
    </row>
    <row r="469" spans="1:32">
      <c r="A469" s="6">
        <v>5.3627289617729196E-2</v>
      </c>
      <c r="B469" s="6">
        <v>0.36075777875602333</v>
      </c>
      <c r="C469" s="6">
        <v>5.7053542342652985</v>
      </c>
      <c r="D469" s="6">
        <v>-0.8314879977715196</v>
      </c>
      <c r="E469" s="6">
        <v>2.4451486137780973</v>
      </c>
      <c r="F469" s="6">
        <v>-4.2796203718616459</v>
      </c>
      <c r="G469" s="6">
        <v>7.4976144373334419</v>
      </c>
      <c r="H469" s="6">
        <v>5.096572618206233</v>
      </c>
      <c r="I469" s="40">
        <f>SUMPRODUCT(J469:O469,Results!B$12:G$12)+Results!$E$5*H469-AD469+AE469</f>
        <v>67.586867081810439</v>
      </c>
      <c r="J469" s="9">
        <f>SUMPRODUCT($A469:$F469,Results!$B$15:$G$15)</f>
        <v>18.332183331020083</v>
      </c>
      <c r="K469" s="9">
        <f>SUMPRODUCT($A469:$F469,Results!$B$16:$G$16)</f>
        <v>-5.4813925149133009</v>
      </c>
      <c r="L469" s="9">
        <f>SUMPRODUCT($A469:$F469,Results!$B$17:$G$17)</f>
        <v>-0.28939328438008083</v>
      </c>
      <c r="M469" s="9">
        <f>SUMPRODUCT($A469:$F469,Results!$B$18:$G$18)</f>
        <v>-20.28642562548043</v>
      </c>
      <c r="N469" s="9">
        <f>SUMPRODUCT($A469:$F469,Results!$B$19:$G$19)</f>
        <v>-23.223838274496163</v>
      </c>
      <c r="O469" s="9">
        <f>SUMPRODUCT($A469:$F469,Results!$B$20:$G$20)</f>
        <v>0.17763636033956676</v>
      </c>
      <c r="P469" s="9" cm="1">
        <f t="array" ref="P469">SUMPRODUCT(J469:O469,TRANSPOSE(BQ$20:BQ$25))+$AI$20-$BQ$27</f>
        <v>24.284480656904698</v>
      </c>
      <c r="Q469" s="27" cm="1">
        <f t="array" ref="Q469">SUMPRODUCT(J469:O469,TRANSPOSE(EX$20:EX$25))+$AI$20-$EX$27</f>
        <v>34.237422377168315</v>
      </c>
      <c r="R469" s="9">
        <f>I469-Results!$E$5*H469</f>
        <v>37.007431372573038</v>
      </c>
      <c r="S469" s="9" cm="1">
        <f t="array" ref="S469">SUMPRODUCT(J469:O469,TRANSPOSE(AW$28:AW$33))+$AI$20-$AH$26</f>
        <v>39.994387317057729</v>
      </c>
      <c r="T469" s="9">
        <f>SUMPRODUCT(J469:O469,Results!K$9:P$9)</f>
        <v>36.803488476338288</v>
      </c>
      <c r="U469" s="9">
        <f>SUMPRODUCT(J469:O469,Results!K$9:P$9)+$AI$20-$AH$31</f>
        <v>35.221259755265123</v>
      </c>
      <c r="V469" s="9">
        <f t="shared" si="142"/>
        <v>43.302386424905741</v>
      </c>
      <c r="W469" s="9">
        <f t="shared" si="144"/>
        <v>33.349444704642124</v>
      </c>
      <c r="X469" s="9">
        <f t="shared" si="145"/>
        <v>30.579435709237401</v>
      </c>
      <c r="Y469" s="9">
        <f t="shared" si="146"/>
        <v>27.59247976475271</v>
      </c>
      <c r="Z469" s="9">
        <f t="shared" si="147"/>
        <v>34.844643654720308</v>
      </c>
      <c r="AA469" s="9">
        <f t="shared" si="148"/>
        <v>32.365607326545316</v>
      </c>
      <c r="AC469" s="9">
        <v>33.248564647687047</v>
      </c>
      <c r="AD469" s="9">
        <v>33.248564647687047</v>
      </c>
      <c r="AE469" s="9">
        <f t="shared" si="149"/>
        <v>33.248564647687047</v>
      </c>
      <c r="AF469" s="9">
        <f t="shared" ca="1" si="143"/>
        <v>0.40417518756549897</v>
      </c>
    </row>
    <row r="470" spans="1:32">
      <c r="A470" s="6">
        <v>0.94263310233114528</v>
      </c>
      <c r="B470" s="6">
        <v>0.70350615465686506</v>
      </c>
      <c r="C470" s="6">
        <v>-0.27072246559170554</v>
      </c>
      <c r="D470" s="6">
        <v>-1.2174900279180951</v>
      </c>
      <c r="E470" s="6">
        <v>2.1749866493500978</v>
      </c>
      <c r="F470" s="6">
        <v>0.99610428040023591</v>
      </c>
      <c r="G470" s="6">
        <v>5.3197634039834414</v>
      </c>
      <c r="H470" s="6">
        <v>2.9187215848562329</v>
      </c>
      <c r="I470" s="40">
        <f>SUMPRODUCT(J470:O470,Results!B$12:G$12)+Results!$E$5*H470-AD470+AE470</f>
        <v>39.701876265171208</v>
      </c>
      <c r="J470" s="9">
        <f>SUMPRODUCT($A470:$F470,Results!$B$15:$G$15)</f>
        <v>10.224220626639706</v>
      </c>
      <c r="K470" s="9">
        <f>SUMPRODUCT($A470:$F470,Results!$B$16:$G$16)</f>
        <v>-1.5213723419737772</v>
      </c>
      <c r="L470" s="9">
        <f>SUMPRODUCT($A470:$F470,Results!$B$17:$G$17)</f>
        <v>5.9539427042670354</v>
      </c>
      <c r="M470" s="9">
        <f>SUMPRODUCT($A470:$F470,Results!$B$18:$G$18)</f>
        <v>-2.0687336555198401</v>
      </c>
      <c r="N470" s="9">
        <f>SUMPRODUCT($A470:$F470,Results!$B$19:$G$19)</f>
        <v>-2.2066979172203203</v>
      </c>
      <c r="O470" s="9">
        <f>SUMPRODUCT($A470:$F470,Results!$B$20:$G$20)</f>
        <v>1.0413918671822631</v>
      </c>
      <c r="P470" s="9" cm="1">
        <f t="array" ref="P470">SUMPRODUCT(J470:O470,TRANSPOSE(BQ$20:BQ$25))+$AI$20-$BQ$27</f>
        <v>18.073371726703613</v>
      </c>
      <c r="Q470" s="27" cm="1">
        <f t="array" ref="Q470">SUMPRODUCT(J470:O470,TRANSPOSE(EX$20:EX$25))+$AI$20-$EX$27</f>
        <v>21.889125825326346</v>
      </c>
      <c r="R470" s="9">
        <f>I470-Results!$E$5*H470</f>
        <v>22.18954675603381</v>
      </c>
      <c r="S470" s="9" cm="1">
        <f t="array" ref="S470">SUMPRODUCT(J470:O470,TRANSPOSE(AW$28:AW$33))+$AI$20-$AH$26</f>
        <v>11.010280596230096</v>
      </c>
      <c r="T470" s="9">
        <f>SUMPRODUCT(J470:O470,Results!K$9:P$9)</f>
        <v>23.341796195223775</v>
      </c>
      <c r="U470" s="9">
        <f>SUMPRODUCT(J470:O470,Results!K$9:P$9)+$AI$20-$AH$31</f>
        <v>21.759567474150614</v>
      </c>
      <c r="V470" s="9">
        <f t="shared" si="142"/>
        <v>21.628504538467595</v>
      </c>
      <c r="W470" s="9">
        <f t="shared" si="144"/>
        <v>17.812750439844862</v>
      </c>
      <c r="X470" s="9">
        <f t="shared" si="145"/>
        <v>17.512329509137398</v>
      </c>
      <c r="Y470" s="9">
        <f t="shared" si="146"/>
        <v>28.691595668941112</v>
      </c>
      <c r="Z470" s="9">
        <f t="shared" si="147"/>
        <v>6.9596528380810767</v>
      </c>
      <c r="AA470" s="9">
        <f t="shared" si="148"/>
        <v>17.942308791020594</v>
      </c>
      <c r="AC470" s="9">
        <v>17.793498825754853</v>
      </c>
      <c r="AD470" s="9">
        <v>17.793498825754853</v>
      </c>
      <c r="AE470" s="9">
        <f t="shared" si="149"/>
        <v>17.793498825754853</v>
      </c>
      <c r="AF470" s="9">
        <f t="shared" ca="1" si="143"/>
        <v>0.37015079441511634</v>
      </c>
    </row>
    <row r="471" spans="1:32">
      <c r="A471" s="6">
        <v>-1.3763473371606785</v>
      </c>
      <c r="B471" s="6">
        <v>4.8470395825001686</v>
      </c>
      <c r="C471" s="6">
        <v>1.8527613216000967</v>
      </c>
      <c r="D471" s="6">
        <v>0.13305975253177088</v>
      </c>
      <c r="E471" s="6">
        <v>-0.13297481143290107</v>
      </c>
      <c r="F471" s="6">
        <v>0.34655673710434154</v>
      </c>
      <c r="G471" s="6">
        <v>13.806786260435327</v>
      </c>
      <c r="H471" s="6">
        <v>11.405744441308119</v>
      </c>
      <c r="I471" s="40">
        <f>SUMPRODUCT(J471:O471,Results!B$12:G$12)+Results!$E$5*H471-AD471+AE471</f>
        <v>53.70843058804067</v>
      </c>
      <c r="J471" s="9">
        <f>SUMPRODUCT($A471:$F471,Results!$B$15:$G$15)</f>
        <v>-13.179197910001633</v>
      </c>
      <c r="K471" s="9">
        <f>SUMPRODUCT($A471:$F471,Results!$B$16:$G$16)</f>
        <v>-3.4781318042501947</v>
      </c>
      <c r="L471" s="9">
        <f>SUMPRODUCT($A471:$F471,Results!$B$17:$G$17)</f>
        <v>7.9014080390185937</v>
      </c>
      <c r="M471" s="9">
        <f>SUMPRODUCT($A471:$F471,Results!$B$18:$G$18)</f>
        <v>1.7929353503589576</v>
      </c>
      <c r="N471" s="9">
        <f>SUMPRODUCT($A471:$F471,Results!$B$19:$G$19)</f>
        <v>-4.6985209162530444</v>
      </c>
      <c r="O471" s="9">
        <f>SUMPRODUCT($A471:$F471,Results!$B$20:$G$20)</f>
        <v>2.2370831581378758</v>
      </c>
      <c r="P471" s="9" cm="1">
        <f t="array" ref="P471">SUMPRODUCT(J471:O471,TRANSPOSE(BQ$20:BQ$25))+$AI$20-$BQ$27</f>
        <v>-12.989107607078036</v>
      </c>
      <c r="Q471" s="27" cm="1">
        <f t="array" ref="Q471">SUMPRODUCT(J471:O471,TRANSPOSE(EX$20:EX$25))+$AI$20-$EX$27</f>
        <v>-16.536832362403029</v>
      </c>
      <c r="R471" s="9">
        <f>I471-Results!$E$5*H471</f>
        <v>-14.726036059808052</v>
      </c>
      <c r="S471" s="9" cm="1">
        <f t="array" ref="S471">SUMPRODUCT(J471:O471,TRANSPOSE(AW$28:AW$33))+$AI$20-$AH$26</f>
        <v>-4.6538020580262014</v>
      </c>
      <c r="T471" s="9">
        <f>SUMPRODUCT(J471:O471,Results!K$9:P$9)</f>
        <v>-14.672631158664874</v>
      </c>
      <c r="U471" s="9">
        <f>SUMPRODUCT(J471:O471,Results!K$9:P$9)+$AI$20-$AH$31</f>
        <v>-16.254859879738031</v>
      </c>
      <c r="V471" s="9">
        <f t="shared" si="142"/>
        <v>66.69753819511871</v>
      </c>
      <c r="W471" s="9">
        <f t="shared" si="144"/>
        <v>70.245262950443703</v>
      </c>
      <c r="X471" s="9">
        <f t="shared" si="145"/>
        <v>68.434466647848723</v>
      </c>
      <c r="Y471" s="9">
        <f t="shared" si="146"/>
        <v>58.362232646066872</v>
      </c>
      <c r="Z471" s="9">
        <f t="shared" si="147"/>
        <v>20.966207160950539</v>
      </c>
      <c r="AA471" s="9">
        <f t="shared" si="148"/>
        <v>69.963290467778705</v>
      </c>
      <c r="AC471" s="9">
        <v>70.22918707495657</v>
      </c>
      <c r="AD471" s="9">
        <v>70.22918707495657</v>
      </c>
      <c r="AE471" s="9">
        <f t="shared" si="149"/>
        <v>70.22918707495657</v>
      </c>
      <c r="AF471" s="9">
        <f t="shared" ca="1" si="143"/>
        <v>1.1663448246474806E-2</v>
      </c>
    </row>
    <row r="472" spans="1:32">
      <c r="A472" s="6">
        <v>-2.0968130281507853</v>
      </c>
      <c r="B472" s="6">
        <v>5.4380745773202008</v>
      </c>
      <c r="C472" s="6">
        <v>5.028564831610896</v>
      </c>
      <c r="D472" s="6">
        <v>6.3765543257282093</v>
      </c>
      <c r="E472" s="6">
        <v>-1.2096377806864074</v>
      </c>
      <c r="F472" s="6">
        <v>0.97340829290898057</v>
      </c>
      <c r="G472" s="6">
        <v>1.1984678451734079</v>
      </c>
      <c r="H472" s="6">
        <v>-1.2025739739538006</v>
      </c>
      <c r="I472" s="40">
        <f>SUMPRODUCT(J472:O472,Results!B$12:G$12)+Results!$E$5*H472-AD472+AE472</f>
        <v>-23.795599618071599</v>
      </c>
      <c r="J472" s="9">
        <f>SUMPRODUCT($A472:$F472,Results!$B$15:$G$15)</f>
        <v>-18.73708149313347</v>
      </c>
      <c r="K472" s="9">
        <f>SUMPRODUCT($A472:$F472,Results!$B$16:$G$16)</f>
        <v>-7.3847872338465006</v>
      </c>
      <c r="L472" s="9">
        <f>SUMPRODUCT($A472:$F472,Results!$B$17:$G$17)</f>
        <v>11.941569511353165</v>
      </c>
      <c r="M472" s="9">
        <f>SUMPRODUCT($A472:$F472,Results!$B$18:$G$18)</f>
        <v>3.6458013235090174</v>
      </c>
      <c r="N472" s="9">
        <f>SUMPRODUCT($A472:$F472,Results!$B$19:$G$19)</f>
        <v>-18.336447636091663</v>
      </c>
      <c r="O472" s="9">
        <f>SUMPRODUCT($A472:$F472,Results!$B$20:$G$20)</f>
        <v>9.590976976908772</v>
      </c>
      <c r="P472" s="9" cm="1">
        <f t="array" ref="P472">SUMPRODUCT(J472:O472,TRANSPOSE(BQ$20:BQ$25))+$AI$20-$BQ$27</f>
        <v>-11.233522734953922</v>
      </c>
      <c r="Q472" s="27" cm="1">
        <f t="array" ref="Q472">SUMPRODUCT(J472:O472,TRANSPOSE(EX$20:EX$25))+$AI$20-$EX$27</f>
        <v>-17.771774823957529</v>
      </c>
      <c r="R472" s="9">
        <f>I472-Results!$E$5*H472</f>
        <v>-16.580155774348796</v>
      </c>
      <c r="S472" s="9" cm="1">
        <f t="array" ref="S472">SUMPRODUCT(J472:O472,TRANSPOSE(AW$28:AW$33))+$AI$20-$AH$26</f>
        <v>6.4004440859792737</v>
      </c>
      <c r="T472" s="9">
        <f>SUMPRODUCT(J472:O472,Results!K$9:P$9)</f>
        <v>-16.907308570676683</v>
      </c>
      <c r="U472" s="9">
        <f>SUMPRODUCT(J472:O472,Results!K$9:P$9)+$AI$20-$AH$31</f>
        <v>-18.489537291749841</v>
      </c>
      <c r="V472" s="9">
        <f t="shared" si="142"/>
        <v>-12.562076883117676</v>
      </c>
      <c r="W472" s="9">
        <f t="shared" si="144"/>
        <v>-6.0238247941140699</v>
      </c>
      <c r="X472" s="9">
        <f t="shared" si="145"/>
        <v>-7.2154438437228023</v>
      </c>
      <c r="Y472" s="9">
        <f t="shared" si="146"/>
        <v>-30.196043704050872</v>
      </c>
      <c r="Z472" s="9">
        <f t="shared" si="147"/>
        <v>-56.53782304516173</v>
      </c>
      <c r="AA472" s="9">
        <f t="shared" si="148"/>
        <v>-5.3060623263217579</v>
      </c>
      <c r="AC472" s="9">
        <v>-6.0227316619734594</v>
      </c>
      <c r="AD472" s="9">
        <v>-6.0227316619734594</v>
      </c>
      <c r="AE472" s="9">
        <f t="shared" si="149"/>
        <v>-6.0227316619734594</v>
      </c>
      <c r="AF472" s="9">
        <f t="shared" ca="1" si="143"/>
        <v>0.90042640924908479</v>
      </c>
    </row>
    <row r="473" spans="1:32">
      <c r="A473" s="6">
        <v>-8.4722492739894406E-2</v>
      </c>
      <c r="B473" s="6">
        <v>1.8025108477693623</v>
      </c>
      <c r="C473" s="6">
        <v>0.59830730454638559</v>
      </c>
      <c r="D473" s="6">
        <v>-0.25367063738270801</v>
      </c>
      <c r="E473" s="6">
        <v>2.6525794641083498</v>
      </c>
      <c r="F473" s="6">
        <v>0.24382444056438646</v>
      </c>
      <c r="G473" s="6">
        <v>0.43171339704698886</v>
      </c>
      <c r="H473" s="6">
        <v>-1.9693284220802196</v>
      </c>
      <c r="I473" s="40">
        <f>SUMPRODUCT(J473:O473,Results!B$12:G$12)+Results!$E$5*H473-AD473+AE473</f>
        <v>15.574562287984433</v>
      </c>
      <c r="J473" s="9">
        <f>SUMPRODUCT($A473:$F473,Results!$B$15:$G$15)</f>
        <v>6.8463204451527027</v>
      </c>
      <c r="K473" s="9">
        <f>SUMPRODUCT($A473:$F473,Results!$B$16:$G$16)</f>
        <v>-0.63533107661682142</v>
      </c>
      <c r="L473" s="9">
        <f>SUMPRODUCT($A473:$F473,Results!$B$17:$G$17)</f>
        <v>10.257356799934769</v>
      </c>
      <c r="M473" s="9">
        <f>SUMPRODUCT($A473:$F473,Results!$B$18:$G$18)</f>
        <v>-2.777770731441557</v>
      </c>
      <c r="N473" s="9">
        <f>SUMPRODUCT($A473:$F473,Results!$B$19:$G$19)</f>
        <v>-7.2751419394127668</v>
      </c>
      <c r="O473" s="9">
        <f>SUMPRODUCT($A473:$F473,Results!$B$20:$G$20)</f>
        <v>2.2308301524658773</v>
      </c>
      <c r="P473" s="9" cm="1">
        <f t="array" ref="P473">SUMPRODUCT(J473:O473,TRANSPOSE(BQ$20:BQ$25))+$AI$20-$BQ$27</f>
        <v>21.59327304760118</v>
      </c>
      <c r="Q473" s="27" cm="1">
        <f t="array" ref="Q473">SUMPRODUCT(J473:O473,TRANSPOSE(EX$20:EX$25))+$AI$20-$EX$27</f>
        <v>26.623820569712734</v>
      </c>
      <c r="R473" s="9">
        <f>I473-Results!$E$5*H473</f>
        <v>27.390532820465751</v>
      </c>
      <c r="S473" s="9" cm="1">
        <f t="array" ref="S473">SUMPRODUCT(J473:O473,TRANSPOSE(AW$28:AW$33))+$AI$20-$AH$26</f>
        <v>16.577665798293005</v>
      </c>
      <c r="T473" s="9">
        <f>SUMPRODUCT(J473:O473,Results!K$9:P$9)</f>
        <v>28.510375368878123</v>
      </c>
      <c r="U473" s="9">
        <f>SUMPRODUCT(J473:O473,Results!K$9:P$9)+$AI$20-$AH$31</f>
        <v>26.928146647804965</v>
      </c>
      <c r="V473" s="9">
        <f t="shared" si="142"/>
        <v>-6.0187107596167468</v>
      </c>
      <c r="W473" s="9">
        <f t="shared" si="144"/>
        <v>-11.049258281728301</v>
      </c>
      <c r="X473" s="9">
        <f t="shared" si="145"/>
        <v>-11.815970532481318</v>
      </c>
      <c r="Y473" s="9">
        <f t="shared" si="146"/>
        <v>-1.0031035103085717</v>
      </c>
      <c r="Z473" s="9">
        <f t="shared" si="147"/>
        <v>-17.167661139105697</v>
      </c>
      <c r="AA473" s="9">
        <f t="shared" si="148"/>
        <v>-11.353584359820532</v>
      </c>
      <c r="AC473" s="9">
        <v>-11.088328902996254</v>
      </c>
      <c r="AD473" s="9">
        <v>-11.088328902996254</v>
      </c>
      <c r="AE473" s="9">
        <f t="shared" si="149"/>
        <v>-11.088328902996254</v>
      </c>
      <c r="AF473" s="9">
        <f t="shared" ca="1" si="143"/>
        <v>0.67898652859512787</v>
      </c>
    </row>
    <row r="474" spans="1:32">
      <c r="A474" s="6">
        <v>2.918772416690802E-2</v>
      </c>
      <c r="B474" s="6">
        <v>-5.1176359830176965</v>
      </c>
      <c r="C474" s="6">
        <v>6.4425307547881543</v>
      </c>
      <c r="D474" s="6">
        <v>0.49403388486455785</v>
      </c>
      <c r="E474" s="6">
        <v>3.0048347452178104</v>
      </c>
      <c r="F474" s="6">
        <v>0.68120295205516523</v>
      </c>
      <c r="G474" s="6">
        <v>1.0236882071034816</v>
      </c>
      <c r="H474" s="6">
        <v>-1.3773536120237269</v>
      </c>
      <c r="I474" s="40">
        <f>SUMPRODUCT(J474:O474,Results!B$12:G$12)+Results!$E$5*H474-AD474+AE474</f>
        <v>37.648275401286213</v>
      </c>
      <c r="J474" s="9">
        <f>SUMPRODUCT($A474:$F474,Results!$B$15:$G$15)</f>
        <v>34.308264766803902</v>
      </c>
      <c r="K474" s="9">
        <f>SUMPRODUCT($A474:$F474,Results!$B$16:$G$16)</f>
        <v>1.2140178875532159</v>
      </c>
      <c r="L474" s="9">
        <f>SUMPRODUCT($A474:$F474,Results!$B$17:$G$17)</f>
        <v>3.0834630580099596</v>
      </c>
      <c r="M474" s="9">
        <f>SUMPRODUCT($A474:$F474,Results!$B$18:$G$18)</f>
        <v>-23.129258470384634</v>
      </c>
      <c r="N474" s="9">
        <f>SUMPRODUCT($A474:$F474,Results!$B$19:$G$19)</f>
        <v>-29.167843621130956</v>
      </c>
      <c r="O474" s="9">
        <f>SUMPRODUCT($A474:$F474,Results!$B$20:$G$20)</f>
        <v>-14.152307602321486</v>
      </c>
      <c r="P474" s="9" cm="1">
        <f t="array" ref="P474">SUMPRODUCT(J474:O474,TRANSPOSE(BQ$20:BQ$25))+$AI$20-$BQ$27</f>
        <v>42.098366197321532</v>
      </c>
      <c r="Q474" s="27" cm="1">
        <f t="array" ref="Q474">SUMPRODUCT(J474:O474,TRANSPOSE(EX$20:EX$25))+$AI$20-$EX$27</f>
        <v>47.00418147888189</v>
      </c>
      <c r="R474" s="9">
        <f>I474-Results!$E$5*H474</f>
        <v>45.912397073428572</v>
      </c>
      <c r="S474" s="9" cm="1">
        <f t="array" ref="S474">SUMPRODUCT(J474:O474,TRANSPOSE(AW$28:AW$33))+$AI$20-$AH$26</f>
        <v>54.781627636182165</v>
      </c>
      <c r="T474" s="9">
        <f>SUMPRODUCT(J474:O474,Results!K$9:P$9)</f>
        <v>47.06293299290293</v>
      </c>
      <c r="U474" s="9">
        <f>SUMPRODUCT(J474:O474,Results!K$9:P$9)+$AI$20-$AH$31</f>
        <v>45.480704271829779</v>
      </c>
      <c r="V474" s="9">
        <f t="shared" si="142"/>
        <v>-4.4500907960353189</v>
      </c>
      <c r="W474" s="9">
        <f t="shared" si="144"/>
        <v>-9.3559060775956766</v>
      </c>
      <c r="X474" s="9">
        <f t="shared" si="145"/>
        <v>-8.2641216721423589</v>
      </c>
      <c r="Y474" s="9">
        <f t="shared" si="146"/>
        <v>-17.133352234895952</v>
      </c>
      <c r="Z474" s="9">
        <f t="shared" si="147"/>
        <v>4.9060519741960817</v>
      </c>
      <c r="AA474" s="9">
        <f t="shared" si="148"/>
        <v>-7.8324288705435663</v>
      </c>
      <c r="AC474" s="9">
        <v>-9.3699233666323494</v>
      </c>
      <c r="AD474" s="9">
        <v>-9.3699233666323494</v>
      </c>
      <c r="AE474" s="9">
        <f t="shared" si="149"/>
        <v>-9.3699233666323494</v>
      </c>
      <c r="AF474" s="9">
        <f t="shared" ca="1" si="143"/>
        <v>0.71516562901947722</v>
      </c>
    </row>
    <row r="475" spans="1:32">
      <c r="A475" s="6">
        <v>1.803732070574477</v>
      </c>
      <c r="B475" s="6">
        <v>9.5775603946757961</v>
      </c>
      <c r="C475" s="6">
        <v>2.4635264754697661</v>
      </c>
      <c r="D475" s="6">
        <v>-1.5155578165801125</v>
      </c>
      <c r="E475" s="6">
        <v>-0.80968322206393639</v>
      </c>
      <c r="F475" s="6">
        <v>5.1702960433432015</v>
      </c>
      <c r="G475" s="6">
        <v>4.2157748282490326</v>
      </c>
      <c r="H475" s="6">
        <v>1.8147330091218241</v>
      </c>
      <c r="I475" s="40">
        <f>SUMPRODUCT(J475:O475,Results!B$12:G$12)+Results!$E$5*H475-AD475+AE475</f>
        <v>-27.809812103766316</v>
      </c>
      <c r="J475" s="9">
        <f>SUMPRODUCT($A475:$F475,Results!$B$15:$G$15)</f>
        <v>-12.883655173733738</v>
      </c>
      <c r="K475" s="9">
        <f>SUMPRODUCT($A475:$F475,Results!$B$16:$G$16)</f>
        <v>-18.56254034679689</v>
      </c>
      <c r="L475" s="9">
        <f>SUMPRODUCT($A475:$F475,Results!$B$17:$G$17)</f>
        <v>9.7980554168397358</v>
      </c>
      <c r="M475" s="9">
        <f>SUMPRODUCT($A475:$F475,Results!$B$18:$G$18)</f>
        <v>7.2773094344583642</v>
      </c>
      <c r="N475" s="9">
        <f>SUMPRODUCT($A475:$F475,Results!$B$19:$G$19)</f>
        <v>0.45904780093936637</v>
      </c>
      <c r="O475" s="9">
        <f>SUMPRODUCT($A475:$F475,Results!$B$20:$G$20)</f>
        <v>8.8430637102752883</v>
      </c>
      <c r="P475" s="9" cm="1">
        <f t="array" ref="P475">SUMPRODUCT(J475:O475,TRANSPOSE(BQ$20:BQ$25))+$AI$20-$BQ$27</f>
        <v>-21.374927839392377</v>
      </c>
      <c r="Q475" s="27" cm="1">
        <f t="array" ref="Q475">SUMPRODUCT(J475:O475,TRANSPOSE(EX$20:EX$25))+$AI$20-$EX$27</f>
        <v>-40.311427274716024</v>
      </c>
      <c r="R475" s="9">
        <f>I475-Results!$E$5*H475</f>
        <v>-38.698210158497261</v>
      </c>
      <c r="S475" s="9" cm="1">
        <f t="array" ref="S475">SUMPRODUCT(J475:O475,TRANSPOSE(AW$28:AW$33))+$AI$20-$AH$26</f>
        <v>-8.1517979793362336</v>
      </c>
      <c r="T475" s="9">
        <f>SUMPRODUCT(J475:O475,Results!K$9:P$9)</f>
        <v>-37.529628782819735</v>
      </c>
      <c r="U475" s="9">
        <f>SUMPRODUCT(J475:O475,Results!K$9:P$9)+$AI$20-$AH$31</f>
        <v>-39.111857503892892</v>
      </c>
      <c r="V475" s="9">
        <f t="shared" si="142"/>
        <v>-6.4348842643739381</v>
      </c>
      <c r="W475" s="9">
        <f t="shared" si="144"/>
        <v>12.501615170949709</v>
      </c>
      <c r="X475" s="9">
        <f t="shared" si="145"/>
        <v>10.888398054730946</v>
      </c>
      <c r="Y475" s="9">
        <f t="shared" si="146"/>
        <v>-19.658014124430082</v>
      </c>
      <c r="Z475" s="9">
        <f t="shared" si="147"/>
        <v>-60.552035530856443</v>
      </c>
      <c r="AA475" s="9">
        <f t="shared" si="148"/>
        <v>11.302045400126577</v>
      </c>
      <c r="AC475" s="9">
        <v>12.568540485744546</v>
      </c>
      <c r="AD475" s="9">
        <v>12.568540485744546</v>
      </c>
      <c r="AE475" s="9">
        <f t="shared" si="149"/>
        <v>12.568540485744546</v>
      </c>
      <c r="AF475" s="9">
        <f t="shared" ca="1" si="143"/>
        <v>0.8908509378601791</v>
      </c>
    </row>
    <row r="476" spans="1:32">
      <c r="A476" s="6">
        <v>2.9900206024450857</v>
      </c>
      <c r="B476" s="6">
        <v>2.0711049614569679</v>
      </c>
      <c r="C476" s="6">
        <v>0.95881731586124452</v>
      </c>
      <c r="D476" s="6">
        <v>0.42532354113463838</v>
      </c>
      <c r="E476" s="6">
        <v>6.8169447548899225</v>
      </c>
      <c r="F476" s="6">
        <v>3.5029768192503168</v>
      </c>
      <c r="G476" s="6">
        <v>3.5502319289581687</v>
      </c>
      <c r="H476" s="6">
        <v>1.1491901098309603</v>
      </c>
      <c r="I476" s="40">
        <f>SUMPRODUCT(J476:O476,Results!B$12:G$12)+Results!$E$5*H476-AD476+AE476</f>
        <v>86.525806673074769</v>
      </c>
      <c r="J476" s="9">
        <f>SUMPRODUCT($A476:$F476,Results!$B$15:$G$15)</f>
        <v>33.475056974083707</v>
      </c>
      <c r="K476" s="9">
        <f>SUMPRODUCT($A476:$F476,Results!$B$16:$G$16)</f>
        <v>-7.560668227373573</v>
      </c>
      <c r="L476" s="9">
        <f>SUMPRODUCT($A476:$F476,Results!$B$17:$G$17)</f>
        <v>22.007750156087223</v>
      </c>
      <c r="M476" s="9">
        <f>SUMPRODUCT($A476:$F476,Results!$B$18:$G$18)</f>
        <v>-6.0621228234003084</v>
      </c>
      <c r="N476" s="9">
        <f>SUMPRODUCT($A476:$F476,Results!$B$19:$G$19)</f>
        <v>-16.717341525635803</v>
      </c>
      <c r="O476" s="9">
        <f>SUMPRODUCT($A476:$F476,Results!$B$20:$G$20)</f>
        <v>9.5162058909770835</v>
      </c>
      <c r="P476" s="9" cm="1">
        <f t="array" ref="P476">SUMPRODUCT(J476:O476,TRANSPOSE(BQ$20:BQ$25))+$AI$20-$BQ$27</f>
        <v>74.054890944188742</v>
      </c>
      <c r="Q476" s="27" cm="1">
        <f t="array" ref="Q476">SUMPRODUCT(J476:O476,TRANSPOSE(EX$20:EX$25))+$AI$20-$EX$27</f>
        <v>80.439229461687347</v>
      </c>
      <c r="R476" s="9">
        <f>I476-Results!$E$5*H476</f>
        <v>79.630666014089002</v>
      </c>
      <c r="S476" s="9" cm="1">
        <f t="array" ref="S476">SUMPRODUCT(J476:O476,TRANSPOSE(AW$28:AW$33))+$AI$20-$AH$26</f>
        <v>56.708056273419871</v>
      </c>
      <c r="T476" s="9">
        <f>SUMPRODUCT(J476:O476,Results!K$9:P$9)</f>
        <v>83.267317842023402</v>
      </c>
      <c r="U476" s="9">
        <f>SUMPRODUCT(J476:O476,Results!K$9:P$9)+$AI$20-$AH$31</f>
        <v>81.685089120950238</v>
      </c>
      <c r="V476" s="9">
        <f t="shared" si="142"/>
        <v>12.470915728886027</v>
      </c>
      <c r="W476" s="9">
        <f t="shared" si="144"/>
        <v>6.0865772113874215</v>
      </c>
      <c r="X476" s="9">
        <f t="shared" si="145"/>
        <v>6.8951406589857669</v>
      </c>
      <c r="Y476" s="9">
        <f t="shared" si="146"/>
        <v>29.817750399654898</v>
      </c>
      <c r="Z476" s="9">
        <f t="shared" si="147"/>
        <v>53.783583245984637</v>
      </c>
      <c r="AA476" s="9">
        <f t="shared" si="148"/>
        <v>4.8407175521245307</v>
      </c>
      <c r="AC476" s="9">
        <v>6.0635624960057299</v>
      </c>
      <c r="AD476" s="9">
        <v>6.0635624960057299</v>
      </c>
      <c r="AE476" s="9">
        <f t="shared" si="149"/>
        <v>6.0635624960057299</v>
      </c>
      <c r="AF476" s="9">
        <f t="shared" ca="1" si="143"/>
        <v>0.69160768175001353</v>
      </c>
    </row>
    <row r="477" spans="1:32">
      <c r="A477" s="6">
        <v>8.94066889046508</v>
      </c>
      <c r="B477" s="6">
        <v>-4.3158667500793273</v>
      </c>
      <c r="C477" s="6">
        <v>-2.0671694762925776</v>
      </c>
      <c r="D477" s="6">
        <v>-0.61928602191884174</v>
      </c>
      <c r="E477" s="6">
        <v>12.248288113492867</v>
      </c>
      <c r="F477" s="6">
        <v>2.5317971479791668</v>
      </c>
      <c r="G477" s="6">
        <v>-1.66073234643016</v>
      </c>
      <c r="H477" s="6">
        <v>-4.0617741655573685</v>
      </c>
      <c r="I477" s="40">
        <f>SUMPRODUCT(J477:O477,Results!B$12:G$12)+Results!$E$5*H477-AD477+AE477</f>
        <v>148.22721111566588</v>
      </c>
      <c r="J477" s="9">
        <f>SUMPRODUCT($A477:$F477,Results!$B$15:$G$15)</f>
        <v>84.476328058642849</v>
      </c>
      <c r="K477" s="9">
        <f>SUMPRODUCT($A477:$F477,Results!$B$16:$G$16)</f>
        <v>-11.439631825808384</v>
      </c>
      <c r="L477" s="9">
        <f>SUMPRODUCT($A477:$F477,Results!$B$17:$G$17)</f>
        <v>18.000872472695317</v>
      </c>
      <c r="M477" s="9">
        <f>SUMPRODUCT($A477:$F477,Results!$B$18:$G$18)</f>
        <v>-16.08871589602467</v>
      </c>
      <c r="N477" s="9">
        <f>SUMPRODUCT($A477:$F477,Results!$B$19:$G$19)</f>
        <v>-18.164762202218586</v>
      </c>
      <c r="O477" s="9">
        <f>SUMPRODUCT($A477:$F477,Results!$B$20:$G$20)</f>
        <v>19.901210814809922</v>
      </c>
      <c r="P477" s="9" cm="1">
        <f t="array" ref="P477">SUMPRODUCT(J477:O477,TRANSPOSE(BQ$20:BQ$25))+$AI$20-$BQ$27</f>
        <v>149.08399584434332</v>
      </c>
      <c r="Q477" s="27" cm="1">
        <f t="array" ref="Q477">SUMPRODUCT(J477:O477,TRANSPOSE(EX$20:EX$25))+$AI$20-$EX$27</f>
        <v>175.0289415561883</v>
      </c>
      <c r="R477" s="9">
        <f>I477-Results!$E$5*H477</f>
        <v>172.59785610901008</v>
      </c>
      <c r="S477" s="9" cm="1">
        <f t="array" ref="S477">SUMPRODUCT(J477:O477,TRANSPOSE(AW$28:AW$33))+$AI$20-$AH$26</f>
        <v>102.44783049049603</v>
      </c>
      <c r="T477" s="9">
        <f>SUMPRODUCT(J477:O477,Results!K$9:P$9)</f>
        <v>178.20491047743664</v>
      </c>
      <c r="U477" s="9">
        <f>SUMPRODUCT(J477:O477,Results!K$9:P$9)+$AI$20-$AH$31</f>
        <v>176.62268175636348</v>
      </c>
      <c r="V477" s="9">
        <f t="shared" si="142"/>
        <v>-0.85678472867743949</v>
      </c>
      <c r="W477" s="9">
        <f t="shared" si="144"/>
        <v>-26.801730440522419</v>
      </c>
      <c r="X477" s="9">
        <f t="shared" si="145"/>
        <v>-24.3706449933442</v>
      </c>
      <c r="Y477" s="9">
        <f t="shared" si="146"/>
        <v>45.77938062516985</v>
      </c>
      <c r="Z477" s="9">
        <f t="shared" si="147"/>
        <v>115.48498768857576</v>
      </c>
      <c r="AA477" s="9">
        <f t="shared" si="148"/>
        <v>-28.395470640697596</v>
      </c>
      <c r="AC477" s="9">
        <v>-26.878832677965704</v>
      </c>
      <c r="AD477" s="9">
        <v>-26.878832677965704</v>
      </c>
      <c r="AE477" s="9">
        <f t="shared" si="149"/>
        <v>-26.878832677965704</v>
      </c>
      <c r="AF477" s="9">
        <f t="shared" ca="1" si="143"/>
        <v>0.63403676614251503</v>
      </c>
    </row>
    <row r="478" spans="1:32">
      <c r="A478" s="6">
        <v>15.196480679606463</v>
      </c>
      <c r="B478" s="6">
        <v>5.4256755932509266</v>
      </c>
      <c r="C478" s="6">
        <v>3.1189016921281851</v>
      </c>
      <c r="D478" s="6">
        <v>-0.67797732106187458</v>
      </c>
      <c r="E478" s="6">
        <v>2.7395359908507326</v>
      </c>
      <c r="F478" s="6">
        <v>7.4240636012081547</v>
      </c>
      <c r="G478" s="6">
        <v>-1.8637150042454746</v>
      </c>
      <c r="H478" s="6">
        <v>-4.2647568233726831</v>
      </c>
      <c r="I478" s="40">
        <f>SUMPRODUCT(J478:O478,Results!B$12:G$12)+Results!$E$5*H478-AD478+AE478</f>
        <v>18.446378786753954</v>
      </c>
      <c r="J478" s="9">
        <f>SUMPRODUCT($A478:$F478,Results!$B$15:$G$15)</f>
        <v>57.60231945021021</v>
      </c>
      <c r="K478" s="9">
        <f>SUMPRODUCT($A478:$F478,Results!$B$16:$G$16)</f>
        <v>-52.741742154145321</v>
      </c>
      <c r="L478" s="9">
        <f>SUMPRODUCT($A478:$F478,Results!$B$17:$G$17)</f>
        <v>-7.476968210732986</v>
      </c>
      <c r="M478" s="9">
        <f>SUMPRODUCT($A478:$F478,Results!$B$18:$G$18)</f>
        <v>-4.4915311503198616</v>
      </c>
      <c r="N478" s="9">
        <f>SUMPRODUCT($A478:$F478,Results!$B$19:$G$19)</f>
        <v>-4.9519053500643615</v>
      </c>
      <c r="O478" s="9">
        <f>SUMPRODUCT($A478:$F478,Results!$B$20:$G$20)</f>
        <v>40.156925858833354</v>
      </c>
      <c r="P478" s="9" cm="1">
        <f t="array" ref="P478">SUMPRODUCT(J478:O478,TRANSPOSE(BQ$20:BQ$25))+$AI$20-$BQ$27</f>
        <v>56.013107250080857</v>
      </c>
      <c r="Q478" s="27" cm="1">
        <f t="array" ref="Q478">SUMPRODUCT(J478:O478,TRANSPOSE(EX$20:EX$25))+$AI$20-$EX$27</f>
        <v>44.119583110676288</v>
      </c>
      <c r="R478" s="9">
        <f>I478-Results!$E$5*H478</f>
        <v>44.034919726990054</v>
      </c>
      <c r="S478" s="9" cm="1">
        <f t="array" ref="S478">SUMPRODUCT(J478:O478,TRANSPOSE(AW$28:AW$33))+$AI$20-$AH$26</f>
        <v>54.060614356891136</v>
      </c>
      <c r="T478" s="9">
        <f>SUMPRODUCT(J478:O478,Results!K$9:P$9)</f>
        <v>47.388637189274746</v>
      </c>
      <c r="U478" s="9">
        <f>SUMPRODUCT(J478:O478,Results!K$9:P$9)+$AI$20-$AH$31</f>
        <v>45.806408468201596</v>
      </c>
      <c r="V478" s="9">
        <f t="shared" si="142"/>
        <v>-37.566728463326903</v>
      </c>
      <c r="W478" s="9">
        <f t="shared" si="144"/>
        <v>-25.673204323922334</v>
      </c>
      <c r="X478" s="9">
        <f t="shared" si="145"/>
        <v>-25.588540940236101</v>
      </c>
      <c r="Y478" s="9">
        <f t="shared" si="146"/>
        <v>-35.614235570137183</v>
      </c>
      <c r="Z478" s="9">
        <f t="shared" si="147"/>
        <v>-14.295844640336178</v>
      </c>
      <c r="AA478" s="9">
        <f t="shared" si="148"/>
        <v>-27.360029681447642</v>
      </c>
      <c r="AC478" s="9">
        <v>-25.582593510545351</v>
      </c>
      <c r="AD478" s="9">
        <v>-25.582593510545351</v>
      </c>
      <c r="AE478" s="9">
        <f t="shared" si="149"/>
        <v>-25.582593510545351</v>
      </c>
      <c r="AF478" s="9">
        <f t="shared" ca="1" si="143"/>
        <v>0.40606891299203085</v>
      </c>
    </row>
    <row r="479" spans="1:32">
      <c r="A479" s="6">
        <v>0.91791360117217002</v>
      </c>
      <c r="B479" s="6">
        <v>-0.81561040372194182</v>
      </c>
      <c r="C479" s="6">
        <v>1.6357510940615674</v>
      </c>
      <c r="D479" s="6">
        <v>-0.20871972943063435</v>
      </c>
      <c r="E479" s="6">
        <v>8.123707799597037</v>
      </c>
      <c r="F479" s="6">
        <v>-0.26243835432307439</v>
      </c>
      <c r="G479" s="6">
        <v>-0.43469138130911605</v>
      </c>
      <c r="H479" s="6">
        <v>-2.8357332004363247</v>
      </c>
      <c r="I479" s="40">
        <f>SUMPRODUCT(J479:O479,Results!B$12:G$12)+Results!$E$5*H479-AD479+AE479</f>
        <v>85.56316175589194</v>
      </c>
      <c r="J479" s="9">
        <f>SUMPRODUCT($A479:$F479,Results!$B$15:$G$15)</f>
        <v>38.782388289392649</v>
      </c>
      <c r="K479" s="9">
        <f>SUMPRODUCT($A479:$F479,Results!$B$16:$G$16)</f>
        <v>1.7932264502796922</v>
      </c>
      <c r="L479" s="9">
        <f>SUMPRODUCT($A479:$F479,Results!$B$17:$G$17)</f>
        <v>21.086580156303601</v>
      </c>
      <c r="M479" s="9">
        <f>SUMPRODUCT($A479:$F479,Results!$B$18:$G$18)</f>
        <v>-15.316981715009035</v>
      </c>
      <c r="N479" s="9">
        <f>SUMPRODUCT($A479:$F479,Results!$B$19:$G$19)</f>
        <v>-23.807496133614372</v>
      </c>
      <c r="O479" s="9">
        <f>SUMPRODUCT($A479:$F479,Results!$B$20:$G$20)</f>
        <v>2.1205204040343499</v>
      </c>
      <c r="P479" s="9" cm="1">
        <f t="array" ref="P479">SUMPRODUCT(J479:O479,TRANSPOSE(BQ$20:BQ$25))+$AI$20-$BQ$27</f>
        <v>85.576836081271409</v>
      </c>
      <c r="Q479" s="27" cm="1">
        <f t="array" ref="Q479">SUMPRODUCT(J479:O479,TRANSPOSE(EX$20:EX$25))+$AI$20-$EX$27</f>
        <v>102.71628581664973</v>
      </c>
      <c r="R479" s="9">
        <f>I479-Results!$E$5*H479</f>
        <v>102.57756095850989</v>
      </c>
      <c r="S479" s="9" cm="1">
        <f t="array" ref="S479">SUMPRODUCT(J479:O479,TRANSPOSE(AW$28:AW$33))+$AI$20-$AH$26</f>
        <v>68.563407193580687</v>
      </c>
      <c r="T479" s="9">
        <f>SUMPRODUCT(J479:O479,Results!K$9:P$9)</f>
        <v>105.67058446421829</v>
      </c>
      <c r="U479" s="9">
        <f>SUMPRODUCT(J479:O479,Results!K$9:P$9)+$AI$20-$AH$31</f>
        <v>104.08835574314514</v>
      </c>
      <c r="V479" s="9">
        <f t="shared" si="142"/>
        <v>-1.367432537946911E-2</v>
      </c>
      <c r="W479" s="9">
        <f t="shared" si="144"/>
        <v>-17.15312406075779</v>
      </c>
      <c r="X479" s="9">
        <f t="shared" si="145"/>
        <v>-17.014399202617952</v>
      </c>
      <c r="Y479" s="9">
        <f t="shared" si="146"/>
        <v>16.999754562311253</v>
      </c>
      <c r="Z479" s="9">
        <f t="shared" si="147"/>
        <v>52.820938328801809</v>
      </c>
      <c r="AA479" s="9">
        <f t="shared" si="148"/>
        <v>-18.525193987253203</v>
      </c>
      <c r="AC479" s="9">
        <v>-17.245850961569005</v>
      </c>
      <c r="AD479" s="9">
        <v>-17.245850961569005</v>
      </c>
      <c r="AE479" s="9">
        <f t="shared" si="149"/>
        <v>-17.245850961569005</v>
      </c>
      <c r="AF479" s="9">
        <f t="shared" ca="1" si="143"/>
        <v>0.32533290620841926</v>
      </c>
    </row>
    <row r="480" spans="1:32">
      <c r="A480" s="6">
        <v>14.216518378370745</v>
      </c>
      <c r="B480" s="6">
        <v>-0.98322266018280602</v>
      </c>
      <c r="C480" s="6">
        <v>3.9661693112981542</v>
      </c>
      <c r="D480" s="6">
        <v>8.5324438507149338</v>
      </c>
      <c r="E480" s="6">
        <v>0.90055318998538225</v>
      </c>
      <c r="F480" s="6">
        <v>-1.840626797161002</v>
      </c>
      <c r="G480" s="6">
        <v>6.9520520778151633</v>
      </c>
      <c r="H480" s="6">
        <v>4.5510102586879544</v>
      </c>
      <c r="I480" s="40">
        <f>SUMPRODUCT(J480:O480,Results!B$12:G$12)+Results!$E$5*H480-AD480+AE480</f>
        <v>102.80379328018738</v>
      </c>
      <c r="J480" s="9">
        <f>SUMPRODUCT($A480:$F480,Results!$B$15:$G$15)</f>
        <v>57.145591890137048</v>
      </c>
      <c r="K480" s="9">
        <f>SUMPRODUCT($A480:$F480,Results!$B$16:$G$16)</f>
        <v>-48.215760248860363</v>
      </c>
      <c r="L480" s="9">
        <f>SUMPRODUCT($A480:$F480,Results!$B$17:$G$17)</f>
        <v>-23.612237095384565</v>
      </c>
      <c r="M480" s="9">
        <f>SUMPRODUCT($A480:$F480,Results!$B$18:$G$18)</f>
        <v>-8.2867988140500231</v>
      </c>
      <c r="N480" s="9">
        <f>SUMPRODUCT($A480:$F480,Results!$B$19:$G$19)</f>
        <v>-16.31602857444506</v>
      </c>
      <c r="O480" s="9">
        <f>SUMPRODUCT($A480:$F480,Results!$B$20:$G$20)</f>
        <v>56.648578010925128</v>
      </c>
      <c r="P480" s="9" cm="1">
        <f t="array" ref="P480">SUMPRODUCT(J480:O480,TRANSPOSE(BQ$20:BQ$25))+$AI$20-$BQ$27</f>
        <v>61.814841257806599</v>
      </c>
      <c r="Q480" s="27" cm="1">
        <f t="array" ref="Q480">SUMPRODUCT(J480:O480,TRANSPOSE(EX$20:EX$25))+$AI$20-$EX$27</f>
        <v>74.456549430965765</v>
      </c>
      <c r="R480" s="9">
        <f>I480-Results!$E$5*H480</f>
        <v>75.497731728059648</v>
      </c>
      <c r="S480" s="9" cm="1">
        <f t="array" ref="S480">SUMPRODUCT(J480:O480,TRANSPOSE(AW$28:AW$33))+$AI$20-$AH$26</f>
        <v>59.67446908329552</v>
      </c>
      <c r="T480" s="9">
        <f>SUMPRODUCT(J480:O480,Results!K$9:P$9)</f>
        <v>75.558920979055387</v>
      </c>
      <c r="U480" s="9">
        <f>SUMPRODUCT(J480:O480,Results!K$9:P$9)+$AI$20-$AH$31</f>
        <v>73.976692257982222</v>
      </c>
      <c r="V480" s="9">
        <f t="shared" si="142"/>
        <v>40.988952022380779</v>
      </c>
      <c r="W480" s="9">
        <f t="shared" si="144"/>
        <v>28.347243849221613</v>
      </c>
      <c r="X480" s="9">
        <f t="shared" si="145"/>
        <v>27.30606155212773</v>
      </c>
      <c r="Y480" s="9">
        <f t="shared" si="146"/>
        <v>43.129324196891858</v>
      </c>
      <c r="Z480" s="9">
        <f t="shared" si="147"/>
        <v>70.06156985309724</v>
      </c>
      <c r="AA480" s="9">
        <f t="shared" si="148"/>
        <v>28.827101022205156</v>
      </c>
      <c r="AC480" s="9">
        <v>28.305087145121817</v>
      </c>
      <c r="AD480" s="9">
        <v>28.305087145121817</v>
      </c>
      <c r="AE480" s="9">
        <f t="shared" si="149"/>
        <v>28.305087145121817</v>
      </c>
      <c r="AF480" s="9">
        <f t="shared" ca="1" si="143"/>
        <v>0.42668761586099768</v>
      </c>
    </row>
    <row r="481" spans="1:32">
      <c r="A481" s="6">
        <v>6.179817766532123</v>
      </c>
      <c r="B481" s="6">
        <v>1.8867186345817115</v>
      </c>
      <c r="C481" s="6">
        <v>0.3365287109302918</v>
      </c>
      <c r="D481" s="6">
        <v>10.79919890597664</v>
      </c>
      <c r="E481" s="6">
        <v>2.8452582906800852</v>
      </c>
      <c r="F481" s="6">
        <v>5.7468376379559523</v>
      </c>
      <c r="G481" s="6">
        <v>7.8303866963179471</v>
      </c>
      <c r="H481" s="6">
        <v>5.4293448771907382</v>
      </c>
      <c r="I481" s="40">
        <f>SUMPRODUCT(J481:O481,Results!B$12:G$12)+Results!$E$5*H481-AD481+AE481</f>
        <v>93.412966984155531</v>
      </c>
      <c r="J481" s="9">
        <f>SUMPRODUCT($A481:$F481,Results!$B$15:$G$15)</f>
        <v>23.760747459815295</v>
      </c>
      <c r="K481" s="9">
        <f>SUMPRODUCT($A481:$F481,Results!$B$16:$G$16)</f>
        <v>-21.169951984765916</v>
      </c>
      <c r="L481" s="9">
        <f>SUMPRODUCT($A481:$F481,Results!$B$17:$G$17)</f>
        <v>15.052418441139279</v>
      </c>
      <c r="M481" s="9">
        <f>SUMPRODUCT($A481:$F481,Results!$B$18:$G$18)</f>
        <v>11.860503186157125</v>
      </c>
      <c r="N481" s="9">
        <f>SUMPRODUCT($A481:$F481,Results!$B$19:$G$19)</f>
        <v>-13.812381532703876</v>
      </c>
      <c r="O481" s="9">
        <f>SUMPRODUCT($A481:$F481,Results!$B$20:$G$20)</f>
        <v>36.132334077396216</v>
      </c>
      <c r="P481" s="9" cm="1">
        <f t="array" ref="P481">SUMPRODUCT(J481:O481,TRANSPOSE(BQ$20:BQ$25))+$AI$20-$BQ$27</f>
        <v>61.553106317051551</v>
      </c>
      <c r="Q481" s="27" cm="1">
        <f t="array" ref="Q481">SUMPRODUCT(J481:O481,TRANSPOSE(EX$20:EX$25))+$AI$20-$EX$27</f>
        <v>63.474159121937049</v>
      </c>
      <c r="R481" s="9">
        <f>I481-Results!$E$5*H481</f>
        <v>60.836897721011098</v>
      </c>
      <c r="S481" s="9" cm="1">
        <f t="array" ref="S481">SUMPRODUCT(J481:O481,TRANSPOSE(AW$28:AW$33))+$AI$20-$AH$26</f>
        <v>40.94977130465405</v>
      </c>
      <c r="T481" s="9">
        <f>SUMPRODUCT(J481:O481,Results!K$9:P$9)</f>
        <v>63.472564744254456</v>
      </c>
      <c r="U481" s="9">
        <f>SUMPRODUCT(J481:O481,Results!K$9:P$9)+$AI$20-$AH$31</f>
        <v>61.890336023181305</v>
      </c>
      <c r="V481" s="9">
        <f t="shared" si="142"/>
        <v>31.85986066710398</v>
      </c>
      <c r="W481" s="9">
        <f t="shared" si="144"/>
        <v>29.938807862218482</v>
      </c>
      <c r="X481" s="9">
        <f t="shared" si="145"/>
        <v>32.576069263144433</v>
      </c>
      <c r="Y481" s="9">
        <f t="shared" si="146"/>
        <v>52.463195679501482</v>
      </c>
      <c r="Z481" s="9">
        <f t="shared" si="147"/>
        <v>60.6707435570654</v>
      </c>
      <c r="AA481" s="9">
        <f t="shared" si="148"/>
        <v>31.522630960974226</v>
      </c>
      <c r="AC481" s="9">
        <v>29.982783646844354</v>
      </c>
      <c r="AD481" s="9">
        <v>29.982783646844354</v>
      </c>
      <c r="AE481" s="9">
        <f t="shared" si="149"/>
        <v>29.982783646844354</v>
      </c>
      <c r="AF481" s="9">
        <f t="shared" ca="1" si="143"/>
        <v>0.12068011271214818</v>
      </c>
    </row>
    <row r="482" spans="1:32">
      <c r="A482" s="6">
        <v>4.8616144181165444</v>
      </c>
      <c r="B482" s="6">
        <v>-1.1134741774658106</v>
      </c>
      <c r="C482" s="6">
        <v>4.3117368251153785</v>
      </c>
      <c r="D482" s="6">
        <v>-0.53575588254941509</v>
      </c>
      <c r="E482" s="6">
        <v>0.7075490357021923</v>
      </c>
      <c r="F482" s="6">
        <v>2.8299087395715676</v>
      </c>
      <c r="G482" s="6">
        <v>3.7234726328792784</v>
      </c>
      <c r="H482" s="6">
        <v>1.3224308137520699</v>
      </c>
      <c r="I482" s="40">
        <f>SUMPRODUCT(J482:O482,Results!B$12:G$12)+Results!$E$5*H482-AD482+AE482</f>
        <v>23.540614544218897</v>
      </c>
      <c r="J482" s="9">
        <f>SUMPRODUCT($A482:$F482,Results!$B$15:$G$15)</f>
        <v>30.332849218589896</v>
      </c>
      <c r="K482" s="9">
        <f>SUMPRODUCT($A482:$F482,Results!$B$16:$G$16)</f>
        <v>-16.915001461686717</v>
      </c>
      <c r="L482" s="9">
        <f>SUMPRODUCT($A482:$F482,Results!$B$17:$G$17)</f>
        <v>-6.5849207212056768</v>
      </c>
      <c r="M482" s="9">
        <f>SUMPRODUCT($A482:$F482,Results!$B$18:$G$18)</f>
        <v>-11.996133570165686</v>
      </c>
      <c r="N482" s="9">
        <f>SUMPRODUCT($A482:$F482,Results!$B$19:$G$19)</f>
        <v>-12.056896812685142</v>
      </c>
      <c r="O482" s="9">
        <f>SUMPRODUCT($A482:$F482,Results!$B$20:$G$20)</f>
        <v>3.2979086392516317</v>
      </c>
      <c r="P482" s="9" cm="1">
        <f t="array" ref="P482">SUMPRODUCT(J482:O482,TRANSPOSE(BQ$20:BQ$25))+$AI$20-$BQ$27</f>
        <v>20.328236946710994</v>
      </c>
      <c r="Q482" s="27" cm="1">
        <f t="array" ref="Q482">SUMPRODUCT(J482:O482,TRANSPOSE(EX$20:EX$25))+$AI$20-$EX$27</f>
        <v>15.980976123487054</v>
      </c>
      <c r="R482" s="9">
        <f>I482-Results!$E$5*H482</f>
        <v>15.606029661706478</v>
      </c>
      <c r="S482" s="9" cm="1">
        <f t="array" ref="S482">SUMPRODUCT(J482:O482,TRANSPOSE(AW$28:AW$33))+$AI$20-$AH$26</f>
        <v>31.09367253185367</v>
      </c>
      <c r="T482" s="9">
        <f>SUMPRODUCT(J482:O482,Results!K$9:P$9)</f>
        <v>16.628141556917743</v>
      </c>
      <c r="U482" s="9">
        <f>SUMPRODUCT(J482:O482,Results!K$9:P$9)+$AI$20-$AH$31</f>
        <v>15.045912835844589</v>
      </c>
      <c r="V482" s="9">
        <f t="shared" si="142"/>
        <v>3.2123775975079027</v>
      </c>
      <c r="W482" s="9">
        <f t="shared" si="144"/>
        <v>7.5596384207318437</v>
      </c>
      <c r="X482" s="9">
        <f t="shared" si="145"/>
        <v>7.9345848825124197</v>
      </c>
      <c r="Y482" s="9">
        <f t="shared" si="146"/>
        <v>-7.553057987634773</v>
      </c>
      <c r="Z482" s="9">
        <f t="shared" si="147"/>
        <v>-9.2016088828712341</v>
      </c>
      <c r="AA482" s="9">
        <f t="shared" si="148"/>
        <v>8.4947017083743077</v>
      </c>
      <c r="AC482" s="9">
        <v>7.5981340673541382</v>
      </c>
      <c r="AD482" s="9">
        <v>7.5981340673541382</v>
      </c>
      <c r="AE482" s="9">
        <f t="shared" si="149"/>
        <v>7.5981340673541382</v>
      </c>
      <c r="AF482" s="9">
        <f t="shared" ca="1" si="143"/>
        <v>9.0545457312034228E-2</v>
      </c>
    </row>
    <row r="483" spans="1:32">
      <c r="A483" s="6">
        <v>2.874092327464405</v>
      </c>
      <c r="B483" s="6">
        <v>3.3193733724344985</v>
      </c>
      <c r="C483" s="6">
        <v>2.1538122616080715</v>
      </c>
      <c r="D483" s="6">
        <v>7.4842390943748747</v>
      </c>
      <c r="E483" s="6">
        <v>0.26050374582743402</v>
      </c>
      <c r="F483" s="6">
        <v>-0.28942609439414385</v>
      </c>
      <c r="G483" s="6">
        <v>-0.43940132609643046</v>
      </c>
      <c r="H483" s="6">
        <v>-2.8404431452236389</v>
      </c>
      <c r="I483" s="40">
        <f>SUMPRODUCT(J483:O483,Results!B$12:G$12)+Results!$E$5*H483-AD483+AE483</f>
        <v>6.7776326508269165</v>
      </c>
      <c r="J483" s="9">
        <f>SUMPRODUCT($A483:$F483,Results!$B$15:$G$15)</f>
        <v>3.151004260800061</v>
      </c>
      <c r="K483" s="9">
        <f>SUMPRODUCT($A483:$F483,Results!$B$16:$G$16)</f>
        <v>-16.625953671693164</v>
      </c>
      <c r="L483" s="9">
        <f>SUMPRODUCT($A483:$F483,Results!$B$17:$G$17)</f>
        <v>3.9277689149385866</v>
      </c>
      <c r="M483" s="9">
        <f>SUMPRODUCT($A483:$F483,Results!$B$18:$G$18)</f>
        <v>4.9711081977725771</v>
      </c>
      <c r="N483" s="9">
        <f>SUMPRODUCT($A483:$F483,Results!$B$19:$G$19)</f>
        <v>-12.259536092444085</v>
      </c>
      <c r="O483" s="9">
        <f>SUMPRODUCT($A483:$F483,Results!$B$20:$G$20)</f>
        <v>27.921275806098809</v>
      </c>
      <c r="P483" s="9" cm="1">
        <f t="array" ref="P483">SUMPRODUCT(J483:O483,TRANSPOSE(BQ$20:BQ$25))+$AI$20-$BQ$27</f>
        <v>18.549659286434093</v>
      </c>
      <c r="Q483" s="27" cm="1">
        <f t="array" ref="Q483">SUMPRODUCT(J483:O483,TRANSPOSE(EX$20:EX$25))+$AI$20-$EX$27</f>
        <v>22.868103366431292</v>
      </c>
      <c r="R483" s="9">
        <f>I483-Results!$E$5*H483</f>
        <v>23.820291522168752</v>
      </c>
      <c r="S483" s="9" cm="1">
        <f t="array" ref="S483">SUMPRODUCT(J483:O483,TRANSPOSE(AW$28:AW$33))+$AI$20-$AH$26</f>
        <v>18.002349660888676</v>
      </c>
      <c r="T483" s="9">
        <f>SUMPRODUCT(J483:O483,Results!K$9:P$9)</f>
        <v>23.86737838360888</v>
      </c>
      <c r="U483" s="9">
        <f>SUMPRODUCT(J483:O483,Results!K$9:P$9)+$AI$20-$AH$31</f>
        <v>22.285149662535723</v>
      </c>
      <c r="V483" s="9">
        <f t="shared" si="142"/>
        <v>-11.772026635607176</v>
      </c>
      <c r="W483" s="9">
        <f t="shared" si="144"/>
        <v>-16.090470715604376</v>
      </c>
      <c r="X483" s="9">
        <f t="shared" si="145"/>
        <v>-17.042658871341835</v>
      </c>
      <c r="Y483" s="9">
        <f t="shared" si="146"/>
        <v>-11.224717010061759</v>
      </c>
      <c r="Z483" s="9">
        <f t="shared" si="147"/>
        <v>-25.964590776263215</v>
      </c>
      <c r="AA483" s="9">
        <f t="shared" si="148"/>
        <v>-15.507517011708806</v>
      </c>
      <c r="AC483" s="9">
        <v>-16.121200773514907</v>
      </c>
      <c r="AD483" s="9">
        <v>-16.121200773514907</v>
      </c>
      <c r="AE483" s="9">
        <f t="shared" si="149"/>
        <v>-16.121200773514907</v>
      </c>
      <c r="AF483" s="9">
        <f t="shared" ca="1" si="143"/>
        <v>0.79260892861409282</v>
      </c>
    </row>
    <row r="484" spans="1:32">
      <c r="A484" s="6">
        <v>1.7924034451020616</v>
      </c>
      <c r="B484" s="6">
        <v>2.706762578204887</v>
      </c>
      <c r="C484" s="6">
        <v>2.8957562270416242</v>
      </c>
      <c r="D484" s="6">
        <v>-1.0826038651621008</v>
      </c>
      <c r="E484" s="6">
        <v>0.54031000413413688</v>
      </c>
      <c r="F484" s="6">
        <v>2.4390607300125571</v>
      </c>
      <c r="G484" s="6">
        <v>6.0379592750453766</v>
      </c>
      <c r="H484" s="6">
        <v>3.6369174559181681</v>
      </c>
      <c r="I484" s="40">
        <f>SUMPRODUCT(J484:O484,Results!B$12:G$12)+Results!$E$5*H484-AD484+AE484</f>
        <v>19.725617820988038</v>
      </c>
      <c r="J484" s="9">
        <f>SUMPRODUCT($A484:$F484,Results!$B$15:$G$15)</f>
        <v>8.0509427889527512</v>
      </c>
      <c r="K484" s="9">
        <f>SUMPRODUCT($A484:$F484,Results!$B$16:$G$16)</f>
        <v>-10.608281973783884</v>
      </c>
      <c r="L484" s="9">
        <f>SUMPRODUCT($A484:$F484,Results!$B$17:$G$17)</f>
        <v>2.7580204619216779</v>
      </c>
      <c r="M484" s="9">
        <f>SUMPRODUCT($A484:$F484,Results!$B$18:$G$18)</f>
        <v>-4.3597097781576037</v>
      </c>
      <c r="N484" s="9">
        <f>SUMPRODUCT($A484:$F484,Results!$B$19:$G$19)</f>
        <v>-7.0974994486633607</v>
      </c>
      <c r="O484" s="9">
        <f>SUMPRODUCT($A484:$F484,Results!$B$20:$G$20)</f>
        <v>1.6299519551457831</v>
      </c>
      <c r="P484" s="9" cm="1">
        <f t="array" ref="P484">SUMPRODUCT(J484:O484,TRANSPOSE(BQ$20:BQ$25))+$AI$20-$BQ$27</f>
        <v>3.3884464261931271</v>
      </c>
      <c r="Q484" s="27" cm="1">
        <f t="array" ref="Q484">SUMPRODUCT(J484:O484,TRANSPOSE(EX$20:EX$25))+$AI$20-$EX$27</f>
        <v>-2.7684758900061048</v>
      </c>
      <c r="R484" s="9">
        <f>I484-Results!$E$5*H484</f>
        <v>-2.0958869145209711</v>
      </c>
      <c r="S484" s="9" cm="1">
        <f t="array" ref="S484">SUMPRODUCT(J484:O484,TRANSPOSE(AW$28:AW$33))+$AI$20-$AH$26</f>
        <v>12.46037510581386</v>
      </c>
      <c r="T484" s="9">
        <f>SUMPRODUCT(J484:O484,Results!K$9:P$9)</f>
        <v>-1.2174341666139399</v>
      </c>
      <c r="U484" s="9">
        <f>SUMPRODUCT(J484:O484,Results!K$9:P$9)+$AI$20-$AH$31</f>
        <v>-2.7996628876870986</v>
      </c>
      <c r="V484" s="9">
        <f t="shared" si="142"/>
        <v>16.337171394794911</v>
      </c>
      <c r="W484" s="9">
        <f t="shared" si="144"/>
        <v>22.494093710994143</v>
      </c>
      <c r="X484" s="9">
        <f t="shared" si="145"/>
        <v>21.821504735509009</v>
      </c>
      <c r="Y484" s="9">
        <f t="shared" si="146"/>
        <v>7.2652427151741783</v>
      </c>
      <c r="Z484" s="9">
        <f t="shared" si="147"/>
        <v>-13.016605606102093</v>
      </c>
      <c r="AA484" s="9">
        <f t="shared" si="148"/>
        <v>22.525280708675137</v>
      </c>
      <c r="AC484" s="9">
        <v>22.516044997484933</v>
      </c>
      <c r="AD484" s="9">
        <v>22.516044997484933</v>
      </c>
      <c r="AE484" s="9">
        <f t="shared" si="149"/>
        <v>22.516044997484933</v>
      </c>
      <c r="AF484" s="9">
        <f t="shared" ca="1" si="143"/>
        <v>0.62065235740309455</v>
      </c>
    </row>
    <row r="485" spans="1:32">
      <c r="A485" s="6">
        <v>2.6541328867682568</v>
      </c>
      <c r="B485" s="6">
        <v>-4.9463269844748732</v>
      </c>
      <c r="C485" s="6">
        <v>11.59833789257693</v>
      </c>
      <c r="D485" s="6">
        <v>0.68146725912065875</v>
      </c>
      <c r="E485" s="6">
        <v>8.2259756093513463</v>
      </c>
      <c r="F485" s="6">
        <v>3.1159016343922596</v>
      </c>
      <c r="G485" s="6">
        <v>6.3568153630720916</v>
      </c>
      <c r="H485" s="6">
        <v>3.9557735439448831</v>
      </c>
      <c r="I485" s="40">
        <f>SUMPRODUCT(J485:O485,Results!B$12:G$12)+Results!$E$5*H485-AD485+AE485</f>
        <v>134.47854397083861</v>
      </c>
      <c r="J485" s="9">
        <f>SUMPRODUCT($A485:$F485,Results!$B$15:$G$15)</f>
        <v>72.089380989206504</v>
      </c>
      <c r="K485" s="9">
        <f>SUMPRODUCT($A485:$F485,Results!$B$16:$G$16)</f>
        <v>-8.5396768322282472</v>
      </c>
      <c r="L485" s="9">
        <f>SUMPRODUCT($A485:$F485,Results!$B$17:$G$17)</f>
        <v>16.082330874049539</v>
      </c>
      <c r="M485" s="9">
        <f>SUMPRODUCT($A485:$F485,Results!$B$18:$G$18)</f>
        <v>-40.089930811434286</v>
      </c>
      <c r="N485" s="9">
        <f>SUMPRODUCT($A485:$F485,Results!$B$19:$G$19)</f>
        <v>-55.953399500627967</v>
      </c>
      <c r="O485" s="9">
        <f>SUMPRODUCT($A485:$F485,Results!$B$20:$G$20)</f>
        <v>-12.634174225428428</v>
      </c>
      <c r="P485" s="9" cm="1">
        <f t="array" ref="P485">SUMPRODUCT(J485:O485,TRANSPOSE(BQ$20:BQ$25))+$AI$20-$BQ$27</f>
        <v>107.56907582853634</v>
      </c>
      <c r="Q485" s="27" cm="1">
        <f t="array" ref="Q485">SUMPRODUCT(J485:O485,TRANSPOSE(EX$20:EX$25))+$AI$20-$EX$27</f>
        <v>112.79834982080271</v>
      </c>
      <c r="R485" s="9">
        <f>I485-Results!$E$5*H485</f>
        <v>110.74390270716931</v>
      </c>
      <c r="S485" s="9" cm="1">
        <f t="array" ref="S485">SUMPRODUCT(J485:O485,TRANSPOSE(AW$28:AW$33))+$AI$20-$AH$26</f>
        <v>123.85705246761022</v>
      </c>
      <c r="T485" s="9">
        <f>SUMPRODUCT(J485:O485,Results!K$9:P$9)</f>
        <v>114.52965152230277</v>
      </c>
      <c r="U485" s="9">
        <f>SUMPRODUCT(J485:O485,Results!K$9:P$9)+$AI$20-$AH$31</f>
        <v>112.94742280122961</v>
      </c>
      <c r="V485" s="9">
        <f t="shared" si="142"/>
        <v>26.909468142302273</v>
      </c>
      <c r="W485" s="9">
        <f t="shared" si="144"/>
        <v>21.680194150035902</v>
      </c>
      <c r="X485" s="9">
        <f t="shared" si="145"/>
        <v>23.734641263669303</v>
      </c>
      <c r="Y485" s="9">
        <f t="shared" si="146"/>
        <v>10.621491503228398</v>
      </c>
      <c r="Z485" s="9">
        <f t="shared" si="147"/>
        <v>101.73632054374849</v>
      </c>
      <c r="AA485" s="9">
        <f t="shared" si="148"/>
        <v>21.531121169609008</v>
      </c>
      <c r="AC485" s="9">
        <v>21.665830937026357</v>
      </c>
      <c r="AD485" s="9">
        <v>21.665830937026357</v>
      </c>
      <c r="AE485" s="9">
        <f t="shared" si="149"/>
        <v>21.665830937026357</v>
      </c>
      <c r="AF485" s="9">
        <f t="shared" ca="1" si="143"/>
        <v>0.69855368296700016</v>
      </c>
    </row>
    <row r="486" spans="1:32">
      <c r="A486" s="6">
        <v>1.6082761071770528</v>
      </c>
      <c r="B486" s="6">
        <v>-9.580932456703535E-2</v>
      </c>
      <c r="C486" s="6">
        <v>4.3664738490000445</v>
      </c>
      <c r="D486" s="6">
        <v>0.59634110839568311</v>
      </c>
      <c r="E486" s="6">
        <v>6.0480538927334422</v>
      </c>
      <c r="F486" s="6">
        <v>0.59420259070484538</v>
      </c>
      <c r="G486" s="6">
        <v>1.5789662403644968</v>
      </c>
      <c r="H486" s="6">
        <v>-0.82207557876271165</v>
      </c>
      <c r="I486" s="40">
        <f>SUMPRODUCT(J486:O486,Results!B$12:G$12)+Results!$E$5*H486-AD486+AE486</f>
        <v>73.013565243832304</v>
      </c>
      <c r="J486" s="9">
        <f>SUMPRODUCT($A486:$F486,Results!$B$15:$G$15)</f>
        <v>36.126381205263122</v>
      </c>
      <c r="K486" s="9">
        <f>SUMPRODUCT($A486:$F486,Results!$B$16:$G$16)</f>
        <v>-5.4031327090632608</v>
      </c>
      <c r="L486" s="9">
        <f>SUMPRODUCT($A486:$F486,Results!$B$17:$G$17)</f>
        <v>15.293411242380888</v>
      </c>
      <c r="M486" s="9">
        <f>SUMPRODUCT($A486:$F486,Results!$B$18:$G$18)</f>
        <v>-17.110133601188387</v>
      </c>
      <c r="N486" s="9">
        <f>SUMPRODUCT($A486:$F486,Results!$B$19:$G$19)</f>
        <v>-27.544114120668603</v>
      </c>
      <c r="O486" s="9">
        <f>SUMPRODUCT($A486:$F486,Results!$B$20:$G$20)</f>
        <v>2.5108525232049477</v>
      </c>
      <c r="P486" s="9" cm="1">
        <f t="array" ref="P486">SUMPRODUCT(J486:O486,TRANSPOSE(BQ$20:BQ$25))+$AI$20-$BQ$27</f>
        <v>68.681606804891317</v>
      </c>
      <c r="Q486" s="27" cm="1">
        <f t="array" ref="Q486">SUMPRODUCT(J486:O486,TRANSPOSE(EX$20:EX$25))+$AI$20-$EX$27</f>
        <v>77.914880948731877</v>
      </c>
      <c r="R486" s="9">
        <f>I486-Results!$E$5*H486</f>
        <v>77.946018716408574</v>
      </c>
      <c r="S486" s="9" cm="1">
        <f t="array" ref="S486">SUMPRODUCT(J486:O486,TRANSPOSE(AW$28:AW$33))+$AI$20-$AH$26</f>
        <v>66.478551382701212</v>
      </c>
      <c r="T486" s="9">
        <f>SUMPRODUCT(J486:O486,Results!K$9:P$9)</f>
        <v>80.420010600138852</v>
      </c>
      <c r="U486" s="9">
        <f>SUMPRODUCT(J486:O486,Results!K$9:P$9)+$AI$20-$AH$31</f>
        <v>78.837781879065687</v>
      </c>
      <c r="V486" s="9">
        <f t="shared" si="142"/>
        <v>4.3319584389409869</v>
      </c>
      <c r="W486" s="9">
        <f t="shared" si="144"/>
        <v>-4.9013157048995737</v>
      </c>
      <c r="X486" s="9">
        <f t="shared" si="145"/>
        <v>-4.9324534725762703</v>
      </c>
      <c r="Y486" s="9">
        <f t="shared" si="146"/>
        <v>6.5350138611310911</v>
      </c>
      <c r="Z486" s="9">
        <f t="shared" si="147"/>
        <v>40.271341816742172</v>
      </c>
      <c r="AA486" s="9">
        <f t="shared" si="148"/>
        <v>-5.824216635233384</v>
      </c>
      <c r="AC486" s="9">
        <v>-4.9573579754363237</v>
      </c>
      <c r="AD486" s="9">
        <v>-4.9573579754363237</v>
      </c>
      <c r="AE486" s="9">
        <f t="shared" si="149"/>
        <v>-4.9573579754363237</v>
      </c>
      <c r="AF486" s="9">
        <f t="shared" ca="1" si="143"/>
        <v>0.67909664172302464</v>
      </c>
    </row>
    <row r="487" spans="1:32">
      <c r="A487" s="6">
        <v>-1.48003578602577</v>
      </c>
      <c r="B487" s="6">
        <v>-0.43821927412057249</v>
      </c>
      <c r="C487" s="6">
        <v>4.7351526794557248</v>
      </c>
      <c r="D487" s="6">
        <v>0.4358792751700048</v>
      </c>
      <c r="E487" s="6">
        <v>2.7854884455342819</v>
      </c>
      <c r="F487" s="6">
        <v>2.1397587095476407</v>
      </c>
      <c r="G487" s="6">
        <v>-1.4799425715543919</v>
      </c>
      <c r="H487" s="6">
        <v>-3.8809843906816006</v>
      </c>
      <c r="I487" s="40">
        <f>SUMPRODUCT(J487:O487,Results!B$12:G$12)+Results!$E$5*H487-AD487+AE487</f>
        <v>3.7139370473753175</v>
      </c>
      <c r="J487" s="9">
        <f>SUMPRODUCT($A487:$F487,Results!$B$15:$G$15)</f>
        <v>14.797064158015125</v>
      </c>
      <c r="K487" s="9">
        <f>SUMPRODUCT($A487:$F487,Results!$B$16:$G$16)</f>
        <v>2.2283394765894378</v>
      </c>
      <c r="L487" s="9">
        <f>SUMPRODUCT($A487:$F487,Results!$B$17:$G$17)</f>
        <v>13.094753316673678</v>
      </c>
      <c r="M487" s="9">
        <f>SUMPRODUCT($A487:$F487,Results!$B$18:$G$18)</f>
        <v>-12.33466485513774</v>
      </c>
      <c r="N487" s="9">
        <f>SUMPRODUCT($A487:$F487,Results!$B$19:$G$19)</f>
        <v>-22.317931555205817</v>
      </c>
      <c r="O487" s="9">
        <f>SUMPRODUCT($A487:$F487,Results!$B$20:$G$20)</f>
        <v>-11.050322709915436</v>
      </c>
      <c r="P487" s="9" cm="1">
        <f t="array" ref="P487">SUMPRODUCT(J487:O487,TRANSPOSE(BQ$20:BQ$25))+$AI$20-$BQ$27</f>
        <v>28.127815889264262</v>
      </c>
      <c r="Q487" s="27" cm="1">
        <f t="array" ref="Q487">SUMPRODUCT(J487:O487,TRANSPOSE(EX$20:EX$25))+$AI$20-$EX$27</f>
        <v>27.573052531561245</v>
      </c>
      <c r="R487" s="9">
        <f>I487-Results!$E$5*H487</f>
        <v>26.999843391464921</v>
      </c>
      <c r="S487" s="9" cm="1">
        <f t="array" ref="S487">SUMPRODUCT(J487:O487,TRANSPOSE(AW$28:AW$33))+$AI$20-$AH$26</f>
        <v>36.951197713088803</v>
      </c>
      <c r="T487" s="9">
        <f>SUMPRODUCT(J487:O487,Results!K$9:P$9)</f>
        <v>28.505328423780355</v>
      </c>
      <c r="U487" s="9">
        <f>SUMPRODUCT(J487:O487,Results!K$9:P$9)+$AI$20-$AH$31</f>
        <v>26.923099702707198</v>
      </c>
      <c r="V487" s="9">
        <f t="shared" si="142"/>
        <v>-24.413878841888945</v>
      </c>
      <c r="W487" s="9">
        <f t="shared" si="144"/>
        <v>-23.859115484185928</v>
      </c>
      <c r="X487" s="9">
        <f t="shared" si="145"/>
        <v>-23.285906344089604</v>
      </c>
      <c r="Y487" s="9">
        <f t="shared" si="146"/>
        <v>-33.237260665713485</v>
      </c>
      <c r="Z487" s="9">
        <f t="shared" si="147"/>
        <v>-29.028286379714814</v>
      </c>
      <c r="AA487" s="9">
        <f t="shared" si="148"/>
        <v>-23.20916265533188</v>
      </c>
      <c r="AC487" s="9">
        <v>-23.859670261964212</v>
      </c>
      <c r="AD487" s="9">
        <v>-23.859670261964212</v>
      </c>
      <c r="AE487" s="9">
        <f t="shared" si="149"/>
        <v>-23.859670261964212</v>
      </c>
      <c r="AF487" s="9">
        <f t="shared" ca="1" si="143"/>
        <v>0.94579388055821589</v>
      </c>
    </row>
    <row r="488" spans="1:32">
      <c r="A488" s="6">
        <v>1.5726994487710196E-2</v>
      </c>
      <c r="B488" s="6">
        <v>-1.2135324129091436</v>
      </c>
      <c r="C488" s="6">
        <v>0.36147632553045872</v>
      </c>
      <c r="D488" s="6">
        <v>1.9607405964475844</v>
      </c>
      <c r="E488" s="6">
        <v>6.5071057091301459</v>
      </c>
      <c r="F488" s="6">
        <v>0.84475728596435462</v>
      </c>
      <c r="G488" s="6">
        <v>0.44878017646501567</v>
      </c>
      <c r="H488" s="6">
        <v>-1.9522616426621928</v>
      </c>
      <c r="I488" s="40">
        <f>SUMPRODUCT(J488:O488,Results!B$12:G$12)+Results!$E$5*H488-AD488+AE488</f>
        <v>72.484455033263487</v>
      </c>
      <c r="J488" s="9">
        <f>SUMPRODUCT($A488:$F488,Results!$B$15:$G$15)</f>
        <v>27.258975998640508</v>
      </c>
      <c r="K488" s="9">
        <f>SUMPRODUCT($A488:$F488,Results!$B$16:$G$16)</f>
        <v>4.9520053254967635</v>
      </c>
      <c r="L488" s="9">
        <f>SUMPRODUCT($A488:$F488,Results!$B$17:$G$17)</f>
        <v>21.179224635911986</v>
      </c>
      <c r="M488" s="9">
        <f>SUMPRODUCT($A488:$F488,Results!$B$18:$G$18)</f>
        <v>-7.3081320105168093</v>
      </c>
      <c r="N488" s="9">
        <f>SUMPRODUCT($A488:$F488,Results!$B$19:$G$19)</f>
        <v>-18.597858800303801</v>
      </c>
      <c r="O488" s="9">
        <f>SUMPRODUCT($A488:$F488,Results!$B$20:$G$20)</f>
        <v>2.4350994762587659</v>
      </c>
      <c r="P488" s="9" cm="1">
        <f t="array" ref="P488">SUMPRODUCT(J488:O488,TRANSPOSE(BQ$20:BQ$25))+$AI$20-$BQ$27</f>
        <v>70.704498375158636</v>
      </c>
      <c r="Q488" s="27" cm="1">
        <f t="array" ref="Q488">SUMPRODUCT(J488:O488,TRANSPOSE(EX$20:EX$25))+$AI$20-$EX$27</f>
        <v>85.204645669514377</v>
      </c>
      <c r="R488" s="9">
        <f>I488-Results!$E$5*H488</f>
        <v>84.198024889236649</v>
      </c>
      <c r="S488" s="9" cm="1">
        <f t="array" ref="S488">SUMPRODUCT(J488:O488,TRANSPOSE(AW$28:AW$33))+$AI$20-$AH$26</f>
        <v>51.183814416676157</v>
      </c>
      <c r="T488" s="9">
        <f>SUMPRODUCT(J488:O488,Results!K$9:P$9)</f>
        <v>86.911181013794874</v>
      </c>
      <c r="U488" s="9">
        <f>SUMPRODUCT(J488:O488,Results!K$9:P$9)+$AI$20-$AH$31</f>
        <v>85.328952292721709</v>
      </c>
      <c r="V488" s="9">
        <f t="shared" si="142"/>
        <v>1.7799566581048509</v>
      </c>
      <c r="W488" s="9">
        <f t="shared" si="144"/>
        <v>-12.720190636250891</v>
      </c>
      <c r="X488" s="9">
        <f t="shared" si="145"/>
        <v>-11.713569855973162</v>
      </c>
      <c r="Y488" s="9">
        <f t="shared" si="146"/>
        <v>21.30064061658733</v>
      </c>
      <c r="Z488" s="9">
        <f t="shared" si="147"/>
        <v>39.742231606173355</v>
      </c>
      <c r="AA488" s="9">
        <f t="shared" si="148"/>
        <v>-12.844497259458223</v>
      </c>
      <c r="AC488" s="9">
        <v>-12.783268104315908</v>
      </c>
      <c r="AD488" s="9">
        <v>-12.783268104315908</v>
      </c>
      <c r="AE488" s="9">
        <f t="shared" si="149"/>
        <v>-12.783268104315908</v>
      </c>
      <c r="AF488" s="9">
        <f t="shared" ca="1" si="143"/>
        <v>2.0653265545120814E-3</v>
      </c>
    </row>
    <row r="489" spans="1:32">
      <c r="A489" s="6">
        <v>4.6922346185984223</v>
      </c>
      <c r="B489" s="6">
        <v>1.2208654838706778</v>
      </c>
      <c r="C489" s="6">
        <v>11.779616815075549</v>
      </c>
      <c r="D489" s="6">
        <v>2.0237716446157532</v>
      </c>
      <c r="E489" s="6">
        <v>-2.8812874017200985</v>
      </c>
      <c r="F489" s="6">
        <v>3.8291138525269308</v>
      </c>
      <c r="G489" s="6">
        <v>4.589348404852249E-2</v>
      </c>
      <c r="H489" s="6">
        <v>-2.3551483350786859</v>
      </c>
      <c r="I489" s="40">
        <f>SUMPRODUCT(J489:O489,Results!B$12:G$12)+Results!$E$5*H489-AD489+AE489</f>
        <v>-42.641086888664873</v>
      </c>
      <c r="J489" s="9">
        <f>SUMPRODUCT($A489:$F489,Results!$B$15:$G$15)</f>
        <v>22.615702158048762</v>
      </c>
      <c r="K489" s="9">
        <f>SUMPRODUCT($A489:$F489,Results!$B$16:$G$16)</f>
        <v>-29.699724050103214</v>
      </c>
      <c r="L489" s="9">
        <f>SUMPRODUCT($A489:$F489,Results!$B$17:$G$17)</f>
        <v>-13.032198561811283</v>
      </c>
      <c r="M489" s="9">
        <f>SUMPRODUCT($A489:$F489,Results!$B$18:$G$18)</f>
        <v>-19.100003740200556</v>
      </c>
      <c r="N489" s="9">
        <f>SUMPRODUCT($A489:$F489,Results!$B$19:$G$19)</f>
        <v>-28.657655904220807</v>
      </c>
      <c r="O489" s="9">
        <f>SUMPRODUCT($A489:$F489,Results!$B$20:$G$20)</f>
        <v>2.1912597856531235</v>
      </c>
      <c r="P489" s="9" cm="1">
        <f t="array" ref="P489">SUMPRODUCT(J489:O489,TRANSPOSE(BQ$20:BQ$25))+$AI$20-$BQ$27</f>
        <v>-9.0624407626904784</v>
      </c>
      <c r="Q489" s="27" cm="1">
        <f t="array" ref="Q489">SUMPRODUCT(J489:O489,TRANSPOSE(EX$20:EX$25))+$AI$20-$EX$27</f>
        <v>-28.910624355395623</v>
      </c>
      <c r="R489" s="9">
        <f>I489-Results!$E$5*H489</f>
        <v>-28.510196878192758</v>
      </c>
      <c r="S489" s="9" cm="1">
        <f t="array" ref="S489">SUMPRODUCT(J489:O489,TRANSPOSE(AW$28:AW$33))+$AI$20-$AH$26</f>
        <v>37.549012576084792</v>
      </c>
      <c r="T489" s="9">
        <f>SUMPRODUCT(J489:O489,Results!K$9:P$9)</f>
        <v>-28.750093979787103</v>
      </c>
      <c r="U489" s="9">
        <f>SUMPRODUCT(J489:O489,Results!K$9:P$9)+$AI$20-$AH$31</f>
        <v>-30.33232270086026</v>
      </c>
      <c r="V489" s="9">
        <f t="shared" si="142"/>
        <v>-33.578646125974394</v>
      </c>
      <c r="W489" s="9">
        <f t="shared" si="144"/>
        <v>-13.73046253326925</v>
      </c>
      <c r="X489" s="9">
        <f t="shared" si="145"/>
        <v>-14.130890010472115</v>
      </c>
      <c r="Y489" s="9">
        <f t="shared" si="146"/>
        <v>-80.190099464749665</v>
      </c>
      <c r="Z489" s="9">
        <f t="shared" si="147"/>
        <v>-75.383310315755011</v>
      </c>
      <c r="AA489" s="9">
        <f t="shared" si="148"/>
        <v>-12.308764187804613</v>
      </c>
      <c r="AC489" s="9">
        <v>-13.636991794685493</v>
      </c>
      <c r="AD489" s="9">
        <v>-13.636991794685493</v>
      </c>
      <c r="AE489" s="9">
        <f t="shared" si="149"/>
        <v>-13.636991794685493</v>
      </c>
      <c r="AF489" s="9">
        <f t="shared" ca="1" si="143"/>
        <v>0.13599653286644708</v>
      </c>
    </row>
    <row r="490" spans="1:32">
      <c r="A490" s="6">
        <v>8.6015929867586713</v>
      </c>
      <c r="B490" s="6">
        <v>1.8694496772209011</v>
      </c>
      <c r="C490" s="6">
        <v>4.8381098768984163</v>
      </c>
      <c r="D490" s="6">
        <v>0.37070386734195854</v>
      </c>
      <c r="E490" s="6">
        <v>6.8180973526347888</v>
      </c>
      <c r="F490" s="6">
        <v>0.24073543581133464</v>
      </c>
      <c r="G490" s="6">
        <v>5.3993712530308899</v>
      </c>
      <c r="H490" s="6">
        <v>2.9983294339036815</v>
      </c>
      <c r="I490" s="40">
        <f>SUMPRODUCT(J490:O490,Results!B$12:G$12)+Results!$E$5*H490-AD490+AE490</f>
        <v>120.11661886087776</v>
      </c>
      <c r="J490" s="9">
        <f>SUMPRODUCT($A490:$F490,Results!$B$15:$G$15)</f>
        <v>59.67507905652031</v>
      </c>
      <c r="K490" s="9">
        <f>SUMPRODUCT($A490:$F490,Results!$B$16:$G$16)</f>
        <v>-29.073578865374362</v>
      </c>
      <c r="L490" s="9">
        <f>SUMPRODUCT($A490:$F490,Results!$B$17:$G$17)</f>
        <v>4.8929588986108703</v>
      </c>
      <c r="M490" s="9">
        <f>SUMPRODUCT($A490:$F490,Results!$B$18:$G$18)</f>
        <v>-19.7888666602821</v>
      </c>
      <c r="N490" s="9">
        <f>SUMPRODUCT($A490:$F490,Results!$B$19:$G$19)</f>
        <v>-26.483647657322312</v>
      </c>
      <c r="O490" s="9">
        <f>SUMPRODUCT($A490:$F490,Results!$B$20:$G$20)</f>
        <v>26.330301538602274</v>
      </c>
      <c r="P490" s="9" cm="1">
        <f t="array" ref="P490">SUMPRODUCT(J490:O490,TRANSPOSE(BQ$20:BQ$25))+$AI$20-$BQ$27</f>
        <v>90.356817032542835</v>
      </c>
      <c r="Q490" s="27" cm="1">
        <f t="array" ref="Q490">SUMPRODUCT(J490:O490,TRANSPOSE(EX$20:EX$25))+$AI$20-$EX$27</f>
        <v>100.95040609182075</v>
      </c>
      <c r="R490" s="9">
        <f>I490-Results!$E$5*H490</f>
        <v>102.12664225745567</v>
      </c>
      <c r="S490" s="9" cm="1">
        <f t="array" ref="S490">SUMPRODUCT(J490:O490,TRANSPOSE(AW$28:AW$33))+$AI$20-$AH$26</f>
        <v>86.028990691700912</v>
      </c>
      <c r="T490" s="9">
        <f>SUMPRODUCT(J490:O490,Results!K$9:P$9)</f>
        <v>105.00550009933367</v>
      </c>
      <c r="U490" s="9">
        <f>SUMPRODUCT(J490:O490,Results!K$9:P$9)+$AI$20-$AH$31</f>
        <v>103.42327137826052</v>
      </c>
      <c r="V490" s="9">
        <f t="shared" si="142"/>
        <v>29.759801828334929</v>
      </c>
      <c r="W490" s="9">
        <f t="shared" si="144"/>
        <v>19.166212769057012</v>
      </c>
      <c r="X490" s="9">
        <f t="shared" si="145"/>
        <v>17.989976603422093</v>
      </c>
      <c r="Y490" s="9">
        <f t="shared" si="146"/>
        <v>34.087628169176853</v>
      </c>
      <c r="Z490" s="9">
        <f t="shared" si="147"/>
        <v>87.37439543378764</v>
      </c>
      <c r="AA490" s="9">
        <f t="shared" si="148"/>
        <v>16.693347482617241</v>
      </c>
      <c r="AC490" s="9">
        <v>19.100655947107299</v>
      </c>
      <c r="AD490" s="9">
        <v>19.100655947107299</v>
      </c>
      <c r="AE490" s="9">
        <f t="shared" si="149"/>
        <v>19.100655947107299</v>
      </c>
      <c r="AF490" s="9">
        <f t="shared" ca="1" si="143"/>
        <v>0.47433318757665544</v>
      </c>
    </row>
    <row r="491" spans="1:32">
      <c r="A491" s="6">
        <v>3.0668460795368144</v>
      </c>
      <c r="B491" s="6">
        <v>0.7150078647421666</v>
      </c>
      <c r="C491" s="6">
        <v>1.8990241170563866</v>
      </c>
      <c r="D491" s="6">
        <v>4.1326832886586651</v>
      </c>
      <c r="E491" s="6">
        <v>2.2445719445221517</v>
      </c>
      <c r="F491" s="6">
        <v>2.3315485362838619</v>
      </c>
      <c r="G491" s="6">
        <v>2.1612660419760732</v>
      </c>
      <c r="H491" s="6">
        <v>-0.23977577715113529</v>
      </c>
      <c r="I491" s="40">
        <f>SUMPRODUCT(J491:O491,Results!B$12:G$12)+Results!$E$5*H491-AD491+AE491</f>
        <v>37.438107634369558</v>
      </c>
      <c r="J491" s="9">
        <f>SUMPRODUCT($A491:$F491,Results!$B$15:$G$15)</f>
        <v>19.03160490876839</v>
      </c>
      <c r="K491" s="9">
        <f>SUMPRODUCT($A491:$F491,Results!$B$16:$G$16)</f>
        <v>-11.293747748194548</v>
      </c>
      <c r="L491" s="9">
        <f>SUMPRODUCT($A491:$F491,Results!$B$17:$G$17)</f>
        <v>7.5864785929839247</v>
      </c>
      <c r="M491" s="9">
        <f>SUMPRODUCT($A491:$F491,Results!$B$18:$G$18)</f>
        <v>-1.1439152814352855</v>
      </c>
      <c r="N491" s="9">
        <f>SUMPRODUCT($A491:$F491,Results!$B$19:$G$19)</f>
        <v>-13.150930754879401</v>
      </c>
      <c r="O491" s="9">
        <f>SUMPRODUCT($A491:$F491,Results!$B$20:$G$20)</f>
        <v>14.303972768056152</v>
      </c>
      <c r="P491" s="9" cm="1">
        <f t="array" ref="P491">SUMPRODUCT(J491:O491,TRANSPOSE(BQ$20:BQ$25))+$AI$20-$BQ$27</f>
        <v>36.792046325552299</v>
      </c>
      <c r="Q491" s="27" cm="1">
        <f t="array" ref="Q491">SUMPRODUCT(J491:O491,TRANSPOSE(EX$20:EX$25))+$AI$20-$EX$27</f>
        <v>39.550244709108483</v>
      </c>
      <c r="R491" s="9">
        <f>I491-Results!$E$5*H491</f>
        <v>38.876762297276372</v>
      </c>
      <c r="S491" s="9" cm="1">
        <f t="array" ref="S491">SUMPRODUCT(J491:O491,TRANSPOSE(AW$28:AW$33))+$AI$20-$AH$26</f>
        <v>31.515116360848381</v>
      </c>
      <c r="T491" s="9">
        <f>SUMPRODUCT(J491:O491,Results!K$9:P$9)</f>
        <v>40.358118035137231</v>
      </c>
      <c r="U491" s="9">
        <f>SUMPRODUCT(J491:O491,Results!K$9:P$9)+$AI$20-$AH$31</f>
        <v>38.775889314064074</v>
      </c>
      <c r="V491" s="9">
        <f t="shared" si="142"/>
        <v>0.64606130881725932</v>
      </c>
      <c r="W491" s="9">
        <f t="shared" si="144"/>
        <v>-2.112137074738925</v>
      </c>
      <c r="X491" s="9">
        <f t="shared" si="145"/>
        <v>-1.4386546629068135</v>
      </c>
      <c r="Y491" s="9">
        <f t="shared" si="146"/>
        <v>5.9229912735211769</v>
      </c>
      <c r="Z491" s="9">
        <f t="shared" si="147"/>
        <v>4.6958842072794269</v>
      </c>
      <c r="AA491" s="9">
        <f t="shared" si="148"/>
        <v>-1.3377816796945154</v>
      </c>
      <c r="AC491" s="9">
        <v>-2.1103264086699056</v>
      </c>
      <c r="AD491" s="9">
        <v>-2.1103264086699056</v>
      </c>
      <c r="AE491" s="9">
        <f t="shared" si="149"/>
        <v>-2.1103264086699056</v>
      </c>
      <c r="AF491" s="9">
        <f t="shared" ca="1" si="143"/>
        <v>0.99748085737763947</v>
      </c>
    </row>
    <row r="492" spans="1:32">
      <c r="A492" s="6">
        <v>10.201922323965766</v>
      </c>
      <c r="B492" s="6">
        <v>-1.6052771259331251</v>
      </c>
      <c r="C492" s="6">
        <v>4.6549011896412473</v>
      </c>
      <c r="D492" s="6">
        <v>0.65261730379058891</v>
      </c>
      <c r="E492" s="6">
        <v>1.3205125804108171</v>
      </c>
      <c r="F492" s="6">
        <v>0.80732582184637847</v>
      </c>
      <c r="G492" s="6">
        <v>-3.2318396936399449</v>
      </c>
      <c r="H492" s="6">
        <v>-5.6328815127671534</v>
      </c>
      <c r="I492" s="40">
        <f>SUMPRODUCT(J492:O492,Results!B$12:G$12)+Results!$E$5*H492-AD492+AE492</f>
        <v>11.739388295923717</v>
      </c>
      <c r="J492" s="9">
        <f>SUMPRODUCT($A492:$F492,Results!$B$15:$G$15)</f>
        <v>51.964840636041188</v>
      </c>
      <c r="K492" s="9">
        <f>SUMPRODUCT($A492:$F492,Results!$B$16:$G$16)</f>
        <v>-33.261122186510953</v>
      </c>
      <c r="L492" s="9">
        <f>SUMPRODUCT($A492:$F492,Results!$B$17:$G$17)</f>
        <v>-17.957455566686924</v>
      </c>
      <c r="M492" s="9">
        <f>SUMPRODUCT($A492:$F492,Results!$B$18:$G$18)</f>
        <v>-16.087592371723183</v>
      </c>
      <c r="N492" s="9">
        <f>SUMPRODUCT($A492:$F492,Results!$B$19:$G$19)</f>
        <v>-13.496962755768129</v>
      </c>
      <c r="O492" s="9">
        <f>SUMPRODUCT($A492:$F492,Results!$B$20:$G$20)</f>
        <v>23.311831319849858</v>
      </c>
      <c r="P492" s="9" cm="1">
        <f t="array" ref="P492">SUMPRODUCT(J492:O492,TRANSPOSE(BQ$20:BQ$25))+$AI$20-$BQ$27</f>
        <v>42.496644576236413</v>
      </c>
      <c r="Q492" s="27" cm="1">
        <f t="array" ref="Q492">SUMPRODUCT(J492:O492,TRANSPOSE(EX$20:EX$25))+$AI$20-$EX$27</f>
        <v>45.033545890230329</v>
      </c>
      <c r="R492" s="9">
        <f>I492-Results!$E$5*H492</f>
        <v>45.53667737252664</v>
      </c>
      <c r="S492" s="9" cm="1">
        <f t="array" ref="S492">SUMPRODUCT(J492:O492,TRANSPOSE(AW$28:AW$33))+$AI$20-$AH$26</f>
        <v>49.952189437764787</v>
      </c>
      <c r="T492" s="9">
        <f>SUMPRODUCT(J492:O492,Results!K$9:P$9)</f>
        <v>46.388542953362965</v>
      </c>
      <c r="U492" s="9">
        <f>SUMPRODUCT(J492:O492,Results!K$9:P$9)+$AI$20-$AH$31</f>
        <v>44.806314232289807</v>
      </c>
      <c r="V492" s="9">
        <f t="shared" ref="V492:V555" si="150">I492-P492</f>
        <v>-30.757256280312696</v>
      </c>
      <c r="W492" s="9">
        <f t="shared" si="144"/>
        <v>-33.294157594306611</v>
      </c>
      <c r="X492" s="9">
        <f t="shared" si="145"/>
        <v>-33.797289076602922</v>
      </c>
      <c r="Y492" s="9">
        <f t="shared" si="146"/>
        <v>-38.212801141841069</v>
      </c>
      <c r="Z492" s="9">
        <f t="shared" si="147"/>
        <v>-21.002835131166414</v>
      </c>
      <c r="AA492" s="9">
        <f t="shared" si="148"/>
        <v>-33.06692593636609</v>
      </c>
      <c r="AC492" s="9">
        <v>-33.289843224335769</v>
      </c>
      <c r="AD492" s="9">
        <v>-33.289843224335769</v>
      </c>
      <c r="AE492" s="9">
        <f t="shared" si="149"/>
        <v>-33.289843224335769</v>
      </c>
      <c r="AF492" s="9">
        <f t="shared" ca="1" si="143"/>
        <v>0.24130732194515503</v>
      </c>
    </row>
    <row r="493" spans="1:32">
      <c r="A493" s="6">
        <v>4.1386040364828967</v>
      </c>
      <c r="B493" s="6">
        <v>3.7733398261228182</v>
      </c>
      <c r="C493" s="6">
        <v>2.3606467466471206</v>
      </c>
      <c r="D493" s="6">
        <v>0.65385796790138684</v>
      </c>
      <c r="E493" s="6">
        <v>-1.1467398014206991</v>
      </c>
      <c r="F493" s="6">
        <v>12.699820225527532</v>
      </c>
      <c r="G493" s="6">
        <v>-1.135480394992892</v>
      </c>
      <c r="H493" s="6">
        <v>-3.5365222141201005</v>
      </c>
      <c r="I493" s="40">
        <f>SUMPRODUCT(J493:O493,Results!B$12:G$12)+Results!$E$5*H493-AD493+AE493</f>
        <v>-58.937725471415604</v>
      </c>
      <c r="J493" s="9">
        <f>SUMPRODUCT($A493:$F493,Results!$B$15:$G$15)</f>
        <v>7.1212510452391076</v>
      </c>
      <c r="K493" s="9">
        <f>SUMPRODUCT($A493:$F493,Results!$B$16:$G$16)</f>
        <v>-18.148640398072033</v>
      </c>
      <c r="L493" s="9">
        <f>SUMPRODUCT($A493:$F493,Results!$B$17:$G$17)</f>
        <v>9.7439552039671007</v>
      </c>
      <c r="M493" s="9">
        <f>SUMPRODUCT($A493:$F493,Results!$B$18:$G$18)</f>
        <v>9.3545560457428607</v>
      </c>
      <c r="N493" s="9">
        <f>SUMPRODUCT($A493:$F493,Results!$B$19:$G$19)</f>
        <v>-0.11596157320691636</v>
      </c>
      <c r="O493" s="9">
        <f>SUMPRODUCT($A493:$F493,Results!$B$20:$G$20)</f>
        <v>-0.40547127308884257</v>
      </c>
      <c r="P493" s="9" cm="1">
        <f t="array" ref="P493">SUMPRODUCT(J493:O493,TRANSPOSE(BQ$20:BQ$25))+$AI$20-$BQ$27</f>
        <v>-5.3930808029173534</v>
      </c>
      <c r="Q493" s="27" cm="1">
        <f t="array" ref="Q493">SUMPRODUCT(J493:O493,TRANSPOSE(EX$20:EX$25))+$AI$20-$EX$27</f>
        <v>-34.33729708263683</v>
      </c>
      <c r="R493" s="9">
        <f>I493-Results!$E$5*H493</f>
        <v>-37.718592186695005</v>
      </c>
      <c r="S493" s="9" cm="1">
        <f t="array" ref="S493">SUMPRODUCT(J493:O493,TRANSPOSE(AW$28:AW$33))+$AI$20-$AH$26</f>
        <v>1.609708943845007</v>
      </c>
      <c r="T493" s="9">
        <f>SUMPRODUCT(J493:O493,Results!K$9:P$9)</f>
        <v>-34.840895316073436</v>
      </c>
      <c r="U493" s="9">
        <f>SUMPRODUCT(J493:O493,Results!K$9:P$9)+$AI$20-$AH$31</f>
        <v>-36.423124037146593</v>
      </c>
      <c r="V493" s="9">
        <f t="shared" si="150"/>
        <v>-53.54464466849825</v>
      </c>
      <c r="W493" s="9">
        <f t="shared" si="144"/>
        <v>-24.600428388778774</v>
      </c>
      <c r="X493" s="9">
        <f t="shared" si="145"/>
        <v>-21.219133284720598</v>
      </c>
      <c r="Y493" s="9">
        <f t="shared" si="146"/>
        <v>-60.547434415260611</v>
      </c>
      <c r="Z493" s="9">
        <f t="shared" si="147"/>
        <v>-91.679948898505728</v>
      </c>
      <c r="AA493" s="9">
        <f t="shared" si="148"/>
        <v>-22.514601434269011</v>
      </c>
      <c r="AC493" s="9">
        <v>-24.394774481798272</v>
      </c>
      <c r="AD493" s="9">
        <v>-24.394774481798272</v>
      </c>
      <c r="AE493" s="9">
        <f t="shared" si="149"/>
        <v>-24.394774481798272</v>
      </c>
      <c r="AF493" s="9">
        <f t="shared" ca="1" si="143"/>
        <v>1.9580758265567377E-2</v>
      </c>
    </row>
    <row r="494" spans="1:32">
      <c r="A494" s="6">
        <v>1.322123179349034</v>
      </c>
      <c r="B494" s="6">
        <v>1.0313700369545116</v>
      </c>
      <c r="C494" s="6">
        <v>1.189197210241413</v>
      </c>
      <c r="D494" s="6">
        <v>7.1614122272662435</v>
      </c>
      <c r="E494" s="6">
        <v>1.2542483102693145</v>
      </c>
      <c r="F494" s="6">
        <v>0.91306248264794254</v>
      </c>
      <c r="G494" s="6">
        <v>3.4775839404437052</v>
      </c>
      <c r="H494" s="6">
        <v>1.0765421213164967</v>
      </c>
      <c r="I494" s="40">
        <f>SUMPRODUCT(J494:O494,Results!B$12:G$12)+Results!$E$5*H494-AD494+AE494</f>
        <v>38.978693784105367</v>
      </c>
      <c r="J494" s="9">
        <f>SUMPRODUCT($A494:$F494,Results!$B$15:$G$15)</f>
        <v>5.4619501615610488</v>
      </c>
      <c r="K494" s="9">
        <f>SUMPRODUCT($A494:$F494,Results!$B$16:$G$16)</f>
        <v>-7.2424689031654923</v>
      </c>
      <c r="L494" s="9">
        <f>SUMPRODUCT($A494:$F494,Results!$B$17:$G$17)</f>
        <v>9.1847651762651434</v>
      </c>
      <c r="M494" s="9">
        <f>SUMPRODUCT($A494:$F494,Results!$B$18:$G$18)</f>
        <v>4.7020491883744917</v>
      </c>
      <c r="N494" s="9">
        <f>SUMPRODUCT($A494:$F494,Results!$B$19:$G$19)</f>
        <v>-12.599991323938843</v>
      </c>
      <c r="O494" s="9">
        <f>SUMPRODUCT($A494:$F494,Results!$B$20:$G$20)</f>
        <v>18.303749576590857</v>
      </c>
      <c r="P494" s="9" cm="1">
        <f t="array" ref="P494">SUMPRODUCT(J494:O494,TRANSPOSE(BQ$20:BQ$25))+$AI$20-$BQ$27</f>
        <v>27.224358410443898</v>
      </c>
      <c r="Q494" s="27" cm="1">
        <f t="array" ref="Q494">SUMPRODUCT(J494:O494,TRANSPOSE(EX$20:EX$25))+$AI$20-$EX$27</f>
        <v>32.954829783647227</v>
      </c>
      <c r="R494" s="9">
        <f>I494-Results!$E$5*H494</f>
        <v>32.519441056206389</v>
      </c>
      <c r="S494" s="9" cm="1">
        <f t="array" ref="S494">SUMPRODUCT(J494:O494,TRANSPOSE(AW$28:AW$33))+$AI$20-$AH$26</f>
        <v>20.250594868231104</v>
      </c>
      <c r="T494" s="9">
        <f>SUMPRODUCT(J494:O494,Results!K$9:P$9)</f>
        <v>33.202371569620276</v>
      </c>
      <c r="U494" s="9">
        <f>SUMPRODUCT(J494:O494,Results!K$9:P$9)+$AI$20-$AH$31</f>
        <v>31.620142848547118</v>
      </c>
      <c r="V494" s="9">
        <f t="shared" si="150"/>
        <v>11.754335373661469</v>
      </c>
      <c r="W494" s="9">
        <f t="shared" si="144"/>
        <v>6.0238640004581399</v>
      </c>
      <c r="X494" s="9">
        <f t="shared" si="145"/>
        <v>6.4592527278989778</v>
      </c>
      <c r="Y494" s="9">
        <f t="shared" si="146"/>
        <v>18.728098915874263</v>
      </c>
      <c r="Z494" s="9">
        <f t="shared" si="147"/>
        <v>6.2364703570152358</v>
      </c>
      <c r="AA494" s="9">
        <f t="shared" si="148"/>
        <v>7.3585509355582488</v>
      </c>
      <c r="AC494" s="9">
        <v>6.0052695276943453</v>
      </c>
      <c r="AD494" s="9">
        <v>6.0052695276943453</v>
      </c>
      <c r="AE494" s="9">
        <f t="shared" si="149"/>
        <v>6.0052695276943453</v>
      </c>
      <c r="AF494" s="9">
        <f t="shared" ca="1" si="143"/>
        <v>0.16664633508381133</v>
      </c>
    </row>
    <row r="495" spans="1:32">
      <c r="A495" s="6">
        <v>1.1637416849118263</v>
      </c>
      <c r="B495" s="6">
        <v>6.6467742782342647</v>
      </c>
      <c r="C495" s="6">
        <v>5.5623271939982368</v>
      </c>
      <c r="D495" s="6">
        <v>0.75200802887081486</v>
      </c>
      <c r="E495" s="6">
        <v>3.258408385032403</v>
      </c>
      <c r="F495" s="6">
        <v>0.69939494261724389</v>
      </c>
      <c r="G495" s="6">
        <v>4.526986934520024</v>
      </c>
      <c r="H495" s="6">
        <v>2.1259451153928155</v>
      </c>
      <c r="I495" s="40">
        <f>SUMPRODUCT(J495:O495,Results!B$12:G$12)+Results!$E$5*H495-AD495+AE495</f>
        <v>43.230013176629029</v>
      </c>
      <c r="J495" s="9">
        <f>SUMPRODUCT($A495:$F495,Results!$B$15:$G$15)</f>
        <v>10.561117280272581</v>
      </c>
      <c r="K495" s="9">
        <f>SUMPRODUCT($A495:$F495,Results!$B$16:$G$16)</f>
        <v>-15.068900927011081</v>
      </c>
      <c r="L495" s="9">
        <f>SUMPRODUCT($A495:$F495,Results!$B$17:$G$17)</f>
        <v>15.16859412242156</v>
      </c>
      <c r="M495" s="9">
        <f>SUMPRODUCT($A495:$F495,Results!$B$18:$G$18)</f>
        <v>-8.9938207446692484</v>
      </c>
      <c r="N495" s="9">
        <f>SUMPRODUCT($A495:$F495,Results!$B$19:$G$19)</f>
        <v>-22.93580490400624</v>
      </c>
      <c r="O495" s="9">
        <f>SUMPRODUCT($A495:$F495,Results!$B$20:$G$20)</f>
        <v>10.988526424211045</v>
      </c>
      <c r="P495" s="9" cm="1">
        <f t="array" ref="P495">SUMPRODUCT(J495:O495,TRANSPOSE(BQ$20:BQ$25))+$AI$20-$BQ$27</f>
        <v>30.202360004508371</v>
      </c>
      <c r="Q495" s="27" cm="1">
        <f t="array" ref="Q495">SUMPRODUCT(J495:O495,TRANSPOSE(EX$20:EX$25))+$AI$20-$EX$27</f>
        <v>28.265251486684562</v>
      </c>
      <c r="R495" s="9">
        <f>I495-Results!$E$5*H495</f>
        <v>30.474342484272135</v>
      </c>
      <c r="S495" s="9" cm="1">
        <f t="array" ref="S495">SUMPRODUCT(J495:O495,TRANSPOSE(AW$28:AW$33))+$AI$20-$AH$26</f>
        <v>42.304422494567191</v>
      </c>
      <c r="T495" s="9">
        <f>SUMPRODUCT(J495:O495,Results!K$9:P$9)</f>
        <v>31.966721121554144</v>
      </c>
      <c r="U495" s="9">
        <f>SUMPRODUCT(J495:O495,Results!K$9:P$9)+$AI$20-$AH$31</f>
        <v>30.38449240048098</v>
      </c>
      <c r="V495" s="9">
        <f t="shared" si="150"/>
        <v>13.027653172120658</v>
      </c>
      <c r="W495" s="9">
        <f t="shared" si="144"/>
        <v>14.964761689944467</v>
      </c>
      <c r="X495" s="9">
        <f t="shared" si="145"/>
        <v>12.755670692356894</v>
      </c>
      <c r="Y495" s="9">
        <f t="shared" si="146"/>
        <v>0.92559068206183781</v>
      </c>
      <c r="Z495" s="9">
        <f t="shared" si="147"/>
        <v>10.487789749538898</v>
      </c>
      <c r="AA495" s="9">
        <f t="shared" si="148"/>
        <v>12.845520776148049</v>
      </c>
      <c r="AC495" s="9">
        <v>14.925707876507239</v>
      </c>
      <c r="AD495" s="9">
        <v>14.925707876507239</v>
      </c>
      <c r="AE495" s="9">
        <f t="shared" si="149"/>
        <v>14.925707876507239</v>
      </c>
      <c r="AF495" s="9">
        <f t="shared" ca="1" si="143"/>
        <v>0.63612592217065811</v>
      </c>
    </row>
    <row r="496" spans="1:32">
      <c r="A496" s="6">
        <v>4.4914515647849935</v>
      </c>
      <c r="B496" s="6">
        <v>1.3627956598464035</v>
      </c>
      <c r="C496" s="6">
        <v>1.4478830874521726</v>
      </c>
      <c r="D496" s="6">
        <v>3.1847381793841429</v>
      </c>
      <c r="E496" s="6">
        <v>2.295464181361929</v>
      </c>
      <c r="F496" s="6">
        <v>15.4073768238498</v>
      </c>
      <c r="G496" s="6">
        <v>4.8844122911394194</v>
      </c>
      <c r="H496" s="6">
        <v>2.4833704720122109</v>
      </c>
      <c r="I496" s="40">
        <f>SUMPRODUCT(J496:O496,Results!B$12:G$12)+Results!$E$5*H496-AD496+AE496</f>
        <v>24.440621324061507</v>
      </c>
      <c r="J496" s="9">
        <f>SUMPRODUCT($A496:$F496,Results!$B$15:$G$15)</f>
        <v>24.445962803571646</v>
      </c>
      <c r="K496" s="9">
        <f>SUMPRODUCT($A496:$F496,Results!$B$16:$G$16)</f>
        <v>-13.309051496596373</v>
      </c>
      <c r="L496" s="9">
        <f>SUMPRODUCT($A496:$F496,Results!$B$17:$G$17)</f>
        <v>22.90756946212321</v>
      </c>
      <c r="M496" s="9">
        <f>SUMPRODUCT($A496:$F496,Results!$B$18:$G$18)</f>
        <v>9.4862329993507561</v>
      </c>
      <c r="N496" s="9">
        <f>SUMPRODUCT($A496:$F496,Results!$B$19:$G$19)</f>
        <v>-8.0369052084737014</v>
      </c>
      <c r="O496" s="9">
        <f>SUMPRODUCT($A496:$F496,Results!$B$20:$G$20)</f>
        <v>-0.16912569215316964</v>
      </c>
      <c r="P496" s="9" cm="1">
        <f t="array" ref="P496">SUMPRODUCT(J496:O496,TRANSPOSE(BQ$20:BQ$25))+$AI$20-$BQ$27</f>
        <v>39.562241755036275</v>
      </c>
      <c r="Q496" s="27" cm="1">
        <f t="array" ref="Q496">SUMPRODUCT(J496:O496,TRANSPOSE(EX$20:EX$25))+$AI$20-$EX$27</f>
        <v>15.461448969516546</v>
      </c>
      <c r="R496" s="9">
        <f>I496-Results!$E$5*H496</f>
        <v>9.5403984919882419</v>
      </c>
      <c r="S496" s="9" cm="1">
        <f t="array" ref="S496">SUMPRODUCT(J496:O496,TRANSPOSE(AW$28:AW$33))+$AI$20-$AH$26</f>
        <v>29.954784435990263</v>
      </c>
      <c r="T496" s="9">
        <f>SUMPRODUCT(J496:O496,Results!K$9:P$9)</f>
        <v>14.406881758304229</v>
      </c>
      <c r="U496" s="9">
        <f>SUMPRODUCT(J496:O496,Results!K$9:P$9)+$AI$20-$AH$31</f>
        <v>12.824653037231073</v>
      </c>
      <c r="V496" s="9">
        <f t="shared" si="150"/>
        <v>-15.121620430974769</v>
      </c>
      <c r="W496" s="9">
        <f t="shared" si="144"/>
        <v>8.9791723545449607</v>
      </c>
      <c r="X496" s="9">
        <f t="shared" si="145"/>
        <v>14.900222832073265</v>
      </c>
      <c r="Y496" s="9">
        <f t="shared" si="146"/>
        <v>-5.514163111928756</v>
      </c>
      <c r="Z496" s="9">
        <f t="shared" si="147"/>
        <v>-8.3016021030286247</v>
      </c>
      <c r="AA496" s="9">
        <f t="shared" si="148"/>
        <v>11.615968286830434</v>
      </c>
      <c r="AC496" s="9">
        <v>9.1974179951074753</v>
      </c>
      <c r="AD496" s="9">
        <v>9.1974179951074753</v>
      </c>
      <c r="AE496" s="9">
        <f t="shared" si="149"/>
        <v>9.1974179951074753</v>
      </c>
      <c r="AF496" s="9">
        <f t="shared" ca="1" si="143"/>
        <v>0.6274254555710802</v>
      </c>
    </row>
    <row r="497" spans="1:32">
      <c r="A497" s="6">
        <v>1.7510693673725901</v>
      </c>
      <c r="B497" s="6">
        <v>4.0204474309649854</v>
      </c>
      <c r="C497" s="6">
        <v>3.8015451949052053</v>
      </c>
      <c r="D497" s="6">
        <v>2.9318120465353164</v>
      </c>
      <c r="E497" s="6">
        <v>3.4281670001208449</v>
      </c>
      <c r="F497" s="6">
        <v>5.2292996138164574</v>
      </c>
      <c r="G497" s="6">
        <v>2.1893963631239046</v>
      </c>
      <c r="H497" s="6">
        <v>-0.21164545600330387</v>
      </c>
      <c r="I497" s="40">
        <f>SUMPRODUCT(J497:O497,Results!B$12:G$12)+Results!$E$5*H497-AD497+AE497</f>
        <v>32.702437852895827</v>
      </c>
      <c r="J497" s="9">
        <f>SUMPRODUCT($A497:$F497,Results!$B$15:$G$15)</f>
        <v>15.774401507090865</v>
      </c>
      <c r="K497" s="9">
        <f>SUMPRODUCT($A497:$F497,Results!$B$16:$G$16)</f>
        <v>-11.544411029351895</v>
      </c>
      <c r="L497" s="9">
        <f>SUMPRODUCT($A497:$F497,Results!$B$17:$G$17)</f>
        <v>20.057997075099028</v>
      </c>
      <c r="M497" s="9">
        <f>SUMPRODUCT($A497:$F497,Results!$B$18:$G$18)</f>
        <v>-2.1108469646630263</v>
      </c>
      <c r="N497" s="9">
        <f>SUMPRODUCT($A497:$F497,Results!$B$19:$G$19)</f>
        <v>-19.856622391355863</v>
      </c>
      <c r="O497" s="9">
        <f>SUMPRODUCT($A497:$F497,Results!$B$20:$G$20)</f>
        <v>8.1014080416883978</v>
      </c>
      <c r="P497" s="9" cm="1">
        <f t="array" ref="P497">SUMPRODUCT(J497:O497,TRANSPOSE(BQ$20:BQ$25))+$AI$20-$BQ$27</f>
        <v>40.836953928576897</v>
      </c>
      <c r="Q497" s="27" cm="1">
        <f t="array" ref="Q497">SUMPRODUCT(J497:O497,TRANSPOSE(EX$20:EX$25))+$AI$20-$EX$27</f>
        <v>34.843830004415196</v>
      </c>
      <c r="R497" s="9">
        <f>I497-Results!$E$5*H497</f>
        <v>33.972310588915647</v>
      </c>
      <c r="S497" s="9" cm="1">
        <f t="array" ref="S497">SUMPRODUCT(J497:O497,TRANSPOSE(AW$28:AW$33))+$AI$20-$AH$26</f>
        <v>41.646519508199177</v>
      </c>
      <c r="T497" s="9">
        <f>SUMPRODUCT(J497:O497,Results!K$9:P$9)</f>
        <v>36.653590925775269</v>
      </c>
      <c r="U497" s="9">
        <f>SUMPRODUCT(J497:O497,Results!K$9:P$9)+$AI$20-$AH$31</f>
        <v>35.071362204702112</v>
      </c>
      <c r="V497" s="9">
        <f t="shared" si="150"/>
        <v>-8.1345160756810699</v>
      </c>
      <c r="W497" s="9">
        <f t="shared" si="144"/>
        <v>-2.1413921515193692</v>
      </c>
      <c r="X497" s="9">
        <f t="shared" si="145"/>
        <v>-1.2698727360198205</v>
      </c>
      <c r="Y497" s="9">
        <f t="shared" si="146"/>
        <v>-8.94408165530335</v>
      </c>
      <c r="Z497" s="9">
        <f t="shared" si="147"/>
        <v>-3.9785574194304729E-2</v>
      </c>
      <c r="AA497" s="9">
        <f t="shared" si="148"/>
        <v>-2.3689243518062852</v>
      </c>
      <c r="AC497" s="9">
        <v>-2.1064308305912505</v>
      </c>
      <c r="AD497" s="9">
        <v>-2.1064308305912505</v>
      </c>
      <c r="AE497" s="9">
        <f t="shared" si="149"/>
        <v>-2.1064308305912505</v>
      </c>
      <c r="AF497" s="9">
        <f t="shared" ca="1" si="143"/>
        <v>0.38306766697802463</v>
      </c>
    </row>
    <row r="498" spans="1:32">
      <c r="A498" s="6">
        <v>2.0678490548543365</v>
      </c>
      <c r="B498" s="6">
        <v>-0.90839085752899551</v>
      </c>
      <c r="C498" s="6">
        <v>1.3072668669432266</v>
      </c>
      <c r="D498" s="6">
        <v>2.5465094628831224</v>
      </c>
      <c r="E498" s="6">
        <v>0.31311786415817183</v>
      </c>
      <c r="F498" s="6">
        <v>7.6887493026807467</v>
      </c>
      <c r="G498" s="6">
        <v>0.76286850709257203</v>
      </c>
      <c r="H498" s="6">
        <v>-1.6381733120346365</v>
      </c>
      <c r="I498" s="40">
        <f>SUMPRODUCT(J498:O498,Results!B$12:G$12)+Results!$E$5*H498-AD498+AE498</f>
        <v>-10.239398762102859</v>
      </c>
      <c r="J498" s="9">
        <f>SUMPRODUCT($A498:$F498,Results!$B$15:$G$15)</f>
        <v>12.603261657265016</v>
      </c>
      <c r="K498" s="9">
        <f>SUMPRODUCT($A498:$F498,Results!$B$16:$G$16)</f>
        <v>-5.630045055114639</v>
      </c>
      <c r="L498" s="9">
        <f>SUMPRODUCT($A498:$F498,Results!$B$17:$G$17)</f>
        <v>8.1074259443152386</v>
      </c>
      <c r="M498" s="9">
        <f>SUMPRODUCT($A498:$F498,Results!$B$18:$G$18)</f>
        <v>3.7685082940048762</v>
      </c>
      <c r="N498" s="9">
        <f>SUMPRODUCT($A498:$F498,Results!$B$19:$G$19)</f>
        <v>-5.4227701966101298</v>
      </c>
      <c r="O498" s="9">
        <f>SUMPRODUCT($A498:$F498,Results!$B$20:$G$20)</f>
        <v>-2.2142091254902336</v>
      </c>
      <c r="P498" s="9" cm="1">
        <f t="array" ref="P498">SUMPRODUCT(J498:O498,TRANSPOSE(BQ$20:BQ$25))+$AI$20-$BQ$27</f>
        <v>13.797561337451228</v>
      </c>
      <c r="Q498" s="27" cm="1">
        <f t="array" ref="Q498">SUMPRODUCT(J498:O498,TRANSPOSE(EX$20:EX$25))+$AI$20-$EX$27</f>
        <v>2.7457537307604554</v>
      </c>
      <c r="R498" s="9">
        <f>I498-Results!$E$5*H498</f>
        <v>-0.41035888989503988</v>
      </c>
      <c r="S498" s="9" cm="1">
        <f t="array" ref="S498">SUMPRODUCT(J498:O498,TRANSPOSE(AW$28:AW$33))+$AI$20-$AH$26</f>
        <v>11.544809756804945</v>
      </c>
      <c r="T498" s="9">
        <f>SUMPRODUCT(J498:O498,Results!K$9:P$9)</f>
        <v>1.643079093820818</v>
      </c>
      <c r="U498" s="9">
        <f>SUMPRODUCT(J498:O498,Results!K$9:P$9)+$AI$20-$AH$31</f>
        <v>6.085037274765881E-2</v>
      </c>
      <c r="V498" s="9">
        <f t="shared" si="150"/>
        <v>-24.036960099554086</v>
      </c>
      <c r="W498" s="9">
        <f t="shared" si="144"/>
        <v>-12.985152492863314</v>
      </c>
      <c r="X498" s="9">
        <f t="shared" si="145"/>
        <v>-9.8290398722078187</v>
      </c>
      <c r="Y498" s="9">
        <f t="shared" si="146"/>
        <v>-21.784208518907803</v>
      </c>
      <c r="Z498" s="9">
        <f t="shared" si="147"/>
        <v>-42.98162218919299</v>
      </c>
      <c r="AA498" s="9">
        <f t="shared" si="148"/>
        <v>-10.300249134850517</v>
      </c>
      <c r="AC498" s="9">
        <v>-12.873112107495025</v>
      </c>
      <c r="AD498" s="9">
        <v>-12.873112107495025</v>
      </c>
      <c r="AE498" s="9">
        <f t="shared" si="149"/>
        <v>-12.873112107495025</v>
      </c>
      <c r="AF498" s="9">
        <f t="shared" ca="1" si="143"/>
        <v>0.99505692175557026</v>
      </c>
    </row>
    <row r="499" spans="1:32">
      <c r="A499" s="6">
        <v>0.38717521272998751</v>
      </c>
      <c r="B499" s="6">
        <v>0.86091749379355809</v>
      </c>
      <c r="C499" s="6">
        <v>7.3039980535867874</v>
      </c>
      <c r="D499" s="6">
        <v>-1.4341128344579839</v>
      </c>
      <c r="E499" s="6">
        <v>-1.9929507731124168</v>
      </c>
      <c r="F499" s="6">
        <v>7.4196742349005165</v>
      </c>
      <c r="G499" s="6">
        <v>-1.5269707048115118</v>
      </c>
      <c r="H499" s="6">
        <v>-3.9280125239387202</v>
      </c>
      <c r="I499" s="40">
        <f>SUMPRODUCT(J499:O499,Results!B$12:G$12)+Results!$E$5*H499-AD499+AE499</f>
        <v>-68.848976436140831</v>
      </c>
      <c r="J499" s="9">
        <f>SUMPRODUCT($A499:$F499,Results!$B$15:$G$15)</f>
        <v>6.4503528315443095</v>
      </c>
      <c r="K499" s="9">
        <f>SUMPRODUCT($A499:$F499,Results!$B$16:$G$16)</f>
        <v>-9.3997131585080709</v>
      </c>
      <c r="L499" s="9">
        <f>SUMPRODUCT($A499:$F499,Results!$B$17:$G$17)</f>
        <v>1.2261595866395734</v>
      </c>
      <c r="M499" s="9">
        <f>SUMPRODUCT($A499:$F499,Results!$B$18:$G$18)</f>
        <v>-9.5365912095418057</v>
      </c>
      <c r="N499" s="9">
        <f>SUMPRODUCT($A499:$F499,Results!$B$19:$G$19)</f>
        <v>-15.114636251052561</v>
      </c>
      <c r="O499" s="9">
        <f>SUMPRODUCT($A499:$F499,Results!$B$20:$G$20)</f>
        <v>-18.543152645797136</v>
      </c>
      <c r="P499" s="9" cm="1">
        <f t="array" ref="P499">SUMPRODUCT(J499:O499,TRANSPOSE(BQ$20:BQ$25))+$AI$20-$BQ$27</f>
        <v>-19.804697461572815</v>
      </c>
      <c r="Q499" s="27" cm="1">
        <f t="array" ref="Q499">SUMPRODUCT(J499:O499,TRANSPOSE(EX$20:EX$25))+$AI$20-$EX$27</f>
        <v>-43.804746249893931</v>
      </c>
      <c r="R499" s="9">
        <f>I499-Results!$E$5*H499</f>
        <v>-45.28090129250851</v>
      </c>
      <c r="S499" s="9" cm="1">
        <f t="array" ref="S499">SUMPRODUCT(J499:O499,TRANSPOSE(AW$28:AW$33))+$AI$20-$AH$26</f>
        <v>11.656709865050239</v>
      </c>
      <c r="T499" s="9">
        <f>SUMPRODUCT(J499:O499,Results!K$9:P$9)</f>
        <v>-44.267991072657509</v>
      </c>
      <c r="U499" s="9">
        <f>SUMPRODUCT(J499:O499,Results!K$9:P$9)+$AI$20-$AH$31</f>
        <v>-45.850219793730666</v>
      </c>
      <c r="V499" s="9">
        <f t="shared" si="150"/>
        <v>-49.044278974568016</v>
      </c>
      <c r="W499" s="9">
        <f t="shared" si="144"/>
        <v>-25.044230186246899</v>
      </c>
      <c r="X499" s="9">
        <f t="shared" si="145"/>
        <v>-23.568075143632321</v>
      </c>
      <c r="Y499" s="9">
        <f t="shared" si="146"/>
        <v>-80.505686301191076</v>
      </c>
      <c r="Z499" s="9">
        <f t="shared" si="147"/>
        <v>-101.59119986323097</v>
      </c>
      <c r="AA499" s="9">
        <f t="shared" si="148"/>
        <v>-22.998756642410164</v>
      </c>
      <c r="AC499" s="9">
        <v>-24.906278724107487</v>
      </c>
      <c r="AD499" s="9">
        <v>-24.906278724107487</v>
      </c>
      <c r="AE499" s="9">
        <f t="shared" si="149"/>
        <v>-24.906278724107487</v>
      </c>
      <c r="AF499" s="9">
        <f t="shared" ca="1" si="143"/>
        <v>0.68912531903731522</v>
      </c>
    </row>
    <row r="500" spans="1:32">
      <c r="A500" s="6">
        <v>0.92134698987233843</v>
      </c>
      <c r="B500" s="6">
        <v>5.0345107520004895</v>
      </c>
      <c r="C500" s="6">
        <v>-2.1433281459932383</v>
      </c>
      <c r="D500" s="6">
        <v>4.1040772896529667</v>
      </c>
      <c r="E500" s="6">
        <v>3.4357454634321556</v>
      </c>
      <c r="F500" s="6">
        <v>-1.0182238481205326</v>
      </c>
      <c r="G500" s="6">
        <v>4.5604870544449332</v>
      </c>
      <c r="H500" s="6">
        <v>2.1594452353177247</v>
      </c>
      <c r="I500" s="40">
        <f>SUMPRODUCT(J500:O500,Results!B$12:G$12)+Results!$E$5*H500-AD500+AE500</f>
        <v>60.133458609935644</v>
      </c>
      <c r="J500" s="9">
        <f>SUMPRODUCT($A500:$F500,Results!$B$15:$G$15)</f>
        <v>-1.3515156798640127</v>
      </c>
      <c r="K500" s="9">
        <f>SUMPRODUCT($A500:$F500,Results!$B$16:$G$16)</f>
        <v>-5.4377436961841212</v>
      </c>
      <c r="L500" s="9">
        <f>SUMPRODUCT($A500:$F500,Results!$B$17:$G$17)</f>
        <v>16.802828769594935</v>
      </c>
      <c r="M500" s="9">
        <f>SUMPRODUCT($A500:$F500,Results!$B$18:$G$18)</f>
        <v>9.4334391116444021</v>
      </c>
      <c r="N500" s="9">
        <f>SUMPRODUCT($A500:$F500,Results!$B$19:$G$19)</f>
        <v>-3.5128211288234055</v>
      </c>
      <c r="O500" s="9">
        <f>SUMPRODUCT($A500:$F500,Results!$B$20:$G$20)</f>
        <v>24.44674270703662</v>
      </c>
      <c r="P500" s="9" cm="1">
        <f t="array" ref="P500">SUMPRODUCT(J500:O500,TRANSPOSE(BQ$20:BQ$25))+$AI$20-$BQ$27</f>
        <v>33.805242465967304</v>
      </c>
      <c r="Q500" s="27" cm="1">
        <f t="array" ref="Q500">SUMPRODUCT(J500:O500,TRANSPOSE(EX$20:EX$25))+$AI$20-$EX$27</f>
        <v>45.717955254919474</v>
      </c>
      <c r="R500" s="9">
        <f>I500-Results!$E$5*H500</f>
        <v>47.176787198029295</v>
      </c>
      <c r="S500" s="9" cm="1">
        <f t="array" ref="S500">SUMPRODUCT(J500:O500,TRANSPOSE(AW$28:AW$33))+$AI$20-$AH$26</f>
        <v>13.365099051409565</v>
      </c>
      <c r="T500" s="9">
        <f>SUMPRODUCT(J500:O500,Results!K$9:P$9)</f>
        <v>48.366494293394361</v>
      </c>
      <c r="U500" s="9">
        <f>SUMPRODUCT(J500:O500,Results!K$9:P$9)+$AI$20-$AH$31</f>
        <v>46.784265572321203</v>
      </c>
      <c r="V500" s="9">
        <f t="shared" si="150"/>
        <v>26.328216143968341</v>
      </c>
      <c r="W500" s="9">
        <f t="shared" si="144"/>
        <v>14.41550335501617</v>
      </c>
      <c r="X500" s="9">
        <f t="shared" si="145"/>
        <v>12.956671411906349</v>
      </c>
      <c r="Y500" s="9">
        <f t="shared" si="146"/>
        <v>46.768359558526079</v>
      </c>
      <c r="Z500" s="9">
        <f t="shared" si="147"/>
        <v>27.391235182845513</v>
      </c>
      <c r="AA500" s="9">
        <f t="shared" si="148"/>
        <v>13.349193037614441</v>
      </c>
      <c r="AC500" s="9">
        <v>14.334152317152217</v>
      </c>
      <c r="AD500" s="9">
        <v>14.334152317152217</v>
      </c>
      <c r="AE500" s="9">
        <f t="shared" si="149"/>
        <v>14.334152317152217</v>
      </c>
      <c r="AF500" s="9">
        <f t="shared" ca="1" si="143"/>
        <v>0.80612912997165587</v>
      </c>
    </row>
    <row r="501" spans="1:32">
      <c r="A501" s="6">
        <v>5.5565528480803756</v>
      </c>
      <c r="B501" s="6">
        <v>7.2284928667945589</v>
      </c>
      <c r="C501" s="6">
        <v>2.4127475904385509</v>
      </c>
      <c r="D501" s="6">
        <v>1.8475570968909318</v>
      </c>
      <c r="E501" s="6">
        <v>-0.78926807998841697</v>
      </c>
      <c r="F501" s="6">
        <v>-1.1585018405333813</v>
      </c>
      <c r="G501" s="6">
        <v>-2.6351245235809961</v>
      </c>
      <c r="H501" s="6">
        <v>-5.0361663427082046</v>
      </c>
      <c r="I501" s="40">
        <f>SUMPRODUCT(J501:O501,Results!B$12:G$12)+Results!$E$5*H501-AD501+AE501</f>
        <v>-31.509982904136766</v>
      </c>
      <c r="J501" s="9">
        <f>SUMPRODUCT($A501:$F501,Results!$B$15:$G$15)</f>
        <v>2.7577178729833602</v>
      </c>
      <c r="K501" s="9">
        <f>SUMPRODUCT($A501:$F501,Results!$B$16:$G$16)</f>
        <v>-29.162600449856836</v>
      </c>
      <c r="L501" s="9">
        <f>SUMPRODUCT($A501:$F501,Results!$B$17:$G$17)</f>
        <v>-6.2696855870313328</v>
      </c>
      <c r="M501" s="9">
        <f>SUMPRODUCT($A501:$F501,Results!$B$18:$G$18)</f>
        <v>2.2514342224043227</v>
      </c>
      <c r="N501" s="9">
        <f>SUMPRODUCT($A501:$F501,Results!$B$19:$G$19)</f>
        <v>-2.5531199902313597</v>
      </c>
      <c r="O501" s="9">
        <f>SUMPRODUCT($A501:$F501,Results!$B$20:$G$20)</f>
        <v>31.663724193939906</v>
      </c>
      <c r="P501" s="9" cm="1">
        <f t="array" ref="P501">SUMPRODUCT(J501:O501,TRANSPOSE(BQ$20:BQ$25))+$AI$20-$BQ$27</f>
        <v>-3.0559665531628326</v>
      </c>
      <c r="Q501" s="27" cm="1">
        <f t="array" ref="Q501">SUMPRODUCT(J501:O501,TRANSPOSE(EX$20:EX$25))+$AI$20-$EX$27</f>
        <v>-4.7463193086472657</v>
      </c>
      <c r="R501" s="9">
        <f>I501-Results!$E$5*H501</f>
        <v>-1.2929848478875385</v>
      </c>
      <c r="S501" s="9" cm="1">
        <f t="array" ref="S501">SUMPRODUCT(J501:O501,TRANSPOSE(AW$28:AW$33))+$AI$20-$AH$26</f>
        <v>5.9288939738085489</v>
      </c>
      <c r="T501" s="9">
        <f>SUMPRODUCT(J501:O501,Results!K$9:P$9)</f>
        <v>-1.6975069556218756</v>
      </c>
      <c r="U501" s="9">
        <f>SUMPRODUCT(J501:O501,Results!K$9:P$9)+$AI$20-$AH$31</f>
        <v>-3.279735676695033</v>
      </c>
      <c r="V501" s="9">
        <f t="shared" si="150"/>
        <v>-28.454016350973934</v>
      </c>
      <c r="W501" s="9">
        <f t="shared" si="144"/>
        <v>-26.763663595489501</v>
      </c>
      <c r="X501" s="9">
        <f t="shared" si="145"/>
        <v>-30.216998056249228</v>
      </c>
      <c r="Y501" s="9">
        <f t="shared" si="146"/>
        <v>-37.438876877945319</v>
      </c>
      <c r="Z501" s="9">
        <f t="shared" si="147"/>
        <v>-64.252206331226901</v>
      </c>
      <c r="AA501" s="9">
        <f t="shared" si="148"/>
        <v>-28.230247227441733</v>
      </c>
      <c r="AC501" s="9">
        <v>-26.797325778238157</v>
      </c>
      <c r="AD501" s="9">
        <v>-26.797325778238157</v>
      </c>
      <c r="AE501" s="9">
        <f t="shared" si="149"/>
        <v>-26.797325778238157</v>
      </c>
      <c r="AF501" s="9">
        <f t="shared" ca="1" si="143"/>
        <v>0.45512795694646702</v>
      </c>
    </row>
    <row r="502" spans="1:32">
      <c r="A502" s="6">
        <v>7.7435420079208583</v>
      </c>
      <c r="B502" s="6">
        <v>3.3835533103555613</v>
      </c>
      <c r="C502" s="6">
        <v>5.9890596222215997</v>
      </c>
      <c r="D502" s="6">
        <v>-1.3238980741236139</v>
      </c>
      <c r="E502" s="6">
        <v>1.8602464072442437</v>
      </c>
      <c r="F502" s="6">
        <v>1.4963758642700238</v>
      </c>
      <c r="G502" s="6">
        <v>-0.83499100060257758</v>
      </c>
      <c r="H502" s="6">
        <v>-3.2360328197297861</v>
      </c>
      <c r="I502" s="40">
        <f>SUMPRODUCT(J502:O502,Results!B$12:G$12)+Results!$E$5*H502-AD502+AE502</f>
        <v>10.40111004734187</v>
      </c>
      <c r="J502" s="9">
        <f>SUMPRODUCT($A502:$F502,Results!$B$15:$G$15)</f>
        <v>37.508989936982992</v>
      </c>
      <c r="K502" s="9">
        <f>SUMPRODUCT($A502:$F502,Results!$B$16:$G$16)</f>
        <v>-32.044299084155696</v>
      </c>
      <c r="L502" s="9">
        <f>SUMPRODUCT($A502:$F502,Results!$B$17:$G$17)</f>
        <v>-6.7943797359632043</v>
      </c>
      <c r="M502" s="9">
        <f>SUMPRODUCT($A502:$F502,Results!$B$18:$G$18)</f>
        <v>-15.379867554623422</v>
      </c>
      <c r="N502" s="9">
        <f>SUMPRODUCT($A502:$F502,Results!$B$19:$G$19)</f>
        <v>-16.522417035299686</v>
      </c>
      <c r="O502" s="9">
        <f>SUMPRODUCT($A502:$F502,Results!$B$20:$G$20)</f>
        <v>18.517193611126142</v>
      </c>
      <c r="P502" s="9" cm="1">
        <f t="array" ref="P502">SUMPRODUCT(J502:O502,TRANSPOSE(BQ$20:BQ$25))+$AI$20-$BQ$27</f>
        <v>32.273176694511271</v>
      </c>
      <c r="Q502" s="27" cm="1">
        <f t="array" ref="Q502">SUMPRODUCT(J502:O502,TRANSPOSE(EX$20:EX$25))+$AI$20-$EX$27</f>
        <v>28.038162890501738</v>
      </c>
      <c r="R502" s="9">
        <f>I502-Results!$E$5*H502</f>
        <v>29.817306965720586</v>
      </c>
      <c r="S502" s="9" cm="1">
        <f t="array" ref="S502">SUMPRODUCT(J502:O502,TRANSPOSE(AW$28:AW$33))+$AI$20-$AH$26</f>
        <v>47.692757284492686</v>
      </c>
      <c r="T502" s="9">
        <f>SUMPRODUCT(J502:O502,Results!K$9:P$9)</f>
        <v>31.07733312119586</v>
      </c>
      <c r="U502" s="9">
        <f>SUMPRODUCT(J502:O502,Results!K$9:P$9)+$AI$20-$AH$31</f>
        <v>29.495104400122699</v>
      </c>
      <c r="V502" s="9">
        <f t="shared" si="150"/>
        <v>-21.872066647169401</v>
      </c>
      <c r="W502" s="9">
        <f t="shared" si="144"/>
        <v>-17.637052843159868</v>
      </c>
      <c r="X502" s="9">
        <f t="shared" si="145"/>
        <v>-19.416196918378716</v>
      </c>
      <c r="Y502" s="9">
        <f t="shared" si="146"/>
        <v>-37.291647237150812</v>
      </c>
      <c r="Z502" s="9">
        <f t="shared" si="147"/>
        <v>-22.341113379748261</v>
      </c>
      <c r="AA502" s="9">
        <f t="shared" si="148"/>
        <v>-19.093994352780829</v>
      </c>
      <c r="AC502" s="9">
        <v>-17.634268470901969</v>
      </c>
      <c r="AD502" s="9">
        <v>-17.634268470901969</v>
      </c>
      <c r="AE502" s="9">
        <f t="shared" si="149"/>
        <v>-17.634268470901969</v>
      </c>
      <c r="AF502" s="9">
        <f t="shared" ca="1" si="143"/>
        <v>0.31842883791806365</v>
      </c>
    </row>
    <row r="503" spans="1:32">
      <c r="A503" s="6">
        <v>4.1767032787424112</v>
      </c>
      <c r="B503" s="6">
        <v>5.2728041761687114</v>
      </c>
      <c r="C503" s="6">
        <v>3.7563700038642329</v>
      </c>
      <c r="D503" s="6">
        <v>0.80076488053449435</v>
      </c>
      <c r="E503" s="6">
        <v>1.433394002860062</v>
      </c>
      <c r="F503" s="6">
        <v>1.4498212806779502</v>
      </c>
      <c r="G503" s="6">
        <v>-0.9618871246581101</v>
      </c>
      <c r="H503" s="6">
        <v>-3.3629289437853185</v>
      </c>
      <c r="I503" s="40">
        <f>SUMPRODUCT(J503:O503,Results!B$12:G$12)+Results!$E$5*H503-AD503+AE503</f>
        <v>-3.0339956576666083</v>
      </c>
      <c r="J503" s="9">
        <f>SUMPRODUCT($A503:$F503,Results!$B$15:$G$15)</f>
        <v>14.184556966547563</v>
      </c>
      <c r="K503" s="9">
        <f>SUMPRODUCT($A503:$F503,Results!$B$16:$G$16)</f>
        <v>-21.856079485333677</v>
      </c>
      <c r="L503" s="9">
        <f>SUMPRODUCT($A503:$F503,Results!$B$17:$G$17)</f>
        <v>3.5022396135082916</v>
      </c>
      <c r="M503" s="9">
        <f>SUMPRODUCT($A503:$F503,Results!$B$18:$G$18)</f>
        <v>-4.2831515867452756</v>
      </c>
      <c r="N503" s="9">
        <f>SUMPRODUCT($A503:$F503,Results!$B$19:$G$19)</f>
        <v>-11.862974480597165</v>
      </c>
      <c r="O503" s="9">
        <f>SUMPRODUCT($A503:$F503,Results!$B$20:$G$20)</f>
        <v>17.769337013372017</v>
      </c>
      <c r="P503" s="9" cm="1">
        <f t="array" ref="P503">SUMPRODUCT(J503:O503,TRANSPOSE(BQ$20:BQ$25))+$AI$20-$BQ$27</f>
        <v>19.046933730585074</v>
      </c>
      <c r="Q503" s="27" cm="1">
        <f t="array" ref="Q503">SUMPRODUCT(J503:O503,TRANSPOSE(EX$20:EX$25))+$AI$20-$EX$27</f>
        <v>15.42724103392333</v>
      </c>
      <c r="R503" s="9">
        <f>I503-Results!$E$5*H503</f>
        <v>17.143578005045303</v>
      </c>
      <c r="S503" s="9" cm="1">
        <f t="array" ref="S503">SUMPRODUCT(J503:O503,TRANSPOSE(AW$28:AW$33))+$AI$20-$AH$26</f>
        <v>27.359757249049508</v>
      </c>
      <c r="T503" s="9">
        <f>SUMPRODUCT(J503:O503,Results!K$9:P$9)</f>
        <v>18.189239214685635</v>
      </c>
      <c r="U503" s="9">
        <f>SUMPRODUCT(J503:O503,Results!K$9:P$9)+$AI$20-$AH$31</f>
        <v>16.607010493612478</v>
      </c>
      <c r="V503" s="9">
        <f t="shared" si="150"/>
        <v>-22.080929388251683</v>
      </c>
      <c r="W503" s="9">
        <f t="shared" si="144"/>
        <v>-18.461236691589939</v>
      </c>
      <c r="X503" s="9">
        <f t="shared" si="145"/>
        <v>-20.177573662711911</v>
      </c>
      <c r="Y503" s="9">
        <f t="shared" si="146"/>
        <v>-30.393752906716117</v>
      </c>
      <c r="Z503" s="9">
        <f t="shared" si="147"/>
        <v>-35.77621908475674</v>
      </c>
      <c r="AA503" s="9">
        <f t="shared" si="148"/>
        <v>-19.641006151279086</v>
      </c>
      <c r="AC503" s="9">
        <v>-18.467595031830484</v>
      </c>
      <c r="AD503" s="9">
        <v>-18.467595031830484</v>
      </c>
      <c r="AE503" s="9">
        <f t="shared" si="149"/>
        <v>-18.467595031830484</v>
      </c>
      <c r="AF503" s="9">
        <f t="shared" ca="1" si="143"/>
        <v>0.51361418789406255</v>
      </c>
    </row>
    <row r="504" spans="1:32">
      <c r="A504" s="6">
        <v>-1.5477389346597183</v>
      </c>
      <c r="B504" s="6">
        <v>1.7782427077690479</v>
      </c>
      <c r="C504" s="6">
        <v>9.3437657850687952</v>
      </c>
      <c r="D504" s="6">
        <v>-0.96344349923993522</v>
      </c>
      <c r="E504" s="6">
        <v>-0.80809857868532076</v>
      </c>
      <c r="F504" s="6">
        <v>-0.57836368814027872</v>
      </c>
      <c r="G504" s="6">
        <v>-0.90909582632649721</v>
      </c>
      <c r="H504" s="6">
        <v>-3.3101376454537057</v>
      </c>
      <c r="I504" s="40">
        <f>SUMPRODUCT(J504:O504,Results!B$12:G$12)+Results!$E$5*H504-AD504+AE504</f>
        <v>-37.927135575651633</v>
      </c>
      <c r="J504" s="9">
        <f>SUMPRODUCT($A504:$F504,Results!$B$15:$G$15)</f>
        <v>4.1801226480216895</v>
      </c>
      <c r="K504" s="9">
        <f>SUMPRODUCT($A504:$F504,Results!$B$16:$G$16)</f>
        <v>-7.4701473260130005</v>
      </c>
      <c r="L504" s="9">
        <f>SUMPRODUCT($A504:$F504,Results!$B$17:$G$17)</f>
        <v>-1.3580488033487432</v>
      </c>
      <c r="M504" s="9">
        <f>SUMPRODUCT($A504:$F504,Results!$B$18:$G$18)</f>
        <v>-20.050603717207053</v>
      </c>
      <c r="N504" s="9">
        <f>SUMPRODUCT($A504:$F504,Results!$B$19:$G$19)</f>
        <v>-26.613672728522616</v>
      </c>
      <c r="O504" s="9">
        <f>SUMPRODUCT($A504:$F504,Results!$B$20:$G$20)</f>
        <v>-12.149026117987873</v>
      </c>
      <c r="P504" s="9" cm="1">
        <f t="array" ref="P504">SUMPRODUCT(J504:O504,TRANSPOSE(BQ$20:BQ$25))+$AI$20-$BQ$27</f>
        <v>-11.99765118396456</v>
      </c>
      <c r="Q504" s="27" cm="1">
        <f t="array" ref="Q504">SUMPRODUCT(J504:O504,TRANSPOSE(EX$20:EX$25))+$AI$20-$EX$27</f>
        <v>-20.137731958106293</v>
      </c>
      <c r="R504" s="9">
        <f>I504-Results!$E$5*H504</f>
        <v>-18.066309702929399</v>
      </c>
      <c r="S504" s="9" cm="1">
        <f t="array" ref="S504">SUMPRODUCT(J504:O504,TRANSPOSE(AW$28:AW$33))+$AI$20-$AH$26</f>
        <v>26.452433634174803</v>
      </c>
      <c r="T504" s="9">
        <f>SUMPRODUCT(J504:O504,Results!K$9:P$9)</f>
        <v>-18.679392230942096</v>
      </c>
      <c r="U504" s="9">
        <f>SUMPRODUCT(J504:O504,Results!K$9:P$9)+$AI$20-$AH$31</f>
        <v>-20.261620952015253</v>
      </c>
      <c r="V504" s="9">
        <f t="shared" si="150"/>
        <v>-25.929484391687073</v>
      </c>
      <c r="W504" s="9">
        <f t="shared" si="144"/>
        <v>-17.789403617545339</v>
      </c>
      <c r="X504" s="9">
        <f t="shared" si="145"/>
        <v>-19.860825872722234</v>
      </c>
      <c r="Y504" s="9">
        <f t="shared" si="146"/>
        <v>-64.379569209826428</v>
      </c>
      <c r="Z504" s="9">
        <f t="shared" si="147"/>
        <v>-70.669359002741771</v>
      </c>
      <c r="AA504" s="9">
        <f t="shared" si="148"/>
        <v>-17.66551462363638</v>
      </c>
      <c r="AC504" s="9">
        <v>-17.796300454491202</v>
      </c>
      <c r="AD504" s="9">
        <v>-17.796300454491202</v>
      </c>
      <c r="AE504" s="9">
        <f t="shared" si="149"/>
        <v>-17.796300454491202</v>
      </c>
      <c r="AF504" s="9">
        <f t="shared" ca="1" si="143"/>
        <v>0.69847445034056477</v>
      </c>
    </row>
    <row r="505" spans="1:32">
      <c r="A505" s="6">
        <v>2.2330044706761605</v>
      </c>
      <c r="B505" s="6">
        <v>2.4639385582336599</v>
      </c>
      <c r="C505" s="6">
        <v>3.0686824147259482</v>
      </c>
      <c r="D505" s="6">
        <v>-2.3067727679753722</v>
      </c>
      <c r="E505" s="6">
        <v>2.5938353558620753</v>
      </c>
      <c r="F505" s="6">
        <v>0.2705941899110173</v>
      </c>
      <c r="G505" s="6">
        <v>-1.613591184064892</v>
      </c>
      <c r="H505" s="6">
        <v>-4.0146330031921007</v>
      </c>
      <c r="I505" s="40">
        <f>SUMPRODUCT(J505:O505,Results!B$12:G$12)+Results!$E$5*H505-AD505+AE505</f>
        <v>2.2694700218503563</v>
      </c>
      <c r="J505" s="9">
        <f>SUMPRODUCT($A505:$F505,Results!$B$15:$G$15)</f>
        <v>18.521840741180686</v>
      </c>
      <c r="K505" s="9">
        <f>SUMPRODUCT($A505:$F505,Results!$B$16:$G$16)</f>
        <v>-10.594390263691302</v>
      </c>
      <c r="L505" s="9">
        <f>SUMPRODUCT($A505:$F505,Results!$B$17:$G$17)</f>
        <v>3.8250745593737134</v>
      </c>
      <c r="M505" s="9">
        <f>SUMPRODUCT($A505:$F505,Results!$B$18:$G$18)</f>
        <v>-10.689803003061938</v>
      </c>
      <c r="N505" s="9">
        <f>SUMPRODUCT($A505:$F505,Results!$B$19:$G$19)</f>
        <v>-11.427904670392486</v>
      </c>
      <c r="O505" s="9">
        <f>SUMPRODUCT($A505:$F505,Results!$B$20:$G$20)</f>
        <v>3.4962402802660879</v>
      </c>
      <c r="P505" s="9" cm="1">
        <f t="array" ref="P505">SUMPRODUCT(J505:O505,TRANSPOSE(BQ$20:BQ$25))+$AI$20-$BQ$27</f>
        <v>23.455028822200127</v>
      </c>
      <c r="Q505" s="27" cm="1">
        <f t="array" ref="Q505">SUMPRODUCT(J505:O505,TRANSPOSE(EX$20:EX$25))+$AI$20-$EX$27</f>
        <v>24.81661101376789</v>
      </c>
      <c r="R505" s="9">
        <f>I505-Results!$E$5*H505</f>
        <v>26.357268041002961</v>
      </c>
      <c r="S505" s="9" cm="1">
        <f t="array" ref="S505">SUMPRODUCT(J505:O505,TRANSPOSE(AW$28:AW$33))+$AI$20-$AH$26</f>
        <v>29.064143020555477</v>
      </c>
      <c r="T505" s="9">
        <f>SUMPRODUCT(J505:O505,Results!K$9:P$9)</f>
        <v>27.505672720639545</v>
      </c>
      <c r="U505" s="9">
        <f>SUMPRODUCT(J505:O505,Results!K$9:P$9)+$AI$20-$AH$31</f>
        <v>25.923443999566388</v>
      </c>
      <c r="V505" s="9">
        <f t="shared" si="150"/>
        <v>-21.185558800349771</v>
      </c>
      <c r="W505" s="9">
        <f t="shared" si="144"/>
        <v>-22.547140991917534</v>
      </c>
      <c r="X505" s="9">
        <f t="shared" si="145"/>
        <v>-24.087798019152604</v>
      </c>
      <c r="Y505" s="9">
        <f t="shared" si="146"/>
        <v>-26.794672998705121</v>
      </c>
      <c r="Z505" s="9">
        <f t="shared" si="147"/>
        <v>-30.472753405239775</v>
      </c>
      <c r="AA505" s="9">
        <f t="shared" si="148"/>
        <v>-23.653973977716031</v>
      </c>
      <c r="AC505" s="9">
        <v>-22.578462113485269</v>
      </c>
      <c r="AD505" s="9">
        <v>-22.578462113485269</v>
      </c>
      <c r="AE505" s="9">
        <f t="shared" si="149"/>
        <v>-22.578462113485269</v>
      </c>
      <c r="AF505" s="9">
        <f t="shared" ca="1" si="143"/>
        <v>0.89277514979907702</v>
      </c>
    </row>
    <row r="506" spans="1:32">
      <c r="A506" s="6">
        <v>3.081726636591545</v>
      </c>
      <c r="B506" s="6">
        <v>3.9216432852514069</v>
      </c>
      <c r="C506" s="6">
        <v>2.6251488522641155</v>
      </c>
      <c r="D506" s="6">
        <v>0.6597658620858653</v>
      </c>
      <c r="E506" s="6">
        <v>-1.6043312536951713</v>
      </c>
      <c r="F506" s="6">
        <v>1.6876489739536888</v>
      </c>
      <c r="G506" s="6">
        <v>6.8073931960728933</v>
      </c>
      <c r="H506" s="6">
        <v>4.4063513769456844</v>
      </c>
      <c r="I506" s="40">
        <f>SUMPRODUCT(J506:O506,Results!B$12:G$12)+Results!$E$5*H506-AD506+AE506</f>
        <v>5.4885865105228717</v>
      </c>
      <c r="J506" s="9">
        <f>SUMPRODUCT($A506:$F506,Results!$B$15:$G$15)</f>
        <v>0.10444141893985137</v>
      </c>
      <c r="K506" s="9">
        <f>SUMPRODUCT($A506:$F506,Results!$B$16:$G$16)</f>
        <v>-17.663586855561366</v>
      </c>
      <c r="L506" s="9">
        <f>SUMPRODUCT($A506:$F506,Results!$B$17:$G$17)</f>
        <v>-4.5661396639386513</v>
      </c>
      <c r="M506" s="9">
        <f>SUMPRODUCT($A506:$F506,Results!$B$18:$G$18)</f>
        <v>1.0247089678280101</v>
      </c>
      <c r="N506" s="9">
        <f>SUMPRODUCT($A506:$F506,Results!$B$19:$G$19)</f>
        <v>-2.0114197934481477</v>
      </c>
      <c r="O506" s="9">
        <f>SUMPRODUCT($A506:$F506,Results!$B$20:$G$20)</f>
        <v>11.765357116393025</v>
      </c>
      <c r="P506" s="9" cm="1">
        <f t="array" ref="P506">SUMPRODUCT(J506:O506,TRANSPOSE(BQ$20:BQ$25))+$AI$20-$BQ$27</f>
        <v>-14.417699911884839</v>
      </c>
      <c r="Q506" s="27" cm="1">
        <f t="array" ref="Q506">SUMPRODUCT(J506:O506,TRANSPOSE(EX$20:EX$25))+$AI$20-$EX$27</f>
        <v>-22.327015411686276</v>
      </c>
      <c r="R506" s="9">
        <f>I506-Results!$E$5*H506</f>
        <v>-20.949521751151234</v>
      </c>
      <c r="S506" s="9" cm="1">
        <f t="array" ref="S506">SUMPRODUCT(J506:O506,TRANSPOSE(AW$28:AW$33))+$AI$20-$AH$26</f>
        <v>-2.1656601469260082</v>
      </c>
      <c r="T506" s="9">
        <f>SUMPRODUCT(J506:O506,Results!K$9:P$9)</f>
        <v>-21.060376319711796</v>
      </c>
      <c r="U506" s="9">
        <f>SUMPRODUCT(J506:O506,Results!K$9:P$9)+$AI$20-$AH$31</f>
        <v>-22.642605040784954</v>
      </c>
      <c r="V506" s="9">
        <f t="shared" si="150"/>
        <v>19.90628642240771</v>
      </c>
      <c r="W506" s="9">
        <f t="shared" si="144"/>
        <v>27.815601922209147</v>
      </c>
      <c r="X506" s="9">
        <f t="shared" si="145"/>
        <v>26.438108261674106</v>
      </c>
      <c r="Y506" s="9">
        <f t="shared" si="146"/>
        <v>7.6542466574488799</v>
      </c>
      <c r="Z506" s="9">
        <f t="shared" si="147"/>
        <v>-27.25363691656726</v>
      </c>
      <c r="AA506" s="9">
        <f t="shared" si="148"/>
        <v>28.131191551307825</v>
      </c>
      <c r="AC506" s="9">
        <v>27.842442480682259</v>
      </c>
      <c r="AD506" s="9">
        <v>27.842442480682259</v>
      </c>
      <c r="AE506" s="9">
        <f t="shared" si="149"/>
        <v>27.842442480682259</v>
      </c>
      <c r="AF506" s="9">
        <f t="shared" ca="1" si="143"/>
        <v>0.59260283916699008</v>
      </c>
    </row>
    <row r="507" spans="1:32">
      <c r="A507" s="6">
        <v>1.3375716110682063</v>
      </c>
      <c r="B507" s="6">
        <v>0.74490689477040073</v>
      </c>
      <c r="C507" s="6">
        <v>-3.6371085986901011</v>
      </c>
      <c r="D507" s="6">
        <v>0.94084444472668993</v>
      </c>
      <c r="E507" s="6">
        <v>1.3617808274438732</v>
      </c>
      <c r="F507" s="6">
        <v>-0.62338474902725916</v>
      </c>
      <c r="G507" s="6">
        <v>0.29707867056740628</v>
      </c>
      <c r="H507" s="6">
        <v>-2.103963148559802</v>
      </c>
      <c r="I507" s="40">
        <f>SUMPRODUCT(J507:O507,Results!B$12:G$12)+Results!$E$5*H507-AD507+AE507</f>
        <v>9.6996578181858677</v>
      </c>
      <c r="J507" s="9">
        <f>SUMPRODUCT($A507:$F507,Results!$B$15:$G$15)</f>
        <v>1.1700518979030439</v>
      </c>
      <c r="K507" s="9">
        <f>SUMPRODUCT($A507:$F507,Results!$B$16:$G$16)</f>
        <v>-0.63213505320321295</v>
      </c>
      <c r="L507" s="9">
        <f>SUMPRODUCT($A507:$F507,Results!$B$17:$G$17)</f>
        <v>3.1454698579500584</v>
      </c>
      <c r="M507" s="9">
        <f>SUMPRODUCT($A507:$F507,Results!$B$18:$G$18)</f>
        <v>7.7454469484226225</v>
      </c>
      <c r="N507" s="9">
        <f>SUMPRODUCT($A507:$F507,Results!$B$19:$G$19)</f>
        <v>8.0455810063801696</v>
      </c>
      <c r="O507" s="9">
        <f>SUMPRODUCT($A507:$F507,Results!$B$20:$G$20)</f>
        <v>12.053121396236453</v>
      </c>
      <c r="P507" s="9" cm="1">
        <f t="array" ref="P507">SUMPRODUCT(J507:O507,TRANSPOSE(BQ$20:BQ$25))+$AI$20-$BQ$27</f>
        <v>11.766578979653133</v>
      </c>
      <c r="Q507" s="27" cm="1">
        <f t="array" ref="Q507">SUMPRODUCT(J507:O507,TRANSPOSE(EX$20:EX$25))+$AI$20-$EX$27</f>
        <v>21.740466092808802</v>
      </c>
      <c r="R507" s="9">
        <f>I507-Results!$E$5*H507</f>
        <v>22.32343670954468</v>
      </c>
      <c r="S507" s="9" cm="1">
        <f t="array" ref="S507">SUMPRODUCT(J507:O507,TRANSPOSE(AW$28:AW$33))+$AI$20-$AH$26</f>
        <v>-7.5162184107078112</v>
      </c>
      <c r="T507" s="9">
        <f>SUMPRODUCT(J507:O507,Results!K$9:P$9)</f>
        <v>22.793528561548687</v>
      </c>
      <c r="U507" s="9">
        <f>SUMPRODUCT(J507:O507,Results!K$9:P$9)+$AI$20-$AH$31</f>
        <v>21.211299840475533</v>
      </c>
      <c r="V507" s="9">
        <f t="shared" si="150"/>
        <v>-2.0669211614672651</v>
      </c>
      <c r="W507" s="9">
        <f t="shared" si="144"/>
        <v>-12.040808274622934</v>
      </c>
      <c r="X507" s="9">
        <f t="shared" si="145"/>
        <v>-12.623778891358812</v>
      </c>
      <c r="Y507" s="9">
        <f t="shared" si="146"/>
        <v>17.215876228893677</v>
      </c>
      <c r="Z507" s="9">
        <f t="shared" si="147"/>
        <v>-23.042565608904262</v>
      </c>
      <c r="AA507" s="9">
        <f t="shared" si="148"/>
        <v>-11.511642022289665</v>
      </c>
      <c r="AC507" s="9">
        <v>-12.086023867608626</v>
      </c>
      <c r="AD507" s="9">
        <v>-12.086023867608626</v>
      </c>
      <c r="AE507" s="9">
        <f t="shared" si="149"/>
        <v>-12.086023867608626</v>
      </c>
      <c r="AF507" s="9">
        <f t="shared" ca="1" si="143"/>
        <v>0.52790089279705121</v>
      </c>
    </row>
    <row r="508" spans="1:32">
      <c r="A508" s="6">
        <v>5.0582498284709585</v>
      </c>
      <c r="B508" s="6">
        <v>2.8381359927975067</v>
      </c>
      <c r="C508" s="6">
        <v>1.8948538315010488</v>
      </c>
      <c r="D508" s="6">
        <v>9.1120621509053947</v>
      </c>
      <c r="E508" s="6">
        <v>-0.34057858005607033</v>
      </c>
      <c r="F508" s="6">
        <v>4.7320545826837446</v>
      </c>
      <c r="G508" s="6">
        <v>-1.752500942059338</v>
      </c>
      <c r="H508" s="6">
        <v>-4.1535427611865465</v>
      </c>
      <c r="I508" s="40">
        <f>SUMPRODUCT(J508:O508,Results!B$12:G$12)+Results!$E$5*H508-AD508+AE508</f>
        <v>-9.2827747218011893</v>
      </c>
      <c r="J508" s="9">
        <f>SUMPRODUCT($A508:$F508,Results!$B$15:$G$15)</f>
        <v>9.0404706381492073</v>
      </c>
      <c r="K508" s="9">
        <f>SUMPRODUCT($A508:$F508,Results!$B$16:$G$16)</f>
        <v>-22.346059121585895</v>
      </c>
      <c r="L508" s="9">
        <f>SUMPRODUCT($A508:$F508,Results!$B$17:$G$17)</f>
        <v>5.4586727280628118</v>
      </c>
      <c r="M508" s="9">
        <f>SUMPRODUCT($A508:$F508,Results!$B$18:$G$18)</f>
        <v>10.843601738994373</v>
      </c>
      <c r="N508" s="9">
        <f>SUMPRODUCT($A508:$F508,Results!$B$19:$G$19)</f>
        <v>-9.944007299784225</v>
      </c>
      <c r="O508" s="9">
        <f>SUMPRODUCT($A508:$F508,Results!$B$20:$G$20)</f>
        <v>29.907087572665766</v>
      </c>
      <c r="P508" s="9" cm="1">
        <f t="array" ref="P508">SUMPRODUCT(J508:O508,TRANSPOSE(BQ$20:BQ$25))+$AI$20-$BQ$27</f>
        <v>22.088955142983757</v>
      </c>
      <c r="Q508" s="27" cm="1">
        <f t="array" ref="Q508">SUMPRODUCT(J508:O508,TRANSPOSE(EX$20:EX$25))+$AI$20-$EX$27</f>
        <v>17.012348226144418</v>
      </c>
      <c r="R508" s="9">
        <f>I508-Results!$E$5*H508</f>
        <v>15.63848184531809</v>
      </c>
      <c r="S508" s="9" cm="1">
        <f t="array" ref="S508">SUMPRODUCT(J508:O508,TRANSPOSE(AW$28:AW$33))+$AI$20-$AH$26</f>
        <v>18.44686039254092</v>
      </c>
      <c r="T508" s="9">
        <f>SUMPRODUCT(J508:O508,Results!K$9:P$9)</f>
        <v>16.751914602209766</v>
      </c>
      <c r="U508" s="9">
        <f>SUMPRODUCT(J508:O508,Results!K$9:P$9)+$AI$20-$AH$31</f>
        <v>15.169685881136608</v>
      </c>
      <c r="V508" s="9">
        <f t="shared" si="150"/>
        <v>-31.371729864784946</v>
      </c>
      <c r="W508" s="9">
        <f t="shared" si="144"/>
        <v>-26.295122947945607</v>
      </c>
      <c r="X508" s="9">
        <f t="shared" si="145"/>
        <v>-24.921256567119279</v>
      </c>
      <c r="Y508" s="9">
        <f t="shared" si="146"/>
        <v>-27.729635114342109</v>
      </c>
      <c r="Z508" s="9">
        <f t="shared" si="147"/>
        <v>-42.024998148891321</v>
      </c>
      <c r="AA508" s="9">
        <f t="shared" si="148"/>
        <v>-24.452460602937798</v>
      </c>
      <c r="AC508" s="9">
        <v>-26.236042517988075</v>
      </c>
      <c r="AD508" s="9">
        <v>-26.236042517988075</v>
      </c>
      <c r="AE508" s="9">
        <f t="shared" si="149"/>
        <v>-26.236042517988075</v>
      </c>
      <c r="AF508" s="9">
        <f t="shared" ca="1" si="143"/>
        <v>0.63689898506744824</v>
      </c>
    </row>
    <row r="509" spans="1:32">
      <c r="A509" s="6">
        <v>4.4586602878225987</v>
      </c>
      <c r="B509" s="6">
        <v>3.1905379721062115</v>
      </c>
      <c r="C509" s="6">
        <v>7.6233494388854748</v>
      </c>
      <c r="D509" s="6">
        <v>-0.97288846250902516</v>
      </c>
      <c r="E509" s="6">
        <v>0.45891059477526353</v>
      </c>
      <c r="F509" s="6">
        <v>-1.7465948203814328</v>
      </c>
      <c r="G509" s="6">
        <v>7.0925531646359303</v>
      </c>
      <c r="H509" s="6">
        <v>4.6915113455087223</v>
      </c>
      <c r="I509" s="40">
        <f>SUMPRODUCT(J509:O509,Results!B$12:G$12)+Results!$E$5*H509-AD509+AE509</f>
        <v>41.120954947673795</v>
      </c>
      <c r="J509" s="9">
        <f>SUMPRODUCT($A509:$F509,Results!$B$15:$G$15)</f>
        <v>23.399316453893242</v>
      </c>
      <c r="K509" s="9">
        <f>SUMPRODUCT($A509:$F509,Results!$B$16:$G$16)</f>
        <v>-25.071667660236745</v>
      </c>
      <c r="L509" s="9">
        <f>SUMPRODUCT($A509:$F509,Results!$B$17:$G$17)</f>
        <v>-9.2367183143258362</v>
      </c>
      <c r="M509" s="9">
        <f>SUMPRODUCT($A509:$F509,Results!$B$18:$G$18)</f>
        <v>-18.887127815113548</v>
      </c>
      <c r="N509" s="9">
        <f>SUMPRODUCT($A509:$F509,Results!$B$19:$G$19)</f>
        <v>-20.891323127550159</v>
      </c>
      <c r="O509" s="9">
        <f>SUMPRODUCT($A509:$F509,Results!$B$20:$G$20)</f>
        <v>11.711075534915327</v>
      </c>
      <c r="P509" s="9" cm="1">
        <f t="array" ref="P509">SUMPRODUCT(J509:O509,TRANSPOSE(BQ$20:BQ$25))+$AI$20-$BQ$27</f>
        <v>11.747601931889328</v>
      </c>
      <c r="Q509" s="27" cm="1">
        <f t="array" ref="Q509">SUMPRODUCT(J509:O509,TRANSPOSE(EX$20:EX$25))+$AI$20-$EX$27</f>
        <v>9.8600392807976931</v>
      </c>
      <c r="R509" s="9">
        <f>I509-Results!$E$5*H509</f>
        <v>12.971886874621461</v>
      </c>
      <c r="S509" s="9" cm="1">
        <f t="array" ref="S509">SUMPRODUCT(J509:O509,TRANSPOSE(AW$28:AW$33))+$AI$20-$AH$26</f>
        <v>38.720578321228757</v>
      </c>
      <c r="T509" s="9">
        <f>SUMPRODUCT(J509:O509,Results!K$9:P$9)</f>
        <v>12.753366121481221</v>
      </c>
      <c r="U509" s="9">
        <f>SUMPRODUCT(J509:O509,Results!K$9:P$9)+$AI$20-$AH$31</f>
        <v>11.171137400408064</v>
      </c>
      <c r="V509" s="9">
        <f t="shared" si="150"/>
        <v>29.373353015784467</v>
      </c>
      <c r="W509" s="9">
        <f t="shared" si="144"/>
        <v>31.260915666876102</v>
      </c>
      <c r="X509" s="9">
        <f t="shared" si="145"/>
        <v>28.149068073052334</v>
      </c>
      <c r="Y509" s="9">
        <f t="shared" si="146"/>
        <v>2.4003766264450377</v>
      </c>
      <c r="Z509" s="9">
        <f t="shared" si="147"/>
        <v>8.3787315205836634</v>
      </c>
      <c r="AA509" s="9">
        <f t="shared" si="148"/>
        <v>29.949817547265731</v>
      </c>
      <c r="AC509" s="9">
        <v>31.222859813385369</v>
      </c>
      <c r="AD509" s="9">
        <v>31.222859813385369</v>
      </c>
      <c r="AE509" s="9">
        <f t="shared" si="149"/>
        <v>31.222859813385369</v>
      </c>
      <c r="AF509" s="9">
        <f t="shared" ca="1" si="143"/>
        <v>0.32134529579054083</v>
      </c>
    </row>
    <row r="510" spans="1:32">
      <c r="A510" s="6">
        <v>5.9330592659237196</v>
      </c>
      <c r="B510" s="6">
        <v>4.7803419035731212</v>
      </c>
      <c r="C510" s="6">
        <v>8.1484344584010504</v>
      </c>
      <c r="D510" s="6">
        <v>5.4883590131509239</v>
      </c>
      <c r="E510" s="6">
        <v>6.7777372441706483</v>
      </c>
      <c r="F510" s="6">
        <v>-5.4189893940320024</v>
      </c>
      <c r="G510" s="6">
        <v>0.68330066670490286</v>
      </c>
      <c r="H510" s="6">
        <v>-1.7177411524223056</v>
      </c>
      <c r="I510" s="40">
        <f>SUMPRODUCT(J510:O510,Results!B$12:G$12)+Results!$E$5*H510-AD510+AE510</f>
        <v>104.75618089176896</v>
      </c>
      <c r="J510" s="9">
        <f>SUMPRODUCT($A510:$F510,Results!$B$15:$G$15)</f>
        <v>45.803314799438013</v>
      </c>
      <c r="K510" s="9">
        <f>SUMPRODUCT($A510:$F510,Results!$B$16:$G$16)</f>
        <v>-30.080219336485001</v>
      </c>
      <c r="L510" s="9">
        <f>SUMPRODUCT($A510:$F510,Results!$B$17:$G$17)</f>
        <v>9.0142739530757936</v>
      </c>
      <c r="M510" s="9">
        <f>SUMPRODUCT($A510:$F510,Results!$B$18:$G$18)</f>
        <v>-22.64834036596821</v>
      </c>
      <c r="N510" s="9">
        <f>SUMPRODUCT($A510:$F510,Results!$B$19:$G$19)</f>
        <v>-43.049580557877619</v>
      </c>
      <c r="O510" s="9">
        <f>SUMPRODUCT($A510:$F510,Results!$B$20:$G$20)</f>
        <v>38.632411859185133</v>
      </c>
      <c r="P510" s="9" cm="1">
        <f t="array" ref="P510">SUMPRODUCT(J510:O510,TRANSPOSE(BQ$20:BQ$25))+$AI$20-$BQ$27</f>
        <v>91.717073851030619</v>
      </c>
      <c r="Q510" s="27" cm="1">
        <f t="array" ref="Q510">SUMPRODUCT(J510:O510,TRANSPOSE(EX$20:EX$25))+$AI$20-$EX$27</f>
        <v>111.21159075827492</v>
      </c>
      <c r="R510" s="9">
        <f>I510-Results!$E$5*H510</f>
        <v>115.0626278063028</v>
      </c>
      <c r="S510" s="9" cm="1">
        <f t="array" ref="S510">SUMPRODUCT(J510:O510,TRANSPOSE(AW$28:AW$33))+$AI$20-$AH$26</f>
        <v>98.522250898108794</v>
      </c>
      <c r="T510" s="9">
        <f>SUMPRODUCT(J510:O510,Results!K$9:P$9)</f>
        <v>116.37910746129225</v>
      </c>
      <c r="U510" s="9">
        <f>SUMPRODUCT(J510:O510,Results!K$9:P$9)+$AI$20-$AH$31</f>
        <v>114.79687874021909</v>
      </c>
      <c r="V510" s="9">
        <f t="shared" si="150"/>
        <v>13.039107040738344</v>
      </c>
      <c r="W510" s="9">
        <f t="shared" si="144"/>
        <v>-6.4554098665059598</v>
      </c>
      <c r="X510" s="9">
        <f t="shared" si="145"/>
        <v>-10.306446914533836</v>
      </c>
      <c r="Y510" s="9">
        <f t="shared" si="146"/>
        <v>6.2339299936601691</v>
      </c>
      <c r="Z510" s="9">
        <f t="shared" si="147"/>
        <v>72.013957464678839</v>
      </c>
      <c r="AA510" s="9">
        <f t="shared" si="148"/>
        <v>-10.040697848450122</v>
      </c>
      <c r="AC510" s="9">
        <v>-6.6227323552347457</v>
      </c>
      <c r="AD510" s="9">
        <v>-6.6227323552347457</v>
      </c>
      <c r="AE510" s="9">
        <f t="shared" si="149"/>
        <v>-6.6227323552347457</v>
      </c>
      <c r="AF510" s="9">
        <f t="shared" ca="1" si="143"/>
        <v>0.85964535824846611</v>
      </c>
    </row>
    <row r="511" spans="1:32">
      <c r="A511" s="6">
        <v>3.2753770604451313</v>
      </c>
      <c r="B511" s="6">
        <v>2.4474179850131765</v>
      </c>
      <c r="C511" s="6">
        <v>4.3335899021796731</v>
      </c>
      <c r="D511" s="6">
        <v>2.3091311145829225</v>
      </c>
      <c r="E511" s="6">
        <v>4.1497632629352745</v>
      </c>
      <c r="F511" s="6">
        <v>-1.7752894389415323</v>
      </c>
      <c r="G511" s="6">
        <v>6.2416986063224842</v>
      </c>
      <c r="H511" s="6">
        <v>3.8406567871952757</v>
      </c>
      <c r="I511" s="40">
        <f>SUMPRODUCT(J511:O511,Results!B$12:G$12)+Results!$E$5*H511-AD511+AE511</f>
        <v>87.274097701300633</v>
      </c>
      <c r="J511" s="9">
        <f>SUMPRODUCT($A511:$F511,Results!$B$15:$G$15)</f>
        <v>27.552926631723594</v>
      </c>
      <c r="K511" s="9">
        <f>SUMPRODUCT($A511:$F511,Results!$B$16:$G$16)</f>
        <v>-15.545874435733719</v>
      </c>
      <c r="L511" s="9">
        <f>SUMPRODUCT($A511:$F511,Results!$B$17:$G$17)</f>
        <v>7.1283753959608305</v>
      </c>
      <c r="M511" s="9">
        <f>SUMPRODUCT($A511:$F511,Results!$B$18:$G$18)</f>
        <v>-12.61538253014044</v>
      </c>
      <c r="N511" s="9">
        <f>SUMPRODUCT($A511:$F511,Results!$B$19:$G$19)</f>
        <v>-23.375947309026671</v>
      </c>
      <c r="O511" s="9">
        <f>SUMPRODUCT($A511:$F511,Results!$B$20:$G$20)</f>
        <v>18.102958047610155</v>
      </c>
      <c r="P511" s="9" cm="1">
        <f t="array" ref="P511">SUMPRODUCT(J511:O511,TRANSPOSE(BQ$20:BQ$25))+$AI$20-$BQ$27</f>
        <v>52.296782534941293</v>
      </c>
      <c r="Q511" s="27" cm="1">
        <f t="array" ref="Q511">SUMPRODUCT(J511:O511,TRANSPOSE(EX$20:EX$25))+$AI$20-$EX$27</f>
        <v>62.399018153046768</v>
      </c>
      <c r="R511" s="9">
        <f>I511-Results!$E$5*H511</f>
        <v>64.230156978128974</v>
      </c>
      <c r="S511" s="9" cm="1">
        <f t="array" ref="S511">SUMPRODUCT(J511:O511,TRANSPOSE(AW$28:AW$33))+$AI$20-$AH$26</f>
        <v>54.22009459433049</v>
      </c>
      <c r="T511" s="9">
        <f>SUMPRODUCT(J511:O511,Results!K$9:P$9)</f>
        <v>65.430084683344759</v>
      </c>
      <c r="U511" s="9">
        <f>SUMPRODUCT(J511:O511,Results!K$9:P$9)+$AI$20-$AH$31</f>
        <v>63.847855962271609</v>
      </c>
      <c r="V511" s="9">
        <f t="shared" si="150"/>
        <v>34.97731516635934</v>
      </c>
      <c r="W511" s="9">
        <f t="shared" si="144"/>
        <v>24.875079548253865</v>
      </c>
      <c r="X511" s="9">
        <f t="shared" si="145"/>
        <v>23.043940723171659</v>
      </c>
      <c r="Y511" s="9">
        <f t="shared" si="146"/>
        <v>33.054003106970143</v>
      </c>
      <c r="Z511" s="9">
        <f t="shared" si="147"/>
        <v>54.531874274210502</v>
      </c>
      <c r="AA511" s="9">
        <f t="shared" si="148"/>
        <v>23.426241739029024</v>
      </c>
      <c r="AC511" s="9">
        <v>24.792974977512586</v>
      </c>
      <c r="AD511" s="9">
        <v>24.792974977512586</v>
      </c>
      <c r="AE511" s="9">
        <f t="shared" si="149"/>
        <v>24.792974977512586</v>
      </c>
      <c r="AF511" s="9">
        <f t="shared" ca="1" si="143"/>
        <v>0.42571302810757683</v>
      </c>
    </row>
    <row r="512" spans="1:32">
      <c r="A512" s="6">
        <v>0.77362679497990561</v>
      </c>
      <c r="B512" s="6">
        <v>4.2085881316259428</v>
      </c>
      <c r="C512" s="6">
        <v>1.3377227291067872</v>
      </c>
      <c r="D512" s="6">
        <v>-3.3902008058081221</v>
      </c>
      <c r="E512" s="6">
        <v>-0.11602098963867129</v>
      </c>
      <c r="F512" s="6">
        <v>-3.4437412693578739</v>
      </c>
      <c r="G512" s="6">
        <v>-1.1684854403930973</v>
      </c>
      <c r="H512" s="6">
        <v>-3.5695272595203056</v>
      </c>
      <c r="I512" s="40">
        <f>SUMPRODUCT(J512:O512,Results!B$12:G$12)+Results!$E$5*H512-AD512+AE512</f>
        <v>-29.202669483275628</v>
      </c>
      <c r="J512" s="9">
        <f>SUMPRODUCT($A512:$F512,Results!$B$15:$G$15)</f>
        <v>-3.8539843511309195</v>
      </c>
      <c r="K512" s="9">
        <f>SUMPRODUCT($A512:$F512,Results!$B$16:$G$16)</f>
        <v>-8.5775427504551889</v>
      </c>
      <c r="L512" s="9">
        <f>SUMPRODUCT($A512:$F512,Results!$B$17:$G$17)</f>
        <v>-5.1101332647525348</v>
      </c>
      <c r="M512" s="9">
        <f>SUMPRODUCT($A512:$F512,Results!$B$18:$G$18)</f>
        <v>-5.1318727674928297</v>
      </c>
      <c r="N512" s="9">
        <f>SUMPRODUCT($A512:$F512,Results!$B$19:$G$19)</f>
        <v>0.66920179730244278</v>
      </c>
      <c r="O512" s="9">
        <f>SUMPRODUCT($A512:$F512,Results!$B$20:$G$20)</f>
        <v>6.0667775941335069</v>
      </c>
      <c r="P512" s="9" cm="1">
        <f t="array" ref="P512">SUMPRODUCT(J512:O512,TRANSPOSE(BQ$20:BQ$25))+$AI$20-$BQ$27</f>
        <v>-15.008134276830322</v>
      </c>
      <c r="Q512" s="27" cm="1">
        <f t="array" ref="Q512">SUMPRODUCT(J512:O512,TRANSPOSE(EX$20:EX$25))+$AI$20-$EX$27</f>
        <v>-11.590134555450845</v>
      </c>
      <c r="R512" s="9">
        <f>I512-Results!$E$5*H512</f>
        <v>-7.785505926153796</v>
      </c>
      <c r="S512" s="9" cm="1">
        <f t="array" ref="S512">SUMPRODUCT(J512:O512,TRANSPOSE(AW$28:AW$33))+$AI$20-$AH$26</f>
        <v>-5.5603281697549356</v>
      </c>
      <c r="T512" s="9">
        <f>SUMPRODUCT(J512:O512,Results!K$9:P$9)</f>
        <v>-8.6015897338793366</v>
      </c>
      <c r="U512" s="9">
        <f>SUMPRODUCT(J512:O512,Results!K$9:P$9)+$AI$20-$AH$31</f>
        <v>-10.183818454952494</v>
      </c>
      <c r="V512" s="9">
        <f t="shared" si="150"/>
        <v>-14.194535206445305</v>
      </c>
      <c r="W512" s="9">
        <f t="shared" si="144"/>
        <v>-17.612534927824782</v>
      </c>
      <c r="X512" s="9">
        <f t="shared" si="145"/>
        <v>-21.417163557121832</v>
      </c>
      <c r="Y512" s="9">
        <f t="shared" si="146"/>
        <v>-23.642341313520692</v>
      </c>
      <c r="Z512" s="9">
        <f t="shared" si="147"/>
        <v>-61.944892910365759</v>
      </c>
      <c r="AA512" s="9">
        <f t="shared" si="148"/>
        <v>-19.018851028323134</v>
      </c>
      <c r="AC512" s="9">
        <v>-17.685394402060112</v>
      </c>
      <c r="AD512" s="9">
        <v>-17.685394402060112</v>
      </c>
      <c r="AE512" s="9">
        <f t="shared" si="149"/>
        <v>-17.685394402060112</v>
      </c>
      <c r="AF512" s="9">
        <f t="shared" ca="1" si="143"/>
        <v>0.10768546585307459</v>
      </c>
    </row>
    <row r="513" spans="1:32">
      <c r="A513" s="6">
        <v>5.67110235794219</v>
      </c>
      <c r="B513" s="6">
        <v>-1.8998869497688028E-2</v>
      </c>
      <c r="C513" s="6">
        <v>1.9105468557590837</v>
      </c>
      <c r="D513" s="6">
        <v>4.17446586513719</v>
      </c>
      <c r="E513" s="6">
        <v>11.220202343479853</v>
      </c>
      <c r="F513" s="6">
        <v>1.3509628788804013</v>
      </c>
      <c r="G513" s="6">
        <v>-1.7711942068751496</v>
      </c>
      <c r="H513" s="6">
        <v>-4.1722360260023583</v>
      </c>
      <c r="I513" s="40">
        <f>SUMPRODUCT(J513:O513,Results!B$12:G$12)+Results!$E$5*H513-AD513+AE513</f>
        <v>133.25081222690343</v>
      </c>
      <c r="J513" s="9">
        <f>SUMPRODUCT($A513:$F513,Results!$B$15:$G$15)</f>
        <v>63.632471950483144</v>
      </c>
      <c r="K513" s="9">
        <f>SUMPRODUCT($A513:$F513,Results!$B$16:$G$16)</f>
        <v>-12.692807054169265</v>
      </c>
      <c r="L513" s="9">
        <f>SUMPRODUCT($A513:$F513,Results!$B$17:$G$17)</f>
        <v>27.592468921104029</v>
      </c>
      <c r="M513" s="9">
        <f>SUMPRODUCT($A513:$F513,Results!$B$18:$G$18)</f>
        <v>-14.436356756314433</v>
      </c>
      <c r="N513" s="9">
        <f>SUMPRODUCT($A513:$F513,Results!$B$19:$G$19)</f>
        <v>-33.364639221265321</v>
      </c>
      <c r="O513" s="9">
        <f>SUMPRODUCT($A513:$F513,Results!$B$20:$G$20)</f>
        <v>24.926644803728916</v>
      </c>
      <c r="P513" s="9" cm="1">
        <f t="array" ref="P513">SUMPRODUCT(J513:O513,TRANSPOSE(BQ$20:BQ$25))+$AI$20-$BQ$27</f>
        <v>137.3642328002976</v>
      </c>
      <c r="Q513" s="27" cm="1">
        <f t="array" ref="Q513">SUMPRODUCT(J513:O513,TRANSPOSE(EX$20:EX$25))+$AI$20-$EX$27</f>
        <v>159.42102389643182</v>
      </c>
      <c r="R513" s="9">
        <f>I513-Results!$E$5*H513</f>
        <v>158.28422838291758</v>
      </c>
      <c r="S513" s="9" cm="1">
        <f t="array" ref="S513">SUMPRODUCT(J513:O513,TRANSPOSE(AW$28:AW$33))+$AI$20-$AH$26</f>
        <v>106.99004532998696</v>
      </c>
      <c r="T513" s="9">
        <f>SUMPRODUCT(J513:O513,Results!K$9:P$9)</f>
        <v>163.0758416000279</v>
      </c>
      <c r="U513" s="9">
        <f>SUMPRODUCT(J513:O513,Results!K$9:P$9)+$AI$20-$AH$31</f>
        <v>161.49361287895474</v>
      </c>
      <c r="V513" s="9">
        <f t="shared" si="150"/>
        <v>-4.1134205733941656</v>
      </c>
      <c r="W513" s="9">
        <f t="shared" si="144"/>
        <v>-26.170211669528385</v>
      </c>
      <c r="X513" s="9">
        <f t="shared" si="145"/>
        <v>-25.033416156014141</v>
      </c>
      <c r="Y513" s="9">
        <f t="shared" si="146"/>
        <v>26.260766896916479</v>
      </c>
      <c r="Z513" s="9">
        <f t="shared" si="147"/>
        <v>100.50858879981331</v>
      </c>
      <c r="AA513" s="9">
        <f t="shared" si="148"/>
        <v>-28.242800652051301</v>
      </c>
      <c r="AC513" s="9">
        <v>-26.267272766722357</v>
      </c>
      <c r="AD513" s="9">
        <v>-26.267272766722357</v>
      </c>
      <c r="AE513" s="9">
        <f t="shared" si="149"/>
        <v>-26.267272766722357</v>
      </c>
      <c r="AF513" s="9">
        <f t="shared" ca="1" si="143"/>
        <v>0.98115741262739065</v>
      </c>
    </row>
    <row r="514" spans="1:32">
      <c r="A514" s="6">
        <v>-2.766488980213067</v>
      </c>
      <c r="B514" s="6">
        <v>2.3052380781533981</v>
      </c>
      <c r="C514" s="6">
        <v>-1.9720793286865004</v>
      </c>
      <c r="D514" s="6">
        <v>-1.4413485440791529</v>
      </c>
      <c r="E514" s="6">
        <v>3.7705210607022512</v>
      </c>
      <c r="F514" s="6">
        <v>5.4457478551896266</v>
      </c>
      <c r="G514" s="6">
        <v>3.1332977838796827</v>
      </c>
      <c r="H514" s="6">
        <v>0.73225596475247423</v>
      </c>
      <c r="I514" s="40">
        <f>SUMPRODUCT(J514:O514,Results!B$12:G$12)+Results!$E$5*H514-AD514+AE514</f>
        <v>22.413785779983748</v>
      </c>
      <c r="J514" s="9">
        <f>SUMPRODUCT($A514:$F514,Results!$B$15:$G$15)</f>
        <v>-2.4067152872008561</v>
      </c>
      <c r="K514" s="9">
        <f>SUMPRODUCT($A514:$F514,Results!$B$16:$G$16)</f>
        <v>11.60108671274897</v>
      </c>
      <c r="L514" s="9">
        <f>SUMPRODUCT($A514:$F514,Results!$B$17:$G$17)</f>
        <v>26.499794351529118</v>
      </c>
      <c r="M514" s="9">
        <f>SUMPRODUCT($A514:$F514,Results!$B$18:$G$18)</f>
        <v>6.1372859237262496</v>
      </c>
      <c r="N514" s="9">
        <f>SUMPRODUCT($A514:$F514,Results!$B$19:$G$19)</f>
        <v>-1.1221828184725484</v>
      </c>
      <c r="O514" s="9">
        <f>SUMPRODUCT($A514:$F514,Results!$B$20:$G$20)</f>
        <v>-11.639631416589573</v>
      </c>
      <c r="P514" s="9" cm="1">
        <f t="array" ref="P514">SUMPRODUCT(J514:O514,TRANSPOSE(BQ$20:BQ$25))+$AI$20-$BQ$27</f>
        <v>22.356363131804066</v>
      </c>
      <c r="Q514" s="27" cm="1">
        <f t="array" ref="Q514">SUMPRODUCT(J514:O514,TRANSPOSE(EX$20:EX$25))+$AI$20-$EX$27</f>
        <v>19.647728034344155</v>
      </c>
      <c r="R514" s="9">
        <f>I514-Results!$E$5*H514</f>
        <v>18.020249991468901</v>
      </c>
      <c r="S514" s="9" cm="1">
        <f t="array" ref="S514">SUMPRODUCT(J514:O514,TRANSPOSE(AW$28:AW$33))+$AI$20-$AH$26</f>
        <v>5.8676881706127375</v>
      </c>
      <c r="T514" s="9">
        <f>SUMPRODUCT(J514:O514,Results!K$9:P$9)</f>
        <v>20.890198338979364</v>
      </c>
      <c r="U514" s="9">
        <f>SUMPRODUCT(J514:O514,Results!K$9:P$9)+$AI$20-$AH$31</f>
        <v>19.30796961790621</v>
      </c>
      <c r="V514" s="9">
        <f t="shared" si="150"/>
        <v>5.7422648179681346E-2</v>
      </c>
      <c r="W514" s="9">
        <f t="shared" si="144"/>
        <v>2.7660577456395927</v>
      </c>
      <c r="X514" s="9">
        <f t="shared" si="145"/>
        <v>4.3935357885148463</v>
      </c>
      <c r="Y514" s="9">
        <f t="shared" si="146"/>
        <v>16.54609760937101</v>
      </c>
      <c r="Z514" s="9">
        <f t="shared" si="147"/>
        <v>-10.328437647106384</v>
      </c>
      <c r="AA514" s="9">
        <f t="shared" si="148"/>
        <v>3.105816162077538</v>
      </c>
      <c r="AC514" s="9">
        <v>2.7962890671509726</v>
      </c>
      <c r="AD514" s="9">
        <v>2.7962890671509726</v>
      </c>
      <c r="AE514" s="9">
        <f t="shared" si="149"/>
        <v>2.7962890671509726</v>
      </c>
      <c r="AF514" s="9">
        <f t="shared" ref="AF514:AF577" ca="1" si="151">RAND()</f>
        <v>0.23829154812302267</v>
      </c>
    </row>
    <row r="515" spans="1:32">
      <c r="A515" s="6">
        <v>2.5022942019408427</v>
      </c>
      <c r="B515" s="6">
        <v>1.5412019415655442</v>
      </c>
      <c r="C515" s="6">
        <v>11.491918725132948</v>
      </c>
      <c r="D515" s="6">
        <v>1.8967104779127055</v>
      </c>
      <c r="E515" s="6">
        <v>4.155164778661799E-2</v>
      </c>
      <c r="F515" s="6">
        <v>16.561341061094637</v>
      </c>
      <c r="G515" s="6">
        <v>3.0909033294129924</v>
      </c>
      <c r="H515" s="6">
        <v>0.68986151028578391</v>
      </c>
      <c r="I515" s="40">
        <f>SUMPRODUCT(J515:O515,Results!B$12:G$12)+Results!$E$5*H515-AD515+AE515</f>
        <v>-24.858036501096528</v>
      </c>
      <c r="J515" s="9">
        <f>SUMPRODUCT($A515:$F515,Results!$B$15:$G$15)</f>
        <v>26.94232095399267</v>
      </c>
      <c r="K515" s="9">
        <f>SUMPRODUCT($A515:$F515,Results!$B$16:$G$16)</f>
        <v>-18.833052393253954</v>
      </c>
      <c r="L515" s="9">
        <f>SUMPRODUCT($A515:$F515,Results!$B$17:$G$17)</f>
        <v>18.174071897347311</v>
      </c>
      <c r="M515" s="9">
        <f>SUMPRODUCT($A515:$F515,Results!$B$18:$G$18)</f>
        <v>-10.966401308406816</v>
      </c>
      <c r="N515" s="9">
        <f>SUMPRODUCT($A515:$F515,Results!$B$19:$G$19)</f>
        <v>-33.595481409951496</v>
      </c>
      <c r="O515" s="9">
        <f>SUMPRODUCT($A515:$F515,Results!$B$20:$G$20)</f>
        <v>-20.616246794140032</v>
      </c>
      <c r="P515" s="9" cm="1">
        <f t="array" ref="P515">SUMPRODUCT(J515:O515,TRANSPOSE(BQ$20:BQ$25))+$AI$20-$BQ$27</f>
        <v>17.227332954900454</v>
      </c>
      <c r="Q515" s="27" cm="1">
        <f t="array" ref="Q515">SUMPRODUCT(J515:O515,TRANSPOSE(EX$20:EX$25))+$AI$20-$EX$27</f>
        <v>-23.615479347902205</v>
      </c>
      <c r="R515" s="9">
        <f>I515-Results!$E$5*H515</f>
        <v>-28.997205562811232</v>
      </c>
      <c r="S515" s="9" cm="1">
        <f t="array" ref="S515">SUMPRODUCT(J515:O515,TRANSPOSE(AW$28:AW$33))+$AI$20-$AH$26</f>
        <v>53.08261716262092</v>
      </c>
      <c r="T515" s="9">
        <f>SUMPRODUCT(J515:O515,Results!K$9:P$9)</f>
        <v>-24.917347431026009</v>
      </c>
      <c r="U515" s="9">
        <f>SUMPRODUCT(J515:O515,Results!K$9:P$9)+$AI$20-$AH$31</f>
        <v>-26.499576152099166</v>
      </c>
      <c r="V515" s="9">
        <f t="shared" si="150"/>
        <v>-42.085369455996982</v>
      </c>
      <c r="W515" s="9">
        <f t="shared" ref="W515:W578" si="152">I515-Q515</f>
        <v>-1.2425571531943227</v>
      </c>
      <c r="X515" s="9">
        <f t="shared" ref="X515:X578" si="153">I515-R515</f>
        <v>4.1391690617147034</v>
      </c>
      <c r="Y515" s="9">
        <f t="shared" ref="Y515:Y578" si="154">I515-S515</f>
        <v>-77.940653663717455</v>
      </c>
      <c r="Z515" s="9">
        <f t="shared" ref="Z515:Z578" si="155">I515-$AI$20</f>
        <v>-57.600259928186659</v>
      </c>
      <c r="AA515" s="9">
        <f t="shared" ref="AA515:AA578" si="156">I515-U515</f>
        <v>1.6415396510026383</v>
      </c>
      <c r="AC515" s="9">
        <v>-0.96937842018486009</v>
      </c>
      <c r="AD515" s="9">
        <v>-0.96937842018486009</v>
      </c>
      <c r="AE515" s="9">
        <f t="shared" ref="AE515:AE578" si="157">AD515</f>
        <v>-0.96937842018486009</v>
      </c>
      <c r="AF515" s="9">
        <f t="shared" ca="1" si="151"/>
        <v>0.10278223671884179</v>
      </c>
    </row>
    <row r="516" spans="1:32">
      <c r="A516" s="6">
        <v>1.7282920552154359</v>
      </c>
      <c r="B516" s="6">
        <v>0.13673241490269938</v>
      </c>
      <c r="C516" s="6">
        <v>2.0681923812670346</v>
      </c>
      <c r="D516" s="6">
        <v>12.140902368883758</v>
      </c>
      <c r="E516" s="6">
        <v>4.2284807238223685</v>
      </c>
      <c r="F516" s="6">
        <v>6.9418654722430535</v>
      </c>
      <c r="G516" s="6">
        <v>1.4878361263700703</v>
      </c>
      <c r="H516" s="6">
        <v>-0.91320569275713814</v>
      </c>
      <c r="I516" s="40">
        <f>SUMPRODUCT(J516:O516,Results!B$12:G$12)+Results!$E$5*H516-AD516+AE516</f>
        <v>64.42135466135818</v>
      </c>
      <c r="J516" s="9">
        <f>SUMPRODUCT($A516:$F516,Results!$B$15:$G$15)</f>
        <v>20.089507325015795</v>
      </c>
      <c r="K516" s="9">
        <f>SUMPRODUCT($A516:$F516,Results!$B$16:$G$16)</f>
        <v>-6.512567365867036</v>
      </c>
      <c r="L516" s="9">
        <f>SUMPRODUCT($A516:$F516,Results!$B$17:$G$17)</f>
        <v>28.638621184112807</v>
      </c>
      <c r="M516" s="9">
        <f>SUMPRODUCT($A516:$F516,Results!$B$18:$G$18)</f>
        <v>8.0349297525004655</v>
      </c>
      <c r="N516" s="9">
        <f>SUMPRODUCT($A516:$F516,Results!$B$19:$G$19)</f>
        <v>-26.425700459350274</v>
      </c>
      <c r="O516" s="9">
        <f>SUMPRODUCT($A516:$F516,Results!$B$20:$G$20)</f>
        <v>19.773687443342645</v>
      </c>
      <c r="P516" s="9" cm="1">
        <f t="array" ref="P516">SUMPRODUCT(J516:O516,TRANSPOSE(BQ$20:BQ$25))+$AI$20-$BQ$27</f>
        <v>72.293979806680738</v>
      </c>
      <c r="Q516" s="27" cm="1">
        <f t="array" ref="Q516">SUMPRODUCT(J516:O516,TRANSPOSE(EX$20:EX$25))+$AI$20-$EX$27</f>
        <v>74.005457075026243</v>
      </c>
      <c r="R516" s="9">
        <f>I516-Results!$E$5*H516</f>
        <v>69.90058881790101</v>
      </c>
      <c r="S516" s="9" cm="1">
        <f t="array" ref="S516">SUMPRODUCT(J516:O516,TRANSPOSE(AW$28:AW$33))+$AI$20-$AH$26</f>
        <v>54.122464891517822</v>
      </c>
      <c r="T516" s="9">
        <f>SUMPRODUCT(J516:O516,Results!K$9:P$9)</f>
        <v>73.203040836631871</v>
      </c>
      <c r="U516" s="9">
        <f>SUMPRODUCT(J516:O516,Results!K$9:P$9)+$AI$20-$AH$31</f>
        <v>71.620812115558721</v>
      </c>
      <c r="V516" s="9">
        <f t="shared" si="150"/>
        <v>-7.8726251453225586</v>
      </c>
      <c r="W516" s="9">
        <f t="shared" si="152"/>
        <v>-9.584102413668063</v>
      </c>
      <c r="X516" s="9">
        <f t="shared" si="153"/>
        <v>-5.4792341565428302</v>
      </c>
      <c r="Y516" s="9">
        <f t="shared" si="154"/>
        <v>10.298889769840358</v>
      </c>
      <c r="Z516" s="9">
        <f t="shared" si="155"/>
        <v>31.679131234268048</v>
      </c>
      <c r="AA516" s="9">
        <f t="shared" si="156"/>
        <v>-7.199457454200541</v>
      </c>
      <c r="AC516" s="9">
        <v>-9.533322930382667</v>
      </c>
      <c r="AD516" s="9">
        <v>-9.533322930382667</v>
      </c>
      <c r="AE516" s="9">
        <f t="shared" si="157"/>
        <v>-9.533322930382667</v>
      </c>
      <c r="AF516" s="9">
        <f t="shared" ca="1" si="151"/>
        <v>0.52888411395324542</v>
      </c>
    </row>
    <row r="517" spans="1:32">
      <c r="A517" s="6">
        <v>14.878701549838457</v>
      </c>
      <c r="B517" s="6">
        <v>4.2188867931313236</v>
      </c>
      <c r="C517" s="6">
        <v>1.8225197506826512</v>
      </c>
      <c r="D517" s="6">
        <v>3.5392198084920259</v>
      </c>
      <c r="E517" s="6">
        <v>0.50281964772815146</v>
      </c>
      <c r="F517" s="6">
        <v>0.10621595258676442</v>
      </c>
      <c r="G517" s="6">
        <v>-0.27534297508485012</v>
      </c>
      <c r="H517" s="6">
        <v>-2.6763847942120584</v>
      </c>
      <c r="I517" s="40">
        <f>SUMPRODUCT(J517:O517,Results!B$12:G$12)+Results!$E$5*H517-AD517+AE517</f>
        <v>29.611722994523369</v>
      </c>
      <c r="J517" s="9">
        <f>SUMPRODUCT($A517:$F517,Results!$B$15:$G$15)</f>
        <v>45.176648309815612</v>
      </c>
      <c r="K517" s="9">
        <f>SUMPRODUCT($A517:$F517,Results!$B$16:$G$16)</f>
        <v>-52.824271624043874</v>
      </c>
      <c r="L517" s="9">
        <f>SUMPRODUCT($A517:$F517,Results!$B$17:$G$17)</f>
        <v>-21.256991506374582</v>
      </c>
      <c r="M517" s="9">
        <f>SUMPRODUCT($A517:$F517,Results!$B$18:$G$18)</f>
        <v>-1.2394129405124739</v>
      </c>
      <c r="N517" s="9">
        <f>SUMPRODUCT($A517:$F517,Results!$B$19:$G$19)</f>
        <v>-1.466795385879553</v>
      </c>
      <c r="O517" s="9">
        <f>SUMPRODUCT($A517:$F517,Results!$B$20:$G$20)</f>
        <v>56.625402379970097</v>
      </c>
      <c r="P517" s="9" cm="1">
        <f t="array" ref="P517">SUMPRODUCT(J517:O517,TRANSPOSE(BQ$20:BQ$25))+$AI$20-$BQ$27</f>
        <v>40.044182386243925</v>
      </c>
      <c r="Q517" s="27" cm="1">
        <f t="array" ref="Q517">SUMPRODUCT(J517:O517,TRANSPOSE(EX$20:EX$25))+$AI$20-$EX$27</f>
        <v>43.412239611359126</v>
      </c>
      <c r="R517" s="9">
        <f>I517-Results!$E$5*H517</f>
        <v>45.670031759795719</v>
      </c>
      <c r="S517" s="9" cm="1">
        <f t="array" ref="S517">SUMPRODUCT(J517:O517,TRANSPOSE(AW$28:AW$33))+$AI$20-$AH$26</f>
        <v>36.693276287389082</v>
      </c>
      <c r="T517" s="9">
        <f>SUMPRODUCT(J517:O517,Results!K$9:P$9)</f>
        <v>46.253653459252831</v>
      </c>
      <c r="U517" s="9">
        <f>SUMPRODUCT(J517:O517,Results!K$9:P$9)+$AI$20-$AH$31</f>
        <v>44.671424738179667</v>
      </c>
      <c r="V517" s="9">
        <f t="shared" si="150"/>
        <v>-10.432459391720556</v>
      </c>
      <c r="W517" s="9">
        <f t="shared" si="152"/>
        <v>-13.800516616835758</v>
      </c>
      <c r="X517" s="9">
        <f t="shared" si="153"/>
        <v>-16.058308765272351</v>
      </c>
      <c r="Y517" s="9">
        <f t="shared" si="154"/>
        <v>-7.0815532928657134</v>
      </c>
      <c r="Z517" s="9">
        <f t="shared" si="155"/>
        <v>-3.1305004325667625</v>
      </c>
      <c r="AA517" s="9">
        <f t="shared" si="156"/>
        <v>-15.059701743656298</v>
      </c>
      <c r="AC517" s="9">
        <v>-13.813867146970786</v>
      </c>
      <c r="AD517" s="9">
        <v>-13.813867146970786</v>
      </c>
      <c r="AE517" s="9">
        <f t="shared" si="157"/>
        <v>-13.813867146970786</v>
      </c>
      <c r="AF517" s="9">
        <f t="shared" ca="1" si="151"/>
        <v>0.50354959353586626</v>
      </c>
    </row>
    <row r="518" spans="1:32">
      <c r="A518" s="6">
        <v>10.205959975735938</v>
      </c>
      <c r="B518" s="6">
        <v>4.449210135118757</v>
      </c>
      <c r="C518" s="6">
        <v>5.977504026578381</v>
      </c>
      <c r="D518" s="6">
        <v>2.2724813380785394</v>
      </c>
      <c r="E518" s="6">
        <v>11.430469042662775</v>
      </c>
      <c r="F518" s="6">
        <v>0.34440629306642345</v>
      </c>
      <c r="G518" s="6">
        <v>0.90878406782860455</v>
      </c>
      <c r="H518" s="6">
        <v>-1.4922577512986039</v>
      </c>
      <c r="I518" s="40">
        <f>SUMPRODUCT(J518:O518,Results!B$12:G$12)+Results!$E$5*H518-AD518+AE518</f>
        <v>152.99883706755713</v>
      </c>
      <c r="J518" s="9">
        <f>SUMPRODUCT($A518:$F518,Results!$B$15:$G$15)</f>
        <v>77.827319978696792</v>
      </c>
      <c r="K518" s="9">
        <f>SUMPRODUCT($A518:$F518,Results!$B$16:$G$16)</f>
        <v>-35.608922368792747</v>
      </c>
      <c r="L518" s="9">
        <f>SUMPRODUCT($A518:$F518,Results!$B$17:$G$17)</f>
        <v>20.037613173009344</v>
      </c>
      <c r="M518" s="9">
        <f>SUMPRODUCT($A518:$F518,Results!$B$18:$G$18)</f>
        <v>-23.750041222395442</v>
      </c>
      <c r="N518" s="9">
        <f>SUMPRODUCT($A518:$F518,Results!$B$19:$G$19)</f>
        <v>-41.096908442114454</v>
      </c>
      <c r="O518" s="9">
        <f>SUMPRODUCT($A518:$F518,Results!$B$20:$G$20)</f>
        <v>39.571694516263733</v>
      </c>
      <c r="P518" s="9" cm="1">
        <f t="array" ref="P518">SUMPRODUCT(J518:O518,TRANSPOSE(BQ$20:BQ$25))+$AI$20-$BQ$27</f>
        <v>143.28869976757946</v>
      </c>
      <c r="Q518" s="27" cm="1">
        <f t="array" ref="Q518">SUMPRODUCT(J518:O518,TRANSPOSE(EX$20:EX$25))+$AI$20-$EX$27</f>
        <v>160.57376901392382</v>
      </c>
      <c r="R518" s="9">
        <f>I518-Results!$E$5*H518</f>
        <v>161.95238357534876</v>
      </c>
      <c r="S518" s="9" cm="1">
        <f t="array" ref="S518">SUMPRODUCT(J518:O518,TRANSPOSE(AW$28:AW$33))+$AI$20-$AH$26</f>
        <v>129.33588802742031</v>
      </c>
      <c r="T518" s="9">
        <f>SUMPRODUCT(J518:O518,Results!K$9:P$9)</f>
        <v>166.70588418479298</v>
      </c>
      <c r="U518" s="9">
        <f>SUMPRODUCT(J518:O518,Results!K$9:P$9)+$AI$20-$AH$31</f>
        <v>165.12365546371981</v>
      </c>
      <c r="V518" s="9">
        <f t="shared" si="150"/>
        <v>9.7101372999776743</v>
      </c>
      <c r="W518" s="9">
        <f t="shared" si="152"/>
        <v>-7.5749319463666893</v>
      </c>
      <c r="X518" s="9">
        <f t="shared" si="153"/>
        <v>-8.9535465077916285</v>
      </c>
      <c r="Y518" s="9">
        <f t="shared" si="154"/>
        <v>23.662949040136823</v>
      </c>
      <c r="Z518" s="9">
        <f t="shared" si="155"/>
        <v>120.25661364046701</v>
      </c>
      <c r="AA518" s="9">
        <f t="shared" si="156"/>
        <v>-12.124818396162681</v>
      </c>
      <c r="AC518" s="9">
        <v>-7.6868839187814046</v>
      </c>
      <c r="AD518" s="9">
        <v>-7.6868839187814046</v>
      </c>
      <c r="AE518" s="9">
        <f t="shared" si="157"/>
        <v>-7.6868839187814046</v>
      </c>
      <c r="AF518" s="9">
        <f t="shared" ca="1" si="151"/>
        <v>0.1891578304839151</v>
      </c>
    </row>
    <row r="519" spans="1:32">
      <c r="A519" s="6">
        <v>4.4097163805364294</v>
      </c>
      <c r="B519" s="6">
        <v>5.1302971372379078</v>
      </c>
      <c r="C519" s="6">
        <v>2.1032687737152025</v>
      </c>
      <c r="D519" s="6">
        <v>0.76630439495774849</v>
      </c>
      <c r="E519" s="6">
        <v>-0.4220473704861038</v>
      </c>
      <c r="F519" s="6">
        <v>8.2675596065334194</v>
      </c>
      <c r="G519" s="6">
        <v>5.5591012393610431</v>
      </c>
      <c r="H519" s="6">
        <v>3.1580594202338346</v>
      </c>
      <c r="I519" s="40">
        <f>SUMPRODUCT(J519:O519,Results!B$12:G$12)+Results!$E$5*H519-AD519+AE519</f>
        <v>-1.3431276301723436</v>
      </c>
      <c r="J519" s="9">
        <f>SUMPRODUCT($A519:$F519,Results!$B$15:$G$15)</f>
        <v>6.4933622638299067</v>
      </c>
      <c r="K519" s="9">
        <f>SUMPRODUCT($A519:$F519,Results!$B$16:$G$16)</f>
        <v>-20.659285380884569</v>
      </c>
      <c r="L519" s="9">
        <f>SUMPRODUCT($A519:$F519,Results!$B$17:$G$17)</f>
        <v>6.984905999530131</v>
      </c>
      <c r="M519" s="9">
        <f>SUMPRODUCT($A519:$F519,Results!$B$18:$G$18)</f>
        <v>7.0190992229434803</v>
      </c>
      <c r="N519" s="9">
        <f>SUMPRODUCT($A519:$F519,Results!$B$19:$G$19)</f>
        <v>-1.2189333361494132</v>
      </c>
      <c r="O519" s="9">
        <f>SUMPRODUCT($A519:$F519,Results!$B$20:$G$20)</f>
        <v>9.6557442188201463</v>
      </c>
      <c r="P519" s="9" cm="1">
        <f t="array" ref="P519">SUMPRODUCT(J519:O519,TRANSPOSE(BQ$20:BQ$25))+$AI$20-$BQ$27</f>
        <v>0.12516806402701519</v>
      </c>
      <c r="Q519" s="27" cm="1">
        <f t="array" ref="Q519">SUMPRODUCT(J519:O519,TRANSPOSE(EX$20:EX$25))+$AI$20-$EX$27</f>
        <v>-19.114557521523075</v>
      </c>
      <c r="R519" s="9">
        <f>I519-Results!$E$5*H519</f>
        <v>-20.29148415157535</v>
      </c>
      <c r="S519" s="9" cm="1">
        <f t="array" ref="S519">SUMPRODUCT(J519:O519,TRANSPOSE(AW$28:AW$33))+$AI$20-$AH$26</f>
        <v>5.5136214450047589</v>
      </c>
      <c r="T519" s="9">
        <f>SUMPRODUCT(J519:O519,Results!K$9:P$9)</f>
        <v>-18.217888534562114</v>
      </c>
      <c r="U519" s="9">
        <f>SUMPRODUCT(J519:O519,Results!K$9:P$9)+$AI$20-$AH$31</f>
        <v>-19.800117255635271</v>
      </c>
      <c r="V519" s="9">
        <f t="shared" si="150"/>
        <v>-1.4682956941993588</v>
      </c>
      <c r="W519" s="9">
        <f t="shared" si="152"/>
        <v>17.771429891350731</v>
      </c>
      <c r="X519" s="9">
        <f t="shared" si="153"/>
        <v>18.948356521403007</v>
      </c>
      <c r="Y519" s="9">
        <f t="shared" si="154"/>
        <v>-6.8567490751771025</v>
      </c>
      <c r="Z519" s="9">
        <f t="shared" si="155"/>
        <v>-34.085351057262471</v>
      </c>
      <c r="AA519" s="9">
        <f t="shared" si="156"/>
        <v>18.456989625462928</v>
      </c>
      <c r="AC519" s="9">
        <v>17.893887990699696</v>
      </c>
      <c r="AD519" s="9">
        <v>17.893887990699696</v>
      </c>
      <c r="AE519" s="9">
        <f t="shared" si="157"/>
        <v>17.893887990699696</v>
      </c>
      <c r="AF519" s="9">
        <f t="shared" ca="1" si="151"/>
        <v>0.45772893418862393</v>
      </c>
    </row>
    <row r="520" spans="1:32">
      <c r="A520" s="6">
        <v>3.6547096377960222</v>
      </c>
      <c r="B520" s="6">
        <v>4.2664138996888221</v>
      </c>
      <c r="C520" s="6">
        <v>1.9249206840666473</v>
      </c>
      <c r="D520" s="6">
        <v>0.19310767412072119</v>
      </c>
      <c r="E520" s="6">
        <v>-1.6598419833556338E-2</v>
      </c>
      <c r="F520" s="6">
        <v>2.7610900674343819</v>
      </c>
      <c r="G520" s="6">
        <v>-2.5398778814269707</v>
      </c>
      <c r="H520" s="6">
        <v>-4.9409197005541792</v>
      </c>
      <c r="I520" s="40">
        <f>SUMPRODUCT(J520:O520,Results!B$12:G$12)+Results!$E$5*H520-AD520+AE520</f>
        <v>-34.134740673432745</v>
      </c>
      <c r="J520" s="9">
        <f>SUMPRODUCT($A520:$F520,Results!$B$15:$G$15)</f>
        <v>6.5148599818575965</v>
      </c>
      <c r="K520" s="9">
        <f>SUMPRODUCT($A520:$F520,Results!$B$16:$G$16)</f>
        <v>-17.741890877334725</v>
      </c>
      <c r="L520" s="9">
        <f>SUMPRODUCT($A520:$F520,Results!$B$17:$G$17)</f>
        <v>0.78053590768796655</v>
      </c>
      <c r="M520" s="9">
        <f>SUMPRODUCT($A520:$F520,Results!$B$18:$G$18)</f>
        <v>1.2754186239558853</v>
      </c>
      <c r="N520" s="9">
        <f>SUMPRODUCT($A520:$F520,Results!$B$19:$G$19)</f>
        <v>-2.5313711462364008</v>
      </c>
      <c r="O520" s="9">
        <f>SUMPRODUCT($A520:$F520,Results!$B$20:$G$20)</f>
        <v>12.772533931249839</v>
      </c>
      <c r="P520" s="9" cm="1">
        <f t="array" ref="P520">SUMPRODUCT(J520:O520,TRANSPOSE(BQ$20:BQ$25))+$AI$20-$BQ$27</f>
        <v>1.5913215966581689</v>
      </c>
      <c r="Q520" s="27" cm="1">
        <f t="array" ref="Q520">SUMPRODUCT(J520:O520,TRANSPOSE(EX$20:EX$25))+$AI$20-$EX$27</f>
        <v>-5.4025590967842234</v>
      </c>
      <c r="R520" s="9">
        <f>I520-Results!$E$5*H520</f>
        <v>-4.4892224701076699</v>
      </c>
      <c r="S520" s="9" cm="1">
        <f t="array" ref="S520">SUMPRODUCT(J520:O520,TRANSPOSE(AW$28:AW$33))+$AI$20-$AH$26</f>
        <v>7.0453302587015827</v>
      </c>
      <c r="T520" s="9">
        <f>SUMPRODUCT(J520:O520,Results!K$9:P$9)</f>
        <v>-3.672729706312424</v>
      </c>
      <c r="U520" s="9">
        <f>SUMPRODUCT(J520:O520,Results!K$9:P$9)+$AI$20-$AH$31</f>
        <v>-5.2549584273855814</v>
      </c>
      <c r="V520" s="9">
        <f t="shared" si="150"/>
        <v>-35.726062270090914</v>
      </c>
      <c r="W520" s="9">
        <f t="shared" si="152"/>
        <v>-28.732181576648522</v>
      </c>
      <c r="X520" s="9">
        <f t="shared" si="153"/>
        <v>-29.645518203325075</v>
      </c>
      <c r="Y520" s="9">
        <f t="shared" si="154"/>
        <v>-41.180070932134328</v>
      </c>
      <c r="Z520" s="9">
        <f t="shared" si="155"/>
        <v>-66.876964100522883</v>
      </c>
      <c r="AA520" s="9">
        <f t="shared" si="156"/>
        <v>-28.879782246047164</v>
      </c>
      <c r="AC520" s="9">
        <v>-28.703534983922417</v>
      </c>
      <c r="AD520" s="9">
        <v>-28.703534983922417</v>
      </c>
      <c r="AE520" s="9">
        <f t="shared" si="157"/>
        <v>-28.703534983922417</v>
      </c>
      <c r="AF520" s="9">
        <f t="shared" ca="1" si="151"/>
        <v>0.1741771258218473</v>
      </c>
    </row>
    <row r="521" spans="1:32">
      <c r="A521" s="6">
        <v>0.44842472755091717</v>
      </c>
      <c r="B521" s="6">
        <v>0.59311220953357946</v>
      </c>
      <c r="C521" s="6">
        <v>8.2282454784767278</v>
      </c>
      <c r="D521" s="6">
        <v>4.1408285532360676</v>
      </c>
      <c r="E521" s="6">
        <v>3.1471120116054472</v>
      </c>
      <c r="F521" s="6">
        <v>14.480981676798969</v>
      </c>
      <c r="G521" s="6">
        <v>6.9857933107441923</v>
      </c>
      <c r="H521" s="6">
        <v>4.5847514916169843</v>
      </c>
      <c r="I521" s="40">
        <f>SUMPRODUCT(J521:O521,Results!B$12:G$12)+Results!$E$5*H521-AD521+AE521</f>
        <v>42.912964303093972</v>
      </c>
      <c r="J521" s="9">
        <f>SUMPRODUCT($A521:$F521,Results!$B$15:$G$15)</f>
        <v>26.590145989740151</v>
      </c>
      <c r="K521" s="9">
        <f>SUMPRODUCT($A521:$F521,Results!$B$16:$G$16)</f>
        <v>-6.9363981690801815</v>
      </c>
      <c r="L521" s="9">
        <f>SUMPRODUCT($A521:$F521,Results!$B$17:$G$17)</f>
        <v>30.595219487050812</v>
      </c>
      <c r="M521" s="9">
        <f>SUMPRODUCT($A521:$F521,Results!$B$18:$G$18)</f>
        <v>-6.722832747464043</v>
      </c>
      <c r="N521" s="9">
        <f>SUMPRODUCT($A521:$F521,Results!$B$19:$G$19)</f>
        <v>-34.575204844628686</v>
      </c>
      <c r="O521" s="9">
        <f>SUMPRODUCT($A521:$F521,Results!$B$20:$G$20)</f>
        <v>-16.607838148701802</v>
      </c>
      <c r="P521" s="9" cm="1">
        <f t="array" ref="P521">SUMPRODUCT(J521:O521,TRANSPOSE(BQ$20:BQ$25))+$AI$20-$BQ$27</f>
        <v>47.490801699566966</v>
      </c>
      <c r="Q521" s="27" cm="1">
        <f t="array" ref="Q521">SUMPRODUCT(J521:O521,TRANSPOSE(EX$20:EX$25))+$AI$20-$EX$27</f>
        <v>21.110320476567416</v>
      </c>
      <c r="R521" s="9">
        <f>I521-Results!$E$5*H521</f>
        <v>15.404455353392066</v>
      </c>
      <c r="S521" s="9" cm="1">
        <f t="array" ref="S521">SUMPRODUCT(J521:O521,TRANSPOSE(AW$28:AW$33))+$AI$20-$AH$26</f>
        <v>61.686171112724153</v>
      </c>
      <c r="T521" s="9">
        <f>SUMPRODUCT(J521:O521,Results!K$9:P$9)</f>
        <v>20.140738705937977</v>
      </c>
      <c r="U521" s="9">
        <f>SUMPRODUCT(J521:O521,Results!K$9:P$9)+$AI$20-$AH$31</f>
        <v>18.55850998486482</v>
      </c>
      <c r="V521" s="9">
        <f t="shared" si="150"/>
        <v>-4.5778373964729937</v>
      </c>
      <c r="W521" s="9">
        <f t="shared" si="152"/>
        <v>21.802643826526555</v>
      </c>
      <c r="X521" s="9">
        <f t="shared" si="153"/>
        <v>27.508508949701906</v>
      </c>
      <c r="Y521" s="9">
        <f t="shared" si="154"/>
        <v>-18.773206809630182</v>
      </c>
      <c r="Z521" s="9">
        <f t="shared" si="155"/>
        <v>10.17074087600384</v>
      </c>
      <c r="AA521" s="9">
        <f t="shared" si="156"/>
        <v>24.354454318229152</v>
      </c>
      <c r="AC521" s="9">
        <v>22.004136158893644</v>
      </c>
      <c r="AD521" s="9">
        <v>22.004136158893644</v>
      </c>
      <c r="AE521" s="9">
        <f t="shared" si="157"/>
        <v>22.004136158893644</v>
      </c>
      <c r="AF521" s="9">
        <f t="shared" ca="1" si="151"/>
        <v>0.97871004518942151</v>
      </c>
    </row>
    <row r="522" spans="1:32">
      <c r="A522" s="6">
        <v>3.0143024879796498</v>
      </c>
      <c r="B522" s="6">
        <v>2.4547824012691963</v>
      </c>
      <c r="C522" s="6">
        <v>2.5350690509580791</v>
      </c>
      <c r="D522" s="6">
        <v>3.0101726832537663</v>
      </c>
      <c r="E522" s="6">
        <v>-6.3067670148268015E-2</v>
      </c>
      <c r="F522" s="6">
        <v>-3.4341422890649044E-2</v>
      </c>
      <c r="G522" s="6">
        <v>9.9415300364208772</v>
      </c>
      <c r="H522" s="6">
        <v>7.5404882172936691</v>
      </c>
      <c r="I522" s="40">
        <f>SUMPRODUCT(J522:O522,Results!B$12:G$12)+Results!$E$5*H522-AD522+AE522</f>
        <v>55.386014957970069</v>
      </c>
      <c r="J522" s="9">
        <f>SUMPRODUCT($A522:$F522,Results!$B$15:$G$15)</f>
        <v>7.4276994732080928</v>
      </c>
      <c r="K522" s="9">
        <f>SUMPRODUCT($A522:$F522,Results!$B$16:$G$16)</f>
        <v>-15.510431770667706</v>
      </c>
      <c r="L522" s="9">
        <f>SUMPRODUCT($A522:$F522,Results!$B$17:$G$17)</f>
        <v>-1.7612793561966527</v>
      </c>
      <c r="M522" s="9">
        <f>SUMPRODUCT($A522:$F522,Results!$B$18:$G$18)</f>
        <v>-1.043058716470552</v>
      </c>
      <c r="N522" s="9">
        <f>SUMPRODUCT($A522:$F522,Results!$B$19:$G$19)</f>
        <v>-8.4335196221158704</v>
      </c>
      <c r="O522" s="9">
        <f>SUMPRODUCT($A522:$F522,Results!$B$20:$G$20)</f>
        <v>16.82728247889084</v>
      </c>
      <c r="P522" s="9" cm="1">
        <f t="array" ref="P522">SUMPRODUCT(J522:O522,TRANSPOSE(BQ$20:BQ$25))+$AI$20-$BQ$27</f>
        <v>8.0144171293799999</v>
      </c>
      <c r="Q522" s="27" cm="1">
        <f t="array" ref="Q522">SUMPRODUCT(J522:O522,TRANSPOSE(EX$20:EX$25))+$AI$20-$EX$27</f>
        <v>8.9031615705522427</v>
      </c>
      <c r="R522" s="9">
        <f>I522-Results!$E$5*H522</f>
        <v>10.143085654208058</v>
      </c>
      <c r="S522" s="9" cm="1">
        <f t="array" ref="S522">SUMPRODUCT(J522:O522,TRANSPOSE(AW$28:AW$33))+$AI$20-$AH$26</f>
        <v>13.524388056723133</v>
      </c>
      <c r="T522" s="9">
        <f>SUMPRODUCT(J522:O522,Results!K$9:P$9)</f>
        <v>10.152640664655088</v>
      </c>
      <c r="U522" s="9">
        <f>SUMPRODUCT(J522:O522,Results!K$9:P$9)+$AI$20-$AH$31</f>
        <v>8.5704119435819308</v>
      </c>
      <c r="V522" s="9">
        <f t="shared" si="150"/>
        <v>47.371597828590069</v>
      </c>
      <c r="W522" s="9">
        <f t="shared" si="152"/>
        <v>46.482853387417826</v>
      </c>
      <c r="X522" s="9">
        <f t="shared" si="153"/>
        <v>45.242929303762011</v>
      </c>
      <c r="Y522" s="9">
        <f t="shared" si="154"/>
        <v>41.861626901246936</v>
      </c>
      <c r="Z522" s="9">
        <f t="shared" si="155"/>
        <v>22.643791530879938</v>
      </c>
      <c r="AA522" s="9">
        <f t="shared" si="156"/>
        <v>46.815603014388138</v>
      </c>
      <c r="AC522" s="9">
        <v>46.466477154421547</v>
      </c>
      <c r="AD522" s="9">
        <v>46.466477154421547</v>
      </c>
      <c r="AE522" s="9">
        <f t="shared" si="157"/>
        <v>46.466477154421547</v>
      </c>
      <c r="AF522" s="9">
        <f t="shared" ca="1" si="151"/>
        <v>0.77033498879794249</v>
      </c>
    </row>
    <row r="523" spans="1:32">
      <c r="A523" s="6">
        <v>3.4474665459658049</v>
      </c>
      <c r="B523" s="6">
        <v>-0.71950983087359299</v>
      </c>
      <c r="C523" s="6">
        <v>2.3131534713928001</v>
      </c>
      <c r="D523" s="6">
        <v>0.26779469174384135</v>
      </c>
      <c r="E523" s="6">
        <v>0.60382880942914352</v>
      </c>
      <c r="F523" s="6">
        <v>2.727149848973085</v>
      </c>
      <c r="G523" s="6">
        <v>1.8685693541510726</v>
      </c>
      <c r="H523" s="6">
        <v>-0.53247246497613587</v>
      </c>
      <c r="I523" s="40">
        <f>SUMPRODUCT(J523:O523,Results!B$12:G$12)+Results!$E$5*H523-AD523+AE523</f>
        <v>8.9219903943222967</v>
      </c>
      <c r="J523" s="9">
        <f>SUMPRODUCT($A523:$F523,Results!$B$15:$G$15)</f>
        <v>20.215245495436424</v>
      </c>
      <c r="K523" s="9">
        <f>SUMPRODUCT($A523:$F523,Results!$B$16:$G$16)</f>
        <v>-11.264217005747199</v>
      </c>
      <c r="L523" s="9">
        <f>SUMPRODUCT($A523:$F523,Results!$B$17:$G$17)</f>
        <v>-2.5594993199021698</v>
      </c>
      <c r="M523" s="9">
        <f>SUMPRODUCT($A523:$F523,Results!$B$18:$G$18)</f>
        <v>-5.5488641389905391</v>
      </c>
      <c r="N523" s="9">
        <f>SUMPRODUCT($A523:$F523,Results!$B$19:$G$19)</f>
        <v>-6.9763169033760395</v>
      </c>
      <c r="O523" s="9">
        <f>SUMPRODUCT($A523:$F523,Results!$B$20:$G$20)</f>
        <v>3.5476791457822965</v>
      </c>
      <c r="P523" s="9" cm="1">
        <f t="array" ref="P523">SUMPRODUCT(J523:O523,TRANSPOSE(BQ$20:BQ$25))+$AI$20-$BQ$27</f>
        <v>15.240142825725449</v>
      </c>
      <c r="Q523" s="27" cm="1">
        <f t="array" ref="Q523">SUMPRODUCT(J523:O523,TRANSPOSE(EX$20:EX$25))+$AI$20-$EX$27</f>
        <v>12.664211499985626</v>
      </c>
      <c r="R523" s="9">
        <f>I523-Results!$E$5*H523</f>
        <v>12.116825184179111</v>
      </c>
      <c r="S523" s="9" cm="1">
        <f t="array" ref="S523">SUMPRODUCT(J523:O523,TRANSPOSE(AW$28:AW$33))+$AI$20-$AH$26</f>
        <v>18.773119185636773</v>
      </c>
      <c r="T523" s="9">
        <f>SUMPRODUCT(J523:O523,Results!K$9:P$9)</f>
        <v>13.070908153986256</v>
      </c>
      <c r="U523" s="9">
        <f>SUMPRODUCT(J523:O523,Results!K$9:P$9)+$AI$20-$AH$31</f>
        <v>11.488679432913102</v>
      </c>
      <c r="V523" s="9">
        <f t="shared" si="150"/>
        <v>-6.3181524314031527</v>
      </c>
      <c r="W523" s="9">
        <f t="shared" si="152"/>
        <v>-3.7422211056633294</v>
      </c>
      <c r="X523" s="9">
        <f t="shared" si="153"/>
        <v>-3.1948347898568148</v>
      </c>
      <c r="Y523" s="9">
        <f t="shared" si="154"/>
        <v>-9.8511287913144763</v>
      </c>
      <c r="Z523" s="9">
        <f t="shared" si="155"/>
        <v>-23.820233032767835</v>
      </c>
      <c r="AA523" s="9">
        <f t="shared" si="156"/>
        <v>-2.5666890385908054</v>
      </c>
      <c r="AC523" s="9">
        <v>-3.710321475814478</v>
      </c>
      <c r="AD523" s="9">
        <v>-3.710321475814478</v>
      </c>
      <c r="AE523" s="9">
        <f t="shared" si="157"/>
        <v>-3.710321475814478</v>
      </c>
      <c r="AF523" s="9">
        <f t="shared" ca="1" si="151"/>
        <v>0.65552751012546517</v>
      </c>
    </row>
    <row r="524" spans="1:32">
      <c r="A524" s="6">
        <v>7.9256758663246849</v>
      </c>
      <c r="B524" s="6">
        <v>1.2453040693412152</v>
      </c>
      <c r="C524" s="6">
        <v>3.4592508747306376</v>
      </c>
      <c r="D524" s="6">
        <v>1.3963758113553359</v>
      </c>
      <c r="E524" s="6">
        <v>1.0483093842594127</v>
      </c>
      <c r="F524" s="6">
        <v>-0.21739550336707961</v>
      </c>
      <c r="G524" s="6">
        <v>2.9736069891691557</v>
      </c>
      <c r="H524" s="6">
        <v>0.57256517004194718</v>
      </c>
      <c r="I524" s="40">
        <f>SUMPRODUCT(J524:O524,Results!B$12:G$12)+Results!$E$5*H524-AD524+AE524</f>
        <v>38.568848142206264</v>
      </c>
      <c r="J524" s="9">
        <f>SUMPRODUCT($A524:$F524,Results!$B$15:$G$15)</f>
        <v>33.870033161753398</v>
      </c>
      <c r="K524" s="9">
        <f>SUMPRODUCT($A524:$F524,Results!$B$16:$G$16)</f>
        <v>-28.963144238810688</v>
      </c>
      <c r="L524" s="9">
        <f>SUMPRODUCT($A524:$F524,Results!$B$17:$G$17)</f>
        <v>-11.483702013176936</v>
      </c>
      <c r="M524" s="9">
        <f>SUMPRODUCT($A524:$F524,Results!$B$18:$G$18)</f>
        <v>-9.2462203201542827</v>
      </c>
      <c r="N524" s="9">
        <f>SUMPRODUCT($A524:$F524,Results!$B$19:$G$19)</f>
        <v>-10.257704727569983</v>
      </c>
      <c r="O524" s="9">
        <f>SUMPRODUCT($A524:$F524,Results!$B$20:$G$20)</f>
        <v>25.589895213779741</v>
      </c>
      <c r="P524" s="9" cm="1">
        <f t="array" ref="P524">SUMPRODUCT(J524:O524,TRANSPOSE(BQ$20:BQ$25))+$AI$20-$BQ$27</f>
        <v>30.466752667374898</v>
      </c>
      <c r="Q524" s="27" cm="1">
        <f t="array" ref="Q524">SUMPRODUCT(J524:O524,TRANSPOSE(EX$20:EX$25))+$AI$20-$EX$27</f>
        <v>33.678509976483127</v>
      </c>
      <c r="R524" s="9">
        <f>I524-Results!$E$5*H524</f>
        <v>35.133457121954578</v>
      </c>
      <c r="S524" s="9" cm="1">
        <f t="array" ref="S524">SUMPRODUCT(J524:O524,TRANSPOSE(AW$28:AW$33))+$AI$20-$AH$26</f>
        <v>35.621278873360595</v>
      </c>
      <c r="T524" s="9">
        <f>SUMPRODUCT(J524:O524,Results!K$9:P$9)</f>
        <v>35.627015648273947</v>
      </c>
      <c r="U524" s="9">
        <f>SUMPRODUCT(J524:O524,Results!K$9:P$9)+$AI$20-$AH$31</f>
        <v>34.044786927200789</v>
      </c>
      <c r="V524" s="9">
        <f t="shared" si="150"/>
        <v>8.1020954748313656</v>
      </c>
      <c r="W524" s="9">
        <f t="shared" si="152"/>
        <v>4.8903381657231364</v>
      </c>
      <c r="X524" s="9">
        <f t="shared" si="153"/>
        <v>3.4353910202516857</v>
      </c>
      <c r="Y524" s="9">
        <f t="shared" si="154"/>
        <v>2.9475692688456689</v>
      </c>
      <c r="Z524" s="9">
        <f t="shared" si="155"/>
        <v>5.8266247151161323</v>
      </c>
      <c r="AA524" s="9">
        <f t="shared" si="156"/>
        <v>4.5240612150054744</v>
      </c>
      <c r="AC524" s="9">
        <v>4.8701927267739507</v>
      </c>
      <c r="AD524" s="9">
        <v>4.8701927267739507</v>
      </c>
      <c r="AE524" s="9">
        <f t="shared" si="157"/>
        <v>4.8701927267739507</v>
      </c>
      <c r="AF524" s="9">
        <f t="shared" ca="1" si="151"/>
        <v>3.889311293626041E-2</v>
      </c>
    </row>
    <row r="525" spans="1:32">
      <c r="A525" s="6">
        <v>4.2978285272291865</v>
      </c>
      <c r="B525" s="6">
        <v>2.4561521792560099</v>
      </c>
      <c r="C525" s="6">
        <v>2.2650877923332473</v>
      </c>
      <c r="D525" s="6">
        <v>5.1060535712282995</v>
      </c>
      <c r="E525" s="6">
        <v>7.8495563988485531</v>
      </c>
      <c r="F525" s="6">
        <v>3.9047579216356834</v>
      </c>
      <c r="G525" s="6">
        <v>2.4529609271898551</v>
      </c>
      <c r="H525" s="6">
        <v>5.1919108062646657E-2</v>
      </c>
      <c r="I525" s="40">
        <f>SUMPRODUCT(J525:O525,Results!B$12:G$12)+Results!$E$5*H525-AD525+AE525</f>
        <v>105.93854950009249</v>
      </c>
      <c r="J525" s="9">
        <f>SUMPRODUCT($A525:$F525,Results!$B$15:$G$15)</f>
        <v>40.944592933635981</v>
      </c>
      <c r="K525" s="9">
        <f>SUMPRODUCT($A525:$F525,Results!$B$16:$G$16)</f>
        <v>-13.754880344119373</v>
      </c>
      <c r="L525" s="9">
        <f>SUMPRODUCT($A525:$F525,Results!$B$17:$G$17)</f>
        <v>27.035214764034873</v>
      </c>
      <c r="M525" s="9">
        <f>SUMPRODUCT($A525:$F525,Results!$B$18:$G$18)</f>
        <v>-5.089065644756622</v>
      </c>
      <c r="N525" s="9">
        <f>SUMPRODUCT($A525:$F525,Results!$B$19:$G$19)</f>
        <v>-27.000249950518484</v>
      </c>
      <c r="O525" s="9">
        <f>SUMPRODUCT($A525:$F525,Results!$B$20:$G$20)</f>
        <v>22.103057774266041</v>
      </c>
      <c r="P525" s="9" cm="1">
        <f t="array" ref="P525">SUMPRODUCT(J525:O525,TRANSPOSE(BQ$20:BQ$25))+$AI$20-$BQ$27</f>
        <v>98.063810437289476</v>
      </c>
      <c r="Q525" s="27" cm="1">
        <f t="array" ref="Q525">SUMPRODUCT(J525:O525,TRANSPOSE(EX$20:EX$25))+$AI$20-$EX$27</f>
        <v>107.02004831543533</v>
      </c>
      <c r="R525" s="9">
        <f>I525-Results!$E$5*H525</f>
        <v>105.62703485171662</v>
      </c>
      <c r="S525" s="9" cm="1">
        <f t="array" ref="S525">SUMPRODUCT(J525:O525,TRANSPOSE(AW$28:AW$33))+$AI$20-$AH$26</f>
        <v>77.990192395601142</v>
      </c>
      <c r="T525" s="9">
        <f>SUMPRODUCT(J525:O525,Results!K$9:P$9)</f>
        <v>109.74090141306931</v>
      </c>
      <c r="U525" s="9">
        <f>SUMPRODUCT(J525:O525,Results!K$9:P$9)+$AI$20-$AH$31</f>
        <v>108.15867269199614</v>
      </c>
      <c r="V525" s="9">
        <f t="shared" si="150"/>
        <v>7.8747390628030161</v>
      </c>
      <c r="W525" s="9">
        <f t="shared" si="152"/>
        <v>-1.0814988153428402</v>
      </c>
      <c r="X525" s="9">
        <f t="shared" si="153"/>
        <v>0.31151464837587639</v>
      </c>
      <c r="Y525" s="9">
        <f t="shared" si="154"/>
        <v>27.94835710449135</v>
      </c>
      <c r="Z525" s="9">
        <f t="shared" si="155"/>
        <v>73.196326073002353</v>
      </c>
      <c r="AA525" s="9">
        <f t="shared" si="156"/>
        <v>-2.220123191903653</v>
      </c>
      <c r="AC525" s="9">
        <v>-1.1102501809233587</v>
      </c>
      <c r="AD525" s="9">
        <v>-1.1102501809233587</v>
      </c>
      <c r="AE525" s="9">
        <f t="shared" si="157"/>
        <v>-1.1102501809233587</v>
      </c>
      <c r="AF525" s="9">
        <f t="shared" ca="1" si="151"/>
        <v>0.70694825774854131</v>
      </c>
    </row>
    <row r="526" spans="1:32">
      <c r="A526" s="6">
        <v>1.1895531165579016</v>
      </c>
      <c r="B526" s="6">
        <v>0.62254836925477708</v>
      </c>
      <c r="C526" s="6">
        <v>3.434817202227741</v>
      </c>
      <c r="D526" s="6">
        <v>-0.81762681126837</v>
      </c>
      <c r="E526" s="6">
        <v>-1.5241080617460618</v>
      </c>
      <c r="F526" s="6">
        <v>0.71155076103281745</v>
      </c>
      <c r="G526" s="6">
        <v>0.73162627867520713</v>
      </c>
      <c r="H526" s="6">
        <v>-1.6694155404520012</v>
      </c>
      <c r="I526" s="40">
        <f>SUMPRODUCT(J526:O526,Results!B$12:G$12)+Results!$E$5*H526-AD526+AE526</f>
        <v>-30.171986071957882</v>
      </c>
      <c r="J526" s="9">
        <f>SUMPRODUCT($A526:$F526,Results!$B$15:$G$15)</f>
        <v>3.4391573739826935</v>
      </c>
      <c r="K526" s="9">
        <f>SUMPRODUCT($A526:$F526,Results!$B$16:$G$16)</f>
        <v>-8.6075163675423241</v>
      </c>
      <c r="L526" s="9">
        <f>SUMPRODUCT($A526:$F526,Results!$B$17:$G$17)</f>
        <v>-6.9523961402643604</v>
      </c>
      <c r="M526" s="9">
        <f>SUMPRODUCT($A526:$F526,Results!$B$18:$G$18)</f>
        <v>-6.2173774622766604</v>
      </c>
      <c r="N526" s="9">
        <f>SUMPRODUCT($A526:$F526,Results!$B$19:$G$19)</f>
        <v>-5.4247598803228883</v>
      </c>
      <c r="O526" s="9">
        <f>SUMPRODUCT($A526:$F526,Results!$B$20:$G$20)</f>
        <v>-1.9583786222106454</v>
      </c>
      <c r="P526" s="9" cm="1">
        <f t="array" ref="P526">SUMPRODUCT(J526:O526,TRANSPOSE(BQ$20:BQ$25))+$AI$20-$BQ$27</f>
        <v>-15.78931903200003</v>
      </c>
      <c r="Q526" s="27" cm="1">
        <f t="array" ref="Q526">SUMPRODUCT(J526:O526,TRANSPOSE(EX$20:EX$25))+$AI$20-$EX$27</f>
        <v>-21.13281491758071</v>
      </c>
      <c r="R526" s="9">
        <f>I526-Results!$E$5*H526</f>
        <v>-20.155492829245873</v>
      </c>
      <c r="S526" s="9" cm="1">
        <f t="array" ref="S526">SUMPRODUCT(J526:O526,TRANSPOSE(AW$28:AW$33))+$AI$20-$AH$26</f>
        <v>0.49981835401846553</v>
      </c>
      <c r="T526" s="9">
        <f>SUMPRODUCT(J526:O526,Results!K$9:P$9)</f>
        <v>-20.581667686027657</v>
      </c>
      <c r="U526" s="9">
        <f>SUMPRODUCT(J526:O526,Results!K$9:P$9)+$AI$20-$AH$31</f>
        <v>-22.163896407100815</v>
      </c>
      <c r="V526" s="9">
        <f t="shared" si="150"/>
        <v>-14.382667039957852</v>
      </c>
      <c r="W526" s="9">
        <f t="shared" si="152"/>
        <v>-9.039171154377172</v>
      </c>
      <c r="X526" s="9">
        <f t="shared" si="153"/>
        <v>-10.016493242712009</v>
      </c>
      <c r="Y526" s="9">
        <f t="shared" si="154"/>
        <v>-30.671804425976347</v>
      </c>
      <c r="Z526" s="9">
        <f t="shared" si="155"/>
        <v>-62.914209499048013</v>
      </c>
      <c r="AA526" s="9">
        <f t="shared" si="156"/>
        <v>-8.0080896648570672</v>
      </c>
      <c r="AC526" s="9">
        <v>-9.0220139922532638</v>
      </c>
      <c r="AD526" s="9">
        <v>-9.0220139922532638</v>
      </c>
      <c r="AE526" s="9">
        <f t="shared" si="157"/>
        <v>-9.0220139922532638</v>
      </c>
      <c r="AF526" s="9">
        <f t="shared" ca="1" si="151"/>
        <v>0.61188791786480023</v>
      </c>
    </row>
    <row r="527" spans="1:32">
      <c r="A527" s="6">
        <v>1.6759708150877894</v>
      </c>
      <c r="B527" s="6">
        <v>-3.2373654529676235</v>
      </c>
      <c r="C527" s="6">
        <v>-0.65671922331422605</v>
      </c>
      <c r="D527" s="6">
        <v>4.5642360444934145</v>
      </c>
      <c r="E527" s="6">
        <v>0.49250986440166772</v>
      </c>
      <c r="F527" s="6">
        <v>11.868287482452917</v>
      </c>
      <c r="G527" s="6">
        <v>-2.2292940151573353</v>
      </c>
      <c r="H527" s="6">
        <v>-4.6303358342845442</v>
      </c>
      <c r="I527" s="40">
        <f>SUMPRODUCT(J527:O527,Results!B$12:G$12)+Results!$E$5*H527-AD527+AE527</f>
        <v>-27.294973687731517</v>
      </c>
      <c r="J527" s="9">
        <f>SUMPRODUCT($A527:$F527,Results!$B$15:$G$15)</f>
        <v>13.450758238043624</v>
      </c>
      <c r="K527" s="9">
        <f>SUMPRODUCT($A527:$F527,Results!$B$16:$G$16)</f>
        <v>0.72974412347877604</v>
      </c>
      <c r="L527" s="9">
        <f>SUMPRODUCT($A527:$F527,Results!$B$17:$G$17)</f>
        <v>14.776231254384394</v>
      </c>
      <c r="M527" s="9">
        <f>SUMPRODUCT($A527:$F527,Results!$B$18:$G$18)</f>
        <v>11.286791100937901</v>
      </c>
      <c r="N527" s="9">
        <f>SUMPRODUCT($A527:$F527,Results!$B$19:$G$19)</f>
        <v>-2.0253550667203504</v>
      </c>
      <c r="O527" s="9">
        <f>SUMPRODUCT($A527:$F527,Results!$B$20:$G$20)</f>
        <v>-7.1119504414512118</v>
      </c>
      <c r="P527" s="9" cm="1">
        <f t="array" ref="P527">SUMPRODUCT(J527:O527,TRANSPOSE(BQ$20:BQ$25))+$AI$20-$BQ$27</f>
        <v>21.215635731066293</v>
      </c>
      <c r="Q527" s="27" cm="1">
        <f t="array" ref="Q527">SUMPRODUCT(J527:O527,TRANSPOSE(EX$20:EX$25))+$AI$20-$EX$27</f>
        <v>6.5451430027772375</v>
      </c>
      <c r="R527" s="9">
        <f>I527-Results!$E$5*H527</f>
        <v>0.48704131797574846</v>
      </c>
      <c r="S527" s="9" cm="1">
        <f t="array" ref="S527">SUMPRODUCT(J527:O527,TRANSPOSE(AW$28:AW$33))+$AI$20-$AH$26</f>
        <v>7.6128417187879336</v>
      </c>
      <c r="T527" s="9">
        <f>SUMPRODUCT(J527:O527,Results!K$9:P$9)</f>
        <v>3.6313453763770553</v>
      </c>
      <c r="U527" s="9">
        <f>SUMPRODUCT(J527:O527,Results!K$9:P$9)+$AI$20-$AH$31</f>
        <v>2.049116655303898</v>
      </c>
      <c r="V527" s="9">
        <f t="shared" si="150"/>
        <v>-48.510609418797813</v>
      </c>
      <c r="W527" s="9">
        <f t="shared" si="152"/>
        <v>-33.840116690508751</v>
      </c>
      <c r="X527" s="9">
        <f t="shared" si="153"/>
        <v>-27.782015005707265</v>
      </c>
      <c r="Y527" s="9">
        <f t="shared" si="154"/>
        <v>-34.907815406519447</v>
      </c>
      <c r="Z527" s="9">
        <f t="shared" si="155"/>
        <v>-60.037197114821652</v>
      </c>
      <c r="AA527" s="9">
        <f t="shared" si="156"/>
        <v>-29.344090343035415</v>
      </c>
      <c r="AC527" s="9">
        <v>-33.661572330852806</v>
      </c>
      <c r="AD527" s="9">
        <v>-33.661572330852806</v>
      </c>
      <c r="AE527" s="9">
        <f t="shared" si="157"/>
        <v>-33.661572330852806</v>
      </c>
      <c r="AF527" s="9">
        <f t="shared" ca="1" si="151"/>
        <v>0.47827462558113243</v>
      </c>
    </row>
    <row r="528" spans="1:32">
      <c r="A528" s="6">
        <v>7.473146855233356</v>
      </c>
      <c r="B528" s="6">
        <v>9.6387960029254458</v>
      </c>
      <c r="C528" s="6">
        <v>0.7840137481236169</v>
      </c>
      <c r="D528" s="6">
        <v>1.6116966088043383</v>
      </c>
      <c r="E528" s="6">
        <v>0.95447692591234756</v>
      </c>
      <c r="F528" s="6">
        <v>2.1345108138147255</v>
      </c>
      <c r="G528" s="6">
        <v>0.89486233649305491</v>
      </c>
      <c r="H528" s="6">
        <v>-1.5061794826341535</v>
      </c>
      <c r="I528" s="40">
        <f>SUMPRODUCT(J528:O528,Results!B$12:G$12)+Results!$E$5*H528-AD528+AE528</f>
        <v>3.1088790233126478</v>
      </c>
      <c r="J528" s="9">
        <f>SUMPRODUCT($A528:$F528,Results!$B$15:$G$15)</f>
        <v>8.294053180612968</v>
      </c>
      <c r="K528" s="9">
        <f>SUMPRODUCT($A528:$F528,Results!$B$16:$G$16)</f>
        <v>-34.362984962903099</v>
      </c>
      <c r="L528" s="9">
        <f>SUMPRODUCT($A528:$F528,Results!$B$17:$G$17)</f>
        <v>2.6268813799006883</v>
      </c>
      <c r="M528" s="9">
        <f>SUMPRODUCT($A528:$F528,Results!$B$18:$G$18)</f>
        <v>8.2654944244731769</v>
      </c>
      <c r="N528" s="9">
        <f>SUMPRODUCT($A528:$F528,Results!$B$19:$G$19)</f>
        <v>0.90331774391217545</v>
      </c>
      <c r="O528" s="9">
        <f>SUMPRODUCT($A528:$F528,Results!$B$20:$G$20)</f>
        <v>38.536041213967493</v>
      </c>
      <c r="P528" s="9" cm="1">
        <f t="array" ref="P528">SUMPRODUCT(J528:O528,TRANSPOSE(BQ$20:BQ$25))+$AI$20-$BQ$27</f>
        <v>14.821410131653302</v>
      </c>
      <c r="Q528" s="27" cm="1">
        <f t="array" ref="Q528">SUMPRODUCT(J528:O528,TRANSPOSE(EX$20:EX$25))+$AI$20-$EX$27</f>
        <v>9.5462837133806104</v>
      </c>
      <c r="R528" s="9">
        <f>I528-Results!$E$5*H528</f>
        <v>12.145955919117569</v>
      </c>
      <c r="S528" s="9" cm="1">
        <f t="array" ref="S528">SUMPRODUCT(J528:O528,TRANSPOSE(AW$28:AW$33))+$AI$20-$AH$26</f>
        <v>12.559248692206523</v>
      </c>
      <c r="T528" s="9">
        <f>SUMPRODUCT(J528:O528,Results!K$9:P$9)</f>
        <v>13.370509944268008</v>
      </c>
      <c r="U528" s="9">
        <f>SUMPRODUCT(J528:O528,Results!K$9:P$9)+$AI$20-$AH$31</f>
        <v>11.788281223194851</v>
      </c>
      <c r="V528" s="9">
        <f t="shared" si="150"/>
        <v>-11.712531108340654</v>
      </c>
      <c r="W528" s="9">
        <f t="shared" si="152"/>
        <v>-6.4374046900679627</v>
      </c>
      <c r="X528" s="9">
        <f t="shared" si="153"/>
        <v>-9.0370768958049208</v>
      </c>
      <c r="Y528" s="9">
        <f t="shared" si="154"/>
        <v>-9.4503696688938756</v>
      </c>
      <c r="Z528" s="9">
        <f t="shared" si="155"/>
        <v>-29.633344403777485</v>
      </c>
      <c r="AA528" s="9">
        <f t="shared" si="156"/>
        <v>-8.6794021998822029</v>
      </c>
      <c r="AC528" s="9">
        <v>-6.4383075377968151</v>
      </c>
      <c r="AD528" s="9">
        <v>-6.4383075377968151</v>
      </c>
      <c r="AE528" s="9">
        <f t="shared" si="157"/>
        <v>-6.4383075377968151</v>
      </c>
      <c r="AF528" s="9">
        <f t="shared" ca="1" si="151"/>
        <v>0.32191151623880365</v>
      </c>
    </row>
    <row r="529" spans="1:32">
      <c r="A529" s="6">
        <v>1.8495372267194636</v>
      </c>
      <c r="B529" s="6">
        <v>-0.36785978365937066</v>
      </c>
      <c r="C529" s="6">
        <v>-2.0025628790889241</v>
      </c>
      <c r="D529" s="6">
        <v>-1.2403462557157188</v>
      </c>
      <c r="E529" s="6">
        <v>-0.67440115890398722</v>
      </c>
      <c r="F529" s="6">
        <v>8.9221999398643863</v>
      </c>
      <c r="G529" s="6">
        <v>2.9602176336712889</v>
      </c>
      <c r="H529" s="6">
        <v>0.55917581454408039</v>
      </c>
      <c r="I529" s="40">
        <f>SUMPRODUCT(J529:O529,Results!B$12:G$12)+Results!$E$5*H529-AD529+AE529</f>
        <v>-22.967164568605085</v>
      </c>
      <c r="J529" s="9">
        <f>SUMPRODUCT($A529:$F529,Results!$B$15:$G$15)</f>
        <v>3.2614363283794026</v>
      </c>
      <c r="K529" s="9">
        <f>SUMPRODUCT($A529:$F529,Results!$B$16:$G$16)</f>
        <v>-1.6639114485939701</v>
      </c>
      <c r="L529" s="9">
        <f>SUMPRODUCT($A529:$F529,Results!$B$17:$G$17)</f>
        <v>5.5547023844476628</v>
      </c>
      <c r="M529" s="9">
        <f>SUMPRODUCT($A529:$F529,Results!$B$18:$G$18)</f>
        <v>10.329536283495091</v>
      </c>
      <c r="N529" s="9">
        <f>SUMPRODUCT($A529:$F529,Results!$B$19:$G$19)</f>
        <v>11.216109144208847</v>
      </c>
      <c r="O529" s="9">
        <f>SUMPRODUCT($A529:$F529,Results!$B$20:$G$20)</f>
        <v>-8.4482785006507921</v>
      </c>
      <c r="P529" s="9" cm="1">
        <f t="array" ref="P529">SUMPRODUCT(J529:O529,TRANSPOSE(BQ$20:BQ$25))+$AI$20-$BQ$27</f>
        <v>-8.1095999605928597</v>
      </c>
      <c r="Q529" s="27" cm="1">
        <f t="array" ref="Q529">SUMPRODUCT(J529:O529,TRANSPOSE(EX$20:EX$25))+$AI$20-$EX$27</f>
        <v>-23.116499919118418</v>
      </c>
      <c r="R529" s="9">
        <f>I529-Results!$E$5*H529</f>
        <v>-26.322219455869568</v>
      </c>
      <c r="S529" s="9" cm="1">
        <f t="array" ref="S529">SUMPRODUCT(J529:O529,TRANSPOSE(AW$28:AW$33))+$AI$20-$AH$26</f>
        <v>-16.593984311572672</v>
      </c>
      <c r="T529" s="9">
        <f>SUMPRODUCT(J529:O529,Results!K$9:P$9)</f>
        <v>-24.249190243450261</v>
      </c>
      <c r="U529" s="9">
        <f>SUMPRODUCT(J529:O529,Results!K$9:P$9)+$AI$20-$AH$31</f>
        <v>-25.831418964523419</v>
      </c>
      <c r="V529" s="9">
        <f t="shared" si="150"/>
        <v>-14.857564608012225</v>
      </c>
      <c r="W529" s="9">
        <f t="shared" si="152"/>
        <v>0.1493353505133328</v>
      </c>
      <c r="X529" s="9">
        <f t="shared" si="153"/>
        <v>3.3550548872644832</v>
      </c>
      <c r="Y529" s="9">
        <f t="shared" si="154"/>
        <v>-6.3731802570324128</v>
      </c>
      <c r="Z529" s="9">
        <f t="shared" si="155"/>
        <v>-55.709387995695216</v>
      </c>
      <c r="AA529" s="9">
        <f t="shared" si="156"/>
        <v>2.8642543959183335</v>
      </c>
      <c r="AC529" s="9">
        <v>0.28909367700754629</v>
      </c>
      <c r="AD529" s="9">
        <v>0.28909367700754629</v>
      </c>
      <c r="AE529" s="9">
        <f t="shared" si="157"/>
        <v>0.28909367700754629</v>
      </c>
      <c r="AF529" s="9">
        <f t="shared" ca="1" si="151"/>
        <v>0.133394258510249</v>
      </c>
    </row>
    <row r="530" spans="1:32">
      <c r="A530" s="6">
        <v>1.7420712162987031</v>
      </c>
      <c r="B530" s="6">
        <v>5.6804388793593725</v>
      </c>
      <c r="C530" s="6">
        <v>11.52001114442319</v>
      </c>
      <c r="D530" s="6">
        <v>1.4445179224335316</v>
      </c>
      <c r="E530" s="6">
        <v>1.1074621153721416</v>
      </c>
      <c r="F530" s="6">
        <v>4.1316688527825294</v>
      </c>
      <c r="G530" s="6">
        <v>0.20209027678689825</v>
      </c>
      <c r="H530" s="6">
        <v>-2.1989515423403101</v>
      </c>
      <c r="I530" s="40">
        <f>SUMPRODUCT(J530:O530,Results!B$12:G$12)+Results!$E$5*H530-AD530+AE530</f>
        <v>-11.537916272292954</v>
      </c>
      <c r="J530" s="9">
        <f>SUMPRODUCT($A530:$F530,Results!$B$15:$G$15)</f>
        <v>17.184100481845739</v>
      </c>
      <c r="K530" s="9">
        <f>SUMPRODUCT($A530:$F530,Results!$B$16:$G$16)</f>
        <v>-22.847762614794348</v>
      </c>
      <c r="L530" s="9">
        <f>SUMPRODUCT($A530:$F530,Results!$B$17:$G$17)</f>
        <v>10.105870508138448</v>
      </c>
      <c r="M530" s="9">
        <f>SUMPRODUCT($A530:$F530,Results!$B$18:$G$18)</f>
        <v>-18.083741497623159</v>
      </c>
      <c r="N530" s="9">
        <f>SUMPRODUCT($A530:$F530,Results!$B$19:$G$19)</f>
        <v>-36.664673168732961</v>
      </c>
      <c r="O530" s="9">
        <f>SUMPRODUCT($A530:$F530,Results!$B$20:$G$20)</f>
        <v>1.079054002387779</v>
      </c>
      <c r="P530" s="9" cm="1">
        <f t="array" ref="P530">SUMPRODUCT(J530:O530,TRANSPOSE(BQ$20:BQ$25))+$AI$20-$BQ$27</f>
        <v>17.624903515771848</v>
      </c>
      <c r="Q530" s="27" cm="1">
        <f t="array" ref="Q530">SUMPRODUCT(J530:O530,TRANSPOSE(EX$20:EX$25))+$AI$20-$EX$27</f>
        <v>0.61263973639739078</v>
      </c>
      <c r="R530" s="9">
        <f>I530-Results!$E$5*H530</f>
        <v>1.6557929817489061</v>
      </c>
      <c r="S530" s="9" cm="1">
        <f t="array" ref="S530">SUMPRODUCT(J530:O530,TRANSPOSE(AW$28:AW$33))+$AI$20-$AH$26</f>
        <v>55.793445640786018</v>
      </c>
      <c r="T530" s="9">
        <f>SUMPRODUCT(J530:O530,Results!K$9:P$9)</f>
        <v>3.0673861211663276</v>
      </c>
      <c r="U530" s="9">
        <f>SUMPRODUCT(J530:O530,Results!K$9:P$9)+$AI$20-$AH$31</f>
        <v>1.485157400093172</v>
      </c>
      <c r="V530" s="9">
        <f t="shared" si="150"/>
        <v>-29.162819788064802</v>
      </c>
      <c r="W530" s="9">
        <f t="shared" si="152"/>
        <v>-12.150556008690344</v>
      </c>
      <c r="X530" s="9">
        <f t="shared" si="153"/>
        <v>-13.19370925404186</v>
      </c>
      <c r="Y530" s="9">
        <f t="shared" si="154"/>
        <v>-67.331361913078979</v>
      </c>
      <c r="Z530" s="9">
        <f t="shared" si="155"/>
        <v>-44.280139699383085</v>
      </c>
      <c r="AA530" s="9">
        <f t="shared" si="156"/>
        <v>-13.023073672386126</v>
      </c>
      <c r="AC530" s="9">
        <v>-12.101521829936068</v>
      </c>
      <c r="AD530" s="9">
        <v>-12.101521829936068</v>
      </c>
      <c r="AE530" s="9">
        <f t="shared" si="157"/>
        <v>-12.101521829936068</v>
      </c>
      <c r="AF530" s="9">
        <f t="shared" ca="1" si="151"/>
        <v>0.60027747289620648</v>
      </c>
    </row>
    <row r="531" spans="1:32">
      <c r="A531" s="6">
        <v>1.4222597788097317E-2</v>
      </c>
      <c r="B531" s="6">
        <v>-1.1516515474856024</v>
      </c>
      <c r="C531" s="6">
        <v>2.1181235997462382</v>
      </c>
      <c r="D531" s="6">
        <v>18.021842434187576</v>
      </c>
      <c r="E531" s="6">
        <v>1.4158007890466169</v>
      </c>
      <c r="F531" s="6">
        <v>0.66742165969190526</v>
      </c>
      <c r="G531" s="6">
        <v>2.2904445349821732</v>
      </c>
      <c r="H531" s="6">
        <v>-0.11059728414503534</v>
      </c>
      <c r="I531" s="40">
        <f>SUMPRODUCT(J531:O531,Results!B$12:G$12)+Results!$E$5*H531-AD531+AE531</f>
        <v>62.168235820535315</v>
      </c>
      <c r="J531" s="9">
        <f>SUMPRODUCT($A531:$F531,Results!$B$15:$G$15)</f>
        <v>2.4676763052360924</v>
      </c>
      <c r="K531" s="9">
        <f>SUMPRODUCT($A531:$F531,Results!$B$16:$G$16)</f>
        <v>-4.2262504927518529</v>
      </c>
      <c r="L531" s="9">
        <f>SUMPRODUCT($A531:$F531,Results!$B$17:$G$17)</f>
        <v>18.299144147335426</v>
      </c>
      <c r="M531" s="9">
        <f>SUMPRODUCT($A531:$F531,Results!$B$18:$G$18)</f>
        <v>11.781913617853863</v>
      </c>
      <c r="N531" s="9">
        <f>SUMPRODUCT($A531:$F531,Results!$B$19:$G$19)</f>
        <v>-28.011716964460437</v>
      </c>
      <c r="O531" s="9">
        <f>SUMPRODUCT($A531:$F531,Results!$B$20:$G$20)</f>
        <v>32.426650626788735</v>
      </c>
      <c r="P531" s="9" cm="1">
        <f t="array" ref="P531">SUMPRODUCT(J531:O531,TRANSPOSE(BQ$20:BQ$25))+$AI$20-$BQ$27</f>
        <v>51.835258168963129</v>
      </c>
      <c r="Q531" s="27" cm="1">
        <f t="array" ref="Q531">SUMPRODUCT(J531:O531,TRANSPOSE(EX$20:EX$25))+$AI$20-$EX$27</f>
        <v>65.215782188734636</v>
      </c>
      <c r="R531" s="9">
        <f>I531-Results!$E$5*H531</f>
        <v>62.831819525405528</v>
      </c>
      <c r="S531" s="9" cm="1">
        <f t="array" ref="S531">SUMPRODUCT(J531:O531,TRANSPOSE(AW$28:AW$33))+$AI$20-$AH$26</f>
        <v>37.586921021494831</v>
      </c>
      <c r="T531" s="9">
        <f>SUMPRODUCT(J531:O531,Results!K$9:P$9)</f>
        <v>63.33044267077279</v>
      </c>
      <c r="U531" s="9">
        <f>SUMPRODUCT(J531:O531,Results!K$9:P$9)+$AI$20-$AH$31</f>
        <v>61.748213949699633</v>
      </c>
      <c r="V531" s="9">
        <f t="shared" si="150"/>
        <v>10.332977651572186</v>
      </c>
      <c r="W531" s="9">
        <f t="shared" si="152"/>
        <v>-3.0475463681993205</v>
      </c>
      <c r="X531" s="9">
        <f t="shared" si="153"/>
        <v>-0.6635837048702129</v>
      </c>
      <c r="Y531" s="9">
        <f t="shared" si="154"/>
        <v>24.581314799040484</v>
      </c>
      <c r="Z531" s="9">
        <f t="shared" si="155"/>
        <v>29.426012393445184</v>
      </c>
      <c r="AA531" s="9">
        <f t="shared" si="156"/>
        <v>0.42002187083568288</v>
      </c>
      <c r="AC531" s="9">
        <v>-3.0787867648749767</v>
      </c>
      <c r="AD531" s="9">
        <v>-3.0787867648749767</v>
      </c>
      <c r="AE531" s="9">
        <f t="shared" si="157"/>
        <v>-3.0787867648749767</v>
      </c>
      <c r="AF531" s="9">
        <f t="shared" ca="1" si="151"/>
        <v>0.87455506579162023</v>
      </c>
    </row>
    <row r="532" spans="1:32">
      <c r="A532" s="6">
        <v>5.0689906442983359</v>
      </c>
      <c r="B532" s="6">
        <v>9.6233179951192831</v>
      </c>
      <c r="C532" s="6">
        <v>-1.9576206552312494</v>
      </c>
      <c r="D532" s="6">
        <v>0.72236354712329409</v>
      </c>
      <c r="E532" s="6">
        <v>4.874591043452166</v>
      </c>
      <c r="F532" s="6">
        <v>5.8876673494887815</v>
      </c>
      <c r="G532" s="6">
        <v>2.0298364115956864</v>
      </c>
      <c r="H532" s="6">
        <v>-0.37120540753152209</v>
      </c>
      <c r="I532" s="40">
        <f>SUMPRODUCT(J532:O532,Results!B$12:G$12)+Results!$E$5*H532-AD532+AE532</f>
        <v>40.308029018043406</v>
      </c>
      <c r="J532" s="9">
        <f>SUMPRODUCT($A532:$F532,Results!$B$15:$G$15)</f>
        <v>11.138247045987333</v>
      </c>
      <c r="K532" s="9">
        <f>SUMPRODUCT($A532:$F532,Results!$B$16:$G$16)</f>
        <v>-20.682135183872937</v>
      </c>
      <c r="L532" s="9">
        <f>SUMPRODUCT($A532:$F532,Results!$B$17:$G$17)</f>
        <v>24.584878198327818</v>
      </c>
      <c r="M532" s="9">
        <f>SUMPRODUCT($A532:$F532,Results!$B$18:$G$18)</f>
        <v>12.697166126196976</v>
      </c>
      <c r="N532" s="9">
        <f>SUMPRODUCT($A532:$F532,Results!$B$19:$G$19)</f>
        <v>0.47440057020626925</v>
      </c>
      <c r="O532" s="9">
        <f>SUMPRODUCT($A532:$F532,Results!$B$20:$G$20)</f>
        <v>28.261878189520914</v>
      </c>
      <c r="P532" s="9" cm="1">
        <f t="array" ref="P532">SUMPRODUCT(J532:O532,TRANSPOSE(BQ$20:BQ$25))+$AI$20-$BQ$27</f>
        <v>46.37694617974612</v>
      </c>
      <c r="Q532" s="27" cm="1">
        <f t="array" ref="Q532">SUMPRODUCT(J532:O532,TRANSPOSE(EX$20:EX$25))+$AI$20-$EX$27</f>
        <v>42.150276592637937</v>
      </c>
      <c r="R532" s="9">
        <f>I532-Results!$E$5*H532</f>
        <v>42.535261463232537</v>
      </c>
      <c r="S532" s="9" cm="1">
        <f t="array" ref="S532">SUMPRODUCT(J532:O532,TRANSPOSE(AW$28:AW$33))+$AI$20-$AH$26</f>
        <v>24.265026952759605</v>
      </c>
      <c r="T532" s="9">
        <f>SUMPRODUCT(J532:O532,Results!K$9:P$9)</f>
        <v>46.237263045643942</v>
      </c>
      <c r="U532" s="9">
        <f>SUMPRODUCT(J532:O532,Results!K$9:P$9)+$AI$20-$AH$31</f>
        <v>44.655034324570778</v>
      </c>
      <c r="V532" s="9">
        <f t="shared" si="150"/>
        <v>-6.0689171617027142</v>
      </c>
      <c r="W532" s="9">
        <f t="shared" si="152"/>
        <v>-1.8422475745945306</v>
      </c>
      <c r="X532" s="9">
        <f t="shared" si="153"/>
        <v>-2.2272324451891308</v>
      </c>
      <c r="Y532" s="9">
        <f t="shared" si="154"/>
        <v>16.043002065283801</v>
      </c>
      <c r="Z532" s="9">
        <f t="shared" si="155"/>
        <v>7.5658055909532749</v>
      </c>
      <c r="AA532" s="9">
        <f t="shared" si="156"/>
        <v>-4.3470053065273717</v>
      </c>
      <c r="AC532" s="9">
        <v>-1.8241458197496527</v>
      </c>
      <c r="AD532" s="9">
        <v>-1.8241458197496527</v>
      </c>
      <c r="AE532" s="9">
        <f t="shared" si="157"/>
        <v>-1.8241458197496527</v>
      </c>
      <c r="AF532" s="9">
        <f t="shared" ca="1" si="151"/>
        <v>0.75846352170211262</v>
      </c>
    </row>
    <row r="533" spans="1:32">
      <c r="A533" s="6">
        <v>5.2221179330427807</v>
      </c>
      <c r="B533" s="6">
        <v>0.1031289579185443</v>
      </c>
      <c r="C533" s="6">
        <v>5.846729860281016</v>
      </c>
      <c r="D533" s="6">
        <v>2.2582208432150055</v>
      </c>
      <c r="E533" s="6">
        <v>3.2605392635265167</v>
      </c>
      <c r="F533" s="6">
        <v>1.3809156416149202</v>
      </c>
      <c r="G533" s="6">
        <v>7.9680625084375692E-2</v>
      </c>
      <c r="H533" s="6">
        <v>-2.3213611940428329</v>
      </c>
      <c r="I533" s="40">
        <f>SUMPRODUCT(J533:O533,Results!B$12:G$12)+Results!$E$5*H533-AD533+AE533</f>
        <v>41.638108606209521</v>
      </c>
      <c r="J533" s="9">
        <f>SUMPRODUCT($A533:$F533,Results!$B$15:$G$15)</f>
        <v>39.466839417951981</v>
      </c>
      <c r="K533" s="9">
        <f>SUMPRODUCT($A533:$F533,Results!$B$16:$G$16)</f>
        <v>-20.308086457538703</v>
      </c>
      <c r="L533" s="9">
        <f>SUMPRODUCT($A533:$F533,Results!$B$17:$G$17)</f>
        <v>1.7642409000765946</v>
      </c>
      <c r="M533" s="9">
        <f>SUMPRODUCT($A533:$F533,Results!$B$18:$G$18)</f>
        <v>-15.714602520425185</v>
      </c>
      <c r="N533" s="9">
        <f>SUMPRODUCT($A533:$F533,Results!$B$19:$G$19)</f>
        <v>-25.249761998172989</v>
      </c>
      <c r="O533" s="9">
        <f>SUMPRODUCT($A533:$F533,Results!$B$20:$G$20)</f>
        <v>13.493273622370202</v>
      </c>
      <c r="P533" s="9" cm="1">
        <f t="array" ref="P533">SUMPRODUCT(J533:O533,TRANSPOSE(BQ$20:BQ$25))+$AI$20-$BQ$27</f>
        <v>52.753006682547998</v>
      </c>
      <c r="Q533" s="27" cm="1">
        <f t="array" ref="Q533">SUMPRODUCT(J533:O533,TRANSPOSE(EX$20:EX$25))+$AI$20-$EX$27</f>
        <v>55.435486719229758</v>
      </c>
      <c r="R533" s="9">
        <f>I533-Results!$E$5*H533</f>
        <v>55.566275770466518</v>
      </c>
      <c r="S533" s="9" cm="1">
        <f t="array" ref="S533">SUMPRODUCT(J533:O533,TRANSPOSE(AW$28:AW$33))+$AI$20-$AH$26</f>
        <v>60.441504627561912</v>
      </c>
      <c r="T533" s="9">
        <f>SUMPRODUCT(J533:O533,Results!K$9:P$9)</f>
        <v>57.198054252957562</v>
      </c>
      <c r="U533" s="9">
        <f>SUMPRODUCT(J533:O533,Results!K$9:P$9)+$AI$20-$AH$31</f>
        <v>55.615825531884411</v>
      </c>
      <c r="V533" s="9">
        <f t="shared" si="150"/>
        <v>-11.114898076338477</v>
      </c>
      <c r="W533" s="9">
        <f t="shared" si="152"/>
        <v>-13.797378113020237</v>
      </c>
      <c r="X533" s="9">
        <f t="shared" si="153"/>
        <v>-13.928167164256998</v>
      </c>
      <c r="Y533" s="9">
        <f t="shared" si="154"/>
        <v>-18.803396021352391</v>
      </c>
      <c r="Z533" s="9">
        <f t="shared" si="155"/>
        <v>8.8958851791193894</v>
      </c>
      <c r="AA533" s="9">
        <f t="shared" si="156"/>
        <v>-13.977716925674891</v>
      </c>
      <c r="AC533" s="9">
        <v>-13.810065977299821</v>
      </c>
      <c r="AD533" s="9">
        <v>-13.810065977299821</v>
      </c>
      <c r="AE533" s="9">
        <f t="shared" si="157"/>
        <v>-13.810065977299821</v>
      </c>
      <c r="AF533" s="9">
        <f t="shared" ca="1" si="151"/>
        <v>0.80460183127988638</v>
      </c>
    </row>
    <row r="534" spans="1:32">
      <c r="A534" s="6">
        <v>13.156887116199268</v>
      </c>
      <c r="B534" s="6">
        <v>4.6085116809686149</v>
      </c>
      <c r="C534" s="6">
        <v>1.7461023782104983</v>
      </c>
      <c r="D534" s="6">
        <v>5.0883999756343057</v>
      </c>
      <c r="E534" s="6">
        <v>9.4899082431123212</v>
      </c>
      <c r="F534" s="6">
        <v>-1.7271942223645598</v>
      </c>
      <c r="G534" s="6">
        <v>0.82499746467528645</v>
      </c>
      <c r="H534" s="6">
        <v>-1.576044354451922</v>
      </c>
      <c r="I534" s="40">
        <f>SUMPRODUCT(J534:O534,Results!B$12:G$12)+Results!$E$5*H534-AD534+AE534</f>
        <v>148.07445017544228</v>
      </c>
      <c r="J534" s="9">
        <f>SUMPRODUCT($A534:$F534,Results!$B$15:$G$15)</f>
        <v>71.169708879755945</v>
      </c>
      <c r="K534" s="9">
        <f>SUMPRODUCT($A534:$F534,Results!$B$16:$G$16)</f>
        <v>-42.750782110533947</v>
      </c>
      <c r="L534" s="9">
        <f>SUMPRODUCT($A534:$F534,Results!$B$17:$G$17)</f>
        <v>8.8908284878661306</v>
      </c>
      <c r="M534" s="9">
        <f>SUMPRODUCT($A534:$F534,Results!$B$18:$G$18)</f>
        <v>-10.869993328703686</v>
      </c>
      <c r="N534" s="9">
        <f>SUMPRODUCT($A534:$F534,Results!$B$19:$G$19)</f>
        <v>-24.883484803182874</v>
      </c>
      <c r="O534" s="9">
        <f>SUMPRODUCT($A534:$F534,Results!$B$20:$G$20)</f>
        <v>60.813632426986047</v>
      </c>
      <c r="P534" s="9" cm="1">
        <f t="array" ref="P534">SUMPRODUCT(J534:O534,TRANSPOSE(BQ$20:BQ$25))+$AI$20-$BQ$27</f>
        <v>131.68873294590398</v>
      </c>
      <c r="Q534" s="27" cm="1">
        <f t="array" ref="Q534">SUMPRODUCT(J534:O534,TRANSPOSE(EX$20:EX$25))+$AI$20-$EX$27</f>
        <v>155.52426349688324</v>
      </c>
      <c r="R534" s="9">
        <f>I534-Results!$E$5*H534</f>
        <v>157.53071630215382</v>
      </c>
      <c r="S534" s="9" cm="1">
        <f t="array" ref="S534">SUMPRODUCT(J534:O534,TRANSPOSE(AW$28:AW$33))+$AI$20-$AH$26</f>
        <v>103.79894161437905</v>
      </c>
      <c r="T534" s="9">
        <f>SUMPRODUCT(J534:O534,Results!K$9:P$9)</f>
        <v>161.11750853783096</v>
      </c>
      <c r="U534" s="9">
        <f>SUMPRODUCT(J534:O534,Results!K$9:P$9)+$AI$20-$AH$31</f>
        <v>159.53527981675779</v>
      </c>
      <c r="V534" s="9">
        <f t="shared" si="150"/>
        <v>16.385717229538301</v>
      </c>
      <c r="W534" s="9">
        <f t="shared" si="152"/>
        <v>-7.4498133214409563</v>
      </c>
      <c r="X534" s="9">
        <f t="shared" si="153"/>
        <v>-9.4562661267115402</v>
      </c>
      <c r="Y534" s="9">
        <f t="shared" si="154"/>
        <v>44.275508561063234</v>
      </c>
      <c r="Z534" s="9">
        <f t="shared" si="155"/>
        <v>115.33222674835216</v>
      </c>
      <c r="AA534" s="9">
        <f t="shared" si="156"/>
        <v>-11.460829641315513</v>
      </c>
      <c r="AC534" s="9">
        <v>-7.5841625513547797</v>
      </c>
      <c r="AD534" s="9">
        <v>-7.5841625513547797</v>
      </c>
      <c r="AE534" s="9">
        <f t="shared" si="157"/>
        <v>-7.5841625513547797</v>
      </c>
      <c r="AF534" s="9">
        <f t="shared" ca="1" si="151"/>
        <v>6.8655919110671149E-2</v>
      </c>
    </row>
    <row r="535" spans="1:32">
      <c r="A535" s="6">
        <v>-0.83750127795074836</v>
      </c>
      <c r="B535" s="6">
        <v>0.61161619983827598</v>
      </c>
      <c r="C535" s="6">
        <v>2.7710027573511993</v>
      </c>
      <c r="D535" s="6">
        <v>5.6804039253798768</v>
      </c>
      <c r="E535" s="6">
        <v>-0.17370624781058286</v>
      </c>
      <c r="F535" s="6">
        <v>3.8503230884845432</v>
      </c>
      <c r="G535" s="6">
        <v>2.7959551718851681</v>
      </c>
      <c r="H535" s="6">
        <v>0.39491335275795958</v>
      </c>
      <c r="I535" s="40">
        <f>SUMPRODUCT(J535:O535,Results!B$12:G$12)+Results!$E$5*H535-AD535+AE535</f>
        <v>2.2937396889474977</v>
      </c>
      <c r="J535" s="9">
        <f>SUMPRODUCT($A535:$F535,Results!$B$15:$G$15)</f>
        <v>-2.4905977569248448</v>
      </c>
      <c r="K535" s="9">
        <f>SUMPRODUCT($A535:$F535,Results!$B$16:$G$16)</f>
        <v>-1.8395140067118589</v>
      </c>
      <c r="L535" s="9">
        <f>SUMPRODUCT($A535:$F535,Results!$B$17:$G$17)</f>
        <v>11.132043770512153</v>
      </c>
      <c r="M535" s="9">
        <f>SUMPRODUCT($A535:$F535,Results!$B$18:$G$18)</f>
        <v>3.7263616488143851</v>
      </c>
      <c r="N535" s="9">
        <f>SUMPRODUCT($A535:$F535,Results!$B$19:$G$19)</f>
        <v>-13.507570812138466</v>
      </c>
      <c r="O535" s="9">
        <f>SUMPRODUCT($A535:$F535,Results!$B$20:$G$20)</f>
        <v>2.0541064412399805</v>
      </c>
      <c r="P535" s="9" cm="1">
        <f t="array" ref="P535">SUMPRODUCT(J535:O535,TRANSPOSE(BQ$20:BQ$25))+$AI$20-$BQ$27</f>
        <v>6.6419135412111743</v>
      </c>
      <c r="Q535" s="27" cm="1">
        <f t="array" ref="Q535">SUMPRODUCT(J535:O535,TRANSPOSE(EX$20:EX$25))+$AI$20-$EX$27</f>
        <v>1.4358539051585097</v>
      </c>
      <c r="R535" s="9">
        <f>I535-Results!$E$5*H535</f>
        <v>-7.5740427600259785E-2</v>
      </c>
      <c r="S535" s="9" cm="1">
        <f t="array" ref="S535">SUMPRODUCT(J535:O535,TRANSPOSE(AW$28:AW$33))+$AI$20-$AH$26</f>
        <v>10.838460196903974</v>
      </c>
      <c r="T535" s="9">
        <f>SUMPRODUCT(J535:O535,Results!K$9:P$9)</f>
        <v>0.72084831447439157</v>
      </c>
      <c r="U535" s="9">
        <f>SUMPRODUCT(J535:O535,Results!K$9:P$9)+$AI$20-$AH$31</f>
        <v>-0.86138040659876935</v>
      </c>
      <c r="V535" s="9">
        <f t="shared" si="150"/>
        <v>-4.3481738522636766</v>
      </c>
      <c r="W535" s="9">
        <f t="shared" si="152"/>
        <v>0.85788578378898794</v>
      </c>
      <c r="X535" s="9">
        <f t="shared" si="153"/>
        <v>2.3694801165477575</v>
      </c>
      <c r="Y535" s="9">
        <f t="shared" si="154"/>
        <v>-8.5447205079564768</v>
      </c>
      <c r="Z535" s="9">
        <f t="shared" si="155"/>
        <v>-30.448483738142635</v>
      </c>
      <c r="AA535" s="9">
        <f t="shared" si="156"/>
        <v>3.155120095546267</v>
      </c>
      <c r="AC535" s="9">
        <v>0.90435740291356925</v>
      </c>
      <c r="AD535" s="9">
        <v>0.90435740291356925</v>
      </c>
      <c r="AE535" s="9">
        <f t="shared" si="157"/>
        <v>0.90435740291356925</v>
      </c>
      <c r="AF535" s="9">
        <f t="shared" ca="1" si="151"/>
        <v>0.80881162378587868</v>
      </c>
    </row>
    <row r="536" spans="1:32">
      <c r="A536" s="6">
        <v>0.10262260392403101</v>
      </c>
      <c r="B536" s="6">
        <v>0.1466157133815395</v>
      </c>
      <c r="C536" s="6">
        <v>4.1292089312191802</v>
      </c>
      <c r="D536" s="6">
        <v>1.6740298237617222</v>
      </c>
      <c r="E536" s="6">
        <v>6.7234252199231763</v>
      </c>
      <c r="F536" s="6">
        <v>2.4720880508957239</v>
      </c>
      <c r="G536" s="6">
        <v>6.1537156045237769</v>
      </c>
      <c r="H536" s="6">
        <v>3.7526737853965684</v>
      </c>
      <c r="I536" s="40">
        <f>SUMPRODUCT(J536:O536,Results!B$12:G$12)+Results!$E$5*H536-AD536+AE536</f>
        <v>102.6293483404763</v>
      </c>
      <c r="J536" s="9">
        <f>SUMPRODUCT($A536:$F536,Results!$B$15:$G$15)</f>
        <v>32.231652648906575</v>
      </c>
      <c r="K536" s="9">
        <f>SUMPRODUCT($A536:$F536,Results!$B$16:$G$16)</f>
        <v>-0.32096418094681034</v>
      </c>
      <c r="L536" s="9">
        <f>SUMPRODUCT($A536:$F536,Results!$B$17:$G$17)</f>
        <v>24.211517816337782</v>
      </c>
      <c r="M536" s="9">
        <f>SUMPRODUCT($A536:$F536,Results!$B$18:$G$18)</f>
        <v>-14.007818378519584</v>
      </c>
      <c r="N536" s="9">
        <f>SUMPRODUCT($A536:$F536,Results!$B$19:$G$19)</f>
        <v>-29.85857548732438</v>
      </c>
      <c r="O536" s="9">
        <f>SUMPRODUCT($A536:$F536,Results!$B$20:$G$20)</f>
        <v>-1.4850694467194394</v>
      </c>
      <c r="P536" s="9" cm="1">
        <f t="array" ref="P536">SUMPRODUCT(J536:O536,TRANSPOSE(BQ$20:BQ$25))+$AI$20-$BQ$27</f>
        <v>74.076290640402163</v>
      </c>
      <c r="Q536" s="27" cm="1">
        <f t="array" ref="Q536">SUMPRODUCT(J536:O536,TRANSPOSE(EX$20:EX$25))+$AI$20-$EX$27</f>
        <v>81.132127884267703</v>
      </c>
      <c r="R536" s="9">
        <f>I536-Results!$E$5*H536</f>
        <v>80.113305628096896</v>
      </c>
      <c r="S536" s="9" cm="1">
        <f t="array" ref="S536">SUMPRODUCT(J536:O536,TRANSPOSE(AW$28:AW$33))+$AI$20-$AH$26</f>
        <v>68.421450725370917</v>
      </c>
      <c r="T536" s="9">
        <f>SUMPRODUCT(J536:O536,Results!K$9:P$9)</f>
        <v>83.288141219058929</v>
      </c>
      <c r="U536" s="9">
        <f>SUMPRODUCT(J536:O536,Results!K$9:P$9)+$AI$20-$AH$31</f>
        <v>81.705912497985764</v>
      </c>
      <c r="V536" s="9">
        <f t="shared" si="150"/>
        <v>28.553057700074135</v>
      </c>
      <c r="W536" s="9">
        <f t="shared" si="152"/>
        <v>21.497220456208595</v>
      </c>
      <c r="X536" s="9">
        <f t="shared" si="153"/>
        <v>22.516042712379402</v>
      </c>
      <c r="Y536" s="9">
        <f t="shared" si="154"/>
        <v>34.207897615105381</v>
      </c>
      <c r="Z536" s="9">
        <f t="shared" si="155"/>
        <v>69.887124913386174</v>
      </c>
      <c r="AA536" s="9">
        <f t="shared" si="156"/>
        <v>20.923435842490534</v>
      </c>
      <c r="AC536" s="9">
        <v>21.462416348889718</v>
      </c>
      <c r="AD536" s="9">
        <v>21.462416348889718</v>
      </c>
      <c r="AE536" s="9">
        <f t="shared" si="157"/>
        <v>21.462416348889718</v>
      </c>
      <c r="AF536" s="9">
        <f t="shared" ca="1" si="151"/>
        <v>0.77805325096878586</v>
      </c>
    </row>
    <row r="537" spans="1:32">
      <c r="A537" s="6">
        <v>2.6198902720778827</v>
      </c>
      <c r="B537" s="6">
        <v>4.3809911584153207</v>
      </c>
      <c r="C537" s="6">
        <v>1.77332042196004</v>
      </c>
      <c r="D537" s="6">
        <v>1.9684161450493558</v>
      </c>
      <c r="E537" s="6">
        <v>-0.59103938982050219</v>
      </c>
      <c r="F537" s="6">
        <v>3.3737962141104365</v>
      </c>
      <c r="G537" s="6">
        <v>1.093461059577316</v>
      </c>
      <c r="H537" s="6">
        <v>-1.3075807595498925</v>
      </c>
      <c r="I537" s="40">
        <f>SUMPRODUCT(J537:O537,Results!B$12:G$12)+Results!$E$5*H537-AD537+AE537</f>
        <v>-19.204247511822043</v>
      </c>
      <c r="J537" s="9">
        <f>SUMPRODUCT($A537:$F537,Results!$B$15:$G$15)</f>
        <v>-0.60758903595160796</v>
      </c>
      <c r="K537" s="9">
        <f>SUMPRODUCT($A537:$F537,Results!$B$16:$G$16)</f>
        <v>-15.256202263213261</v>
      </c>
      <c r="L537" s="9">
        <f>SUMPRODUCT($A537:$F537,Results!$B$17:$G$17)</f>
        <v>3.6001661989885174</v>
      </c>
      <c r="M537" s="9">
        <f>SUMPRODUCT($A537:$F537,Results!$B$18:$G$18)</f>
        <v>5.1521940724848152</v>
      </c>
      <c r="N537" s="9">
        <f>SUMPRODUCT($A537:$F537,Results!$B$19:$G$19)</f>
        <v>-2.8603323804614718</v>
      </c>
      <c r="O537" s="9">
        <f>SUMPRODUCT($A537:$F537,Results!$B$20:$G$20)</f>
        <v>12.676546495509442</v>
      </c>
      <c r="P537" s="9" cm="1">
        <f t="array" ref="P537">SUMPRODUCT(J537:O537,TRANSPOSE(BQ$20:BQ$25))+$AI$20-$BQ$27</f>
        <v>-3.4227991572404974</v>
      </c>
      <c r="Q537" s="27" cm="1">
        <f t="array" ref="Q537">SUMPRODUCT(J537:O537,TRANSPOSE(EX$20:EX$25))+$AI$20-$EX$27</f>
        <v>-11.790154286942979</v>
      </c>
      <c r="R537" s="9">
        <f>I537-Results!$E$5*H537</f>
        <v>-11.358762954522689</v>
      </c>
      <c r="S537" s="9" cm="1">
        <f t="array" ref="S537">SUMPRODUCT(J537:O537,TRANSPOSE(AW$28:AW$33))+$AI$20-$AH$26</f>
        <v>1.6554640269313552</v>
      </c>
      <c r="T537" s="9">
        <f>SUMPRODUCT(J537:O537,Results!K$9:P$9)</f>
        <v>-10.648807211858305</v>
      </c>
      <c r="U537" s="9">
        <f>SUMPRODUCT(J537:O537,Results!K$9:P$9)+$AI$20-$AH$31</f>
        <v>-12.231035932931462</v>
      </c>
      <c r="V537" s="9">
        <f t="shared" si="150"/>
        <v>-15.781448354581546</v>
      </c>
      <c r="W537" s="9">
        <f t="shared" si="152"/>
        <v>-7.4140932248790641</v>
      </c>
      <c r="X537" s="9">
        <f t="shared" si="153"/>
        <v>-7.8454845572993541</v>
      </c>
      <c r="Y537" s="9">
        <f t="shared" si="154"/>
        <v>-20.859711538753398</v>
      </c>
      <c r="Z537" s="9">
        <f t="shared" si="155"/>
        <v>-51.946470938912171</v>
      </c>
      <c r="AA537" s="9">
        <f t="shared" si="156"/>
        <v>-6.9732115788905809</v>
      </c>
      <c r="AC537" s="9">
        <v>-7.3730356825419889</v>
      </c>
      <c r="AD537" s="9">
        <v>-7.3730356825419889</v>
      </c>
      <c r="AE537" s="9">
        <f t="shared" si="157"/>
        <v>-7.3730356825419889</v>
      </c>
      <c r="AF537" s="9">
        <f t="shared" ca="1" si="151"/>
        <v>0.25331908081865884</v>
      </c>
    </row>
    <row r="538" spans="1:32">
      <c r="A538" s="6">
        <v>-1.2749058007305889</v>
      </c>
      <c r="B538" s="6">
        <v>-0.581622234477295</v>
      </c>
      <c r="C538" s="6">
        <v>-0.21329580461771086</v>
      </c>
      <c r="D538" s="6">
        <v>2.2038992228614118</v>
      </c>
      <c r="E538" s="6">
        <v>2.3140673333873045</v>
      </c>
      <c r="F538" s="6">
        <v>0.89539188677528891</v>
      </c>
      <c r="G538" s="6">
        <v>2.8978542144919874</v>
      </c>
      <c r="H538" s="6">
        <v>0.49681239536477895</v>
      </c>
      <c r="I538" s="40">
        <f>SUMPRODUCT(J538:O538,Results!B$12:G$12)+Results!$E$5*H538-AD538+AE538</f>
        <v>32.242873823123517</v>
      </c>
      <c r="J538" s="9">
        <f>SUMPRODUCT($A538:$F538,Results!$B$15:$G$15)</f>
        <v>4.3108054853556022</v>
      </c>
      <c r="K538" s="9">
        <f>SUMPRODUCT($A538:$F538,Results!$B$16:$G$16)</f>
        <v>5.9456107547745365</v>
      </c>
      <c r="L538" s="9">
        <f>SUMPRODUCT($A538:$F538,Results!$B$17:$G$17)</f>
        <v>12.109835623540341</v>
      </c>
      <c r="M538" s="9">
        <f>SUMPRODUCT($A538:$F538,Results!$B$18:$G$18)</f>
        <v>0.52128631071418507</v>
      </c>
      <c r="N538" s="9">
        <f>SUMPRODUCT($A538:$F538,Results!$B$19:$G$19)</f>
        <v>-7.6437978816688288</v>
      </c>
      <c r="O538" s="9">
        <f>SUMPRODUCT($A538:$F538,Results!$B$20:$G$20)</f>
        <v>-0.57305290450582147</v>
      </c>
      <c r="P538" s="9" cm="1">
        <f t="array" ref="P538">SUMPRODUCT(J538:O538,TRANSPOSE(BQ$20:BQ$25))+$AI$20-$BQ$27</f>
        <v>23.113059635650806</v>
      </c>
      <c r="Q538" s="27" cm="1">
        <f t="array" ref="Q538">SUMPRODUCT(J538:O538,TRANSPOSE(EX$20:EX$25))+$AI$20-$EX$27</f>
        <v>29.875067119903647</v>
      </c>
      <c r="R538" s="9">
        <f>I538-Results!$E$5*H538</f>
        <v>29.261999450934844</v>
      </c>
      <c r="S538" s="9" cm="1">
        <f t="array" ref="S538">SUMPRODUCT(J538:O538,TRANSPOSE(AW$28:AW$33))+$AI$20-$AH$26</f>
        <v>13.163158763162734</v>
      </c>
      <c r="T538" s="9">
        <f>SUMPRODUCT(J538:O538,Results!K$9:P$9)</f>
        <v>30.335805948089877</v>
      </c>
      <c r="U538" s="9">
        <f>SUMPRODUCT(J538:O538,Results!K$9:P$9)+$AI$20-$AH$31</f>
        <v>28.75357722701672</v>
      </c>
      <c r="V538" s="9">
        <f t="shared" si="150"/>
        <v>9.1298141874727108</v>
      </c>
      <c r="W538" s="9">
        <f t="shared" si="152"/>
        <v>2.3678067032198697</v>
      </c>
      <c r="X538" s="9">
        <f t="shared" si="153"/>
        <v>2.9808743721886728</v>
      </c>
      <c r="Y538" s="9">
        <f t="shared" si="154"/>
        <v>19.079715059960783</v>
      </c>
      <c r="Z538" s="9">
        <f t="shared" si="155"/>
        <v>-0.4993496039666141</v>
      </c>
      <c r="AA538" s="9">
        <f t="shared" si="156"/>
        <v>3.4892965961067972</v>
      </c>
      <c r="AC538" s="9">
        <v>2.34242916104823</v>
      </c>
      <c r="AD538" s="9">
        <v>2.34242916104823</v>
      </c>
      <c r="AE538" s="9">
        <f t="shared" si="157"/>
        <v>2.34242916104823</v>
      </c>
      <c r="AF538" s="9">
        <f t="shared" ca="1" si="151"/>
        <v>0.32490174240006242</v>
      </c>
    </row>
    <row r="539" spans="1:32">
      <c r="A539" s="6">
        <v>0.59477299212192325</v>
      </c>
      <c r="B539" s="6">
        <v>8.4985191464991221</v>
      </c>
      <c r="C539" s="6">
        <v>1.0682437342584961</v>
      </c>
      <c r="D539" s="6">
        <v>-1.3236765718783963</v>
      </c>
      <c r="E539" s="6">
        <v>-1.0754578048057299</v>
      </c>
      <c r="F539" s="6">
        <v>0.87121071233219372</v>
      </c>
      <c r="G539" s="6">
        <v>-1.1782814805498953</v>
      </c>
      <c r="H539" s="6">
        <v>-3.5793232996771041</v>
      </c>
      <c r="I539" s="40">
        <f>SUMPRODUCT(J539:O539,Results!B$12:G$12)+Results!$E$5*H539-AD539+AE539</f>
        <v>-54.189270756225845</v>
      </c>
      <c r="J539" s="9">
        <f>SUMPRODUCT($A539:$F539,Results!$B$15:$G$15)</f>
        <v>-18.817436075453688</v>
      </c>
      <c r="K539" s="9">
        <f>SUMPRODUCT($A539:$F539,Results!$B$16:$G$16)</f>
        <v>-13.149542396297257</v>
      </c>
      <c r="L539" s="9">
        <f>SUMPRODUCT($A539:$F539,Results!$B$17:$G$17)</f>
        <v>4.8312551170425246</v>
      </c>
      <c r="M539" s="9">
        <f>SUMPRODUCT($A539:$F539,Results!$B$18:$G$18)</f>
        <v>6.8949672587527484</v>
      </c>
      <c r="N539" s="9">
        <f>SUMPRODUCT($A539:$F539,Results!$B$19:$G$19)</f>
        <v>3.6464385000517288</v>
      </c>
      <c r="O539" s="9">
        <f>SUMPRODUCT($A539:$F539,Results!$B$20:$G$20)</f>
        <v>11.125362036514474</v>
      </c>
      <c r="P539" s="9" cm="1">
        <f t="array" ref="P539">SUMPRODUCT(J539:O539,TRANSPOSE(BQ$20:BQ$25))+$AI$20-$BQ$27</f>
        <v>-26.94115009965757</v>
      </c>
      <c r="Q539" s="27" cm="1">
        <f t="array" ref="Q539">SUMPRODUCT(J539:O539,TRANSPOSE(EX$20:EX$25))+$AI$20-$EX$27</f>
        <v>-35.683912609800977</v>
      </c>
      <c r="R539" s="9">
        <f>I539-Results!$E$5*H539</f>
        <v>-32.713330958163219</v>
      </c>
      <c r="S539" s="9" cm="1">
        <f t="array" ref="S539">SUMPRODUCT(J539:O539,TRANSPOSE(AW$28:AW$33))+$AI$20-$AH$26</f>
        <v>-17.303523662351793</v>
      </c>
      <c r="T539" s="9">
        <f>SUMPRODUCT(J539:O539,Results!K$9:P$9)</f>
        <v>-32.760785484304336</v>
      </c>
      <c r="U539" s="9">
        <f>SUMPRODUCT(J539:O539,Results!K$9:P$9)+$AI$20-$AH$31</f>
        <v>-34.343014205377493</v>
      </c>
      <c r="V539" s="9">
        <f t="shared" si="150"/>
        <v>-27.248120656568275</v>
      </c>
      <c r="W539" s="9">
        <f t="shared" si="152"/>
        <v>-18.505358146424868</v>
      </c>
      <c r="X539" s="9">
        <f t="shared" si="153"/>
        <v>-21.475939798062626</v>
      </c>
      <c r="Y539" s="9">
        <f t="shared" si="154"/>
        <v>-36.885747093874052</v>
      </c>
      <c r="Z539" s="9">
        <f t="shared" si="155"/>
        <v>-86.931494183315976</v>
      </c>
      <c r="AA539" s="9">
        <f t="shared" si="156"/>
        <v>-19.846256550848352</v>
      </c>
      <c r="AC539" s="9">
        <v>-18.508417490470606</v>
      </c>
      <c r="AD539" s="9">
        <v>-18.508417490470606</v>
      </c>
      <c r="AE539" s="9">
        <f t="shared" si="157"/>
        <v>-18.508417490470606</v>
      </c>
      <c r="AF539" s="9">
        <f t="shared" ca="1" si="151"/>
        <v>0.49472059731577112</v>
      </c>
    </row>
    <row r="540" spans="1:32">
      <c r="A540" s="6">
        <v>3.2489750363156573</v>
      </c>
      <c r="B540" s="6">
        <v>0.23583841235566069</v>
      </c>
      <c r="C540" s="6">
        <v>-2.0389869806189721E-2</v>
      </c>
      <c r="D540" s="6">
        <v>-1.9302716418221264</v>
      </c>
      <c r="E540" s="6">
        <v>-2.8711376189038003</v>
      </c>
      <c r="F540" s="6">
        <v>10.852387678140419</v>
      </c>
      <c r="G540" s="6">
        <v>3.9962204166206172</v>
      </c>
      <c r="H540" s="6">
        <v>1.5951785974934087</v>
      </c>
      <c r="I540" s="40">
        <f>SUMPRODUCT(J540:O540,Results!B$12:G$12)+Results!$E$5*H540-AD540+AE540</f>
        <v>-46.995808401676513</v>
      </c>
      <c r="J540" s="9">
        <f>SUMPRODUCT($A540:$F540,Results!$B$15:$G$15)</f>
        <v>2.5149703268771297</v>
      </c>
      <c r="K540" s="9">
        <f>SUMPRODUCT($A540:$F540,Results!$B$16:$G$16)</f>
        <v>-9.6336949242175329</v>
      </c>
      <c r="L540" s="9">
        <f>SUMPRODUCT($A540:$F540,Results!$B$17:$G$17)</f>
        <v>-1.7397937991496519</v>
      </c>
      <c r="M540" s="9">
        <f>SUMPRODUCT($A540:$F540,Results!$B$18:$G$18)</f>
        <v>9.3587616216678047</v>
      </c>
      <c r="N540" s="9">
        <f>SUMPRODUCT($A540:$F540,Results!$B$19:$G$19)</f>
        <v>12.060879346664864</v>
      </c>
      <c r="O540" s="9">
        <f>SUMPRODUCT($A540:$F540,Results!$B$20:$G$20)</f>
        <v>-10.034995727371252</v>
      </c>
      <c r="P540" s="9" cm="1">
        <f t="array" ref="P540">SUMPRODUCT(J540:O540,TRANSPOSE(BQ$20:BQ$25))+$AI$20-$BQ$27</f>
        <v>-27.921454731975295</v>
      </c>
      <c r="Q540" s="27" cm="1">
        <f t="array" ref="Q540">SUMPRODUCT(J540:O540,TRANSPOSE(EX$20:EX$25))+$AI$20-$EX$27</f>
        <v>-53.231706703151765</v>
      </c>
      <c r="R540" s="9">
        <f>I540-Results!$E$5*H540</f>
        <v>-56.566879986636962</v>
      </c>
      <c r="S540" s="9" cm="1">
        <f t="array" ref="S540">SUMPRODUCT(J540:O540,TRANSPOSE(AW$28:AW$33))+$AI$20-$AH$26</f>
        <v>-23.254498998650831</v>
      </c>
      <c r="T540" s="9">
        <f>SUMPRODUCT(J540:O540,Results!K$9:P$9)</f>
        <v>-54.847762572856894</v>
      </c>
      <c r="U540" s="9">
        <f>SUMPRODUCT(J540:O540,Results!K$9:P$9)+$AI$20-$AH$31</f>
        <v>-56.429991293930051</v>
      </c>
      <c r="V540" s="9">
        <f t="shared" si="150"/>
        <v>-19.074353669701217</v>
      </c>
      <c r="W540" s="9">
        <f t="shared" si="152"/>
        <v>6.2358983014752525</v>
      </c>
      <c r="X540" s="9">
        <f t="shared" si="153"/>
        <v>9.5710715849604497</v>
      </c>
      <c r="Y540" s="9">
        <f t="shared" si="154"/>
        <v>-23.741309403025681</v>
      </c>
      <c r="Z540" s="9">
        <f t="shared" si="155"/>
        <v>-79.738031828766651</v>
      </c>
      <c r="AA540" s="9">
        <f t="shared" si="156"/>
        <v>9.4341828922535385</v>
      </c>
      <c r="AC540" s="9">
        <v>6.4326122619083392</v>
      </c>
      <c r="AD540" s="9">
        <v>6.4326122619083392</v>
      </c>
      <c r="AE540" s="9">
        <f t="shared" si="157"/>
        <v>6.4326122619083392</v>
      </c>
      <c r="AF540" s="9">
        <f t="shared" ca="1" si="151"/>
        <v>0.79912674827885988</v>
      </c>
    </row>
    <row r="541" spans="1:32">
      <c r="A541" s="6">
        <v>2.2390575529601278</v>
      </c>
      <c r="B541" s="6">
        <v>-0.50747708612175713</v>
      </c>
      <c r="C541" s="6">
        <v>6.0134104831591282</v>
      </c>
      <c r="D541" s="6">
        <v>9.5029527088520531</v>
      </c>
      <c r="E541" s="6">
        <v>2.51686350552488</v>
      </c>
      <c r="F541" s="6">
        <v>-0.60483891276321189</v>
      </c>
      <c r="G541" s="6">
        <v>-1.0239873110181579</v>
      </c>
      <c r="H541" s="6">
        <v>-3.4250291301453664</v>
      </c>
      <c r="I541" s="40">
        <f>SUMPRODUCT(J541:O541,Results!B$12:G$12)+Results!$E$5*H541-AD541+AE541</f>
        <v>41.993844064889565</v>
      </c>
      <c r="J541" s="9">
        <f>SUMPRODUCT($A541:$F541,Results!$B$15:$G$15)</f>
        <v>23.905730848068387</v>
      </c>
      <c r="K541" s="9">
        <f>SUMPRODUCT($A541:$F541,Results!$B$16:$G$16)</f>
        <v>-13.260806379847038</v>
      </c>
      <c r="L541" s="9">
        <f>SUMPRODUCT($A541:$F541,Results!$B$17:$G$17)</f>
        <v>8.0695008240565951</v>
      </c>
      <c r="M541" s="9">
        <f>SUMPRODUCT($A541:$F541,Results!$B$18:$G$18)</f>
        <v>-8.7850453990623141</v>
      </c>
      <c r="N541" s="9">
        <f>SUMPRODUCT($A541:$F541,Results!$B$19:$G$19)</f>
        <v>-33.189792914725793</v>
      </c>
      <c r="O541" s="9">
        <f>SUMPRODUCT($A541:$F541,Results!$B$20:$G$20)</f>
        <v>20.891045369290264</v>
      </c>
      <c r="P541" s="9" cm="1">
        <f t="array" ref="P541">SUMPRODUCT(J541:O541,TRANSPOSE(BQ$20:BQ$25))+$AI$20-$BQ$27</f>
        <v>53.394054995558498</v>
      </c>
      <c r="Q541" s="27" cm="1">
        <f t="array" ref="Q541">SUMPRODUCT(J541:O541,TRANSPOSE(EX$20:EX$25))+$AI$20-$EX$27</f>
        <v>62.777377079457892</v>
      </c>
      <c r="R541" s="9">
        <f>I541-Results!$E$5*H541</f>
        <v>62.544018845761762</v>
      </c>
      <c r="S541" s="9" cm="1">
        <f t="array" ref="S541">SUMPRODUCT(J541:O541,TRANSPOSE(AW$28:AW$33))+$AI$20-$AH$26</f>
        <v>58.377806292339912</v>
      </c>
      <c r="T541" s="9">
        <f>SUMPRODUCT(J541:O541,Results!K$9:P$9)</f>
        <v>63.231382967172934</v>
      </c>
      <c r="U541" s="9">
        <f>SUMPRODUCT(J541:O541,Results!K$9:P$9)+$AI$20-$AH$31</f>
        <v>61.649154246099783</v>
      </c>
      <c r="V541" s="9">
        <f t="shared" si="150"/>
        <v>-11.400210930668933</v>
      </c>
      <c r="W541" s="9">
        <f t="shared" si="152"/>
        <v>-20.783533014568327</v>
      </c>
      <c r="X541" s="9">
        <f t="shared" si="153"/>
        <v>-20.550174780872197</v>
      </c>
      <c r="Y541" s="9">
        <f t="shared" si="154"/>
        <v>-16.383962227450347</v>
      </c>
      <c r="Z541" s="9">
        <f t="shared" si="155"/>
        <v>9.2516206377994337</v>
      </c>
      <c r="AA541" s="9">
        <f t="shared" si="156"/>
        <v>-19.655310181210218</v>
      </c>
      <c r="AC541" s="9">
        <v>-20.83088453540325</v>
      </c>
      <c r="AD541" s="9">
        <v>-20.83088453540325</v>
      </c>
      <c r="AE541" s="9">
        <f t="shared" si="157"/>
        <v>-20.83088453540325</v>
      </c>
      <c r="AF541" s="9">
        <f t="shared" ca="1" si="151"/>
        <v>0.6419369002946429</v>
      </c>
    </row>
    <row r="542" spans="1:32">
      <c r="A542" s="6">
        <v>0.29770539138458035</v>
      </c>
      <c r="B542" s="6">
        <v>-0.6545553951124462</v>
      </c>
      <c r="C542" s="6">
        <v>-5.9286900803080633E-2</v>
      </c>
      <c r="D542" s="6">
        <v>-0.36784357510237392</v>
      </c>
      <c r="E542" s="6">
        <v>4.1031937344128888</v>
      </c>
      <c r="F542" s="6">
        <v>6.9570104626645159</v>
      </c>
      <c r="G542" s="6">
        <v>2.3183743708372435</v>
      </c>
      <c r="H542" s="6">
        <v>-8.2667448289964973E-2</v>
      </c>
      <c r="I542" s="40">
        <f>SUMPRODUCT(J542:O542,Results!B$12:G$12)+Results!$E$5*H542-AD542+AE542</f>
        <v>34.35174053034784</v>
      </c>
      <c r="J542" s="9">
        <f>SUMPRODUCT($A542:$F542,Results!$B$15:$G$15)</f>
        <v>19.27972733190585</v>
      </c>
      <c r="K542" s="9">
        <f>SUMPRODUCT($A542:$F542,Results!$B$16:$G$16)</f>
        <v>3.9646510136807316</v>
      </c>
      <c r="L542" s="9">
        <f>SUMPRODUCT($A542:$F542,Results!$B$17:$G$17)</f>
        <v>20.482726103369114</v>
      </c>
      <c r="M542" s="9">
        <f>SUMPRODUCT($A542:$F542,Results!$B$18:$G$18)</f>
        <v>-0.50258962987598643</v>
      </c>
      <c r="N542" s="9">
        <f>SUMPRODUCT($A542:$F542,Results!$B$19:$G$19)</f>
        <v>-8.1009086901823348</v>
      </c>
      <c r="O542" s="9">
        <f>SUMPRODUCT($A542:$F542,Results!$B$20:$G$20)</f>
        <v>-9.4277627166865692</v>
      </c>
      <c r="P542" s="9" cm="1">
        <f t="array" ref="P542">SUMPRODUCT(J542:O542,TRANSPOSE(BQ$20:BQ$25))+$AI$20-$BQ$27</f>
        <v>41.437432097553874</v>
      </c>
      <c r="Q542" s="27" cm="1">
        <f t="array" ref="Q542">SUMPRODUCT(J542:O542,TRANSPOSE(EX$20:EX$25))+$AI$20-$EX$27</f>
        <v>37.804939262523334</v>
      </c>
      <c r="R542" s="9">
        <f>I542-Results!$E$5*H542</f>
        <v>34.847745220087631</v>
      </c>
      <c r="S542" s="9" cm="1">
        <f t="array" ref="S542">SUMPRODUCT(J542:O542,TRANSPOSE(AW$28:AW$33))+$AI$20-$AH$26</f>
        <v>27.609789388155846</v>
      </c>
      <c r="T542" s="9">
        <f>SUMPRODUCT(J542:O542,Results!K$9:P$9)</f>
        <v>38.210493694445354</v>
      </c>
      <c r="U542" s="9">
        <f>SUMPRODUCT(J542:O542,Results!K$9:P$9)+$AI$20-$AH$31</f>
        <v>36.628264973372197</v>
      </c>
      <c r="V542" s="9">
        <f t="shared" si="150"/>
        <v>-7.0856915672060339</v>
      </c>
      <c r="W542" s="9">
        <f t="shared" si="152"/>
        <v>-3.453198732175494</v>
      </c>
      <c r="X542" s="9">
        <f t="shared" si="153"/>
        <v>-0.49600468973979162</v>
      </c>
      <c r="Y542" s="9">
        <f t="shared" si="154"/>
        <v>6.7419511421919935</v>
      </c>
      <c r="Z542" s="9">
        <f t="shared" si="155"/>
        <v>1.6095171032577085</v>
      </c>
      <c r="AA542" s="9">
        <f t="shared" si="156"/>
        <v>-2.276524443024357</v>
      </c>
      <c r="AC542" s="9">
        <v>-3.3909150379175657</v>
      </c>
      <c r="AD542" s="9">
        <v>-3.3909150379175657</v>
      </c>
      <c r="AE542" s="9">
        <f t="shared" si="157"/>
        <v>-3.3909150379175657</v>
      </c>
      <c r="AF542" s="9">
        <f t="shared" ca="1" si="151"/>
        <v>0.85663429255738521</v>
      </c>
    </row>
    <row r="543" spans="1:32">
      <c r="A543" s="6">
        <v>0.22192607315208326</v>
      </c>
      <c r="B543" s="6">
        <v>0.91246390822928403</v>
      </c>
      <c r="C543" s="6">
        <v>1.2212715317408454</v>
      </c>
      <c r="D543" s="6">
        <v>-2.2439395268800917</v>
      </c>
      <c r="E543" s="6">
        <v>3.4119181995906662</v>
      </c>
      <c r="F543" s="6">
        <v>1.370304340491868</v>
      </c>
      <c r="G543" s="6">
        <v>1.212910958717426</v>
      </c>
      <c r="H543" s="6">
        <v>-1.1881308604097824</v>
      </c>
      <c r="I543" s="40">
        <f>SUMPRODUCT(J543:O543,Results!B$12:G$12)+Results!$E$5*H543-AD543+AE543</f>
        <v>24.397654782984834</v>
      </c>
      <c r="J543" s="9">
        <f>SUMPRODUCT($A543:$F543,Results!$B$15:$G$15)</f>
        <v>15.130292792605479</v>
      </c>
      <c r="K543" s="9">
        <f>SUMPRODUCT($A543:$F543,Results!$B$16:$G$16)</f>
        <v>1.4592753243158146E-2</v>
      </c>
      <c r="L543" s="9">
        <f>SUMPRODUCT($A543:$F543,Results!$B$17:$G$17)</f>
        <v>10.703335433828045</v>
      </c>
      <c r="M543" s="9">
        <f>SUMPRODUCT($A543:$F543,Results!$B$18:$G$18)</f>
        <v>-7.4225600192291266</v>
      </c>
      <c r="N543" s="9">
        <f>SUMPRODUCT($A543:$F543,Results!$B$19:$G$19)</f>
        <v>-8.9947739648386911</v>
      </c>
      <c r="O543" s="9">
        <f>SUMPRODUCT($A543:$F543,Results!$B$20:$G$20)</f>
        <v>-4.446848978101329</v>
      </c>
      <c r="P543" s="9" cm="1">
        <f t="array" ref="P543">SUMPRODUCT(J543:O543,TRANSPOSE(BQ$20:BQ$25))+$AI$20-$BQ$27</f>
        <v>28.164717012335622</v>
      </c>
      <c r="Q543" s="27" cm="1">
        <f t="array" ref="Q543">SUMPRODUCT(J543:O543,TRANSPOSE(EX$20:EX$25))+$AI$20-$EX$27</f>
        <v>31.245820056508833</v>
      </c>
      <c r="R543" s="9">
        <f>I543-Results!$E$5*H543</f>
        <v>31.526439945443528</v>
      </c>
      <c r="S543" s="9" cm="1">
        <f t="array" ref="S543">SUMPRODUCT(J543:O543,TRANSPOSE(AW$28:AW$33))+$AI$20-$AH$26</f>
        <v>24.6143936583168</v>
      </c>
      <c r="T543" s="9">
        <f>SUMPRODUCT(J543:O543,Results!K$9:P$9)</f>
        <v>33.228519972795759</v>
      </c>
      <c r="U543" s="9">
        <f>SUMPRODUCT(J543:O543,Results!K$9:P$9)+$AI$20-$AH$31</f>
        <v>31.646291251722602</v>
      </c>
      <c r="V543" s="9">
        <f t="shared" si="150"/>
        <v>-3.7670622293507883</v>
      </c>
      <c r="W543" s="9">
        <f t="shared" si="152"/>
        <v>-6.8481652735239997</v>
      </c>
      <c r="X543" s="9">
        <f t="shared" si="153"/>
        <v>-7.1287851624586942</v>
      </c>
      <c r="Y543" s="9">
        <f t="shared" si="154"/>
        <v>-0.21673887533196634</v>
      </c>
      <c r="Z543" s="9">
        <f t="shared" si="155"/>
        <v>-8.3445686441052978</v>
      </c>
      <c r="AA543" s="9">
        <f t="shared" si="156"/>
        <v>-7.248636468737768</v>
      </c>
      <c r="AC543" s="9">
        <v>-6.8709108643269268</v>
      </c>
      <c r="AD543" s="9">
        <v>-6.8709108643269268</v>
      </c>
      <c r="AE543" s="9">
        <f t="shared" si="157"/>
        <v>-6.8709108643269268</v>
      </c>
      <c r="AF543" s="9">
        <f t="shared" ca="1" si="151"/>
        <v>0.73391648909520135</v>
      </c>
    </row>
    <row r="544" spans="1:32">
      <c r="A544" s="6">
        <v>2.378625865582745</v>
      </c>
      <c r="B544" s="6">
        <v>1.3010135959847311</v>
      </c>
      <c r="C544" s="6">
        <v>1.1559403335480598</v>
      </c>
      <c r="D544" s="6">
        <v>6.9019695256912863</v>
      </c>
      <c r="E544" s="6">
        <v>2.9896121596666645</v>
      </c>
      <c r="F544" s="6">
        <v>0.82340116588603141</v>
      </c>
      <c r="G544" s="6">
        <v>0.33241448110039462</v>
      </c>
      <c r="H544" s="6">
        <v>-2.0686273380268139</v>
      </c>
      <c r="I544" s="40">
        <f>SUMPRODUCT(J544:O544,Results!B$12:G$12)+Results!$E$5*H544-AD544+AE544</f>
        <v>42.968759393890892</v>
      </c>
      <c r="J544" s="9">
        <f>SUMPRODUCT($A544:$F544,Results!$B$15:$G$15)</f>
        <v>15.152285935422357</v>
      </c>
      <c r="K544" s="9">
        <f>SUMPRODUCT($A544:$F544,Results!$B$16:$G$16)</f>
        <v>-9.5664479881762077</v>
      </c>
      <c r="L544" s="9">
        <f>SUMPRODUCT($A544:$F544,Results!$B$17:$G$17)</f>
        <v>12.318579537154605</v>
      </c>
      <c r="M544" s="9">
        <f>SUMPRODUCT($A544:$F544,Results!$B$18:$G$18)</f>
        <v>2.2723572028740691</v>
      </c>
      <c r="N544" s="9">
        <f>SUMPRODUCT($A544:$F544,Results!$B$19:$G$19)</f>
        <v>-15.706361236062577</v>
      </c>
      <c r="O544" s="9">
        <f>SUMPRODUCT($A544:$F544,Results!$B$20:$G$20)</f>
        <v>22.045982917163922</v>
      </c>
      <c r="P544" s="9" cm="1">
        <f t="array" ref="P544">SUMPRODUCT(J544:O544,TRANSPOSE(BQ$20:BQ$25))+$AI$20-$BQ$27</f>
        <v>46.829117361238396</v>
      </c>
      <c r="Q544" s="27" cm="1">
        <f t="array" ref="Q544">SUMPRODUCT(J544:O544,TRANSPOSE(EX$20:EX$25))+$AI$20-$EX$27</f>
        <v>55.764096003437999</v>
      </c>
      <c r="R544" s="9">
        <f>I544-Results!$E$5*H544</f>
        <v>55.380523422051773</v>
      </c>
      <c r="S544" s="9" cm="1">
        <f t="array" ref="S544">SUMPRODUCT(J544:O544,TRANSPOSE(AW$28:AW$33))+$AI$20-$AH$26</f>
        <v>35.017969360822022</v>
      </c>
      <c r="T544" s="9">
        <f>SUMPRODUCT(J544:O544,Results!K$9:P$9)</f>
        <v>56.751869222285762</v>
      </c>
      <c r="U544" s="9">
        <f>SUMPRODUCT(J544:O544,Results!K$9:P$9)+$AI$20-$AH$31</f>
        <v>55.169640501212598</v>
      </c>
      <c r="V544" s="9">
        <f t="shared" si="150"/>
        <v>-3.8603579673475039</v>
      </c>
      <c r="W544" s="9">
        <f t="shared" si="152"/>
        <v>-12.795336609547107</v>
      </c>
      <c r="X544" s="9">
        <f t="shared" si="153"/>
        <v>-12.411764028160881</v>
      </c>
      <c r="Y544" s="9">
        <f t="shared" si="154"/>
        <v>7.9507900330688699</v>
      </c>
      <c r="Z544" s="9">
        <f t="shared" si="155"/>
        <v>10.22653596680076</v>
      </c>
      <c r="AA544" s="9">
        <f t="shared" si="156"/>
        <v>-12.200881107321706</v>
      </c>
      <c r="AC544" s="9">
        <v>-12.831430860692663</v>
      </c>
      <c r="AD544" s="9">
        <v>-12.831430860692663</v>
      </c>
      <c r="AE544" s="9">
        <f t="shared" si="157"/>
        <v>-12.831430860692663</v>
      </c>
      <c r="AF544" s="9">
        <f t="shared" ca="1" si="151"/>
        <v>0.16832403462303724</v>
      </c>
    </row>
    <row r="545" spans="1:32">
      <c r="A545" s="6">
        <v>3.1651887875290226</v>
      </c>
      <c r="B545" s="6">
        <v>5.1149190076559963</v>
      </c>
      <c r="C545" s="6">
        <v>1.6482113712091577</v>
      </c>
      <c r="D545" s="6">
        <v>5.4787826192443756</v>
      </c>
      <c r="E545" s="6">
        <v>8.2723675733522164</v>
      </c>
      <c r="F545" s="6">
        <v>2.2115126464878947</v>
      </c>
      <c r="G545" s="6">
        <v>4.9456906993926415</v>
      </c>
      <c r="H545" s="6">
        <v>2.544648880265433</v>
      </c>
      <c r="I545" s="40">
        <f>SUMPRODUCT(J545:O545,Results!B$12:G$12)+Results!$E$5*H545-AD545+AE545</f>
        <v>122.89262113950298</v>
      </c>
      <c r="J545" s="9">
        <f>SUMPRODUCT($A545:$F545,Results!$B$15:$G$15)</f>
        <v>30.987864094174292</v>
      </c>
      <c r="K545" s="9">
        <f>SUMPRODUCT($A545:$F545,Results!$B$16:$G$16)</f>
        <v>-12.900658306364866</v>
      </c>
      <c r="L545" s="9">
        <f>SUMPRODUCT($A545:$F545,Results!$B$17:$G$17)</f>
        <v>31.726471478882704</v>
      </c>
      <c r="M545" s="9">
        <f>SUMPRODUCT($A545:$F545,Results!$B$18:$G$18)</f>
        <v>-1.9400714697285271</v>
      </c>
      <c r="N545" s="9">
        <f>SUMPRODUCT($A545:$F545,Results!$B$19:$G$19)</f>
        <v>-26.414494812319184</v>
      </c>
      <c r="O545" s="9">
        <f>SUMPRODUCT($A545:$F545,Results!$B$20:$G$20)</f>
        <v>27.237699548266104</v>
      </c>
      <c r="P545" s="9" cm="1">
        <f t="array" ref="P545">SUMPRODUCT(J545:O545,TRANSPOSE(BQ$20:BQ$25))+$AI$20-$BQ$27</f>
        <v>95.888635842558699</v>
      </c>
      <c r="Q545" s="27" cm="1">
        <f t="array" ref="Q545">SUMPRODUCT(J545:O545,TRANSPOSE(EX$20:EX$25))+$AI$20-$EX$27</f>
        <v>107.7364373759342</v>
      </c>
      <c r="R545" s="9">
        <f>I545-Results!$E$5*H545</f>
        <v>107.62472785791039</v>
      </c>
      <c r="S545" s="9" cm="1">
        <f t="array" ref="S545">SUMPRODUCT(J545:O545,TRANSPOSE(AW$28:AW$33))+$AI$20-$AH$26</f>
        <v>73.798189406152616</v>
      </c>
      <c r="T545" s="9">
        <f>SUMPRODUCT(J545:O545,Results!K$9:P$9)</f>
        <v>111.5008916098904</v>
      </c>
      <c r="U545" s="9">
        <f>SUMPRODUCT(J545:O545,Results!K$9:P$9)+$AI$20-$AH$31</f>
        <v>109.91866288881724</v>
      </c>
      <c r="V545" s="9">
        <f t="shared" si="150"/>
        <v>27.003985296944279</v>
      </c>
      <c r="W545" s="9">
        <f t="shared" si="152"/>
        <v>15.156183763568777</v>
      </c>
      <c r="X545" s="9">
        <f t="shared" si="153"/>
        <v>15.267893281592592</v>
      </c>
      <c r="Y545" s="9">
        <f t="shared" si="154"/>
        <v>49.094431733350362</v>
      </c>
      <c r="Z545" s="9">
        <f t="shared" si="155"/>
        <v>90.150397712412854</v>
      </c>
      <c r="AA545" s="9">
        <f t="shared" si="156"/>
        <v>12.97395825068574</v>
      </c>
      <c r="AC545" s="9">
        <v>15.087896435686559</v>
      </c>
      <c r="AD545" s="9">
        <v>15.087896435686559</v>
      </c>
      <c r="AE545" s="9">
        <f t="shared" si="157"/>
        <v>15.087896435686559</v>
      </c>
      <c r="AF545" s="9">
        <f t="shared" ca="1" si="151"/>
        <v>0.4762397886444405</v>
      </c>
    </row>
    <row r="546" spans="1:32">
      <c r="A546" s="6">
        <v>0.98668935316251549</v>
      </c>
      <c r="B546" s="6">
        <v>1.8203706357523675</v>
      </c>
      <c r="C546" s="6">
        <v>3.1934960937602646</v>
      </c>
      <c r="D546" s="6">
        <v>-3.5578532688216598E-2</v>
      </c>
      <c r="E546" s="6">
        <v>0.47971180409508729</v>
      </c>
      <c r="F546" s="6">
        <v>2.3282220637547693</v>
      </c>
      <c r="G546" s="6">
        <v>3.1386498513078585</v>
      </c>
      <c r="H546" s="6">
        <v>0.73760803218064996</v>
      </c>
      <c r="I546" s="40">
        <f>SUMPRODUCT(J546:O546,Results!B$12:G$12)+Results!$E$5*H546-AD546+AE546</f>
        <v>4.0252540856580863</v>
      </c>
      <c r="J546" s="9">
        <f>SUMPRODUCT($A546:$F546,Results!$B$15:$G$15)</f>
        <v>7.0156295863683367</v>
      </c>
      <c r="K546" s="9">
        <f>SUMPRODUCT($A546:$F546,Results!$B$16:$G$16)</f>
        <v>-7.7281395907521286</v>
      </c>
      <c r="L546" s="9">
        <f>SUMPRODUCT($A546:$F546,Results!$B$17:$G$17)</f>
        <v>3.8506793357870737</v>
      </c>
      <c r="M546" s="9">
        <f>SUMPRODUCT($A546:$F546,Results!$B$18:$G$18)</f>
        <v>-4.6440970612146346</v>
      </c>
      <c r="N546" s="9">
        <f>SUMPRODUCT($A546:$F546,Results!$B$19:$G$19)</f>
        <v>-9.627425052452196</v>
      </c>
      <c r="O546" s="9">
        <f>SUMPRODUCT($A546:$F546,Results!$B$20:$G$20)</f>
        <v>-0.28846148029882013</v>
      </c>
      <c r="P546" s="9" cm="1">
        <f t="array" ref="P546">SUMPRODUCT(J546:O546,TRANSPOSE(BQ$20:BQ$25))+$AI$20-$BQ$27</f>
        <v>4.4936806716881463</v>
      </c>
      <c r="Q546" s="27" cm="1">
        <f t="array" ref="Q546">SUMPRODUCT(J546:O546,TRANSPOSE(EX$20:EX$25))+$AI$20-$EX$27</f>
        <v>-0.70900345550999333</v>
      </c>
      <c r="R546" s="9">
        <f>I546-Results!$E$5*H546</f>
        <v>-0.40039410742581349</v>
      </c>
      <c r="S546" s="9" cm="1">
        <f t="array" ref="S546">SUMPRODUCT(J546:O546,TRANSPOSE(AW$28:AW$33))+$AI$20-$AH$26</f>
        <v>13.906033618183152</v>
      </c>
      <c r="T546" s="9">
        <f>SUMPRODUCT(J546:O546,Results!K$9:P$9)</f>
        <v>0.37753658525768985</v>
      </c>
      <c r="U546" s="9">
        <f>SUMPRODUCT(J546:O546,Results!K$9:P$9)+$AI$20-$AH$31</f>
        <v>-1.2046921358154705</v>
      </c>
      <c r="V546" s="9">
        <f t="shared" si="150"/>
        <v>-0.46842658603006004</v>
      </c>
      <c r="W546" s="9">
        <f t="shared" si="152"/>
        <v>4.7342575411680796</v>
      </c>
      <c r="X546" s="9">
        <f t="shared" si="153"/>
        <v>4.4256481930838998</v>
      </c>
      <c r="Y546" s="9">
        <f t="shared" si="154"/>
        <v>-9.8807795325250645</v>
      </c>
      <c r="Z546" s="9">
        <f t="shared" si="155"/>
        <v>-28.716969341432044</v>
      </c>
      <c r="AA546" s="9">
        <f t="shared" si="156"/>
        <v>5.2299462214735568</v>
      </c>
      <c r="AC546" s="9">
        <v>4.7552394015027302</v>
      </c>
      <c r="AD546" s="9">
        <v>4.7552394015027302</v>
      </c>
      <c r="AE546" s="9">
        <f t="shared" si="157"/>
        <v>4.7552394015027302</v>
      </c>
      <c r="AF546" s="9">
        <f t="shared" ca="1" si="151"/>
        <v>0.66536199414798713</v>
      </c>
    </row>
    <row r="547" spans="1:32">
      <c r="A547" s="6">
        <v>3.99950121373343</v>
      </c>
      <c r="B547" s="6">
        <v>0.49605860303583832</v>
      </c>
      <c r="C547" s="6">
        <v>3.61787286294097</v>
      </c>
      <c r="D547" s="6">
        <v>-0.91547792638851966</v>
      </c>
      <c r="E547" s="6">
        <v>0.83934989132279114</v>
      </c>
      <c r="F547" s="6">
        <v>1.0502709902962029</v>
      </c>
      <c r="G547" s="6">
        <v>10.055546376672771</v>
      </c>
      <c r="H547" s="6">
        <v>7.6545045575455628</v>
      </c>
      <c r="I547" s="40">
        <f>SUMPRODUCT(J547:O547,Results!B$12:G$12)+Results!$E$5*H547-AD547+AE547</f>
        <v>60.995425620604365</v>
      </c>
      <c r="J547" s="9">
        <f>SUMPRODUCT($A547:$F547,Results!$B$15:$G$15)</f>
        <v>22.860838628782108</v>
      </c>
      <c r="K547" s="9">
        <f>SUMPRODUCT($A547:$F547,Results!$B$16:$G$16)</f>
        <v>-15.596642997611756</v>
      </c>
      <c r="L547" s="9">
        <f>SUMPRODUCT($A547:$F547,Results!$B$17:$G$17)</f>
        <v>-5.2238093852418963</v>
      </c>
      <c r="M547" s="9">
        <f>SUMPRODUCT($A547:$F547,Results!$B$18:$G$18)</f>
        <v>-10.375847929833903</v>
      </c>
      <c r="N547" s="9">
        <f>SUMPRODUCT($A547:$F547,Results!$B$19:$G$19)</f>
        <v>-10.014797878399992</v>
      </c>
      <c r="O547" s="9">
        <f>SUMPRODUCT($A547:$F547,Results!$B$20:$G$20)</f>
        <v>5.9796842231082312</v>
      </c>
      <c r="P547" s="9" cm="1">
        <f t="array" ref="P547">SUMPRODUCT(J547:O547,TRANSPOSE(BQ$20:BQ$25))+$AI$20-$BQ$27</f>
        <v>15.672703369340333</v>
      </c>
      <c r="Q547" s="27" cm="1">
        <f t="array" ref="Q547">SUMPRODUCT(J547:O547,TRANSPOSE(EX$20:EX$25))+$AI$20-$EX$27</f>
        <v>14.288980275091639</v>
      </c>
      <c r="R547" s="9">
        <f>I547-Results!$E$5*H547</f>
        <v>15.068398275330992</v>
      </c>
      <c r="S547" s="9" cm="1">
        <f t="array" ref="S547">SUMPRODUCT(J547:O547,TRANSPOSE(AW$28:AW$33))+$AI$20-$AH$26</f>
        <v>25.160922714208837</v>
      </c>
      <c r="T547" s="9">
        <f>SUMPRODUCT(J547:O547,Results!K$9:P$9)</f>
        <v>15.714171569117029</v>
      </c>
      <c r="U547" s="9">
        <f>SUMPRODUCT(J547:O547,Results!K$9:P$9)+$AI$20-$AH$31</f>
        <v>14.13194284804387</v>
      </c>
      <c r="V547" s="9">
        <f t="shared" si="150"/>
        <v>45.322722251264032</v>
      </c>
      <c r="W547" s="9">
        <f t="shared" si="152"/>
        <v>46.706445345512726</v>
      </c>
      <c r="X547" s="9">
        <f t="shared" si="153"/>
        <v>45.927027345273373</v>
      </c>
      <c r="Y547" s="9">
        <f t="shared" si="154"/>
        <v>35.834502906395528</v>
      </c>
      <c r="Z547" s="9">
        <f t="shared" si="155"/>
        <v>28.253202193514234</v>
      </c>
      <c r="AA547" s="9">
        <f t="shared" si="156"/>
        <v>46.863482772560495</v>
      </c>
      <c r="AC547" s="9">
        <v>46.709697100765588</v>
      </c>
      <c r="AD547" s="9">
        <v>46.709697100765588</v>
      </c>
      <c r="AE547" s="9">
        <f t="shared" si="157"/>
        <v>46.709697100765588</v>
      </c>
      <c r="AF547" s="9">
        <f t="shared" ca="1" si="151"/>
        <v>0.31450612102037134</v>
      </c>
    </row>
    <row r="548" spans="1:32">
      <c r="A548" s="6">
        <v>0.29714959263621898</v>
      </c>
      <c r="B548" s="6">
        <v>-1.5596797495804116</v>
      </c>
      <c r="C548" s="6">
        <v>2.2488791186106076</v>
      </c>
      <c r="D548" s="6">
        <v>3.3587562927591459</v>
      </c>
      <c r="E548" s="6">
        <v>3.8366967546893007</v>
      </c>
      <c r="F548" s="6">
        <v>5.1065715570774817</v>
      </c>
      <c r="G548" s="6">
        <v>-1.374112253209294</v>
      </c>
      <c r="H548" s="6">
        <v>-3.7751540723365027</v>
      </c>
      <c r="I548" s="40">
        <f>SUMPRODUCT(J548:O548,Results!B$12:G$12)+Results!$E$5*H548-AD548+AE548</f>
        <v>24.259843286094799</v>
      </c>
      <c r="J548" s="9">
        <f>SUMPRODUCT($A548:$F548,Results!$B$15:$G$15)</f>
        <v>22.131500054879144</v>
      </c>
      <c r="K548" s="9">
        <f>SUMPRODUCT($A548:$F548,Results!$B$16:$G$16)</f>
        <v>1.2161952084803644</v>
      </c>
      <c r="L548" s="9">
        <f>SUMPRODUCT($A548:$F548,Results!$B$17:$G$17)</f>
        <v>18.601029515071936</v>
      </c>
      <c r="M548" s="9">
        <f>SUMPRODUCT($A548:$F548,Results!$B$18:$G$18)</f>
        <v>-4.0581787259929865</v>
      </c>
      <c r="N548" s="9">
        <f>SUMPRODUCT($A548:$F548,Results!$B$19:$G$19)</f>
        <v>-18.929600579384026</v>
      </c>
      <c r="O548" s="9">
        <f>SUMPRODUCT($A548:$F548,Results!$B$20:$G$20)</f>
        <v>-3.1244322547430103</v>
      </c>
      <c r="P548" s="9" cm="1">
        <f t="array" ref="P548">SUMPRODUCT(J548:O548,TRANSPOSE(BQ$20:BQ$25))+$AI$20-$BQ$27</f>
        <v>49.23070736516987</v>
      </c>
      <c r="Q548" s="27" cm="1">
        <f t="array" ref="Q548">SUMPRODUCT(J548:O548,TRANSPOSE(EX$20:EX$25))+$AI$20-$EX$27</f>
        <v>49.620493526910792</v>
      </c>
      <c r="R548" s="9">
        <f>I548-Results!$E$5*H548</f>
        <v>46.910767720113817</v>
      </c>
      <c r="S548" s="9" cm="1">
        <f t="array" ref="S548">SUMPRODUCT(J548:O548,TRANSPOSE(AW$28:AW$33))+$AI$20-$AH$26</f>
        <v>41.399501545646459</v>
      </c>
      <c r="T548" s="9">
        <f>SUMPRODUCT(J548:O548,Results!K$9:P$9)</f>
        <v>49.613370812044842</v>
      </c>
      <c r="U548" s="9">
        <f>SUMPRODUCT(J548:O548,Results!K$9:P$9)+$AI$20-$AH$31</f>
        <v>48.031142090971684</v>
      </c>
      <c r="V548" s="9">
        <f t="shared" si="150"/>
        <v>-24.970864079075071</v>
      </c>
      <c r="W548" s="9">
        <f t="shared" si="152"/>
        <v>-25.360650240815993</v>
      </c>
      <c r="X548" s="9">
        <f t="shared" si="153"/>
        <v>-22.650924434019018</v>
      </c>
      <c r="Y548" s="9">
        <f t="shared" si="154"/>
        <v>-17.139658259551659</v>
      </c>
      <c r="Z548" s="9">
        <f t="shared" si="155"/>
        <v>-8.4823801409953319</v>
      </c>
      <c r="AA548" s="9">
        <f t="shared" si="156"/>
        <v>-23.771298804876885</v>
      </c>
      <c r="AC548" s="9">
        <v>-25.325165152233062</v>
      </c>
      <c r="AD548" s="9">
        <v>-25.325165152233062</v>
      </c>
      <c r="AE548" s="9">
        <f t="shared" si="157"/>
        <v>-25.325165152233062</v>
      </c>
      <c r="AF548" s="9">
        <f t="shared" ca="1" si="151"/>
        <v>0.54326648391230192</v>
      </c>
    </row>
    <row r="549" spans="1:32">
      <c r="A549" s="6">
        <v>6.0552071144070103</v>
      </c>
      <c r="B549" s="6">
        <v>-1.2689176106216375</v>
      </c>
      <c r="C549" s="6">
        <v>-1.0519639581869964</v>
      </c>
      <c r="D549" s="6">
        <v>0.10265610670941072</v>
      </c>
      <c r="E549" s="6">
        <v>6.699065132174459</v>
      </c>
      <c r="F549" s="6">
        <v>0.29621359407829834</v>
      </c>
      <c r="G549" s="6">
        <v>3.6284302355792777</v>
      </c>
      <c r="H549" s="6">
        <v>1.2273884164520692</v>
      </c>
      <c r="I549" s="40">
        <f>SUMPRODUCT(J549:O549,Results!B$12:G$12)+Results!$E$5*H549-AD549+AE549</f>
        <v>106.36838878082321</v>
      </c>
      <c r="J549" s="9">
        <f>SUMPRODUCT($A549:$F549,Results!$B$15:$G$15)</f>
        <v>47.476527249137199</v>
      </c>
      <c r="K549" s="9">
        <f>SUMPRODUCT($A549:$F549,Results!$B$16:$G$16)</f>
        <v>-11.486771305375603</v>
      </c>
      <c r="L549" s="9">
        <f>SUMPRODUCT($A549:$F549,Results!$B$17:$G$17)</f>
        <v>7.553795704211943</v>
      </c>
      <c r="M549" s="9">
        <f>SUMPRODUCT($A549:$F549,Results!$B$18:$G$18)</f>
        <v>-8.5910190343417767</v>
      </c>
      <c r="N549" s="9">
        <f>SUMPRODUCT($A549:$F549,Results!$B$19:$G$19)</f>
        <v>-9.8410206078419424</v>
      </c>
      <c r="O549" s="9">
        <f>SUMPRODUCT($A549:$F549,Results!$B$20:$G$20)</f>
        <v>18.559641304164419</v>
      </c>
      <c r="P549" s="9" cm="1">
        <f t="array" ref="P549">SUMPRODUCT(J549:O549,TRANSPOSE(BQ$20:BQ$25))+$AI$20-$BQ$27</f>
        <v>82.059180032314686</v>
      </c>
      <c r="Q549" s="27" cm="1">
        <f t="array" ref="Q549">SUMPRODUCT(J549:O549,TRANSPOSE(EX$20:EX$25))+$AI$20-$EX$27</f>
        <v>99.292093047554431</v>
      </c>
      <c r="R549" s="9">
        <f>I549-Results!$E$5*H549</f>
        <v>99.00405828211079</v>
      </c>
      <c r="S549" s="9" cm="1">
        <f t="array" ref="S549">SUMPRODUCT(J549:O549,TRANSPOSE(AW$28:AW$33))+$AI$20-$AH$26</f>
        <v>56.147853375330143</v>
      </c>
      <c r="T549" s="9">
        <f>SUMPRODUCT(J549:O549,Results!K$9:P$9)</f>
        <v>101.83631250950626</v>
      </c>
      <c r="U549" s="9">
        <f>SUMPRODUCT(J549:O549,Results!K$9:P$9)+$AI$20-$AH$31</f>
        <v>100.25408378843309</v>
      </c>
      <c r="V549" s="9">
        <f t="shared" si="150"/>
        <v>24.309208748508524</v>
      </c>
      <c r="W549" s="9">
        <f t="shared" si="152"/>
        <v>7.076295733268779</v>
      </c>
      <c r="X549" s="9">
        <f t="shared" si="153"/>
        <v>7.3643304987124196</v>
      </c>
      <c r="Y549" s="9">
        <f t="shared" si="154"/>
        <v>50.220535405493067</v>
      </c>
      <c r="Z549" s="9">
        <f t="shared" si="155"/>
        <v>73.626165353733086</v>
      </c>
      <c r="AA549" s="9">
        <f t="shared" si="156"/>
        <v>6.1143049923901174</v>
      </c>
      <c r="AC549" s="9">
        <v>7.007883600282895</v>
      </c>
      <c r="AD549" s="9">
        <v>7.007883600282895</v>
      </c>
      <c r="AE549" s="9">
        <f t="shared" si="157"/>
        <v>7.007883600282895</v>
      </c>
      <c r="AF549" s="9">
        <f t="shared" ca="1" si="151"/>
        <v>0.37340821612607777</v>
      </c>
    </row>
    <row r="550" spans="1:32">
      <c r="A550" s="6">
        <v>1.9444767829227125</v>
      </c>
      <c r="B550" s="6">
        <v>-0.26323822390829377</v>
      </c>
      <c r="C550" s="6">
        <v>4.7419030094155552</v>
      </c>
      <c r="D550" s="6">
        <v>0.12324237176826509</v>
      </c>
      <c r="E550" s="6">
        <v>1.3682817692242377</v>
      </c>
      <c r="F550" s="6">
        <v>3.2378378709221294</v>
      </c>
      <c r="G550" s="6">
        <v>-2.3984910211908903</v>
      </c>
      <c r="H550" s="6">
        <v>-4.7995328403180988</v>
      </c>
      <c r="I550" s="40">
        <f>SUMPRODUCT(J550:O550,Results!B$12:G$12)+Results!$E$5*H550-AD550+AE550</f>
        <v>-13.67692690063453</v>
      </c>
      <c r="J550" s="9">
        <f>SUMPRODUCT($A550:$F550,Results!$B$15:$G$15)</f>
        <v>21.24355732131442</v>
      </c>
      <c r="K550" s="9">
        <f>SUMPRODUCT($A550:$F550,Results!$B$16:$G$16)</f>
        <v>-9.1025278202307796</v>
      </c>
      <c r="L550" s="9">
        <f>SUMPRODUCT($A550:$F550,Results!$B$17:$G$17)</f>
        <v>3.2819556760539577</v>
      </c>
      <c r="M550" s="9">
        <f>SUMPRODUCT($A550:$F550,Results!$B$18:$G$18)</f>
        <v>-10.970838600735236</v>
      </c>
      <c r="N550" s="9">
        <f>SUMPRODUCT($A550:$F550,Results!$B$19:$G$19)</f>
        <v>-16.747211461674453</v>
      </c>
      <c r="O550" s="9">
        <f>SUMPRODUCT($A550:$F550,Results!$B$20:$G$20)</f>
        <v>-3.2737983312659971</v>
      </c>
      <c r="P550" s="9" cm="1">
        <f t="array" ref="P550">SUMPRODUCT(J550:O550,TRANSPOSE(BQ$20:BQ$25))+$AI$20-$BQ$27</f>
        <v>20.814470993836473</v>
      </c>
      <c r="Q550" s="27" cm="1">
        <f t="array" ref="Q550">SUMPRODUCT(J550:O550,TRANSPOSE(EX$20:EX$25))+$AI$20-$EX$27</f>
        <v>15.726188929115601</v>
      </c>
      <c r="R550" s="9">
        <f>I550-Results!$E$5*H550</f>
        <v>15.120270141274062</v>
      </c>
      <c r="S550" s="9" cm="1">
        <f t="array" ref="S550">SUMPRODUCT(J550:O550,TRANSPOSE(AW$28:AW$33))+$AI$20-$AH$26</f>
        <v>32.179606006051941</v>
      </c>
      <c r="T550" s="9">
        <f>SUMPRODUCT(J550:O550,Results!K$9:P$9)</f>
        <v>16.435923236590266</v>
      </c>
      <c r="U550" s="9">
        <f>SUMPRODUCT(J550:O550,Results!K$9:P$9)+$AI$20-$AH$31</f>
        <v>14.853694515517105</v>
      </c>
      <c r="V550" s="9">
        <f t="shared" si="150"/>
        <v>-34.491397894471007</v>
      </c>
      <c r="W550" s="9">
        <f t="shared" si="152"/>
        <v>-29.403115829750131</v>
      </c>
      <c r="X550" s="9">
        <f t="shared" si="153"/>
        <v>-28.797197041908593</v>
      </c>
      <c r="Y550" s="9">
        <f t="shared" si="154"/>
        <v>-45.856532906686468</v>
      </c>
      <c r="Z550" s="9">
        <f t="shared" si="155"/>
        <v>-46.419150327724665</v>
      </c>
      <c r="AA550" s="9">
        <f t="shared" si="156"/>
        <v>-28.530621416151636</v>
      </c>
      <c r="AC550" s="9">
        <v>-29.368626780098172</v>
      </c>
      <c r="AD550" s="9">
        <v>-29.368626780098172</v>
      </c>
      <c r="AE550" s="9">
        <f t="shared" si="157"/>
        <v>-29.368626780098172</v>
      </c>
      <c r="AF550" s="9">
        <f t="shared" ca="1" si="151"/>
        <v>0.46206219310490426</v>
      </c>
    </row>
    <row r="551" spans="1:32">
      <c r="A551" s="6">
        <v>2.0062168814116426</v>
      </c>
      <c r="B551" s="6">
        <v>3.9505473014967101</v>
      </c>
      <c r="C551" s="6">
        <v>2.0364154875283527</v>
      </c>
      <c r="D551" s="6">
        <v>2.4605472996824367</v>
      </c>
      <c r="E551" s="6">
        <v>-0.19758595457752745</v>
      </c>
      <c r="F551" s="6">
        <v>1.3567776383573196</v>
      </c>
      <c r="G551" s="6">
        <v>0.97348784462704718</v>
      </c>
      <c r="H551" s="6">
        <v>-1.4275539745001613</v>
      </c>
      <c r="I551" s="40">
        <f>SUMPRODUCT(J551:O551,Results!B$12:G$12)+Results!$E$5*H551-AD551+AE551</f>
        <v>-10.073633306127455</v>
      </c>
      <c r="J551" s="9">
        <f>SUMPRODUCT($A551:$F551,Results!$B$15:$G$15)</f>
        <v>-0.37184775130607101</v>
      </c>
      <c r="K551" s="9">
        <f>SUMPRODUCT($A551:$F551,Results!$B$16:$G$16)</f>
        <v>-13.374804772855667</v>
      </c>
      <c r="L551" s="9">
        <f>SUMPRODUCT($A551:$F551,Results!$B$17:$G$17)</f>
        <v>3.1268254656854695</v>
      </c>
      <c r="M551" s="9">
        <f>SUMPRODUCT($A551:$F551,Results!$B$18:$G$18)</f>
        <v>2.7112469153534793</v>
      </c>
      <c r="N551" s="9">
        <f>SUMPRODUCT($A551:$F551,Results!$B$19:$G$19)</f>
        <v>-5.8424266153225242</v>
      </c>
      <c r="O551" s="9">
        <f>SUMPRODUCT($A551:$F551,Results!$B$20:$G$20)</f>
        <v>13.817990409968189</v>
      </c>
      <c r="P551" s="9" cm="1">
        <f t="array" ref="P551">SUMPRODUCT(J551:O551,TRANSPOSE(BQ$20:BQ$25))+$AI$20-$BQ$27</f>
        <v>0.73624602060397137</v>
      </c>
      <c r="Q551" s="27" cm="1">
        <f t="array" ref="Q551">SUMPRODUCT(J551:O551,TRANSPOSE(EX$20:EX$25))+$AI$20-$EX$27</f>
        <v>-2.5622202014380342</v>
      </c>
      <c r="R551" s="9">
        <f>I551-Results!$E$5*H551</f>
        <v>-1.5083094591264867</v>
      </c>
      <c r="S551" s="9" cm="1">
        <f t="array" ref="S551">SUMPRODUCT(J551:O551,TRANSPOSE(AW$28:AW$33))+$AI$20-$AH$26</f>
        <v>5.8531861535234952</v>
      </c>
      <c r="T551" s="9">
        <f>SUMPRODUCT(J551:O551,Results!K$9:P$9)</f>
        <v>-1.1849713950211864</v>
      </c>
      <c r="U551" s="9">
        <f>SUMPRODUCT(J551:O551,Results!K$9:P$9)+$AI$20-$AH$31</f>
        <v>-2.7672001160943438</v>
      </c>
      <c r="V551" s="9">
        <f t="shared" si="150"/>
        <v>-10.809879326731426</v>
      </c>
      <c r="W551" s="9">
        <f t="shared" si="152"/>
        <v>-7.5114131046894208</v>
      </c>
      <c r="X551" s="9">
        <f t="shared" si="153"/>
        <v>-8.5653238470009683</v>
      </c>
      <c r="Y551" s="9">
        <f t="shared" si="154"/>
        <v>-15.92681945965095</v>
      </c>
      <c r="Z551" s="9">
        <f t="shared" si="155"/>
        <v>-42.815856733217586</v>
      </c>
      <c r="AA551" s="9">
        <f t="shared" si="156"/>
        <v>-7.3064331900331112</v>
      </c>
      <c r="AC551" s="9">
        <v>-7.5074198162216028</v>
      </c>
      <c r="AD551" s="9">
        <v>-7.5074198162216028</v>
      </c>
      <c r="AE551" s="9">
        <f t="shared" si="157"/>
        <v>-7.5074198162216028</v>
      </c>
      <c r="AF551" s="9">
        <f t="shared" ca="1" si="151"/>
        <v>0.92475969615577469</v>
      </c>
    </row>
    <row r="552" spans="1:32">
      <c r="A552" s="6">
        <v>1.0713994086527259</v>
      </c>
      <c r="B552" s="6">
        <v>1.810153170210457</v>
      </c>
      <c r="C552" s="6">
        <v>1.0125239446696084</v>
      </c>
      <c r="D552" s="6">
        <v>1.0929154761137312</v>
      </c>
      <c r="E552" s="6">
        <v>3.7253784385688151</v>
      </c>
      <c r="F552" s="6">
        <v>8.5640863617152831</v>
      </c>
      <c r="G552" s="6">
        <v>6.7235603473447103</v>
      </c>
      <c r="H552" s="6">
        <v>4.3225185282175023</v>
      </c>
      <c r="I552" s="40">
        <f>SUMPRODUCT(J552:O552,Results!B$12:G$12)+Results!$E$5*H552-AD552+AE552</f>
        <v>53.566514613587309</v>
      </c>
      <c r="J552" s="9">
        <f>SUMPRODUCT($A552:$F552,Results!$B$15:$G$15)</f>
        <v>16.237149601480461</v>
      </c>
      <c r="K552" s="9">
        <f>SUMPRODUCT($A552:$F552,Results!$B$16:$G$16)</f>
        <v>-2.7245187628813845</v>
      </c>
      <c r="L552" s="9">
        <f>SUMPRODUCT($A552:$F552,Results!$B$17:$G$17)</f>
        <v>23.6597748843941</v>
      </c>
      <c r="M552" s="9">
        <f>SUMPRODUCT($A552:$F552,Results!$B$18:$G$18)</f>
        <v>2.6410324282931201</v>
      </c>
      <c r="N552" s="9">
        <f>SUMPRODUCT($A552:$F552,Results!$B$19:$G$19)</f>
        <v>-10.582817573120863</v>
      </c>
      <c r="O552" s="9">
        <f>SUMPRODUCT($A552:$F552,Results!$B$20:$G$20)</f>
        <v>-3.3155253148791672</v>
      </c>
      <c r="P552" s="9" cm="1">
        <f t="array" ref="P552">SUMPRODUCT(J552:O552,TRANSPOSE(BQ$20:BQ$25))+$AI$20-$BQ$27</f>
        <v>39.928509297012404</v>
      </c>
      <c r="Q552" s="27" cm="1">
        <f t="array" ref="Q552">SUMPRODUCT(J552:O552,TRANSPOSE(EX$20:EX$25))+$AI$20-$EX$27</f>
        <v>30.600535322519505</v>
      </c>
      <c r="R552" s="9">
        <f>I552-Results!$E$5*H552</f>
        <v>27.631403444282295</v>
      </c>
      <c r="S552" s="9" cm="1">
        <f t="array" ref="S552">SUMPRODUCT(J552:O552,TRANSPOSE(AW$28:AW$33))+$AI$20-$AH$26</f>
        <v>29.937293237260619</v>
      </c>
      <c r="T552" s="9">
        <f>SUMPRODUCT(J552:O552,Results!K$9:P$9)</f>
        <v>31.281210690615481</v>
      </c>
      <c r="U552" s="9">
        <f>SUMPRODUCT(J552:O552,Results!K$9:P$9)+$AI$20-$AH$31</f>
        <v>29.698981969542331</v>
      </c>
      <c r="V552" s="9">
        <f t="shared" si="150"/>
        <v>13.638005316574905</v>
      </c>
      <c r="W552" s="9">
        <f t="shared" si="152"/>
        <v>22.965979291067804</v>
      </c>
      <c r="X552" s="9">
        <f t="shared" si="153"/>
        <v>25.935111169305014</v>
      </c>
      <c r="Y552" s="9">
        <f t="shared" si="154"/>
        <v>23.62922137632669</v>
      </c>
      <c r="Z552" s="9">
        <f t="shared" si="155"/>
        <v>20.824291186497177</v>
      </c>
      <c r="AA552" s="9">
        <f t="shared" si="156"/>
        <v>23.867532644044978</v>
      </c>
      <c r="AC552" s="9">
        <v>23.054621969124973</v>
      </c>
      <c r="AD552" s="9">
        <v>23.054621969124973</v>
      </c>
      <c r="AE552" s="9">
        <f t="shared" si="157"/>
        <v>23.054621969124973</v>
      </c>
      <c r="AF552" s="9">
        <f t="shared" ca="1" si="151"/>
        <v>0.34832411948955222</v>
      </c>
    </row>
    <row r="553" spans="1:32">
      <c r="A553" s="6">
        <v>10.889498225331677</v>
      </c>
      <c r="B553" s="6">
        <v>0.11391766104010007</v>
      </c>
      <c r="C553" s="6">
        <v>0.23028789983848569</v>
      </c>
      <c r="D553" s="6">
        <v>1.8952043797865421</v>
      </c>
      <c r="E553" s="6">
        <v>5.2886401378240055</v>
      </c>
      <c r="F553" s="6">
        <v>3.7518659076481766</v>
      </c>
      <c r="G553" s="6">
        <v>9.2580762391372335</v>
      </c>
      <c r="H553" s="6">
        <v>6.8570344200100255</v>
      </c>
      <c r="I553" s="40">
        <f>SUMPRODUCT(J553:O553,Results!B$12:G$12)+Results!$E$5*H553-AD553+AE553</f>
        <v>129.6183421472517</v>
      </c>
      <c r="J553" s="9">
        <f>SUMPRODUCT($A553:$F553,Results!$B$15:$G$15)</f>
        <v>57.564521773333013</v>
      </c>
      <c r="K553" s="9">
        <f>SUMPRODUCT($A553:$F553,Results!$B$16:$G$16)</f>
        <v>-29.951877594420939</v>
      </c>
      <c r="L553" s="9">
        <f>SUMPRODUCT($A553:$F553,Results!$B$17:$G$17)</f>
        <v>0.91514539190190103</v>
      </c>
      <c r="M553" s="9">
        <f>SUMPRODUCT($A553:$F553,Results!$B$18:$G$18)</f>
        <v>-5.2766157034992114</v>
      </c>
      <c r="N553" s="9">
        <f>SUMPRODUCT($A553:$F553,Results!$B$19:$G$19)</f>
        <v>-8.8947792704753272</v>
      </c>
      <c r="O553" s="9">
        <f>SUMPRODUCT($A553:$F553,Results!$B$20:$G$20)</f>
        <v>32.338422579455866</v>
      </c>
      <c r="P553" s="9" cm="1">
        <f t="array" ref="P553">SUMPRODUCT(J553:O553,TRANSPOSE(BQ$20:BQ$25))+$AI$20-$BQ$27</f>
        <v>82.174836768487239</v>
      </c>
      <c r="Q553" s="27" cm="1">
        <f t="array" ref="Q553">SUMPRODUCT(J553:O553,TRANSPOSE(EX$20:EX$25))+$AI$20-$EX$27</f>
        <v>89.55334242225689</v>
      </c>
      <c r="R553" s="9">
        <f>I553-Results!$E$5*H553</f>
        <v>88.476135627191539</v>
      </c>
      <c r="S553" s="9" cm="1">
        <f t="array" ref="S553">SUMPRODUCT(J553:O553,TRANSPOSE(AW$28:AW$33))+$AI$20-$AH$26</f>
        <v>60.90565637998715</v>
      </c>
      <c r="T553" s="9">
        <f>SUMPRODUCT(J553:O553,Results!K$9:P$9)</f>
        <v>91.729992885020792</v>
      </c>
      <c r="U553" s="9">
        <f>SUMPRODUCT(J553:O553,Results!K$9:P$9)+$AI$20-$AH$31</f>
        <v>90.147764163947642</v>
      </c>
      <c r="V553" s="9">
        <f t="shared" si="150"/>
        <v>47.443505378764456</v>
      </c>
      <c r="W553" s="9">
        <f t="shared" si="152"/>
        <v>40.064999724994806</v>
      </c>
      <c r="X553" s="9">
        <f t="shared" si="153"/>
        <v>41.142206520060157</v>
      </c>
      <c r="Y553" s="9">
        <f t="shared" si="154"/>
        <v>68.712685767264546</v>
      </c>
      <c r="Z553" s="9">
        <f t="shared" si="155"/>
        <v>96.876118720161571</v>
      </c>
      <c r="AA553" s="9">
        <f t="shared" si="156"/>
        <v>39.470577983304054</v>
      </c>
      <c r="AC553" s="9">
        <v>40.069330732777757</v>
      </c>
      <c r="AD553" s="9">
        <v>40.069330732777757</v>
      </c>
      <c r="AE553" s="9">
        <f t="shared" si="157"/>
        <v>40.069330732777757</v>
      </c>
      <c r="AF553" s="9">
        <f t="shared" ca="1" si="151"/>
        <v>0.11613436372592667</v>
      </c>
    </row>
    <row r="554" spans="1:32">
      <c r="A554" s="6">
        <v>-1.3076900019229651</v>
      </c>
      <c r="B554" s="6">
        <v>2.5891699986042145</v>
      </c>
      <c r="C554" s="6">
        <v>-0.79441696715396848</v>
      </c>
      <c r="D554" s="6">
        <v>2.2673902224896101</v>
      </c>
      <c r="E554" s="6">
        <v>-0.96836795349323901</v>
      </c>
      <c r="F554" s="6">
        <v>8.059013177420816</v>
      </c>
      <c r="G554" s="6">
        <v>-2.4057846345863778</v>
      </c>
      <c r="H554" s="6">
        <v>-4.8068264537135867</v>
      </c>
      <c r="I554" s="40">
        <f>SUMPRODUCT(J554:O554,Results!B$12:G$12)+Results!$E$5*H554-AD554+AE554</f>
        <v>-61.760263678931096</v>
      </c>
      <c r="J554" s="9">
        <f>SUMPRODUCT($A554:$F554,Results!$B$15:$G$15)</f>
        <v>-15.441375811982558</v>
      </c>
      <c r="K554" s="9">
        <f>SUMPRODUCT($A554:$F554,Results!$B$16:$G$16)</f>
        <v>2.0453297646255448</v>
      </c>
      <c r="L554" s="9">
        <f>SUMPRODUCT($A554:$F554,Results!$B$17:$G$17)</f>
        <v>15.752867841787324</v>
      </c>
      <c r="M554" s="9">
        <f>SUMPRODUCT($A554:$F554,Results!$B$18:$G$18)</f>
        <v>15.015973962710957</v>
      </c>
      <c r="N554" s="9">
        <f>SUMPRODUCT($A554:$F554,Results!$B$19:$G$19)</f>
        <v>3.8839615058708601</v>
      </c>
      <c r="O554" s="9">
        <f>SUMPRODUCT($A554:$F554,Results!$B$20:$G$20)</f>
        <v>-5.5248340807412717</v>
      </c>
      <c r="P554" s="9" cm="1">
        <f t="array" ref="P554">SUMPRODUCT(J554:O554,TRANSPOSE(BQ$20:BQ$25))+$AI$20-$BQ$27</f>
        <v>-14.911340461744842</v>
      </c>
      <c r="Q554" s="27" cm="1">
        <f t="array" ref="Q554">SUMPRODUCT(J554:O554,TRANSPOSE(EX$20:EX$25))+$AI$20-$EX$27</f>
        <v>-30.391880740516786</v>
      </c>
      <c r="R554" s="9">
        <f>I554-Results!$E$5*H554</f>
        <v>-32.919304956649576</v>
      </c>
      <c r="S554" s="9" cm="1">
        <f t="array" ref="S554">SUMPRODUCT(J554:O554,TRANSPOSE(AW$28:AW$33))+$AI$20-$AH$26</f>
        <v>-18.86048288533236</v>
      </c>
      <c r="T554" s="9">
        <f>SUMPRODUCT(J554:O554,Results!K$9:P$9)</f>
        <v>-31.256827620992915</v>
      </c>
      <c r="U554" s="9">
        <f>SUMPRODUCT(J554:O554,Results!K$9:P$9)+$AI$20-$AH$31</f>
        <v>-32.839056342066073</v>
      </c>
      <c r="V554" s="9">
        <f t="shared" si="150"/>
        <v>-46.848923217186254</v>
      </c>
      <c r="W554" s="9">
        <f t="shared" si="152"/>
        <v>-31.36838293841431</v>
      </c>
      <c r="X554" s="9">
        <f t="shared" si="153"/>
        <v>-28.84095872228152</v>
      </c>
      <c r="Y554" s="9">
        <f t="shared" si="154"/>
        <v>-42.899780793598737</v>
      </c>
      <c r="Z554" s="9">
        <f t="shared" si="155"/>
        <v>-94.502487106021221</v>
      </c>
      <c r="AA554" s="9">
        <f t="shared" si="156"/>
        <v>-28.921207336865024</v>
      </c>
      <c r="AC554" s="9">
        <v>-31.250528394629043</v>
      </c>
      <c r="AD554" s="9">
        <v>-31.250528394629043</v>
      </c>
      <c r="AE554" s="9">
        <f t="shared" si="157"/>
        <v>-31.250528394629043</v>
      </c>
      <c r="AF554" s="9">
        <f t="shared" ca="1" si="151"/>
        <v>1.1371119492904813E-2</v>
      </c>
    </row>
    <row r="555" spans="1:32">
      <c r="A555" s="6">
        <v>0.8408453229453815</v>
      </c>
      <c r="B555" s="6">
        <v>2.8188383447949139</v>
      </c>
      <c r="C555" s="6">
        <v>1.89562241116715</v>
      </c>
      <c r="D555" s="6">
        <v>0.37023065425239921</v>
      </c>
      <c r="E555" s="6">
        <v>-0.22571917545466993</v>
      </c>
      <c r="F555" s="6">
        <v>0.87825242984924345</v>
      </c>
      <c r="G555" s="6">
        <v>-1.2239364233673515</v>
      </c>
      <c r="H555" s="6">
        <v>-3.62497824249456</v>
      </c>
      <c r="I555" s="40">
        <f>SUMPRODUCT(J555:O555,Results!B$12:G$12)+Results!$E$5*H555-AD555+AE555</f>
        <v>-28.637154140220208</v>
      </c>
      <c r="J555" s="9">
        <f>SUMPRODUCT($A555:$F555,Results!$B$15:$G$15)</f>
        <v>-1.1563147450395164</v>
      </c>
      <c r="K555" s="9">
        <f>SUMPRODUCT($A555:$F555,Results!$B$16:$G$16)</f>
        <v>-7.9331714325111831</v>
      </c>
      <c r="L555" s="9">
        <f>SUMPRODUCT($A555:$F555,Results!$B$17:$G$17)</f>
        <v>1.7826482833741968</v>
      </c>
      <c r="M555" s="9">
        <f>SUMPRODUCT($A555:$F555,Results!$B$18:$G$18)</f>
        <v>-0.36014737258876617</v>
      </c>
      <c r="N555" s="9">
        <f>SUMPRODUCT($A555:$F555,Results!$B$19:$G$19)</f>
        <v>-4.2940430683028907</v>
      </c>
      <c r="O555" s="9">
        <f>SUMPRODUCT($A555:$F555,Results!$B$20:$G$20)</f>
        <v>4.9378264493169572</v>
      </c>
      <c r="P555" s="9" cm="1">
        <f t="array" ref="P555">SUMPRODUCT(J555:O555,TRANSPOSE(BQ$20:BQ$25))+$AI$20-$BQ$27</f>
        <v>-5.1463001362131244</v>
      </c>
      <c r="Q555" s="27" cm="1">
        <f t="array" ref="Q555">SUMPRODUCT(J555:O555,TRANSPOSE(EX$20:EX$25))+$AI$20-$EX$27</f>
        <v>-8.011932389764084</v>
      </c>
      <c r="R555" s="9">
        <f>I555-Results!$E$5*H555</f>
        <v>-6.8872846852528475</v>
      </c>
      <c r="S555" s="9" cm="1">
        <f t="array" ref="S555">SUMPRODUCT(J555:O555,TRANSPOSE(AW$28:AW$33))+$AI$20-$AH$26</f>
        <v>1.656194463381901</v>
      </c>
      <c r="T555" s="9">
        <f>SUMPRODUCT(J555:O555,Results!K$9:P$9)</f>
        <v>-6.7206140499178719</v>
      </c>
      <c r="U555" s="9">
        <f>SUMPRODUCT(J555:O555,Results!K$9:P$9)+$AI$20-$AH$31</f>
        <v>-8.3028427709910275</v>
      </c>
      <c r="V555" s="9">
        <f t="shared" si="150"/>
        <v>-23.490854004007083</v>
      </c>
      <c r="W555" s="9">
        <f t="shared" si="152"/>
        <v>-20.625221750456124</v>
      </c>
      <c r="X555" s="9">
        <f t="shared" si="153"/>
        <v>-21.74986945496736</v>
      </c>
      <c r="Y555" s="9">
        <f t="shared" si="154"/>
        <v>-30.293348603602109</v>
      </c>
      <c r="Z555" s="9">
        <f t="shared" si="155"/>
        <v>-61.379377567310343</v>
      </c>
      <c r="AA555" s="9">
        <f t="shared" si="156"/>
        <v>-20.33431136922918</v>
      </c>
      <c r="AC555" s="9">
        <v>-20.625848673547519</v>
      </c>
      <c r="AD555" s="9">
        <v>-20.625848673547519</v>
      </c>
      <c r="AE555" s="9">
        <f t="shared" si="157"/>
        <v>-20.625848673547519</v>
      </c>
      <c r="AF555" s="9">
        <f t="shared" ca="1" si="151"/>
        <v>0.67477798830938951</v>
      </c>
    </row>
    <row r="556" spans="1:32">
      <c r="A556" s="6">
        <v>-1.5726308017451196</v>
      </c>
      <c r="B556" s="6">
        <v>7.1768297354815562</v>
      </c>
      <c r="C556" s="6">
        <v>1.6388115345407118E-3</v>
      </c>
      <c r="D556" s="6">
        <v>2.1125555237697506</v>
      </c>
      <c r="E556" s="6">
        <v>2.4998597134024156</v>
      </c>
      <c r="F556" s="6">
        <v>7.6048702363172973</v>
      </c>
      <c r="G556" s="6">
        <v>3.7544882119370806</v>
      </c>
      <c r="H556" s="6">
        <v>1.3534463928098721</v>
      </c>
      <c r="I556" s="40">
        <f>SUMPRODUCT(J556:O556,Results!B$12:G$12)+Results!$E$5*H556-AD556+AE556</f>
        <v>8.6479797742947451</v>
      </c>
      <c r="J556" s="9">
        <f>SUMPRODUCT($A556:$F556,Results!$B$15:$G$15)</f>
        <v>-12.33019127084656</v>
      </c>
      <c r="K556" s="9">
        <f>SUMPRODUCT($A556:$F556,Results!$B$16:$G$16)</f>
        <v>-1.135709075402987</v>
      </c>
      <c r="L556" s="9">
        <f>SUMPRODUCT($A556:$F556,Results!$B$17:$G$17)</f>
        <v>31.047339545682028</v>
      </c>
      <c r="M556" s="9">
        <f>SUMPRODUCT($A556:$F556,Results!$B$18:$G$18)</f>
        <v>13.333441946046552</v>
      </c>
      <c r="N556" s="9">
        <f>SUMPRODUCT($A556:$F556,Results!$B$19:$G$19)</f>
        <v>-5.3273563957857508</v>
      </c>
      <c r="O556" s="9">
        <f>SUMPRODUCT($A556:$F556,Results!$B$20:$G$20)</f>
        <v>2.2266225520114435</v>
      </c>
      <c r="P556" s="9" cm="1">
        <f t="array" ref="P556">SUMPRODUCT(J556:O556,TRANSPOSE(BQ$20:BQ$25))+$AI$20-$BQ$27</f>
        <v>14.197657047276223</v>
      </c>
      <c r="Q556" s="27" cm="1">
        <f t="array" ref="Q556">SUMPRODUCT(J556:O556,TRANSPOSE(EX$20:EX$25))+$AI$20-$EX$27</f>
        <v>1.8111816118590909</v>
      </c>
      <c r="R556" s="9">
        <f>I556-Results!$E$5*H556</f>
        <v>0.52730141743551151</v>
      </c>
      <c r="S556" s="9" cm="1">
        <f t="array" ref="S556">SUMPRODUCT(J556:O556,TRANSPOSE(AW$28:AW$33))+$AI$20-$AH$26</f>
        <v>5.9006238375511373</v>
      </c>
      <c r="T556" s="9">
        <f>SUMPRODUCT(J556:O556,Results!K$9:P$9)</f>
        <v>3.4908852313879422</v>
      </c>
      <c r="U556" s="9">
        <f>SUMPRODUCT(J556:O556,Results!K$9:P$9)+$AI$20-$AH$31</f>
        <v>1.9086565103147848</v>
      </c>
      <c r="V556" s="9">
        <f t="shared" ref="V556:V619" si="158">I556-P556</f>
        <v>-5.5496772729814783</v>
      </c>
      <c r="W556" s="9">
        <f t="shared" si="152"/>
        <v>6.8367981624356542</v>
      </c>
      <c r="X556" s="9">
        <f t="shared" si="153"/>
        <v>8.1206783568592336</v>
      </c>
      <c r="Y556" s="9">
        <f t="shared" si="154"/>
        <v>2.7473559367436078</v>
      </c>
      <c r="Z556" s="9">
        <f t="shared" si="155"/>
        <v>-24.094243652795384</v>
      </c>
      <c r="AA556" s="9">
        <f t="shared" si="156"/>
        <v>6.7393232639799603</v>
      </c>
      <c r="AC556" s="9">
        <v>6.9061042701577389</v>
      </c>
      <c r="AD556" s="9">
        <v>6.9061042701577389</v>
      </c>
      <c r="AE556" s="9">
        <f t="shared" si="157"/>
        <v>6.9061042701577389</v>
      </c>
      <c r="AF556" s="9">
        <f t="shared" ca="1" si="151"/>
        <v>0.77445138815206582</v>
      </c>
    </row>
    <row r="557" spans="1:32">
      <c r="A557" s="6">
        <v>9.0519790721001971</v>
      </c>
      <c r="B557" s="6">
        <v>1.1765603270213418</v>
      </c>
      <c r="C557" s="6">
        <v>-1.5509395654729261</v>
      </c>
      <c r="D557" s="6">
        <v>2.3158186882538132</v>
      </c>
      <c r="E557" s="6">
        <v>3.2712716587649799</v>
      </c>
      <c r="F557" s="6">
        <v>0.5093663942929203</v>
      </c>
      <c r="G557" s="6">
        <v>3.5750047940555323</v>
      </c>
      <c r="H557" s="6">
        <v>1.1739629749283238</v>
      </c>
      <c r="I557" s="40">
        <f>SUMPRODUCT(J557:O557,Results!B$12:G$12)+Results!$E$5*H557-AD557+AE557</f>
        <v>72.733027243840155</v>
      </c>
      <c r="J557" s="9">
        <f>SUMPRODUCT($A557:$F557,Results!$B$15:$G$15)</f>
        <v>37.271068358783744</v>
      </c>
      <c r="K557" s="9">
        <f>SUMPRODUCT($A557:$F557,Results!$B$16:$G$16)</f>
        <v>-25.751418411128242</v>
      </c>
      <c r="L557" s="9">
        <f>SUMPRODUCT($A557:$F557,Results!$B$17:$G$17)</f>
        <v>-3.9941999111371622</v>
      </c>
      <c r="M557" s="9">
        <f>SUMPRODUCT($A557:$F557,Results!$B$18:$G$18)</f>
        <v>0.92744723473195134</v>
      </c>
      <c r="N557" s="9">
        <f>SUMPRODUCT($A557:$F557,Results!$B$19:$G$19)</f>
        <v>-9.2300699479342274E-2</v>
      </c>
      <c r="O557" s="9">
        <f>SUMPRODUCT($A557:$F557,Results!$B$20:$G$20)</f>
        <v>35.302596101488817</v>
      </c>
      <c r="P557" s="9" cm="1">
        <f t="array" ref="P557">SUMPRODUCT(J557:O557,TRANSPOSE(BQ$20:BQ$25))+$AI$20-$BQ$27</f>
        <v>54.102173323828346</v>
      </c>
      <c r="Q557" s="27" cm="1">
        <f t="array" ref="Q557">SUMPRODUCT(J557:O557,TRANSPOSE(EX$20:EX$25))+$AI$20-$EX$27</f>
        <v>65.185347304750195</v>
      </c>
      <c r="R557" s="9">
        <f>I557-Results!$E$5*H557</f>
        <v>65.689249394270206</v>
      </c>
      <c r="S557" s="9" cm="1">
        <f t="array" ref="S557">SUMPRODUCT(J557:O557,TRANSPOSE(AW$28:AW$33))+$AI$20-$AH$26</f>
        <v>33.02910634339203</v>
      </c>
      <c r="T557" s="9">
        <f>SUMPRODUCT(J557:O557,Results!K$9:P$9)</f>
        <v>67.334784035078357</v>
      </c>
      <c r="U557" s="9">
        <f>SUMPRODUCT(J557:O557,Results!K$9:P$9)+$AI$20-$AH$31</f>
        <v>65.752555314005207</v>
      </c>
      <c r="V557" s="9">
        <f t="shared" si="158"/>
        <v>18.630853920011809</v>
      </c>
      <c r="W557" s="9">
        <f t="shared" si="152"/>
        <v>7.54767993908996</v>
      </c>
      <c r="X557" s="9">
        <f t="shared" si="153"/>
        <v>7.043777849569949</v>
      </c>
      <c r="Y557" s="9">
        <f t="shared" si="154"/>
        <v>39.703920900448125</v>
      </c>
      <c r="Z557" s="9">
        <f t="shared" si="155"/>
        <v>39.990803816750024</v>
      </c>
      <c r="AA557" s="9">
        <f t="shared" si="156"/>
        <v>6.9804719298349482</v>
      </c>
      <c r="AC557" s="9">
        <v>7.510913846592814</v>
      </c>
      <c r="AD557" s="9">
        <v>7.510913846592814</v>
      </c>
      <c r="AE557" s="9">
        <f t="shared" si="157"/>
        <v>7.510913846592814</v>
      </c>
      <c r="AF557" s="9">
        <f t="shared" ca="1" si="151"/>
        <v>4.0663142372074357E-2</v>
      </c>
    </row>
    <row r="558" spans="1:32">
      <c r="A558" s="6">
        <v>2.4823473016964646</v>
      </c>
      <c r="B558" s="6">
        <v>6.4512620737435196</v>
      </c>
      <c r="C558" s="6">
        <v>4.7184530628205632</v>
      </c>
      <c r="D558" s="6">
        <v>18.981967393522137</v>
      </c>
      <c r="E558" s="6">
        <v>13.738506228091003</v>
      </c>
      <c r="F558" s="6">
        <v>-1.4762083913184698</v>
      </c>
      <c r="G558" s="6">
        <v>0.52147637511700651</v>
      </c>
      <c r="H558" s="6">
        <v>-1.8795654440102019</v>
      </c>
      <c r="I558" s="40">
        <f>SUMPRODUCT(J558:O558,Results!B$12:G$12)+Results!$E$5*H558-AD558+AE558</f>
        <v>200.58832814675586</v>
      </c>
      <c r="J558" s="9">
        <f>SUMPRODUCT($A558:$F558,Results!$B$15:$G$15)</f>
        <v>44.021874930452924</v>
      </c>
      <c r="K558" s="9">
        <f>SUMPRODUCT($A558:$F558,Results!$B$16:$G$16)</f>
        <v>-15.941407942777168</v>
      </c>
      <c r="L558" s="9">
        <f>SUMPRODUCT($A558:$F558,Results!$B$17:$G$17)</f>
        <v>56.606320408189994</v>
      </c>
      <c r="M558" s="9">
        <f>SUMPRODUCT($A558:$F558,Results!$B$18:$G$18)</f>
        <v>-2.746893444143895</v>
      </c>
      <c r="N558" s="9">
        <f>SUMPRODUCT($A558:$F558,Results!$B$19:$G$19)</f>
        <v>-62.651551958839057</v>
      </c>
      <c r="O558" s="9">
        <f>SUMPRODUCT($A558:$F558,Results!$B$20:$G$20)</f>
        <v>59.046833172619955</v>
      </c>
      <c r="P558" s="9" cm="1">
        <f t="array" ref="P558">SUMPRODUCT(J558:O558,TRANSPOSE(BQ$20:BQ$25))+$AI$20-$BQ$27</f>
        <v>178.73774369508965</v>
      </c>
      <c r="Q558" s="27" cm="1">
        <f t="array" ref="Q558">SUMPRODUCT(J558:O558,TRANSPOSE(EX$20:EX$25))+$AI$20-$EX$27</f>
        <v>212.08346807559951</v>
      </c>
      <c r="R558" s="9">
        <f>I558-Results!$E$5*H558</f>
        <v>211.86572081081707</v>
      </c>
      <c r="S558" s="9" cm="1">
        <f t="array" ref="S558">SUMPRODUCT(J558:O558,TRANSPOSE(AW$28:AW$33))+$AI$20-$AH$26</f>
        <v>142.50204634462955</v>
      </c>
      <c r="T558" s="9">
        <f>SUMPRODUCT(J558:O558,Results!K$9:P$9)</f>
        <v>216.77617967297999</v>
      </c>
      <c r="U558" s="9">
        <f>SUMPRODUCT(J558:O558,Results!K$9:P$9)+$AI$20-$AH$31</f>
        <v>215.19395095190683</v>
      </c>
      <c r="V558" s="9">
        <f t="shared" si="158"/>
        <v>21.850584451666208</v>
      </c>
      <c r="W558" s="9">
        <f t="shared" si="152"/>
        <v>-11.495139928843656</v>
      </c>
      <c r="X558" s="9">
        <f t="shared" si="153"/>
        <v>-11.27739266406121</v>
      </c>
      <c r="Y558" s="9">
        <f t="shared" si="154"/>
        <v>58.086281802126308</v>
      </c>
      <c r="Z558" s="9">
        <f t="shared" si="155"/>
        <v>167.84610471966573</v>
      </c>
      <c r="AA558" s="9">
        <f t="shared" si="156"/>
        <v>-14.605622805150972</v>
      </c>
      <c r="AC558" s="9">
        <v>-11.689828890458216</v>
      </c>
      <c r="AD558" s="9">
        <v>-11.689828890458216</v>
      </c>
      <c r="AE558" s="9">
        <f t="shared" si="157"/>
        <v>-11.689828890458216</v>
      </c>
      <c r="AF558" s="9">
        <f t="shared" ca="1" si="151"/>
        <v>0.6193074447447402</v>
      </c>
    </row>
    <row r="559" spans="1:32">
      <c r="A559" s="6">
        <v>1.077953394854066</v>
      </c>
      <c r="B559" s="6">
        <v>2.3819792159577</v>
      </c>
      <c r="C559" s="6">
        <v>2.961319728548129</v>
      </c>
      <c r="D559" s="6">
        <v>2.150948671890895</v>
      </c>
      <c r="E559" s="6">
        <v>0.43693643838406671</v>
      </c>
      <c r="F559" s="6">
        <v>3.4439998422548501</v>
      </c>
      <c r="G559" s="6">
        <v>3.1497403568358751</v>
      </c>
      <c r="H559" s="6">
        <v>0.74869853770866657</v>
      </c>
      <c r="I559" s="40">
        <f>SUMPRODUCT(J559:O559,Results!B$12:G$12)+Results!$E$5*H559-AD559+AE559</f>
        <v>5.6406327450555933</v>
      </c>
      <c r="J559" s="9">
        <f>SUMPRODUCT($A559:$F559,Results!$B$15:$G$15)</f>
        <v>4.5141605539972556</v>
      </c>
      <c r="K559" s="9">
        <f>SUMPRODUCT($A559:$F559,Results!$B$16:$G$16)</f>
        <v>-8.7848817770553111</v>
      </c>
      <c r="L559" s="9">
        <f>SUMPRODUCT($A559:$F559,Results!$B$17:$G$17)</f>
        <v>7.5681173024857422</v>
      </c>
      <c r="M559" s="9">
        <f>SUMPRODUCT($A559:$F559,Results!$B$18:$G$18)</f>
        <v>-0.26858166334615374</v>
      </c>
      <c r="N559" s="9">
        <f>SUMPRODUCT($A559:$F559,Results!$B$19:$G$19)</f>
        <v>-10.571137211698181</v>
      </c>
      <c r="O559" s="9">
        <f>SUMPRODUCT($A559:$F559,Results!$B$20:$G$20)</f>
        <v>4.0912674253211829</v>
      </c>
      <c r="P559" s="9" cm="1">
        <f t="array" ref="P559">SUMPRODUCT(J559:O559,TRANSPOSE(BQ$20:BQ$25))+$AI$20-$BQ$27</f>
        <v>7.89163052269312</v>
      </c>
      <c r="Q559" s="27" cm="1">
        <f t="array" ref="Q559">SUMPRODUCT(J559:O559,TRANSPOSE(EX$20:EX$25))+$AI$20-$EX$27</f>
        <v>1.447267071278695</v>
      </c>
      <c r="R559" s="9">
        <f>I559-Results!$E$5*H559</f>
        <v>1.1484415188035939</v>
      </c>
      <c r="S559" s="9" cm="1">
        <f t="array" ref="S559">SUMPRODUCT(J559:O559,TRANSPOSE(AW$28:AW$33))+$AI$20-$AH$26</f>
        <v>14.405365631090127</v>
      </c>
      <c r="T559" s="9">
        <f>SUMPRODUCT(J559:O559,Results!K$9:P$9)</f>
        <v>2.1865038470903819</v>
      </c>
      <c r="U559" s="9">
        <f>SUMPRODUCT(J559:O559,Results!K$9:P$9)+$AI$20-$AH$31</f>
        <v>0.6042751260172281</v>
      </c>
      <c r="V559" s="9">
        <f t="shared" si="158"/>
        <v>-2.2509977776375267</v>
      </c>
      <c r="W559" s="9">
        <f t="shared" si="152"/>
        <v>4.1933656737768983</v>
      </c>
      <c r="X559" s="9">
        <f t="shared" si="153"/>
        <v>4.4921912262519994</v>
      </c>
      <c r="Y559" s="9">
        <f t="shared" si="154"/>
        <v>-8.7647328860345333</v>
      </c>
      <c r="Z559" s="9">
        <f t="shared" si="155"/>
        <v>-27.101590682034537</v>
      </c>
      <c r="AA559" s="9">
        <f t="shared" si="156"/>
        <v>5.0363576190383652</v>
      </c>
      <c r="AC559" s="9">
        <v>4.2296233200160911</v>
      </c>
      <c r="AD559" s="9">
        <v>4.2296233200160911</v>
      </c>
      <c r="AE559" s="9">
        <f t="shared" si="157"/>
        <v>4.2296233200160911</v>
      </c>
      <c r="AF559" s="9">
        <f t="shared" ca="1" si="151"/>
        <v>0.35999562303253274</v>
      </c>
    </row>
    <row r="560" spans="1:32">
      <c r="A560" s="6">
        <v>2.3179555305217754</v>
      </c>
      <c r="B560" s="6">
        <v>3.1440889298716517</v>
      </c>
      <c r="C560" s="6">
        <v>3.5889878997484512</v>
      </c>
      <c r="D560" s="6">
        <v>2.5227460312043544</v>
      </c>
      <c r="E560" s="6">
        <v>0.10445441060796438</v>
      </c>
      <c r="F560" s="6">
        <v>3.9062664763702775</v>
      </c>
      <c r="G560" s="6">
        <v>1.4981929703527712</v>
      </c>
      <c r="H560" s="6">
        <v>-0.90284884877443727</v>
      </c>
      <c r="I560" s="40">
        <f>SUMPRODUCT(J560:O560,Results!B$12:G$12)+Results!$E$5*H560-AD560+AE560</f>
        <v>-6.6155017591922771</v>
      </c>
      <c r="J560" s="9">
        <f>SUMPRODUCT($A560:$F560,Results!$B$15:$G$15)</f>
        <v>6.7781689079130327</v>
      </c>
      <c r="K560" s="9">
        <f>SUMPRODUCT($A560:$F560,Results!$B$16:$G$16)</f>
        <v>-14.34687848567558</v>
      </c>
      <c r="L560" s="9">
        <f>SUMPRODUCT($A560:$F560,Results!$B$17:$G$17)</f>
        <v>5.6761650725017772</v>
      </c>
      <c r="M560" s="9">
        <f>SUMPRODUCT($A560:$F560,Results!$B$18:$G$18)</f>
        <v>-0.15490942472177682</v>
      </c>
      <c r="N560" s="9">
        <f>SUMPRODUCT($A560:$F560,Results!$B$19:$G$19)</f>
        <v>-11.176063098640249</v>
      </c>
      <c r="O560" s="9">
        <f>SUMPRODUCT($A560:$F560,Results!$B$20:$G$20)</f>
        <v>8.4568476867683415</v>
      </c>
      <c r="P560" s="9" cm="1">
        <f t="array" ref="P560">SUMPRODUCT(J560:O560,TRANSPOSE(BQ$20:BQ$25))+$AI$20-$BQ$27</f>
        <v>7.6433418907997819</v>
      </c>
      <c r="Q560" s="27" cm="1">
        <f t="array" ref="Q560">SUMPRODUCT(J560:O560,TRANSPOSE(EX$20:EX$25))+$AI$20-$EX$27</f>
        <v>-1.0257515482580786</v>
      </c>
      <c r="R560" s="9">
        <f>I560-Results!$E$5*H560</f>
        <v>-1.198408666545653</v>
      </c>
      <c r="S560" s="9" cm="1">
        <f t="array" ref="S560">SUMPRODUCT(J560:O560,TRANSPOSE(AW$28:AW$33))+$AI$20-$AH$26</f>
        <v>16.711568166792574</v>
      </c>
      <c r="T560" s="9">
        <f>SUMPRODUCT(J560:O560,Results!K$9:P$9)</f>
        <v>-0.14510446103401264</v>
      </c>
      <c r="U560" s="9">
        <f>SUMPRODUCT(J560:O560,Results!K$9:P$9)+$AI$20-$AH$31</f>
        <v>-1.7273331821071736</v>
      </c>
      <c r="V560" s="9">
        <f t="shared" si="158"/>
        <v>-14.258843649992059</v>
      </c>
      <c r="W560" s="9">
        <f t="shared" si="152"/>
        <v>-5.5897502109341985</v>
      </c>
      <c r="X560" s="9">
        <f t="shared" si="153"/>
        <v>-5.4170930926466241</v>
      </c>
      <c r="Y560" s="9">
        <f t="shared" si="154"/>
        <v>-23.327069925984851</v>
      </c>
      <c r="Z560" s="9">
        <f t="shared" si="155"/>
        <v>-39.357725186282408</v>
      </c>
      <c r="AA560" s="9">
        <f t="shared" si="156"/>
        <v>-4.8881685770851035</v>
      </c>
      <c r="AC560" s="9">
        <v>-5.5423758958177345</v>
      </c>
      <c r="AD560" s="9">
        <v>-5.5423758958177345</v>
      </c>
      <c r="AE560" s="9">
        <f t="shared" si="157"/>
        <v>-5.5423758958177345</v>
      </c>
      <c r="AF560" s="9">
        <f t="shared" ca="1" si="151"/>
        <v>0.86024154725324298</v>
      </c>
    </row>
    <row r="561" spans="1:32">
      <c r="A561" s="6">
        <v>-9.5991890212326236E-2</v>
      </c>
      <c r="B561" s="6">
        <v>14.820891638317034</v>
      </c>
      <c r="C561" s="6">
        <v>-0.63479864213780846</v>
      </c>
      <c r="D561" s="6">
        <v>8.818873892464868E-2</v>
      </c>
      <c r="E561" s="6">
        <v>4.0615221889536191</v>
      </c>
      <c r="F561" s="6">
        <v>1.5286258952612712</v>
      </c>
      <c r="G561" s="6">
        <v>1.7361170392632961</v>
      </c>
      <c r="H561" s="6">
        <v>-0.66492477986391241</v>
      </c>
      <c r="I561" s="40">
        <f>SUMPRODUCT(J561:O561,Results!B$12:G$12)+Results!$E$5*H561-AD561+AE561</f>
        <v>13.920322310433914</v>
      </c>
      <c r="J561" s="9">
        <f>SUMPRODUCT($A561:$F561,Results!$B$15:$G$15)</f>
        <v>-19.826923238305316</v>
      </c>
      <c r="K561" s="9">
        <f>SUMPRODUCT($A561:$F561,Results!$B$16:$G$16)</f>
        <v>-13.558623823993177</v>
      </c>
      <c r="L561" s="9">
        <f>SUMPRODUCT($A561:$F561,Results!$B$17:$G$17)</f>
        <v>31.494336933225195</v>
      </c>
      <c r="M561" s="9">
        <f>SUMPRODUCT($A561:$F561,Results!$B$18:$G$18)</f>
        <v>13.560447300461558</v>
      </c>
      <c r="N561" s="9">
        <f>SUMPRODUCT($A561:$F561,Results!$B$19:$G$19)</f>
        <v>-2.7274197849069082</v>
      </c>
      <c r="O561" s="9">
        <f>SUMPRODUCT($A561:$F561,Results!$B$20:$G$20)</f>
        <v>25.26545305104931</v>
      </c>
      <c r="P561" s="9" cm="1">
        <f t="array" ref="P561">SUMPRODUCT(J561:O561,TRANSPOSE(BQ$20:BQ$25))+$AI$20-$BQ$27</f>
        <v>17.256473808633565</v>
      </c>
      <c r="Q561" s="27" cm="1">
        <f t="array" ref="Q561">SUMPRODUCT(J561:O561,TRANSPOSE(EX$20:EX$25))+$AI$20-$EX$27</f>
        <v>14.243520042796284</v>
      </c>
      <c r="R561" s="9">
        <f>I561-Results!$E$5*H561</f>
        <v>17.909870989617389</v>
      </c>
      <c r="S561" s="9" cm="1">
        <f t="array" ref="S561">SUMPRODUCT(J561:O561,TRANSPOSE(AW$28:AW$33))+$AI$20-$AH$26</f>
        <v>7.7679392409608994</v>
      </c>
      <c r="T561" s="9">
        <f>SUMPRODUCT(J561:O561,Results!K$9:P$9)</f>
        <v>20.142507744326139</v>
      </c>
      <c r="U561" s="9">
        <f>SUMPRODUCT(J561:O561,Results!K$9:P$9)+$AI$20-$AH$31</f>
        <v>18.560279023252981</v>
      </c>
      <c r="V561" s="9">
        <f t="shared" si="158"/>
        <v>-3.3361514981996514</v>
      </c>
      <c r="W561" s="9">
        <f t="shared" si="152"/>
        <v>-0.32319773236237026</v>
      </c>
      <c r="X561" s="9">
        <f t="shared" si="153"/>
        <v>-3.9895486791834749</v>
      </c>
      <c r="Y561" s="9">
        <f t="shared" si="154"/>
        <v>6.1523830694730144</v>
      </c>
      <c r="Z561" s="9">
        <f t="shared" si="155"/>
        <v>-18.821901116656218</v>
      </c>
      <c r="AA561" s="9">
        <f t="shared" si="156"/>
        <v>-4.6399567128190675</v>
      </c>
      <c r="AC561" s="9">
        <v>-0.38153306478065119</v>
      </c>
      <c r="AD561" s="9">
        <v>-0.38153306478065119</v>
      </c>
      <c r="AE561" s="9">
        <f t="shared" si="157"/>
        <v>-0.38153306478065119</v>
      </c>
      <c r="AF561" s="9">
        <f t="shared" ca="1" si="151"/>
        <v>0.69026220352259171</v>
      </c>
    </row>
    <row r="562" spans="1:32">
      <c r="A562" s="6">
        <v>0.3387596010224484</v>
      </c>
      <c r="B562" s="6">
        <v>7.8060746967864914</v>
      </c>
      <c r="C562" s="6">
        <v>2.3777406638143006</v>
      </c>
      <c r="D562" s="6">
        <v>2.6364002809349958</v>
      </c>
      <c r="E562" s="6">
        <v>3.380867216678805</v>
      </c>
      <c r="F562" s="6">
        <v>-1.4507318842611037</v>
      </c>
      <c r="G562" s="6">
        <v>0.91854274042378248</v>
      </c>
      <c r="H562" s="6">
        <v>-1.482499078703426</v>
      </c>
      <c r="I562" s="40">
        <f>SUMPRODUCT(J562:O562,Results!B$12:G$12)+Results!$E$5*H562-AD562+AE562</f>
        <v>28.320682608792747</v>
      </c>
      <c r="J562" s="9">
        <f>SUMPRODUCT($A562:$F562,Results!$B$15:$G$15)</f>
        <v>-1.3623477228246705</v>
      </c>
      <c r="K562" s="9">
        <f>SUMPRODUCT($A562:$F562,Results!$B$16:$G$16)</f>
        <v>-11.371422399155497</v>
      </c>
      <c r="L562" s="9">
        <f>SUMPRODUCT($A562:$F562,Results!$B$17:$G$17)</f>
        <v>17.931351798596914</v>
      </c>
      <c r="M562" s="9">
        <f>SUMPRODUCT($A562:$F562,Results!$B$18:$G$18)</f>
        <v>0.10541330264934934</v>
      </c>
      <c r="N562" s="9">
        <f>SUMPRODUCT($A562:$F562,Results!$B$19:$G$19)</f>
        <v>-15.517362055124552</v>
      </c>
      <c r="O562" s="9">
        <f>SUMPRODUCT($A562:$F562,Results!$B$20:$G$20)</f>
        <v>20.626254095513463</v>
      </c>
      <c r="P562" s="9" cm="1">
        <f t="array" ref="P562">SUMPRODUCT(J562:O562,TRANSPOSE(BQ$20:BQ$25))+$AI$20-$BQ$27</f>
        <v>28.625412945852766</v>
      </c>
      <c r="Q562" s="27" cm="1">
        <f t="array" ref="Q562">SUMPRODUCT(J562:O562,TRANSPOSE(EX$20:EX$25))+$AI$20-$EX$27</f>
        <v>34.29253646772338</v>
      </c>
      <c r="R562" s="9">
        <f>I562-Results!$E$5*H562</f>
        <v>37.215677081013304</v>
      </c>
      <c r="S562" s="9" cm="1">
        <f t="array" ref="S562">SUMPRODUCT(J562:O562,TRANSPOSE(AW$28:AW$33))+$AI$20-$AH$26</f>
        <v>27.942525949030184</v>
      </c>
      <c r="T562" s="9">
        <f>SUMPRODUCT(J562:O562,Results!K$9:P$9)</f>
        <v>38.24731195356415</v>
      </c>
      <c r="U562" s="9">
        <f>SUMPRODUCT(J562:O562,Results!K$9:P$9)+$AI$20-$AH$31</f>
        <v>36.665083232490986</v>
      </c>
      <c r="V562" s="9">
        <f t="shared" si="158"/>
        <v>-0.30473033706001829</v>
      </c>
      <c r="W562" s="9">
        <f t="shared" si="152"/>
        <v>-5.9718538589306327</v>
      </c>
      <c r="X562" s="9">
        <f t="shared" si="153"/>
        <v>-8.8949944722205565</v>
      </c>
      <c r="Y562" s="9">
        <f t="shared" si="154"/>
        <v>0.37815665976256341</v>
      </c>
      <c r="Z562" s="9">
        <f t="shared" si="155"/>
        <v>-4.4215408182973839</v>
      </c>
      <c r="AA562" s="9">
        <f t="shared" si="156"/>
        <v>-8.3444006236982382</v>
      </c>
      <c r="AC562" s="9">
        <v>-6.057381937308822</v>
      </c>
      <c r="AD562" s="9">
        <v>-6.057381937308822</v>
      </c>
      <c r="AE562" s="9">
        <f t="shared" si="157"/>
        <v>-6.057381937308822</v>
      </c>
      <c r="AF562" s="9">
        <f t="shared" ca="1" si="151"/>
        <v>0.45683188708827682</v>
      </c>
    </row>
    <row r="563" spans="1:32">
      <c r="A563" s="6">
        <v>0.30957899797754673</v>
      </c>
      <c r="B563" s="6">
        <v>1.6524928406290387</v>
      </c>
      <c r="C563" s="6">
        <v>3.5245652906775947E-3</v>
      </c>
      <c r="D563" s="6">
        <v>0.83102761749470533</v>
      </c>
      <c r="E563" s="6">
        <v>2.475004959110402</v>
      </c>
      <c r="F563" s="6">
        <v>3.1372910519059278</v>
      </c>
      <c r="G563" s="6">
        <v>1.9339525787594063</v>
      </c>
      <c r="H563" s="6">
        <v>-0.46708924036780219</v>
      </c>
      <c r="I563" s="40">
        <f>SUMPRODUCT(J563:O563,Results!B$12:G$12)+Results!$E$5*H563-AD563+AE563</f>
        <v>19.781786521374531</v>
      </c>
      <c r="J563" s="9">
        <f>SUMPRODUCT($A563:$F563,Results!$B$15:$G$15)</f>
        <v>6.7384646902410985</v>
      </c>
      <c r="K563" s="9">
        <f>SUMPRODUCT($A563:$F563,Results!$B$16:$G$16)</f>
        <v>-0.9027302952691636</v>
      </c>
      <c r="L563" s="9">
        <f>SUMPRODUCT($A563:$F563,Results!$B$17:$G$17)</f>
        <v>13.782757702457729</v>
      </c>
      <c r="M563" s="9">
        <f>SUMPRODUCT($A563:$F563,Results!$B$18:$G$18)</f>
        <v>2.007154058309875</v>
      </c>
      <c r="N563" s="9">
        <f>SUMPRODUCT($A563:$F563,Results!$B$19:$G$19)</f>
        <v>-5.4887980923788717</v>
      </c>
      <c r="O563" s="9">
        <f>SUMPRODUCT($A563:$F563,Results!$B$20:$G$20)</f>
        <v>1.8409866385614633</v>
      </c>
      <c r="P563" s="9" cm="1">
        <f t="array" ref="P563">SUMPRODUCT(J563:O563,TRANSPOSE(BQ$20:BQ$25))+$AI$20-$BQ$27</f>
        <v>23.070753229304323</v>
      </c>
      <c r="Q563" s="27" cm="1">
        <f t="array" ref="Q563">SUMPRODUCT(J563:O563,TRANSPOSE(EX$20:EX$25))+$AI$20-$EX$27</f>
        <v>23.243154404370728</v>
      </c>
      <c r="R563" s="9">
        <f>I563-Results!$E$5*H563</f>
        <v>22.584321963581345</v>
      </c>
      <c r="S563" s="9" cm="1">
        <f t="array" ref="S563">SUMPRODUCT(J563:O563,TRANSPOSE(AW$28:AW$33))+$AI$20-$AH$26</f>
        <v>14.404830759023071</v>
      </c>
      <c r="T563" s="9">
        <f>SUMPRODUCT(J563:O563,Results!K$9:P$9)</f>
        <v>24.372254082849853</v>
      </c>
      <c r="U563" s="9">
        <f>SUMPRODUCT(J563:O563,Results!K$9:P$9)+$AI$20-$AH$31</f>
        <v>22.790025361776699</v>
      </c>
      <c r="V563" s="9">
        <f t="shared" si="158"/>
        <v>-3.2889667079297915</v>
      </c>
      <c r="W563" s="9">
        <f t="shared" si="152"/>
        <v>-3.4613678829961962</v>
      </c>
      <c r="X563" s="9">
        <f t="shared" si="153"/>
        <v>-2.8025354422068141</v>
      </c>
      <c r="Y563" s="9">
        <f t="shared" si="154"/>
        <v>5.3769557623514608</v>
      </c>
      <c r="Z563" s="9">
        <f t="shared" si="155"/>
        <v>-12.9604369057156</v>
      </c>
      <c r="AA563" s="9">
        <f t="shared" si="156"/>
        <v>-3.0082388404021678</v>
      </c>
      <c r="AC563" s="9">
        <v>-3.4521832220369681</v>
      </c>
      <c r="AD563" s="9">
        <v>-3.4521832220369681</v>
      </c>
      <c r="AE563" s="9">
        <f t="shared" si="157"/>
        <v>-3.4521832220369681</v>
      </c>
      <c r="AF563" s="9">
        <f t="shared" ca="1" si="151"/>
        <v>0.55288232311610153</v>
      </c>
    </row>
    <row r="564" spans="1:32">
      <c r="A564" s="6">
        <v>0.81307395039061126</v>
      </c>
      <c r="B564" s="6">
        <v>2.352924450163989</v>
      </c>
      <c r="C564" s="6">
        <v>1.2934512051156541</v>
      </c>
      <c r="D564" s="6">
        <v>2.3174379965695864</v>
      </c>
      <c r="E564" s="6">
        <v>3.0389299877356679</v>
      </c>
      <c r="F564" s="6">
        <v>2.1264427849397314</v>
      </c>
      <c r="G564" s="6">
        <v>1.7498340970536168</v>
      </c>
      <c r="H564" s="6">
        <v>-0.65120772207359168</v>
      </c>
      <c r="I564" s="40">
        <f>SUMPRODUCT(J564:O564,Results!B$12:G$12)+Results!$E$5*H564-AD564+AE564</f>
        <v>31.578032046241514</v>
      </c>
      <c r="J564" s="9">
        <f>SUMPRODUCT($A564:$F564,Results!$B$15:$G$15)</f>
        <v>10.331029544920193</v>
      </c>
      <c r="K564" s="9">
        <f>SUMPRODUCT($A564:$F564,Results!$B$16:$G$16)</f>
        <v>-4.7793551266982215</v>
      </c>
      <c r="L564" s="9">
        <f>SUMPRODUCT($A564:$F564,Results!$B$17:$G$17)</f>
        <v>14.774691037579933</v>
      </c>
      <c r="M564" s="9">
        <f>SUMPRODUCT($A564:$F564,Results!$B$18:$G$18)</f>
        <v>-0.34581636542354954</v>
      </c>
      <c r="N564" s="9">
        <f>SUMPRODUCT($A564:$F564,Results!$B$19:$G$19)</f>
        <v>-11.980755916566144</v>
      </c>
      <c r="O564" s="9">
        <f>SUMPRODUCT($A564:$F564,Results!$B$20:$G$20)</f>
        <v>7.8988958271387251</v>
      </c>
      <c r="P564" s="9" cm="1">
        <f t="array" ref="P564">SUMPRODUCT(J564:O564,TRANSPOSE(BQ$20:BQ$25))+$AI$20-$BQ$27</f>
        <v>33.084714292032011</v>
      </c>
      <c r="Q564" s="27" cm="1">
        <f t="array" ref="Q564">SUMPRODUCT(J564:O564,TRANSPOSE(EX$20:EX$25))+$AI$20-$EX$27</f>
        <v>35.629015009203158</v>
      </c>
      <c r="R564" s="9">
        <f>I564-Results!$E$5*H564</f>
        <v>35.485278378683063</v>
      </c>
      <c r="S564" s="9" cm="1">
        <f t="array" ref="S564">SUMPRODUCT(J564:O564,TRANSPOSE(AW$28:AW$33))+$AI$20-$AH$26</f>
        <v>26.630801500391406</v>
      </c>
      <c r="T564" s="9">
        <f>SUMPRODUCT(J564:O564,Results!K$9:P$9)</f>
        <v>37.226851703731413</v>
      </c>
      <c r="U564" s="9">
        <f>SUMPRODUCT(J564:O564,Results!K$9:P$9)+$AI$20-$AH$31</f>
        <v>35.644622982658262</v>
      </c>
      <c r="V564" s="9">
        <f t="shared" si="158"/>
        <v>-1.5066822457904969</v>
      </c>
      <c r="W564" s="9">
        <f t="shared" si="152"/>
        <v>-4.0509829629616441</v>
      </c>
      <c r="X564" s="9">
        <f t="shared" si="153"/>
        <v>-3.9072463324415487</v>
      </c>
      <c r="Y564" s="9">
        <f t="shared" si="154"/>
        <v>4.9472305458501076</v>
      </c>
      <c r="Z564" s="9">
        <f t="shared" si="155"/>
        <v>-1.1641913808486173</v>
      </c>
      <c r="AA564" s="9">
        <f t="shared" si="156"/>
        <v>-4.0665909364167483</v>
      </c>
      <c r="AC564" s="9">
        <v>-4.0644550969146458</v>
      </c>
      <c r="AD564" s="9">
        <v>-4.0644550969146458</v>
      </c>
      <c r="AE564" s="9">
        <f t="shared" si="157"/>
        <v>-4.0644550969146458</v>
      </c>
      <c r="AF564" s="9">
        <f t="shared" ca="1" si="151"/>
        <v>0.7478583677702707</v>
      </c>
    </row>
    <row r="565" spans="1:32">
      <c r="A565" s="6">
        <v>0.85884965979526839</v>
      </c>
      <c r="B565" s="6">
        <v>7.8383010907653805</v>
      </c>
      <c r="C565" s="6">
        <v>-0.34667786534709255</v>
      </c>
      <c r="D565" s="6">
        <v>3.356840073319201</v>
      </c>
      <c r="E565" s="6">
        <v>-0.58205998562955319</v>
      </c>
      <c r="F565" s="6">
        <v>1.4808415453046151</v>
      </c>
      <c r="G565" s="6">
        <v>-1.9044020691652976</v>
      </c>
      <c r="H565" s="6">
        <v>-4.3054438882925066</v>
      </c>
      <c r="I565" s="40">
        <f>SUMPRODUCT(J565:O565,Results!B$12:G$12)+Results!$E$5*H565-AD565+AE565</f>
        <v>-40.388647024844715</v>
      </c>
      <c r="J565" s="9">
        <f>SUMPRODUCT($A565:$F565,Results!$B$15:$G$15)</f>
        <v>-19.323652019758452</v>
      </c>
      <c r="K565" s="9">
        <f>SUMPRODUCT($A565:$F565,Results!$B$16:$G$16)</f>
        <v>-12.415137848959212</v>
      </c>
      <c r="L565" s="9">
        <f>SUMPRODUCT($A565:$F565,Results!$B$17:$G$17)</f>
        <v>10.145625363019422</v>
      </c>
      <c r="M565" s="9">
        <f>SUMPRODUCT($A565:$F565,Results!$B$18:$G$18)</f>
        <v>14.294386326587325</v>
      </c>
      <c r="N565" s="9">
        <f>SUMPRODUCT($A565:$F565,Results!$B$19:$G$19)</f>
        <v>2.2908544388542098</v>
      </c>
      <c r="O565" s="9">
        <f>SUMPRODUCT($A565:$F565,Results!$B$20:$G$20)</f>
        <v>21.062316449118363</v>
      </c>
      <c r="P565" s="9" cm="1">
        <f t="array" ref="P565">SUMPRODUCT(J565:O565,TRANSPOSE(BQ$20:BQ$25))+$AI$20-$BQ$27</f>
        <v>-11.792112855407971</v>
      </c>
      <c r="Q565" s="27" cm="1">
        <f t="array" ref="Q565">SUMPRODUCT(J565:O565,TRANSPOSE(EX$20:EX$25))+$AI$20-$EX$27</f>
        <v>-16.34039335991055</v>
      </c>
      <c r="R565" s="9">
        <f>I565-Results!$E$5*H565</f>
        <v>-14.555983695089676</v>
      </c>
      <c r="S565" s="9" cm="1">
        <f t="array" ref="S565">SUMPRODUCT(J565:O565,TRANSPOSE(AW$28:AW$33))+$AI$20-$AH$26</f>
        <v>-13.626729233743326</v>
      </c>
      <c r="T565" s="9">
        <f>SUMPRODUCT(J565:O565,Results!K$9:P$9)</f>
        <v>-14.282209457348472</v>
      </c>
      <c r="U565" s="9">
        <f>SUMPRODUCT(J565:O565,Results!K$9:P$9)+$AI$20-$AH$31</f>
        <v>-15.864438178421629</v>
      </c>
      <c r="V565" s="9">
        <f t="shared" si="158"/>
        <v>-28.596534169436744</v>
      </c>
      <c r="W565" s="9">
        <f t="shared" si="152"/>
        <v>-24.048253664934165</v>
      </c>
      <c r="X565" s="9">
        <f t="shared" si="153"/>
        <v>-25.832663329755039</v>
      </c>
      <c r="Y565" s="9">
        <f t="shared" si="154"/>
        <v>-26.761917791101389</v>
      </c>
      <c r="Z565" s="9">
        <f t="shared" si="155"/>
        <v>-73.13087045193484</v>
      </c>
      <c r="AA565" s="9">
        <f t="shared" si="156"/>
        <v>-24.524208846423086</v>
      </c>
      <c r="AC565" s="9">
        <v>-24.051462405520148</v>
      </c>
      <c r="AD565" s="9">
        <v>-24.051462405520148</v>
      </c>
      <c r="AE565" s="9">
        <f t="shared" si="157"/>
        <v>-24.051462405520148</v>
      </c>
      <c r="AF565" s="9">
        <f t="shared" ca="1" si="151"/>
        <v>0.26032888137598198</v>
      </c>
    </row>
    <row r="566" spans="1:32">
      <c r="A566" s="6">
        <v>3.0573199717765935</v>
      </c>
      <c r="B566" s="6">
        <v>4.6933114481584717</v>
      </c>
      <c r="C566" s="6">
        <v>2.3233643722107664</v>
      </c>
      <c r="D566" s="6">
        <v>11.153315952455012</v>
      </c>
      <c r="E566" s="6">
        <v>3.5462449571332515</v>
      </c>
      <c r="F566" s="6">
        <v>-0.614239449804167</v>
      </c>
      <c r="G566" s="6">
        <v>1.5522820762422096</v>
      </c>
      <c r="H566" s="6">
        <v>-0.84875974288499889</v>
      </c>
      <c r="I566" s="40">
        <f>SUMPRODUCT(J566:O566,Results!B$12:G$12)+Results!$E$5*H566-AD566+AE566</f>
        <v>66.386928767514263</v>
      </c>
      <c r="J566" s="9">
        <f>SUMPRODUCT($A566:$F566,Results!$B$15:$G$15)</f>
        <v>11.430805729515667</v>
      </c>
      <c r="K566" s="9">
        <f>SUMPRODUCT($A566:$F566,Results!$B$16:$G$16)</f>
        <v>-17.772580404159537</v>
      </c>
      <c r="L566" s="9">
        <f>SUMPRODUCT($A566:$F566,Results!$B$17:$G$17)</f>
        <v>17.673715302185951</v>
      </c>
      <c r="M566" s="9">
        <f>SUMPRODUCT($A566:$F566,Results!$B$18:$G$18)</f>
        <v>5.6097608763987807</v>
      </c>
      <c r="N566" s="9">
        <f>SUMPRODUCT($A566:$F566,Results!$B$19:$G$19)</f>
        <v>-23.647642871083772</v>
      </c>
      <c r="O566" s="9">
        <f>SUMPRODUCT($A566:$F566,Results!$B$20:$G$20)</f>
        <v>39.663854811459942</v>
      </c>
      <c r="P566" s="9" cm="1">
        <f t="array" ref="P566">SUMPRODUCT(J566:O566,TRANSPOSE(BQ$20:BQ$25))+$AI$20-$BQ$27</f>
        <v>58.75280019538517</v>
      </c>
      <c r="Q566" s="27" cm="1">
        <f t="array" ref="Q566">SUMPRODUCT(J566:O566,TRANSPOSE(EX$20:EX$25))+$AI$20-$EX$27</f>
        <v>70.750471926412843</v>
      </c>
      <c r="R566" s="9">
        <f>I566-Results!$E$5*H566</f>
        <v>71.479487224824254</v>
      </c>
      <c r="S566" s="9" cm="1">
        <f t="array" ref="S566">SUMPRODUCT(J566:O566,TRANSPOSE(AW$28:AW$33))+$AI$20-$AH$26</f>
        <v>47.097728277396712</v>
      </c>
      <c r="T566" s="9">
        <f>SUMPRODUCT(J566:O566,Results!K$9:P$9)</f>
        <v>72.719490870899094</v>
      </c>
      <c r="U566" s="9">
        <f>SUMPRODUCT(J566:O566,Results!K$9:P$9)+$AI$20-$AH$31</f>
        <v>71.137262149825943</v>
      </c>
      <c r="V566" s="9">
        <f t="shared" si="158"/>
        <v>7.634128572129093</v>
      </c>
      <c r="W566" s="9">
        <f t="shared" si="152"/>
        <v>-4.3635431588985796</v>
      </c>
      <c r="X566" s="9">
        <f t="shared" si="153"/>
        <v>-5.0925584573099911</v>
      </c>
      <c r="Y566" s="9">
        <f t="shared" si="154"/>
        <v>19.289200490117551</v>
      </c>
      <c r="Z566" s="9">
        <f t="shared" si="155"/>
        <v>33.644705340424132</v>
      </c>
      <c r="AA566" s="9">
        <f t="shared" si="156"/>
        <v>-4.7503333823116805</v>
      </c>
      <c r="AC566" s="9">
        <v>-4.4373149764202253</v>
      </c>
      <c r="AD566" s="9">
        <v>-4.4373149764202253</v>
      </c>
      <c r="AE566" s="9">
        <f t="shared" si="157"/>
        <v>-4.4373149764202253</v>
      </c>
      <c r="AF566" s="9">
        <f t="shared" ca="1" si="151"/>
        <v>0.61964762554598318</v>
      </c>
    </row>
    <row r="567" spans="1:32">
      <c r="A567" s="6">
        <v>5.0939549273705929</v>
      </c>
      <c r="B567" s="6">
        <v>-4.6188752172085942E-2</v>
      </c>
      <c r="C567" s="6">
        <v>1.6985341545460595</v>
      </c>
      <c r="D567" s="6">
        <v>9.9199488248269141</v>
      </c>
      <c r="E567" s="6">
        <v>4.4018368682429285</v>
      </c>
      <c r="F567" s="6">
        <v>0.7032404202785596</v>
      </c>
      <c r="G567" s="6">
        <v>1.7617351048676</v>
      </c>
      <c r="H567" s="6">
        <v>-0.6393067142596085</v>
      </c>
      <c r="I567" s="40">
        <f>SUMPRODUCT(J567:O567,Results!B$12:G$12)+Results!$E$5*H567-AD567+AE567</f>
        <v>86.108292437261298</v>
      </c>
      <c r="J567" s="9">
        <f>SUMPRODUCT($A567:$F567,Results!$B$15:$G$15)</f>
        <v>32.368426196687814</v>
      </c>
      <c r="K567" s="9">
        <f>SUMPRODUCT($A567:$F567,Results!$B$16:$G$16)</f>
        <v>-16.670303203029494</v>
      </c>
      <c r="L567" s="9">
        <f>SUMPRODUCT($A567:$F567,Results!$B$17:$G$17)</f>
        <v>11.824848149380694</v>
      </c>
      <c r="M567" s="9">
        <f>SUMPRODUCT($A567:$F567,Results!$B$18:$G$18)</f>
        <v>0.11655048925236855</v>
      </c>
      <c r="N567" s="9">
        <f>SUMPRODUCT($A567:$F567,Results!$B$19:$G$19)</f>
        <v>-22.772009028501639</v>
      </c>
      <c r="O567" s="9">
        <f>SUMPRODUCT($A567:$F567,Results!$B$20:$G$20)</f>
        <v>33.979752196276053</v>
      </c>
      <c r="P567" s="9" cm="1">
        <f t="array" ref="P567">SUMPRODUCT(J567:O567,TRANSPOSE(BQ$20:BQ$25))+$AI$20-$BQ$27</f>
        <v>76.515837088889896</v>
      </c>
      <c r="Q567" s="27" cm="1">
        <f t="array" ref="Q567">SUMPRODUCT(J567:O567,TRANSPOSE(EX$20:EX$25))+$AI$20-$EX$27</f>
        <v>90.970650850735581</v>
      </c>
      <c r="R567" s="9">
        <f>I567-Results!$E$5*H567</f>
        <v>89.944132722818949</v>
      </c>
      <c r="S567" s="9" cm="1">
        <f t="array" ref="S567">SUMPRODUCT(J567:O567,TRANSPOSE(AW$28:AW$33))+$AI$20-$AH$26</f>
        <v>58.606642146723644</v>
      </c>
      <c r="T567" s="9">
        <f>SUMPRODUCT(J567:O567,Results!K$9:P$9)</f>
        <v>91.841391900132606</v>
      </c>
      <c r="U567" s="9">
        <f>SUMPRODUCT(J567:O567,Results!K$9:P$9)+$AI$20-$AH$31</f>
        <v>90.259163179059442</v>
      </c>
      <c r="V567" s="9">
        <f t="shared" si="158"/>
        <v>9.5924553483714021</v>
      </c>
      <c r="W567" s="9">
        <f t="shared" si="152"/>
        <v>-4.8623584134742828</v>
      </c>
      <c r="X567" s="9">
        <f t="shared" si="153"/>
        <v>-3.8358402855576514</v>
      </c>
      <c r="Y567" s="9">
        <f t="shared" si="154"/>
        <v>27.501650290537654</v>
      </c>
      <c r="Z567" s="9">
        <f t="shared" si="155"/>
        <v>53.366069010171167</v>
      </c>
      <c r="AA567" s="9">
        <f t="shared" si="156"/>
        <v>-4.1508707417981441</v>
      </c>
      <c r="AC567" s="9">
        <v>-4.9112770742714247</v>
      </c>
      <c r="AD567" s="9">
        <v>-4.9112770742714247</v>
      </c>
      <c r="AE567" s="9">
        <f t="shared" si="157"/>
        <v>-4.9112770742714247</v>
      </c>
      <c r="AF567" s="9">
        <f t="shared" ca="1" si="151"/>
        <v>0.10762030745768825</v>
      </c>
    </row>
    <row r="568" spans="1:32">
      <c r="A568" s="6">
        <v>9.3952310641842622</v>
      </c>
      <c r="B568" s="6">
        <v>-2.1444636958741015</v>
      </c>
      <c r="C568" s="6">
        <v>4.7478098205079373</v>
      </c>
      <c r="D568" s="6">
        <v>-0.33780705846084352</v>
      </c>
      <c r="E568" s="6">
        <v>6.5167546604963</v>
      </c>
      <c r="F568" s="6">
        <v>-4.7425393616126197</v>
      </c>
      <c r="G568" s="6">
        <v>-0.60611101525923838</v>
      </c>
      <c r="H568" s="6">
        <v>-3.0071528343864466</v>
      </c>
      <c r="I568" s="40">
        <f>SUMPRODUCT(J568:O568,Results!B$12:G$12)+Results!$E$5*H568-AD568+AE568</f>
        <v>99.725566358304178</v>
      </c>
      <c r="J568" s="9">
        <f>SUMPRODUCT($A568:$F568,Results!$B$15:$G$15)</f>
        <v>69.916138327402535</v>
      </c>
      <c r="K568" s="9">
        <f>SUMPRODUCT($A568:$F568,Results!$B$16:$G$16)</f>
        <v>-27.61014365181817</v>
      </c>
      <c r="L568" s="9">
        <f>SUMPRODUCT($A568:$F568,Results!$B$17:$G$17)</f>
        <v>-9.5374711056327346</v>
      </c>
      <c r="M568" s="9">
        <f>SUMPRODUCT($A568:$F568,Results!$B$18:$G$18)</f>
        <v>-28.423643112247817</v>
      </c>
      <c r="N568" s="9">
        <f>SUMPRODUCT($A568:$F568,Results!$B$19:$G$19)</f>
        <v>-26.420934483464048</v>
      </c>
      <c r="O568" s="9">
        <f>SUMPRODUCT($A568:$F568,Results!$B$20:$G$20)</f>
        <v>27.250714311566352</v>
      </c>
      <c r="P568" s="9" cm="1">
        <f t="array" ref="P568">SUMPRODUCT(J568:O568,TRANSPOSE(BQ$20:BQ$25))+$AI$20-$BQ$27</f>
        <v>92.588283720257806</v>
      </c>
      <c r="Q568" s="27" cm="1">
        <f t="array" ref="Q568">SUMPRODUCT(J568:O568,TRANSPOSE(EX$20:EX$25))+$AI$20-$EX$27</f>
        <v>115.43844709199701</v>
      </c>
      <c r="R568" s="9">
        <f>I568-Results!$E$5*H568</f>
        <v>117.76848336462285</v>
      </c>
      <c r="S568" s="9" cm="1">
        <f t="array" ref="S568">SUMPRODUCT(J568:O568,TRANSPOSE(AW$28:AW$33))+$AI$20-$AH$26</f>
        <v>88.834078543476622</v>
      </c>
      <c r="T568" s="9">
        <f>SUMPRODUCT(J568:O568,Results!K$9:P$9)</f>
        <v>119.22921472148175</v>
      </c>
      <c r="U568" s="9">
        <f>SUMPRODUCT(J568:O568,Results!K$9:P$9)+$AI$20-$AH$31</f>
        <v>117.64698600040859</v>
      </c>
      <c r="V568" s="9">
        <f t="shared" si="158"/>
        <v>7.1372826380463721</v>
      </c>
      <c r="W568" s="9">
        <f t="shared" si="152"/>
        <v>-15.712880733692828</v>
      </c>
      <c r="X568" s="9">
        <f t="shared" si="153"/>
        <v>-18.042917006318675</v>
      </c>
      <c r="Y568" s="9">
        <f t="shared" si="154"/>
        <v>10.891487814827556</v>
      </c>
      <c r="Z568" s="9">
        <f t="shared" si="155"/>
        <v>66.983342931214054</v>
      </c>
      <c r="AA568" s="9">
        <f t="shared" si="156"/>
        <v>-17.921419642104411</v>
      </c>
      <c r="AC568" s="9">
        <v>-15.849063451449268</v>
      </c>
      <c r="AD568" s="9">
        <v>-15.849063451449268</v>
      </c>
      <c r="AE568" s="9">
        <f t="shared" si="157"/>
        <v>-15.849063451449268</v>
      </c>
      <c r="AF568" s="9">
        <f t="shared" ca="1" si="151"/>
        <v>0.73610172235321758</v>
      </c>
    </row>
    <row r="569" spans="1:32">
      <c r="A569" s="6">
        <v>2.0746784399692646</v>
      </c>
      <c r="B569" s="6">
        <v>3.9006560950349449</v>
      </c>
      <c r="C569" s="6">
        <v>-1.0613998725122005</v>
      </c>
      <c r="D569" s="6">
        <v>2.198203382632042</v>
      </c>
      <c r="E569" s="6">
        <v>1.3168544867596801</v>
      </c>
      <c r="F569" s="6">
        <v>3.0405031315552153</v>
      </c>
      <c r="G569" s="6">
        <v>5.6711040692423058</v>
      </c>
      <c r="H569" s="6">
        <v>3.2700622501150973</v>
      </c>
      <c r="I569" s="40">
        <f>SUMPRODUCT(J569:O569,Results!B$12:G$12)+Results!$E$5*H569-AD569+AE569</f>
        <v>32.163628397113641</v>
      </c>
      <c r="J569" s="9">
        <f>SUMPRODUCT($A569:$F569,Results!$B$15:$G$15)</f>
        <v>0.72848382236955112</v>
      </c>
      <c r="K569" s="9">
        <f>SUMPRODUCT($A569:$F569,Results!$B$16:$G$16)</f>
        <v>-8.9443286536965729</v>
      </c>
      <c r="L569" s="9">
        <f>SUMPRODUCT($A569:$F569,Results!$B$17:$G$17)</f>
        <v>10.458411242315197</v>
      </c>
      <c r="M569" s="9">
        <f>SUMPRODUCT($A569:$F569,Results!$B$18:$G$18)</f>
        <v>9.1185567025570435</v>
      </c>
      <c r="N569" s="9">
        <f>SUMPRODUCT($A569:$F569,Results!$B$19:$G$19)</f>
        <v>0.80014895002929365</v>
      </c>
      <c r="O569" s="9">
        <f>SUMPRODUCT($A569:$F569,Results!$B$20:$G$20)</f>
        <v>14.569466712860784</v>
      </c>
      <c r="P569" s="9" cm="1">
        <f t="array" ref="P569">SUMPRODUCT(J569:O569,TRANSPOSE(BQ$20:BQ$25))+$AI$20-$BQ$27</f>
        <v>13.830488818183632</v>
      </c>
      <c r="Q569" s="27" cm="1">
        <f t="array" ref="Q569">SUMPRODUCT(J569:O569,TRANSPOSE(EX$20:EX$25))+$AI$20-$EX$27</f>
        <v>12.554148693899826</v>
      </c>
      <c r="R569" s="9">
        <f>I569-Results!$E$5*H569</f>
        <v>12.543254896423058</v>
      </c>
      <c r="S569" s="9" cm="1">
        <f t="array" ref="S569">SUMPRODUCT(J569:O569,TRANSPOSE(AW$28:AW$33))+$AI$20-$AH$26</f>
        <v>3.0944754232337672</v>
      </c>
      <c r="T569" s="9">
        <f>SUMPRODUCT(J569:O569,Results!K$9:P$9)</f>
        <v>13.938353970669876</v>
      </c>
      <c r="U569" s="9">
        <f>SUMPRODUCT(J569:O569,Results!K$9:P$9)+$AI$20-$AH$31</f>
        <v>12.356125249596715</v>
      </c>
      <c r="V569" s="9">
        <f t="shared" si="158"/>
        <v>18.333139578930009</v>
      </c>
      <c r="W569" s="9">
        <f t="shared" si="152"/>
        <v>19.609479703213815</v>
      </c>
      <c r="X569" s="9">
        <f t="shared" si="153"/>
        <v>19.620373500690583</v>
      </c>
      <c r="Y569" s="9">
        <f t="shared" si="154"/>
        <v>29.069152973879874</v>
      </c>
      <c r="Z569" s="9">
        <f t="shared" si="155"/>
        <v>-0.57859502997649059</v>
      </c>
      <c r="AA569" s="9">
        <f t="shared" si="156"/>
        <v>19.807503147516925</v>
      </c>
      <c r="AC569" s="9">
        <v>19.622579213641366</v>
      </c>
      <c r="AD569" s="9">
        <v>19.622579213641366</v>
      </c>
      <c r="AE569" s="9">
        <f t="shared" si="157"/>
        <v>19.622579213641366</v>
      </c>
      <c r="AF569" s="9">
        <f t="shared" ca="1" si="151"/>
        <v>0.51382371906121349</v>
      </c>
    </row>
    <row r="570" spans="1:32">
      <c r="A570" s="6">
        <v>12.932246074546715</v>
      </c>
      <c r="B570" s="6">
        <v>-4.500747010773595</v>
      </c>
      <c r="C570" s="6">
        <v>-2.0700505110823144</v>
      </c>
      <c r="D570" s="6">
        <v>1.493793517824995</v>
      </c>
      <c r="E570" s="6">
        <v>0.96077560954623398</v>
      </c>
      <c r="F570" s="6">
        <v>3.2702653194938058</v>
      </c>
      <c r="G570" s="6">
        <v>2.2947627659070071</v>
      </c>
      <c r="H570" s="6">
        <v>-0.10627905322020137</v>
      </c>
      <c r="I570" s="40">
        <f>SUMPRODUCT(J570:O570,Results!B$12:G$12)+Results!$E$5*H570-AD570+AE570</f>
        <v>49.394890337461476</v>
      </c>
      <c r="J570" s="9">
        <f>SUMPRODUCT($A570:$F570,Results!$B$15:$G$15)</f>
        <v>54.941419424768078</v>
      </c>
      <c r="K570" s="9">
        <f>SUMPRODUCT($A570:$F570,Results!$B$16:$G$16)</f>
        <v>-31.206195224506381</v>
      </c>
      <c r="L570" s="9">
        <f>SUMPRODUCT($A570:$F570,Results!$B$17:$G$17)</f>
        <v>-21.992144013456667</v>
      </c>
      <c r="M570" s="9">
        <f>SUMPRODUCT($A570:$F570,Results!$B$18:$G$18)</f>
        <v>-0.94008736435750917</v>
      </c>
      <c r="N570" s="9">
        <f>SUMPRODUCT($A570:$F570,Results!$B$19:$G$19)</f>
        <v>8.3312008223067018</v>
      </c>
      <c r="O570" s="9">
        <f>SUMPRODUCT($A570:$F570,Results!$B$20:$G$20)</f>
        <v>31.174526555264848</v>
      </c>
      <c r="P570" s="9" cm="1">
        <f t="array" ref="P570">SUMPRODUCT(J570:O570,TRANSPOSE(BQ$20:BQ$25))+$AI$20-$BQ$27</f>
        <v>45.823058220920281</v>
      </c>
      <c r="Q570" s="27" cm="1">
        <f t="array" ref="Q570">SUMPRODUCT(J570:O570,TRANSPOSE(EX$20:EX$25))+$AI$20-$EX$27</f>
        <v>51.805952705336523</v>
      </c>
      <c r="R570" s="9">
        <f>I570-Results!$E$5*H570</f>
        <v>50.032564656782682</v>
      </c>
      <c r="S570" s="9" cm="1">
        <f t="array" ref="S570">SUMPRODUCT(J570:O570,TRANSPOSE(AW$28:AW$33))+$AI$20-$AH$26</f>
        <v>25.580932510472849</v>
      </c>
      <c r="T570" s="9">
        <f>SUMPRODUCT(J570:O570,Results!K$9:P$9)</f>
        <v>51.484295379395761</v>
      </c>
      <c r="U570" s="9">
        <f>SUMPRODUCT(J570:O570,Results!K$9:P$9)+$AI$20-$AH$31</f>
        <v>49.90206665832261</v>
      </c>
      <c r="V570" s="9">
        <f t="shared" si="158"/>
        <v>3.571832116541195</v>
      </c>
      <c r="W570" s="9">
        <f t="shared" si="152"/>
        <v>-2.4110623678750471</v>
      </c>
      <c r="X570" s="9">
        <f t="shared" si="153"/>
        <v>-0.63767431932120644</v>
      </c>
      <c r="Y570" s="9">
        <f t="shared" si="154"/>
        <v>23.813957826988627</v>
      </c>
      <c r="Z570" s="9">
        <f t="shared" si="155"/>
        <v>16.652666910371344</v>
      </c>
      <c r="AA570" s="9">
        <f t="shared" si="156"/>
        <v>-0.5071763208611344</v>
      </c>
      <c r="AC570" s="9">
        <v>-2.3653425692995853</v>
      </c>
      <c r="AD570" s="9">
        <v>-2.3653425692995853</v>
      </c>
      <c r="AE570" s="9">
        <f t="shared" si="157"/>
        <v>-2.3653425692995853</v>
      </c>
      <c r="AF570" s="9">
        <f t="shared" ca="1" si="151"/>
        <v>0.6604771842128736</v>
      </c>
    </row>
    <row r="571" spans="1:32">
      <c r="A571" s="6">
        <v>0.98048523436087354</v>
      </c>
      <c r="B571" s="6">
        <v>0.16217948116508821</v>
      </c>
      <c r="C571" s="6">
        <v>4.8959618589193541</v>
      </c>
      <c r="D571" s="6">
        <v>-4.0437528668816727</v>
      </c>
      <c r="E571" s="6">
        <v>5.1844640865631799</v>
      </c>
      <c r="F571" s="6">
        <v>0.30205802572349449</v>
      </c>
      <c r="G571" s="6">
        <v>-0.19957932345186921</v>
      </c>
      <c r="H571" s="6">
        <v>-2.6006211425790777</v>
      </c>
      <c r="I571" s="40">
        <f>SUMPRODUCT(J571:O571,Results!B$12:G$12)+Results!$E$5*H571-AD571+AE571</f>
        <v>38.85183675645149</v>
      </c>
      <c r="J571" s="9">
        <f>SUMPRODUCT($A571:$F571,Results!$B$15:$G$15)</f>
        <v>33.375919711196488</v>
      </c>
      <c r="K571" s="9">
        <f>SUMPRODUCT($A571:$F571,Results!$B$16:$G$16)</f>
        <v>-3.8288915181087528</v>
      </c>
      <c r="L571" s="9">
        <f>SUMPRODUCT($A571:$F571,Results!$B$17:$G$17)</f>
        <v>9.8343374946467765</v>
      </c>
      <c r="M571" s="9">
        <f>SUMPRODUCT($A571:$F571,Results!$B$18:$G$18)</f>
        <v>-21.997532981407979</v>
      </c>
      <c r="N571" s="9">
        <f>SUMPRODUCT($A571:$F571,Results!$B$19:$G$19)</f>
        <v>-22.861111944493302</v>
      </c>
      <c r="O571" s="9">
        <f>SUMPRODUCT($A571:$F571,Results!$B$20:$G$20)</f>
        <v>-8.7936439848258647</v>
      </c>
      <c r="P571" s="9" cm="1">
        <f t="array" ref="P571">SUMPRODUCT(J571:O571,TRANSPOSE(BQ$20:BQ$25))+$AI$20-$BQ$27</f>
        <v>48.778896853088703</v>
      </c>
      <c r="Q571" s="27" cm="1">
        <f t="array" ref="Q571">SUMPRODUCT(J571:O571,TRANSPOSE(EX$20:EX$25))+$AI$20-$EX$27</f>
        <v>53.54756619068425</v>
      </c>
      <c r="R571" s="9">
        <f>I571-Results!$E$5*H571</f>
        <v>54.455563611925953</v>
      </c>
      <c r="S571" s="9" cm="1">
        <f t="array" ref="S571">SUMPRODUCT(J571:O571,TRANSPOSE(AW$28:AW$33))+$AI$20-$AH$26</f>
        <v>55.615859012652862</v>
      </c>
      <c r="T571" s="9">
        <f>SUMPRODUCT(J571:O571,Results!K$9:P$9)</f>
        <v>56.542562780025079</v>
      </c>
      <c r="U571" s="9">
        <f>SUMPRODUCT(J571:O571,Results!K$9:P$9)+$AI$20-$AH$31</f>
        <v>54.960334058951929</v>
      </c>
      <c r="V571" s="9">
        <f t="shared" si="158"/>
        <v>-9.9270600966372129</v>
      </c>
      <c r="W571" s="9">
        <f t="shared" si="152"/>
        <v>-14.69572943423276</v>
      </c>
      <c r="X571" s="9">
        <f t="shared" si="153"/>
        <v>-15.603726855474463</v>
      </c>
      <c r="Y571" s="9">
        <f t="shared" si="154"/>
        <v>-16.764022256201372</v>
      </c>
      <c r="Z571" s="9">
        <f t="shared" si="155"/>
        <v>6.109613329361359</v>
      </c>
      <c r="AA571" s="9">
        <f t="shared" si="156"/>
        <v>-16.108497302500439</v>
      </c>
      <c r="AC571" s="9">
        <v>-14.743738394541424</v>
      </c>
      <c r="AD571" s="9">
        <v>-14.743738394541424</v>
      </c>
      <c r="AE571" s="9">
        <f t="shared" si="157"/>
        <v>-14.743738394541424</v>
      </c>
      <c r="AF571" s="9">
        <f t="shared" ca="1" si="151"/>
        <v>0.46301826673525026</v>
      </c>
    </row>
    <row r="572" spans="1:32">
      <c r="A572" s="6">
        <v>-0.15189497626253537</v>
      </c>
      <c r="B572" s="6">
        <v>3.0311058408272467</v>
      </c>
      <c r="C572" s="6">
        <v>0.60791173733102555</v>
      </c>
      <c r="D572" s="6">
        <v>4.905013498481166</v>
      </c>
      <c r="E572" s="6">
        <v>-0.45508478547254988</v>
      </c>
      <c r="F572" s="6">
        <v>0.97287050642953088</v>
      </c>
      <c r="G572" s="6">
        <v>3.0410661295138532</v>
      </c>
      <c r="H572" s="6">
        <v>0.64002431038664476</v>
      </c>
      <c r="I572" s="40">
        <f>SUMPRODUCT(J572:O572,Results!B$12:G$12)+Results!$E$5*H572-AD572+AE572</f>
        <v>2.2487027218091455</v>
      </c>
      <c r="J572" s="9">
        <f>SUMPRODUCT($A572:$F572,Results!$B$15:$G$15)</f>
        <v>-10.546508606755022</v>
      </c>
      <c r="K572" s="9">
        <f>SUMPRODUCT($A572:$F572,Results!$B$16:$G$16)</f>
        <v>-5.0497451857624007</v>
      </c>
      <c r="L572" s="9">
        <f>SUMPRODUCT($A572:$F572,Results!$B$17:$G$17)</f>
        <v>7.5452790705658517</v>
      </c>
      <c r="M572" s="9">
        <f>SUMPRODUCT($A572:$F572,Results!$B$18:$G$18)</f>
        <v>8.3738656943572032</v>
      </c>
      <c r="N572" s="9">
        <f>SUMPRODUCT($A572:$F572,Results!$B$19:$G$19)</f>
        <v>-4.6407036645904025</v>
      </c>
      <c r="O572" s="9">
        <f>SUMPRODUCT($A572:$F572,Results!$B$20:$G$20)</f>
        <v>12.751634075883008</v>
      </c>
      <c r="P572" s="9" cm="1">
        <f t="array" ref="P572">SUMPRODUCT(J572:O572,TRANSPOSE(BQ$20:BQ$25))+$AI$20-$BQ$27</f>
        <v>-2.0375125319029834</v>
      </c>
      <c r="Q572" s="27" cm="1">
        <f t="array" ref="Q572">SUMPRODUCT(J572:O572,TRANSPOSE(EX$20:EX$25))+$AI$20-$EX$27</f>
        <v>-2.015867406510548</v>
      </c>
      <c r="R572" s="9">
        <f>I572-Results!$E$5*H572</f>
        <v>-1.591443140510723</v>
      </c>
      <c r="S572" s="9" cm="1">
        <f t="array" ref="S572">SUMPRODUCT(J572:O572,TRANSPOSE(AW$28:AW$33))+$AI$20-$AH$26</f>
        <v>-3.2313406486485334</v>
      </c>
      <c r="T572" s="9">
        <f>SUMPRODUCT(J572:O572,Results!K$9:P$9)</f>
        <v>-1.5319615857486433</v>
      </c>
      <c r="U572" s="9">
        <f>SUMPRODUCT(J572:O572,Results!K$9:P$9)+$AI$20-$AH$31</f>
        <v>-3.1141903068218006</v>
      </c>
      <c r="V572" s="9">
        <f t="shared" si="158"/>
        <v>4.286215253712129</v>
      </c>
      <c r="W572" s="9">
        <f t="shared" si="152"/>
        <v>4.2645701283196935</v>
      </c>
      <c r="X572" s="9">
        <f t="shared" si="153"/>
        <v>3.8401458623198685</v>
      </c>
      <c r="Y572" s="9">
        <f t="shared" si="154"/>
        <v>5.480043370457679</v>
      </c>
      <c r="Z572" s="9">
        <f t="shared" si="155"/>
        <v>-30.493520705280986</v>
      </c>
      <c r="AA572" s="9">
        <f t="shared" si="156"/>
        <v>5.3628930286309462</v>
      </c>
      <c r="AC572" s="9">
        <v>4.2597318567388385</v>
      </c>
      <c r="AD572" s="9">
        <v>4.2597318567388385</v>
      </c>
      <c r="AE572" s="9">
        <f t="shared" si="157"/>
        <v>4.2597318567388385</v>
      </c>
      <c r="AF572" s="9">
        <f t="shared" ca="1" si="151"/>
        <v>0.8198382705091376</v>
      </c>
    </row>
    <row r="573" spans="1:32">
      <c r="A573" s="6">
        <v>2.7275193523221168</v>
      </c>
      <c r="B573" s="6">
        <v>-0.62271049594959693</v>
      </c>
      <c r="C573" s="6">
        <v>0.53719762481426425</v>
      </c>
      <c r="D573" s="6">
        <v>-5.0246994419874644</v>
      </c>
      <c r="E573" s="6">
        <v>-2.5551676432000963</v>
      </c>
      <c r="F573" s="6">
        <v>5.614455790830033</v>
      </c>
      <c r="G573" s="6">
        <v>1.475729736881578</v>
      </c>
      <c r="H573" s="6">
        <v>-0.92531208224563044</v>
      </c>
      <c r="I573" s="40">
        <f>SUMPRODUCT(J573:O573,Results!B$12:G$12)+Results!$E$5*H573-AD573+AE573</f>
        <v>-53.694370177382254</v>
      </c>
      <c r="J573" s="9">
        <f>SUMPRODUCT($A573:$F573,Results!$B$15:$G$15)</f>
        <v>5.6325943505531031</v>
      </c>
      <c r="K573" s="9">
        <f>SUMPRODUCT($A573:$F573,Results!$B$16:$G$16)</f>
        <v>-7.5969383126421626</v>
      </c>
      <c r="L573" s="9">
        <f>SUMPRODUCT($A573:$F573,Results!$B$17:$G$17)</f>
        <v>-10.591973834451386</v>
      </c>
      <c r="M573" s="9">
        <f>SUMPRODUCT($A573:$F573,Results!$B$18:$G$18)</f>
        <v>-0.5375038056274537</v>
      </c>
      <c r="N573" s="9">
        <f>SUMPRODUCT($A573:$F573,Results!$B$19:$G$19)</f>
        <v>11.314518607357044</v>
      </c>
      <c r="O573" s="9">
        <f>SUMPRODUCT($A573:$F573,Results!$B$20:$G$20)</f>
        <v>-12.52428753670937</v>
      </c>
      <c r="P573" s="9" cm="1">
        <f t="array" ref="P573">SUMPRODUCT(J573:O573,TRANSPOSE(BQ$20:BQ$25))+$AI$20-$BQ$27</f>
        <v>-31.307760796409678</v>
      </c>
      <c r="Q573" s="27" cm="1">
        <f t="array" ref="Q573">SUMPRODUCT(J573:O573,TRANSPOSE(EX$20:EX$25))+$AI$20-$EX$27</f>
        <v>-47.18596226450682</v>
      </c>
      <c r="R573" s="9">
        <f>I573-Results!$E$5*H573</f>
        <v>-48.142497683908474</v>
      </c>
      <c r="S573" s="9" cm="1">
        <f t="array" ref="S573">SUMPRODUCT(J573:O573,TRANSPOSE(AW$28:AW$33))+$AI$20-$AH$26</f>
        <v>-21.377578211385632</v>
      </c>
      <c r="T573" s="9">
        <f>SUMPRODUCT(J573:O573,Results!K$9:P$9)</f>
        <v>-47.630355648287598</v>
      </c>
      <c r="U573" s="9">
        <f>SUMPRODUCT(J573:O573,Results!K$9:P$9)+$AI$20-$AH$31</f>
        <v>-49.212584369360755</v>
      </c>
      <c r="V573" s="9">
        <f t="shared" si="158"/>
        <v>-22.386609380972576</v>
      </c>
      <c r="W573" s="9">
        <f t="shared" si="152"/>
        <v>-6.508407912875434</v>
      </c>
      <c r="X573" s="9">
        <f t="shared" si="153"/>
        <v>-5.5518724934737804</v>
      </c>
      <c r="Y573" s="9">
        <f t="shared" si="154"/>
        <v>-32.316791965996622</v>
      </c>
      <c r="Z573" s="9">
        <f t="shared" si="155"/>
        <v>-86.436593604472392</v>
      </c>
      <c r="AA573" s="9">
        <f t="shared" si="156"/>
        <v>-4.481785808021499</v>
      </c>
      <c r="AC573" s="9">
        <v>-6.3962598676497961</v>
      </c>
      <c r="AD573" s="9">
        <v>-6.3962598676497961</v>
      </c>
      <c r="AE573" s="9">
        <f t="shared" si="157"/>
        <v>-6.3962598676497961</v>
      </c>
      <c r="AF573" s="9">
        <f t="shared" ca="1" si="151"/>
        <v>0.90244457346532692</v>
      </c>
    </row>
    <row r="574" spans="1:32">
      <c r="A574" s="6">
        <v>0.69517890391062553</v>
      </c>
      <c r="B574" s="6">
        <v>4.9230512175736934</v>
      </c>
      <c r="C574" s="6">
        <v>1.5696812887678333</v>
      </c>
      <c r="D574" s="6">
        <v>1.0173428652501852</v>
      </c>
      <c r="E574" s="6">
        <v>-1.1967030068763416</v>
      </c>
      <c r="F574" s="6">
        <v>3.3860913265616506</v>
      </c>
      <c r="G574" s="6">
        <v>4.0014324024851344</v>
      </c>
      <c r="H574" s="6">
        <v>1.6003905833579259</v>
      </c>
      <c r="I574" s="40">
        <f>SUMPRODUCT(J574:O574,Results!B$12:G$12)+Results!$E$5*H574-AD574+AE574</f>
        <v>-17.551238991000194</v>
      </c>
      <c r="J574" s="9">
        <f>SUMPRODUCT($A574:$F574,Results!$B$15:$G$15)</f>
        <v>-10.679689376203598</v>
      </c>
      <c r="K574" s="9">
        <f>SUMPRODUCT($A574:$F574,Results!$B$16:$G$16)</f>
        <v>-9.9659535955157121</v>
      </c>
      <c r="L574" s="9">
        <f>SUMPRODUCT($A574:$F574,Results!$B$17:$G$17)</f>
        <v>5.5330567839783464</v>
      </c>
      <c r="M574" s="9">
        <f>SUMPRODUCT($A574:$F574,Results!$B$18:$G$18)</f>
        <v>6.5429402196414683</v>
      </c>
      <c r="N574" s="9">
        <f>SUMPRODUCT($A574:$F574,Results!$B$19:$G$19)</f>
        <v>-0.66249051269442405</v>
      </c>
      <c r="O574" s="9">
        <f>SUMPRODUCT($A574:$F574,Results!$B$20:$G$20)</f>
        <v>5.9858276711997309</v>
      </c>
      <c r="P574" s="9" cm="1">
        <f t="array" ref="P574">SUMPRODUCT(J574:O574,TRANSPOSE(BQ$20:BQ$25))+$AI$20-$BQ$27</f>
        <v>-17.191796516456346</v>
      </c>
      <c r="Q574" s="27" cm="1">
        <f t="array" ref="Q574">SUMPRODUCT(J574:O574,TRANSPOSE(EX$20:EX$25))+$AI$20-$EX$27</f>
        <v>-27.777295373987883</v>
      </c>
      <c r="R574" s="9">
        <f>I574-Results!$E$5*H574</f>
        <v>-27.153582491147748</v>
      </c>
      <c r="S574" s="9" cm="1">
        <f t="array" ref="S574">SUMPRODUCT(J574:O574,TRANSPOSE(AW$28:AW$33))+$AI$20-$AH$26</f>
        <v>-9.4080830382949614</v>
      </c>
      <c r="T574" s="9">
        <f>SUMPRODUCT(J574:O574,Results!K$9:P$9)</f>
        <v>-26.701389334599689</v>
      </c>
      <c r="U574" s="9">
        <f>SUMPRODUCT(J574:O574,Results!K$9:P$9)+$AI$20-$AH$31</f>
        <v>-28.283618055672846</v>
      </c>
      <c r="V574" s="9">
        <f t="shared" si="158"/>
        <v>-0.35944247454384737</v>
      </c>
      <c r="W574" s="9">
        <f t="shared" si="152"/>
        <v>10.226056382987689</v>
      </c>
      <c r="X574" s="9">
        <f t="shared" si="153"/>
        <v>9.6023435001475548</v>
      </c>
      <c r="Y574" s="9">
        <f t="shared" si="154"/>
        <v>-8.1431559527052322</v>
      </c>
      <c r="Z574" s="9">
        <f t="shared" si="155"/>
        <v>-50.293462418090328</v>
      </c>
      <c r="AA574" s="9">
        <f t="shared" si="156"/>
        <v>10.732379064672653</v>
      </c>
      <c r="AC574" s="9">
        <v>10.271004890146525</v>
      </c>
      <c r="AD574" s="9">
        <v>10.271004890146525</v>
      </c>
      <c r="AE574" s="9">
        <f t="shared" si="157"/>
        <v>10.271004890146525</v>
      </c>
      <c r="AF574" s="9">
        <f t="shared" ca="1" si="151"/>
        <v>0.49451200324030442</v>
      </c>
    </row>
    <row r="575" spans="1:32">
      <c r="A575" s="6">
        <v>4.0138430121627017E-2</v>
      </c>
      <c r="B575" s="6">
        <v>-1.4686885509388123</v>
      </c>
      <c r="C575" s="6">
        <v>-1.9791378545511307</v>
      </c>
      <c r="D575" s="6">
        <v>-0.17153111467460899</v>
      </c>
      <c r="E575" s="6">
        <v>4.1598300589989554</v>
      </c>
      <c r="F575" s="6">
        <v>1.3014620359028886</v>
      </c>
      <c r="G575" s="6">
        <v>2.3064288575775689</v>
      </c>
      <c r="H575" s="6">
        <v>-9.4612961549639607E-2</v>
      </c>
      <c r="I575" s="40">
        <f>SUMPRODUCT(J575:O575,Results!B$12:G$12)+Results!$E$5*H575-AD575+AE575</f>
        <v>49.285522850224844</v>
      </c>
      <c r="J575" s="9">
        <f>SUMPRODUCT($A575:$F575,Results!$B$15:$G$15)</f>
        <v>16.130679378857252</v>
      </c>
      <c r="K575" s="9">
        <f>SUMPRODUCT($A575:$F575,Results!$B$16:$G$16)</f>
        <v>6.6695057424107889</v>
      </c>
      <c r="L575" s="9">
        <f>SUMPRODUCT($A575:$F575,Results!$B$17:$G$17)</f>
        <v>13.14386594266845</v>
      </c>
      <c r="M575" s="9">
        <f>SUMPRODUCT($A575:$F575,Results!$B$18:$G$18)</f>
        <v>-1.1398225439525105</v>
      </c>
      <c r="N575" s="9">
        <f>SUMPRODUCT($A575:$F575,Results!$B$19:$G$19)</f>
        <v>-3.674532797266024</v>
      </c>
      <c r="O575" s="9">
        <f>SUMPRODUCT($A575:$F575,Results!$B$20:$G$20)</f>
        <v>-1.3553734453131818</v>
      </c>
      <c r="P575" s="9" cm="1">
        <f t="array" ref="P575">SUMPRODUCT(J575:O575,TRANSPOSE(BQ$20:BQ$25))+$AI$20-$BQ$27</f>
        <v>40.448227606122835</v>
      </c>
      <c r="Q575" s="27" cm="1">
        <f t="array" ref="Q575">SUMPRODUCT(J575:O575,TRANSPOSE(EX$20:EX$25))+$AI$20-$EX$27</f>
        <v>50.804632917037551</v>
      </c>
      <c r="R575" s="9">
        <f>I575-Results!$E$5*H575</f>
        <v>49.853200619522681</v>
      </c>
      <c r="S575" s="9" cm="1">
        <f t="array" ref="S575">SUMPRODUCT(J575:O575,TRANSPOSE(AW$28:AW$33))+$AI$20-$AH$26</f>
        <v>20.228282253048562</v>
      </c>
      <c r="T575" s="9">
        <f>SUMPRODUCT(J575:O575,Results!K$9:P$9)</f>
        <v>51.818772862739969</v>
      </c>
      <c r="U575" s="9">
        <f>SUMPRODUCT(J575:O575,Results!K$9:P$9)+$AI$20-$AH$31</f>
        <v>50.236544141666812</v>
      </c>
      <c r="V575" s="9">
        <f t="shared" si="158"/>
        <v>8.837295244102009</v>
      </c>
      <c r="W575" s="9">
        <f t="shared" si="152"/>
        <v>-1.5191100668127078</v>
      </c>
      <c r="X575" s="9">
        <f t="shared" si="153"/>
        <v>-0.56767776929783764</v>
      </c>
      <c r="Y575" s="9">
        <f t="shared" si="154"/>
        <v>29.057240597176282</v>
      </c>
      <c r="Z575" s="9">
        <f t="shared" si="155"/>
        <v>16.543299423134712</v>
      </c>
      <c r="AA575" s="9">
        <f t="shared" si="156"/>
        <v>-0.95102129144196823</v>
      </c>
      <c r="AC575" s="9">
        <v>-1.5527752668364272</v>
      </c>
      <c r="AD575" s="9">
        <v>-1.5527752668364272</v>
      </c>
      <c r="AE575" s="9">
        <f t="shared" si="157"/>
        <v>-1.5527752668364272</v>
      </c>
      <c r="AF575" s="9">
        <f t="shared" ca="1" si="151"/>
        <v>0.42309534447047736</v>
      </c>
    </row>
    <row r="576" spans="1:32">
      <c r="A576" s="6">
        <v>4.1244953679049852</v>
      </c>
      <c r="B576" s="6">
        <v>1.4802581282386902</v>
      </c>
      <c r="C576" s="6">
        <v>-1.1666149350996518</v>
      </c>
      <c r="D576" s="6">
        <v>-1.1722060736550957</v>
      </c>
      <c r="E576" s="6">
        <v>0.99081799661148062</v>
      </c>
      <c r="F576" s="6">
        <v>2.0316449444615916</v>
      </c>
      <c r="G576" s="6">
        <v>0.26393713025774995</v>
      </c>
      <c r="H576" s="6">
        <v>-2.1371046888694587</v>
      </c>
      <c r="I576" s="40">
        <f>SUMPRODUCT(J576:O576,Results!B$12:G$12)+Results!$E$5*H576-AD576+AE576</f>
        <v>-0.42948282006662275</v>
      </c>
      <c r="J576" s="9">
        <f>SUMPRODUCT($A576:$F576,Results!$B$15:$G$15)</f>
        <v>13.564200186649927</v>
      </c>
      <c r="K576" s="9">
        <f>SUMPRODUCT($A576:$F576,Results!$B$16:$G$16)</f>
        <v>-11.826531971637294</v>
      </c>
      <c r="L576" s="9">
        <f>SUMPRODUCT($A576:$F576,Results!$B$17:$G$17)</f>
        <v>-1.5403497529281309</v>
      </c>
      <c r="M576" s="9">
        <f>SUMPRODUCT($A576:$F576,Results!$B$18:$G$18)</f>
        <v>2.1720381085990401</v>
      </c>
      <c r="N576" s="9">
        <f>SUMPRODUCT($A576:$F576,Results!$B$19:$G$19)</f>
        <v>5.3400044152278969</v>
      </c>
      <c r="O576" s="9">
        <f>SUMPRODUCT($A576:$F576,Results!$B$20:$G$20)</f>
        <v>10.929859841073716</v>
      </c>
      <c r="P576" s="9" cm="1">
        <f t="array" ref="P576">SUMPRODUCT(J576:O576,TRANSPOSE(BQ$20:BQ$25))+$AI$20-$BQ$27</f>
        <v>11.689608974123253</v>
      </c>
      <c r="Q576" s="27" cm="1">
        <f t="array" ref="Q576">SUMPRODUCT(J576:O576,TRANSPOSE(EX$20:EX$25))+$AI$20-$EX$27</f>
        <v>12.075815862676073</v>
      </c>
      <c r="R576" s="9">
        <f>I576-Results!$E$5*H576</f>
        <v>12.39314531315013</v>
      </c>
      <c r="S576" s="9" cm="1">
        <f t="array" ref="S576">SUMPRODUCT(J576:O576,TRANSPOSE(AW$28:AW$33))+$AI$20-$AH$26</f>
        <v>3.1495213958265822</v>
      </c>
      <c r="T576" s="9">
        <f>SUMPRODUCT(J576:O576,Results!K$9:P$9)</f>
        <v>13.446789754769062</v>
      </c>
      <c r="U576" s="9">
        <f>SUMPRODUCT(J576:O576,Results!K$9:P$9)+$AI$20-$AH$31</f>
        <v>11.864561033695907</v>
      </c>
      <c r="V576" s="9">
        <f t="shared" si="158"/>
        <v>-12.119091794189876</v>
      </c>
      <c r="W576" s="9">
        <f t="shared" si="152"/>
        <v>-12.505298682742696</v>
      </c>
      <c r="X576" s="9">
        <f t="shared" si="153"/>
        <v>-12.822628133216753</v>
      </c>
      <c r="Y576" s="9">
        <f t="shared" si="154"/>
        <v>-3.5790042158932049</v>
      </c>
      <c r="Z576" s="9">
        <f t="shared" si="155"/>
        <v>-33.171706247156756</v>
      </c>
      <c r="AA576" s="9">
        <f t="shared" si="156"/>
        <v>-12.294043853762529</v>
      </c>
      <c r="AC576" s="9">
        <v>-12.495877969042366</v>
      </c>
      <c r="AD576" s="9">
        <v>-12.495877969042366</v>
      </c>
      <c r="AE576" s="9">
        <f t="shared" si="157"/>
        <v>-12.495877969042366</v>
      </c>
      <c r="AF576" s="9">
        <f t="shared" ca="1" si="151"/>
        <v>0.58048693208168101</v>
      </c>
    </row>
    <row r="577" spans="1:32">
      <c r="A577" s="6">
        <v>2.526813466848695</v>
      </c>
      <c r="B577" s="6">
        <v>3.8861634586389311</v>
      </c>
      <c r="C577" s="6">
        <v>2.2802884707708655</v>
      </c>
      <c r="D577" s="6">
        <v>2.333897501882678</v>
      </c>
      <c r="E577" s="6">
        <v>5.0300153889132666</v>
      </c>
      <c r="F577" s="6">
        <v>2.3278922495383956</v>
      </c>
      <c r="G577" s="6">
        <v>-8.5255586097472386E-2</v>
      </c>
      <c r="H577" s="6">
        <v>-2.4862974052246809</v>
      </c>
      <c r="I577" s="40">
        <f>SUMPRODUCT(J577:O577,Results!B$12:G$12)+Results!$E$5*H577-AD577+AE577</f>
        <v>45.916041760076155</v>
      </c>
      <c r="J577" s="9">
        <f>SUMPRODUCT($A577:$F577,Results!$B$15:$G$15)</f>
        <v>22.052121202667834</v>
      </c>
      <c r="K577" s="9">
        <f>SUMPRODUCT($A577:$F577,Results!$B$16:$G$16)</f>
        <v>-11.503850395715295</v>
      </c>
      <c r="L577" s="9">
        <f>SUMPRODUCT($A577:$F577,Results!$B$17:$G$17)</f>
        <v>19.136241178762571</v>
      </c>
      <c r="M577" s="9">
        <f>SUMPRODUCT($A577:$F577,Results!$B$18:$G$18)</f>
        <v>-3.8239646167291355</v>
      </c>
      <c r="N577" s="9">
        <f>SUMPRODUCT($A577:$F577,Results!$B$19:$G$19)</f>
        <v>-18.363697226687943</v>
      </c>
      <c r="O577" s="9">
        <f>SUMPRODUCT($A577:$F577,Results!$B$20:$G$20)</f>
        <v>14.991674903858655</v>
      </c>
      <c r="P577" s="9" cm="1">
        <f t="array" ref="P577">SUMPRODUCT(J577:O577,TRANSPOSE(BQ$20:BQ$25))+$AI$20-$BQ$27</f>
        <v>56.561445257177816</v>
      </c>
      <c r="Q577" s="27" cm="1">
        <f t="array" ref="Q577">SUMPRODUCT(J577:O577,TRANSPOSE(EX$20:EX$25))+$AI$20-$EX$27</f>
        <v>60.633372221561302</v>
      </c>
      <c r="R577" s="9">
        <f>I577-Results!$E$5*H577</f>
        <v>60.833826191424237</v>
      </c>
      <c r="S577" s="9" cm="1">
        <f t="array" ref="S577">SUMPRODUCT(J577:O577,TRANSPOSE(AW$28:AW$33))+$AI$20-$AH$26</f>
        <v>48.258337531700462</v>
      </c>
      <c r="T577" s="9">
        <f>SUMPRODUCT(J577:O577,Results!K$9:P$9)</f>
        <v>63.45495220817908</v>
      </c>
      <c r="U577" s="9">
        <f>SUMPRODUCT(J577:O577,Results!K$9:P$9)+$AI$20-$AH$31</f>
        <v>61.87272348710593</v>
      </c>
      <c r="V577" s="9">
        <f t="shared" si="158"/>
        <v>-10.645403497101661</v>
      </c>
      <c r="W577" s="9">
        <f t="shared" si="152"/>
        <v>-14.717330461485147</v>
      </c>
      <c r="X577" s="9">
        <f t="shared" si="153"/>
        <v>-14.917784431348082</v>
      </c>
      <c r="Y577" s="9">
        <f t="shared" si="154"/>
        <v>-2.3422957716243076</v>
      </c>
      <c r="Z577" s="9">
        <f t="shared" si="155"/>
        <v>13.173818332986023</v>
      </c>
      <c r="AA577" s="9">
        <f t="shared" si="156"/>
        <v>-15.956681727029775</v>
      </c>
      <c r="AC577" s="9">
        <v>-14.746499490823624</v>
      </c>
      <c r="AD577" s="9">
        <v>-14.746499490823624</v>
      </c>
      <c r="AE577" s="9">
        <f t="shared" si="157"/>
        <v>-14.746499490823624</v>
      </c>
      <c r="AF577" s="9">
        <f t="shared" ca="1" si="151"/>
        <v>0.23649052616530708</v>
      </c>
    </row>
    <row r="578" spans="1:32">
      <c r="A578" s="6">
        <v>5.8721716757482421</v>
      </c>
      <c r="B578" s="6">
        <v>0.91514948567388377</v>
      </c>
      <c r="C578" s="6">
        <v>1.095628672499289</v>
      </c>
      <c r="D578" s="6">
        <v>9.3275302801172053</v>
      </c>
      <c r="E578" s="6">
        <v>5.0583549799074179</v>
      </c>
      <c r="F578" s="6">
        <v>2.0550332381261582</v>
      </c>
      <c r="G578" s="6">
        <v>-0.8632646440293098</v>
      </c>
      <c r="H578" s="6">
        <v>-3.2643064631565184</v>
      </c>
      <c r="I578" s="40">
        <f>SUMPRODUCT(J578:O578,Results!B$12:G$12)+Results!$E$5*H578-AD578+AE578</f>
        <v>73.951193919743673</v>
      </c>
      <c r="J578" s="9">
        <f>SUMPRODUCT($A578:$F578,Results!$B$15:$G$15)</f>
        <v>34.823622770870884</v>
      </c>
      <c r="K578" s="9">
        <f>SUMPRODUCT($A578:$F578,Results!$B$16:$G$16)</f>
        <v>-18.732421494950689</v>
      </c>
      <c r="L578" s="9">
        <f>SUMPRODUCT($A578:$F578,Results!$B$17:$G$17)</f>
        <v>14.854485198029899</v>
      </c>
      <c r="M578" s="9">
        <f>SUMPRODUCT($A578:$F578,Results!$B$18:$G$18)</f>
        <v>1.9493531409039251</v>
      </c>
      <c r="N578" s="9">
        <f>SUMPRODUCT($A578:$F578,Results!$B$19:$G$19)</f>
        <v>-20.942295166422888</v>
      </c>
      <c r="O578" s="9">
        <f>SUMPRODUCT($A578:$F578,Results!$B$20:$G$20)</f>
        <v>35.627108905274945</v>
      </c>
      <c r="P578" s="9" cm="1">
        <f t="array" ref="P578">SUMPRODUCT(J578:O578,TRANSPOSE(BQ$20:BQ$25))+$AI$20-$BQ$27</f>
        <v>82.303859824755136</v>
      </c>
      <c r="Q578" s="27" cm="1">
        <f t="array" ref="Q578">SUMPRODUCT(J578:O578,TRANSPOSE(EX$20:EX$25))+$AI$20-$EX$27</f>
        <v>94.848301641410274</v>
      </c>
      <c r="R578" s="9">
        <f>I578-Results!$E$5*H578</f>
        <v>93.537032698682779</v>
      </c>
      <c r="S578" s="9" cm="1">
        <f t="array" ref="S578">SUMPRODUCT(J578:O578,TRANSPOSE(AW$28:AW$33))+$AI$20-$AH$26</f>
        <v>60.639201212367382</v>
      </c>
      <c r="T578" s="9">
        <f>SUMPRODUCT(J578:O578,Results!K$9:P$9)</f>
        <v>96.082756223566122</v>
      </c>
      <c r="U578" s="9">
        <f>SUMPRODUCT(J578:O578,Results!K$9:P$9)+$AI$20-$AH$31</f>
        <v>94.500527502492957</v>
      </c>
      <c r="V578" s="9">
        <f t="shared" si="158"/>
        <v>-8.3526659050114631</v>
      </c>
      <c r="W578" s="9">
        <f t="shared" si="152"/>
        <v>-20.8971077216666</v>
      </c>
      <c r="X578" s="9">
        <f t="shared" si="153"/>
        <v>-19.585838778939106</v>
      </c>
      <c r="Y578" s="9">
        <f t="shared" si="154"/>
        <v>13.311992707376291</v>
      </c>
      <c r="Z578" s="9">
        <f t="shared" si="155"/>
        <v>41.208970492653542</v>
      </c>
      <c r="AA578" s="9">
        <f t="shared" si="156"/>
        <v>-20.549333582749284</v>
      </c>
      <c r="AC578" s="9">
        <v>-20.931346853749403</v>
      </c>
      <c r="AD578" s="9">
        <v>-20.931346853749403</v>
      </c>
      <c r="AE578" s="9">
        <f t="shared" si="157"/>
        <v>-20.931346853749403</v>
      </c>
      <c r="AF578" s="9">
        <f t="shared" ref="AF578:AF641" ca="1" si="159">RAND()</f>
        <v>0.44920095588063003</v>
      </c>
    </row>
    <row r="579" spans="1:32">
      <c r="A579" s="6">
        <v>2.2822477178593625</v>
      </c>
      <c r="B579" s="6">
        <v>0.96178149621823472</v>
      </c>
      <c r="C579" s="6">
        <v>2.1537935140682243</v>
      </c>
      <c r="D579" s="6">
        <v>2.6605449679122102</v>
      </c>
      <c r="E579" s="6">
        <v>-0.34799355275322286</v>
      </c>
      <c r="F579" s="6">
        <v>2.8800462859358382</v>
      </c>
      <c r="G579" s="6">
        <v>-0.8169962635136222</v>
      </c>
      <c r="H579" s="6">
        <v>-3.2180380826408306</v>
      </c>
      <c r="I579" s="40">
        <f>SUMPRODUCT(J579:O579,Results!B$12:G$12)+Results!$E$5*H579-AD579+AE579</f>
        <v>-19.318858004141816</v>
      </c>
      <c r="J579" s="9">
        <f>SUMPRODUCT($A579:$F579,Results!$B$15:$G$15)</f>
        <v>7.2089179011141669</v>
      </c>
      <c r="K579" s="9">
        <f>SUMPRODUCT($A579:$F579,Results!$B$16:$G$16)</f>
        <v>-10.696268922197948</v>
      </c>
      <c r="L579" s="9">
        <f>SUMPRODUCT($A579:$F579,Results!$B$17:$G$17)</f>
        <v>1.0018022444635863</v>
      </c>
      <c r="M579" s="9">
        <f>SUMPRODUCT($A579:$F579,Results!$B$18:$G$18)</f>
        <v>0.79524056935628762</v>
      </c>
      <c r="N579" s="9">
        <f>SUMPRODUCT($A579:$F579,Results!$B$19:$G$19)</f>
        <v>-6.6399046425827919</v>
      </c>
      <c r="O579" s="9">
        <f>SUMPRODUCT($A579:$F579,Results!$B$20:$G$20)</f>
        <v>7.5782924399390357</v>
      </c>
      <c r="P579" s="9" cm="1">
        <f t="array" ref="P579">SUMPRODUCT(J579:O579,TRANSPOSE(BQ$20:BQ$25))+$AI$20-$BQ$27</f>
        <v>4.9018818194827389</v>
      </c>
      <c r="Q579" s="27" cm="1">
        <f t="array" ref="Q579">SUMPRODUCT(J579:O579,TRANSPOSE(EX$20:EX$25))+$AI$20-$EX$27</f>
        <v>0.42768467067194393</v>
      </c>
      <c r="R579" s="9">
        <f>I579-Results!$E$5*H579</f>
        <v>-1.0629508296833734E-2</v>
      </c>
      <c r="S579" s="9" cm="1">
        <f t="array" ref="S579">SUMPRODUCT(J579:O579,TRANSPOSE(AW$28:AW$33))+$AI$20-$AH$26</f>
        <v>9.1684495508507169</v>
      </c>
      <c r="T579" s="9">
        <f>SUMPRODUCT(J579:O579,Results!K$9:P$9)</f>
        <v>0.59093077609008304</v>
      </c>
      <c r="U579" s="9">
        <f>SUMPRODUCT(J579:O579,Results!K$9:P$9)+$AI$20-$AH$31</f>
        <v>-0.99129794498307433</v>
      </c>
      <c r="V579" s="9">
        <f t="shared" si="158"/>
        <v>-24.220739823624555</v>
      </c>
      <c r="W579" s="9">
        <f t="shared" ref="W579:W642" si="160">I579-Q579</f>
        <v>-19.74654267481376</v>
      </c>
      <c r="X579" s="9">
        <f t="shared" ref="X579:X642" si="161">I579-R579</f>
        <v>-19.308228495844983</v>
      </c>
      <c r="Y579" s="9">
        <f t="shared" ref="Y579:Y642" si="162">I579-S579</f>
        <v>-28.487307554992533</v>
      </c>
      <c r="Z579" s="9">
        <f t="shared" ref="Z579:Z642" si="163">I579-$AI$20</f>
        <v>-52.061081431231948</v>
      </c>
      <c r="AA579" s="9">
        <f t="shared" ref="AA579:AA642" si="164">I579-U579</f>
        <v>-18.327560059158742</v>
      </c>
      <c r="AC579" s="9">
        <v>-19.709969067799307</v>
      </c>
      <c r="AD579" s="9">
        <v>-19.709969067799307</v>
      </c>
      <c r="AE579" s="9">
        <f t="shared" ref="AE579:AE642" si="165">AD579</f>
        <v>-19.709969067799307</v>
      </c>
      <c r="AF579" s="9">
        <f t="shared" ca="1" si="159"/>
        <v>0.31193878396341901</v>
      </c>
    </row>
    <row r="580" spans="1:32">
      <c r="A580" s="6">
        <v>5.5171008954552168</v>
      </c>
      <c r="B580" s="6">
        <v>3.0330775679082524</v>
      </c>
      <c r="C580" s="6">
        <v>2.604312755134691</v>
      </c>
      <c r="D580" s="6">
        <v>3.0640110740348185</v>
      </c>
      <c r="E580" s="6">
        <v>0.34763664181094761</v>
      </c>
      <c r="F580" s="6">
        <v>4.996428331397893</v>
      </c>
      <c r="G580" s="6">
        <v>1.1130932863956065</v>
      </c>
      <c r="H580" s="6">
        <v>-1.287948532731602</v>
      </c>
      <c r="I580" s="40">
        <f>SUMPRODUCT(J580:O580,Results!B$12:G$12)+Results!$E$5*H580-AD580+AE580</f>
        <v>1.4100050358144518</v>
      </c>
      <c r="J580" s="9">
        <f>SUMPRODUCT($A580:$F580,Results!$B$15:$G$15)</f>
        <v>17.223112560323415</v>
      </c>
      <c r="K580" s="9">
        <f>SUMPRODUCT($A580:$F580,Results!$B$16:$G$16)</f>
        <v>-22.742025907664225</v>
      </c>
      <c r="L580" s="9">
        <f>SUMPRODUCT($A580:$F580,Results!$B$17:$G$17)</f>
        <v>2.0234756414549482</v>
      </c>
      <c r="M580" s="9">
        <f>SUMPRODUCT($A580:$F580,Results!$B$18:$G$18)</f>
        <v>2.1811950984400243</v>
      </c>
      <c r="N580" s="9">
        <f>SUMPRODUCT($A580:$F580,Results!$B$19:$G$19)</f>
        <v>-7.4605807426126196</v>
      </c>
      <c r="O580" s="9">
        <f>SUMPRODUCT($A580:$F580,Results!$B$20:$G$20)</f>
        <v>18.329883338763157</v>
      </c>
      <c r="P580" s="9" cm="1">
        <f t="array" ref="P580">SUMPRODUCT(J580:O580,TRANSPOSE(BQ$20:BQ$25))+$AI$20-$BQ$27</f>
        <v>18.378839687484138</v>
      </c>
      <c r="Q580" s="27" cm="1">
        <f t="array" ref="Q580">SUMPRODUCT(J580:O580,TRANSPOSE(EX$20:EX$25))+$AI$20-$EX$27</f>
        <v>9.7722539522913294</v>
      </c>
      <c r="R580" s="9">
        <f>I580-Results!$E$5*H580</f>
        <v>9.137696232204064</v>
      </c>
      <c r="S580" s="9" cm="1">
        <f t="array" ref="S580">SUMPRODUCT(J580:O580,TRANSPOSE(AW$28:AW$33))+$AI$20-$AH$26</f>
        <v>21.024223108116324</v>
      </c>
      <c r="T580" s="9">
        <f>SUMPRODUCT(J580:O580,Results!K$9:P$9)</f>
        <v>10.646454237936737</v>
      </c>
      <c r="U580" s="9">
        <f>SUMPRODUCT(J580:O580,Results!K$9:P$9)+$AI$20-$AH$31</f>
        <v>9.0642255168635799</v>
      </c>
      <c r="V580" s="9">
        <f t="shared" si="158"/>
        <v>-16.968834651669688</v>
      </c>
      <c r="W580" s="9">
        <f t="shared" si="160"/>
        <v>-8.3622489164768776</v>
      </c>
      <c r="X580" s="9">
        <f t="shared" si="161"/>
        <v>-7.7276911963896122</v>
      </c>
      <c r="Y580" s="9">
        <f t="shared" si="162"/>
        <v>-19.614218072301874</v>
      </c>
      <c r="Z580" s="9">
        <f t="shared" si="163"/>
        <v>-31.332218391275681</v>
      </c>
      <c r="AA580" s="9">
        <f t="shared" si="164"/>
        <v>-7.6542204810491281</v>
      </c>
      <c r="AC580" s="9">
        <v>-8.2979901521077633</v>
      </c>
      <c r="AD580" s="9">
        <v>-8.2979901521077633</v>
      </c>
      <c r="AE580" s="9">
        <f t="shared" si="165"/>
        <v>-8.2979901521077633</v>
      </c>
      <c r="AF580" s="9">
        <f t="shared" ca="1" si="159"/>
        <v>0.89146118109704275</v>
      </c>
    </row>
    <row r="581" spans="1:32">
      <c r="A581" s="6">
        <v>-0.6003787661160972</v>
      </c>
      <c r="B581" s="6">
        <v>3.7195901218827645</v>
      </c>
      <c r="C581" s="6">
        <v>5.9804060051007486</v>
      </c>
      <c r="D581" s="6">
        <v>7.0719035430916053</v>
      </c>
      <c r="E581" s="6">
        <v>3.6520032793134138</v>
      </c>
      <c r="F581" s="6">
        <v>0.74991339503627674</v>
      </c>
      <c r="G581" s="6">
        <v>2.6713118747858569</v>
      </c>
      <c r="H581" s="6">
        <v>0.27027005565864837</v>
      </c>
      <c r="I581" s="40">
        <f>SUMPRODUCT(J581:O581,Results!B$12:G$12)+Results!$E$5*H581-AD581+AE581</f>
        <v>53.408672427342474</v>
      </c>
      <c r="J581" s="9">
        <f>SUMPRODUCT($A581:$F581,Results!$B$15:$G$15)</f>
        <v>10.093227225122122</v>
      </c>
      <c r="K581" s="9">
        <f>SUMPRODUCT($A581:$F581,Results!$B$16:$G$16)</f>
        <v>-7.9414986243736134</v>
      </c>
      <c r="L581" s="9">
        <f>SUMPRODUCT($A581:$F581,Results!$B$17:$G$17)</f>
        <v>21.864487866428028</v>
      </c>
      <c r="M581" s="9">
        <f>SUMPRODUCT($A581:$F581,Results!$B$18:$G$18)</f>
        <v>-6.236235431087275</v>
      </c>
      <c r="N581" s="9">
        <f>SUMPRODUCT($A581:$F581,Results!$B$19:$G$19)</f>
        <v>-33.233695991461104</v>
      </c>
      <c r="O581" s="9">
        <f>SUMPRODUCT($A581:$F581,Results!$B$20:$G$20)</f>
        <v>13.327293117593413</v>
      </c>
      <c r="P581" s="9" cm="1">
        <f t="array" ref="P581">SUMPRODUCT(J581:O581,TRANSPOSE(BQ$20:BQ$25))+$AI$20-$BQ$27</f>
        <v>47.579747798398451</v>
      </c>
      <c r="Q581" s="27" cm="1">
        <f t="array" ref="Q581">SUMPRODUCT(J581:O581,TRANSPOSE(EX$20:EX$25))+$AI$20-$EX$27</f>
        <v>51.367743815091103</v>
      </c>
      <c r="R581" s="9">
        <f>I581-Results!$E$5*H581</f>
        <v>51.787052093390585</v>
      </c>
      <c r="S581" s="9" cm="1">
        <f t="array" ref="S581">SUMPRODUCT(J581:O581,TRANSPOSE(AW$28:AW$33))+$AI$20-$AH$26</f>
        <v>53.968443856485536</v>
      </c>
      <c r="T581" s="9">
        <f>SUMPRODUCT(J581:O581,Results!K$9:P$9)</f>
        <v>53.288428185972762</v>
      </c>
      <c r="U581" s="9">
        <f>SUMPRODUCT(J581:O581,Results!K$9:P$9)+$AI$20-$AH$31</f>
        <v>51.706199464899612</v>
      </c>
      <c r="V581" s="9">
        <f t="shared" si="158"/>
        <v>5.8289246289440229</v>
      </c>
      <c r="W581" s="9">
        <f t="shared" si="160"/>
        <v>2.0409286122513706</v>
      </c>
      <c r="X581" s="9">
        <f t="shared" si="161"/>
        <v>1.6216203339518884</v>
      </c>
      <c r="Y581" s="9">
        <f t="shared" si="162"/>
        <v>-0.55977142914306199</v>
      </c>
      <c r="Z581" s="9">
        <f t="shared" si="163"/>
        <v>20.666449000252342</v>
      </c>
      <c r="AA581" s="9">
        <f t="shared" si="164"/>
        <v>1.7024729624428616</v>
      </c>
      <c r="AC581" s="9">
        <v>1.9968626559223353</v>
      </c>
      <c r="AD581" s="9">
        <v>1.9968626559223353</v>
      </c>
      <c r="AE581" s="9">
        <f t="shared" si="165"/>
        <v>1.9968626559223353</v>
      </c>
      <c r="AF581" s="9">
        <f t="shared" ca="1" si="159"/>
        <v>0.4612849079381095</v>
      </c>
    </row>
    <row r="582" spans="1:32">
      <c r="A582" s="6">
        <v>1.0806893319240056</v>
      </c>
      <c r="B582" s="6">
        <v>4.8749310532293073</v>
      </c>
      <c r="C582" s="6">
        <v>1.6125211976570681</v>
      </c>
      <c r="D582" s="6">
        <v>1.0505801519123643</v>
      </c>
      <c r="E582" s="6">
        <v>2.4443191684751637</v>
      </c>
      <c r="F582" s="6">
        <v>8.8833589382775635</v>
      </c>
      <c r="G582" s="6">
        <v>0.56454565071206819</v>
      </c>
      <c r="H582" s="6">
        <v>-1.8364961684151404</v>
      </c>
      <c r="I582" s="40">
        <f>SUMPRODUCT(J582:O582,Results!B$12:G$12)+Results!$E$5*H582-AD582+AE582</f>
        <v>-5.4772538753369471</v>
      </c>
      <c r="J582" s="9">
        <f>SUMPRODUCT($A582:$F582,Results!$B$15:$G$15)</f>
        <v>5.5000808811082198</v>
      </c>
      <c r="K582" s="9">
        <f>SUMPRODUCT($A582:$F582,Results!$B$16:$G$16)</f>
        <v>-7.7542367819201079</v>
      </c>
      <c r="L582" s="9">
        <f>SUMPRODUCT($A582:$F582,Results!$B$17:$G$17)</f>
        <v>23.400805561017293</v>
      </c>
      <c r="M582" s="9">
        <f>SUMPRODUCT($A582:$F582,Results!$B$18:$G$18)</f>
        <v>6.2432047607276395</v>
      </c>
      <c r="N582" s="9">
        <f>SUMPRODUCT($A582:$F582,Results!$B$19:$G$19)</f>
        <v>-8.3740792149632384</v>
      </c>
      <c r="O582" s="9">
        <f>SUMPRODUCT($A582:$F582,Results!$B$20:$G$20)</f>
        <v>0.48904110817420055</v>
      </c>
      <c r="P582" s="9" cm="1">
        <f t="array" ref="P582">SUMPRODUCT(J582:O582,TRANSPOSE(BQ$20:BQ$25))+$AI$20-$BQ$27</f>
        <v>22.665901468768226</v>
      </c>
      <c r="Q582" s="27" cm="1">
        <f t="array" ref="Q582">SUMPRODUCT(J582:O582,TRANSPOSE(EX$20:EX$25))+$AI$20-$EX$27</f>
        <v>7.6040528175175979</v>
      </c>
      <c r="R582" s="9">
        <f>I582-Results!$E$5*H582</f>
        <v>5.5417231351538963</v>
      </c>
      <c r="S582" s="9" cm="1">
        <f t="array" ref="S582">SUMPRODUCT(J582:O582,TRANSPOSE(AW$28:AW$33))+$AI$20-$AH$26</f>
        <v>19.3809419926177</v>
      </c>
      <c r="T582" s="9">
        <f>SUMPRODUCT(J582:O582,Results!K$9:P$9)</f>
        <v>8.8139778896428886</v>
      </c>
      <c r="U582" s="9">
        <f>SUMPRODUCT(J582:O582,Results!K$9:P$9)+$AI$20-$AH$31</f>
        <v>7.2317491685697348</v>
      </c>
      <c r="V582" s="9">
        <f t="shared" si="158"/>
        <v>-28.143155344105175</v>
      </c>
      <c r="W582" s="9">
        <f t="shared" si="160"/>
        <v>-13.081306692854545</v>
      </c>
      <c r="X582" s="9">
        <f t="shared" si="161"/>
        <v>-11.018977010490843</v>
      </c>
      <c r="Y582" s="9">
        <f t="shared" si="162"/>
        <v>-24.858195867954649</v>
      </c>
      <c r="Z582" s="9">
        <f t="shared" si="163"/>
        <v>-38.21947730242708</v>
      </c>
      <c r="AA582" s="9">
        <f t="shared" si="164"/>
        <v>-12.709003043906682</v>
      </c>
      <c r="AC582" s="9">
        <v>-12.979921390299245</v>
      </c>
      <c r="AD582" s="9">
        <v>-12.979921390299245</v>
      </c>
      <c r="AE582" s="9">
        <f t="shared" si="165"/>
        <v>-12.979921390299245</v>
      </c>
      <c r="AF582" s="9">
        <f t="shared" ca="1" si="159"/>
        <v>0.67457671225701377</v>
      </c>
    </row>
    <row r="583" spans="1:32">
      <c r="A583" s="6">
        <v>3.3396793602878145</v>
      </c>
      <c r="B583" s="6">
        <v>1.4692192106970354</v>
      </c>
      <c r="C583" s="6">
        <v>2.3798668173246016</v>
      </c>
      <c r="D583" s="6">
        <v>-1.0602784679954489</v>
      </c>
      <c r="E583" s="6">
        <v>3.2893263201730263</v>
      </c>
      <c r="F583" s="6">
        <v>6.117308912661735</v>
      </c>
      <c r="G583" s="6">
        <v>5.6557202593947578</v>
      </c>
      <c r="H583" s="6">
        <v>3.2546784402675493</v>
      </c>
      <c r="I583" s="40">
        <f>SUMPRODUCT(J583:O583,Results!B$12:G$12)+Results!$E$5*H583-AD583+AE583</f>
        <v>48.720113344650024</v>
      </c>
      <c r="J583" s="9">
        <f>SUMPRODUCT($A583:$F583,Results!$B$15:$G$15)</f>
        <v>26.349656815317758</v>
      </c>
      <c r="K583" s="9">
        <f>SUMPRODUCT($A583:$F583,Results!$B$16:$G$16)</f>
        <v>-10.878621802352297</v>
      </c>
      <c r="L583" s="9">
        <f>SUMPRODUCT($A583:$F583,Results!$B$17:$G$17)</f>
        <v>11.854002159197503</v>
      </c>
      <c r="M583" s="9">
        <f>SUMPRODUCT($A583:$F583,Results!$B$18:$G$18)</f>
        <v>-5.3433906589283069</v>
      </c>
      <c r="N583" s="9">
        <f>SUMPRODUCT($A583:$F583,Results!$B$19:$G$19)</f>
        <v>-11.024277248675858</v>
      </c>
      <c r="O583" s="9">
        <f>SUMPRODUCT($A583:$F583,Results!$B$20:$G$20)</f>
        <v>0.3044504922098632</v>
      </c>
      <c r="P583" s="9" cm="1">
        <f t="array" ref="P583">SUMPRODUCT(J583:O583,TRANSPOSE(BQ$20:BQ$25))+$AI$20-$BQ$27</f>
        <v>37.65618544016079</v>
      </c>
      <c r="Q583" s="27" cm="1">
        <f t="array" ref="Q583">SUMPRODUCT(J583:O583,TRANSPOSE(EX$20:EX$25))+$AI$20-$EX$27</f>
        <v>30.648363973596346</v>
      </c>
      <c r="R583" s="9">
        <f>I583-Results!$E$5*H583</f>
        <v>29.192042703044727</v>
      </c>
      <c r="S583" s="9" cm="1">
        <f t="array" ref="S583">SUMPRODUCT(J583:O583,TRANSPOSE(AW$28:AW$33))+$AI$20-$AH$26</f>
        <v>35.506846222049617</v>
      </c>
      <c r="T583" s="9">
        <f>SUMPRODUCT(J583:O583,Results!K$9:P$9)</f>
        <v>32.098750659309282</v>
      </c>
      <c r="U583" s="9">
        <f>SUMPRODUCT(J583:O583,Results!K$9:P$9)+$AI$20-$AH$31</f>
        <v>30.516521938236124</v>
      </c>
      <c r="V583" s="9">
        <f t="shared" si="158"/>
        <v>11.063927904489233</v>
      </c>
      <c r="W583" s="9">
        <f t="shared" si="160"/>
        <v>18.071749371053677</v>
      </c>
      <c r="X583" s="9">
        <f t="shared" si="161"/>
        <v>19.528070641605296</v>
      </c>
      <c r="Y583" s="9">
        <f t="shared" si="162"/>
        <v>13.213267122600406</v>
      </c>
      <c r="Z583" s="9">
        <f t="shared" si="163"/>
        <v>15.977889917559892</v>
      </c>
      <c r="AA583" s="9">
        <f t="shared" si="164"/>
        <v>18.203591406413899</v>
      </c>
      <c r="AC583" s="9">
        <v>18.131139101026363</v>
      </c>
      <c r="AD583" s="9">
        <v>18.131139101026363</v>
      </c>
      <c r="AE583" s="9">
        <f t="shared" si="165"/>
        <v>18.131139101026363</v>
      </c>
      <c r="AF583" s="9">
        <f t="shared" ca="1" si="159"/>
        <v>0.40261123337732196</v>
      </c>
    </row>
    <row r="584" spans="1:32">
      <c r="A584" s="6">
        <v>2.6361629558621367</v>
      </c>
      <c r="B584" s="6">
        <v>6.2397836152347468</v>
      </c>
      <c r="C584" s="6">
        <v>9.2447421677737296</v>
      </c>
      <c r="D584" s="6">
        <v>2.0998997087667468</v>
      </c>
      <c r="E584" s="6">
        <v>5.043017094936836</v>
      </c>
      <c r="F584" s="6">
        <v>1.7787830003087099</v>
      </c>
      <c r="G584" s="6">
        <v>1.8667465333704967</v>
      </c>
      <c r="H584" s="6">
        <v>-0.53429528575671181</v>
      </c>
      <c r="I584" s="40">
        <f>SUMPRODUCT(J584:O584,Results!B$12:G$12)+Results!$E$5*H584-AD584+AE584</f>
        <v>54.475502869043133</v>
      </c>
      <c r="J584" s="9">
        <f>SUMPRODUCT($A584:$F584,Results!$B$15:$G$15)</f>
        <v>29.252681303788485</v>
      </c>
      <c r="K584" s="9">
        <f>SUMPRODUCT($A584:$F584,Results!$B$16:$G$16)</f>
        <v>-21.874929427394864</v>
      </c>
      <c r="L584" s="9">
        <f>SUMPRODUCT($A584:$F584,Results!$B$17:$G$17)</f>
        <v>18.834311703612666</v>
      </c>
      <c r="M584" s="9">
        <f>SUMPRODUCT($A584:$F584,Results!$B$18:$G$18)</f>
        <v>-18.405722882595192</v>
      </c>
      <c r="N584" s="9">
        <f>SUMPRODUCT($A584:$F584,Results!$B$19:$G$19)</f>
        <v>-39.173235083663535</v>
      </c>
      <c r="O584" s="9">
        <f>SUMPRODUCT($A584:$F584,Results!$B$20:$G$20)</f>
        <v>12.785883960305245</v>
      </c>
      <c r="P584" s="9" cm="1">
        <f t="array" ref="P584">SUMPRODUCT(J584:O584,TRANSPOSE(BQ$20:BQ$25))+$AI$20-$BQ$27</f>
        <v>58.909391075663414</v>
      </c>
      <c r="Q584" s="27" cm="1">
        <f t="array" ref="Q584">SUMPRODUCT(J584:O584,TRANSPOSE(EX$20:EX$25))+$AI$20-$EX$27</f>
        <v>56.029389542983708</v>
      </c>
      <c r="R584" s="9">
        <f>I584-Results!$E$5*H584</f>
        <v>57.681274583583402</v>
      </c>
      <c r="S584" s="9" cm="1">
        <f t="array" ref="S584">SUMPRODUCT(J584:O584,TRANSPOSE(AW$28:AW$33))+$AI$20-$AH$26</f>
        <v>77.788226710931511</v>
      </c>
      <c r="T584" s="9">
        <f>SUMPRODUCT(J584:O584,Results!K$9:P$9)</f>
        <v>60.098935342782227</v>
      </c>
      <c r="U584" s="9">
        <f>SUMPRODUCT(J584:O584,Results!K$9:P$9)+$AI$20-$AH$31</f>
        <v>58.516706621709062</v>
      </c>
      <c r="V584" s="9">
        <f t="shared" si="158"/>
        <v>-4.4338882066202814</v>
      </c>
      <c r="W584" s="9">
        <f t="shared" si="160"/>
        <v>-1.5538866739405748</v>
      </c>
      <c r="X584" s="9">
        <f t="shared" si="161"/>
        <v>-3.2057717145402691</v>
      </c>
      <c r="Y584" s="9">
        <f t="shared" si="162"/>
        <v>-23.312723841888378</v>
      </c>
      <c r="Z584" s="9">
        <f t="shared" si="163"/>
        <v>21.733279441953002</v>
      </c>
      <c r="AA584" s="9">
        <f t="shared" si="164"/>
        <v>-4.041203752665929</v>
      </c>
      <c r="AC584" s="9">
        <v>-1.5860177357699357</v>
      </c>
      <c r="AD584" s="9">
        <v>-1.5860177357699357</v>
      </c>
      <c r="AE584" s="9">
        <f t="shared" si="165"/>
        <v>-1.5860177357699357</v>
      </c>
      <c r="AF584" s="9">
        <f t="shared" ca="1" si="159"/>
        <v>0.31399761075885724</v>
      </c>
    </row>
    <row r="585" spans="1:32">
      <c r="A585" s="6">
        <v>0.76625897067783189</v>
      </c>
      <c r="B585" s="6">
        <v>0.32018145202725462</v>
      </c>
      <c r="C585" s="6">
        <v>0.8450280939882675</v>
      </c>
      <c r="D585" s="6">
        <v>4.7320228207315473</v>
      </c>
      <c r="E585" s="6">
        <v>3.8343337013650847</v>
      </c>
      <c r="F585" s="6">
        <v>-1.72154249517504</v>
      </c>
      <c r="G585" s="6">
        <v>0.97066740804763996</v>
      </c>
      <c r="H585" s="6">
        <v>-1.4303744110795686</v>
      </c>
      <c r="I585" s="40">
        <f>SUMPRODUCT(J585:O585,Results!B$12:G$12)+Results!$E$5*H585-AD585+AE585</f>
        <v>55.108587270420145</v>
      </c>
      <c r="J585" s="9">
        <f>SUMPRODUCT($A585:$F585,Results!$B$15:$G$15)</f>
        <v>15.202033664890319</v>
      </c>
      <c r="K585" s="9">
        <f>SUMPRODUCT($A585:$F585,Results!$B$16:$G$16)</f>
        <v>-2.5413653171398805</v>
      </c>
      <c r="L585" s="9">
        <f>SUMPRODUCT($A585:$F585,Results!$B$17:$G$17)</f>
        <v>11.847952641168728</v>
      </c>
      <c r="M585" s="9">
        <f>SUMPRODUCT($A585:$F585,Results!$B$18:$G$18)</f>
        <v>-2.8925975603219518</v>
      </c>
      <c r="N585" s="9">
        <f>SUMPRODUCT($A585:$F585,Results!$B$19:$G$19)</f>
        <v>-16.085695498434802</v>
      </c>
      <c r="O585" s="9">
        <f>SUMPRODUCT($A585:$F585,Results!$B$20:$G$20)</f>
        <v>15.276557231783698</v>
      </c>
      <c r="P585" s="9" cm="1">
        <f t="array" ref="P585">SUMPRODUCT(J585:O585,TRANSPOSE(BQ$20:BQ$25))+$AI$20-$BQ$27</f>
        <v>48.107535087940541</v>
      </c>
      <c r="Q585" s="27" cm="1">
        <f t="array" ref="Q585">SUMPRODUCT(J585:O585,TRANSPOSE(EX$20:EX$25))+$AI$20-$EX$27</f>
        <v>63.18590571110056</v>
      </c>
      <c r="R585" s="9">
        <f>I585-Results!$E$5*H585</f>
        <v>63.690833736897559</v>
      </c>
      <c r="S585" s="9" cm="1">
        <f t="array" ref="S585">SUMPRODUCT(J585:O585,TRANSPOSE(AW$28:AW$33))+$AI$20-$AH$26</f>
        <v>35.795113621008781</v>
      </c>
      <c r="T585" s="9">
        <f>SUMPRODUCT(J585:O585,Results!K$9:P$9)</f>
        <v>64.720143864058585</v>
      </c>
      <c r="U585" s="9">
        <f>SUMPRODUCT(J585:O585,Results!K$9:P$9)+$AI$20-$AH$31</f>
        <v>63.137915142985435</v>
      </c>
      <c r="V585" s="9">
        <f t="shared" si="158"/>
        <v>7.0010521824796044</v>
      </c>
      <c r="W585" s="9">
        <f t="shared" si="160"/>
        <v>-8.0773184406804148</v>
      </c>
      <c r="X585" s="9">
        <f t="shared" si="161"/>
        <v>-8.5822464664774145</v>
      </c>
      <c r="Y585" s="9">
        <f t="shared" si="162"/>
        <v>19.313473649411364</v>
      </c>
      <c r="Z585" s="9">
        <f t="shared" si="163"/>
        <v>22.366363843330014</v>
      </c>
      <c r="AA585" s="9">
        <f t="shared" si="164"/>
        <v>-8.0293278725652897</v>
      </c>
      <c r="AC585" s="9">
        <v>-8.1615311054067377</v>
      </c>
      <c r="AD585" s="9">
        <v>-8.1615311054067377</v>
      </c>
      <c r="AE585" s="9">
        <f t="shared" si="165"/>
        <v>-8.1615311054067377</v>
      </c>
      <c r="AF585" s="9">
        <f t="shared" ca="1" si="159"/>
        <v>0.73888869438811622</v>
      </c>
    </row>
    <row r="586" spans="1:32">
      <c r="A586" s="6">
        <v>1.3939916744018277</v>
      </c>
      <c r="B586" s="6">
        <v>-3.6365694588051474</v>
      </c>
      <c r="C586" s="6">
        <v>2.2912975887785625</v>
      </c>
      <c r="D586" s="6">
        <v>2.5905998760167321</v>
      </c>
      <c r="E586" s="6">
        <v>1.6376258156983092</v>
      </c>
      <c r="F586" s="6">
        <v>2.6570196531086911</v>
      </c>
      <c r="G586" s="6">
        <v>6.0417065162709696</v>
      </c>
      <c r="H586" s="6">
        <v>3.6406646971437611</v>
      </c>
      <c r="I586" s="40">
        <f>SUMPRODUCT(J586:O586,Results!B$12:G$12)+Results!$E$5*H586-AD586+AE586</f>
        <v>52.561985147108587</v>
      </c>
      <c r="J586" s="9">
        <f>SUMPRODUCT($A586:$F586,Results!$B$15:$G$15)</f>
        <v>22.445554459130364</v>
      </c>
      <c r="K586" s="9">
        <f>SUMPRODUCT($A586:$F586,Results!$B$16:$G$16)</f>
        <v>-1.4360594946882357</v>
      </c>
      <c r="L586" s="9">
        <f>SUMPRODUCT($A586:$F586,Results!$B$17:$G$17)</f>
        <v>3.3273655195804412</v>
      </c>
      <c r="M586" s="9">
        <f>SUMPRODUCT($A586:$F586,Results!$B$18:$G$18)</f>
        <v>-6.7851502212073935</v>
      </c>
      <c r="N586" s="9">
        <f>SUMPRODUCT($A586:$F586,Results!$B$19:$G$19)</f>
        <v>-13.614266004149176</v>
      </c>
      <c r="O586" s="9">
        <f>SUMPRODUCT($A586:$F586,Results!$B$20:$G$20)</f>
        <v>-2.3472663965152809</v>
      </c>
      <c r="P586" s="9" cm="1">
        <f t="array" ref="P586">SUMPRODUCT(J586:O586,TRANSPOSE(BQ$20:BQ$25))+$AI$20-$BQ$27</f>
        <v>30.037092615168369</v>
      </c>
      <c r="Q586" s="27" cm="1">
        <f t="array" ref="Q586">SUMPRODUCT(J586:O586,TRANSPOSE(EX$20:EX$25))+$AI$20-$EX$27</f>
        <v>32.594668668510224</v>
      </c>
      <c r="R586" s="9">
        <f>I586-Results!$E$5*H586</f>
        <v>30.717996964246019</v>
      </c>
      <c r="S586" s="9" cm="1">
        <f t="array" ref="S586">SUMPRODUCT(J586:O586,TRANSPOSE(AW$28:AW$33))+$AI$20-$AH$26</f>
        <v>28.375946809942093</v>
      </c>
      <c r="T586" s="9">
        <f>SUMPRODUCT(J586:O586,Results!K$9:P$9)</f>
        <v>31.939086130886409</v>
      </c>
      <c r="U586" s="9">
        <f>SUMPRODUCT(J586:O586,Results!K$9:P$9)+$AI$20-$AH$31</f>
        <v>30.356857409813244</v>
      </c>
      <c r="V586" s="9">
        <f t="shared" si="158"/>
        <v>22.524892531940218</v>
      </c>
      <c r="W586" s="9">
        <f t="shared" si="160"/>
        <v>19.967316478598363</v>
      </c>
      <c r="X586" s="9">
        <f t="shared" si="161"/>
        <v>21.843988182862567</v>
      </c>
      <c r="Y586" s="9">
        <f t="shared" si="162"/>
        <v>24.186038337166494</v>
      </c>
      <c r="Z586" s="9">
        <f t="shared" si="163"/>
        <v>19.819761720018455</v>
      </c>
      <c r="AA586" s="9">
        <f t="shared" si="164"/>
        <v>22.205127737295342</v>
      </c>
      <c r="AC586" s="9">
        <v>19.989265540952701</v>
      </c>
      <c r="AD586" s="9">
        <v>19.989265540952701</v>
      </c>
      <c r="AE586" s="9">
        <f t="shared" si="165"/>
        <v>19.989265540952701</v>
      </c>
      <c r="AF586" s="9">
        <f t="shared" ca="1" si="159"/>
        <v>0.46239662910932255</v>
      </c>
    </row>
    <row r="587" spans="1:32">
      <c r="A587" s="6">
        <v>8.2197670072132585</v>
      </c>
      <c r="B587" s="6">
        <v>0.76940589494306721</v>
      </c>
      <c r="C587" s="6">
        <v>1.0856360787784174</v>
      </c>
      <c r="D587" s="6">
        <v>3.4113947185406661</v>
      </c>
      <c r="E587" s="6">
        <v>-0.3478552365275564</v>
      </c>
      <c r="F587" s="6">
        <v>1.5654786798050426</v>
      </c>
      <c r="G587" s="6">
        <v>0.74999950304664542</v>
      </c>
      <c r="H587" s="6">
        <v>-1.651042316080563</v>
      </c>
      <c r="I587" s="40">
        <f>SUMPRODUCT(J587:O587,Results!B$12:G$12)+Results!$E$5*H587-AD587+AE587</f>
        <v>10.830528751662975</v>
      </c>
      <c r="J587" s="9">
        <f>SUMPRODUCT($A587:$F587,Results!$B$15:$G$15)</f>
        <v>25.78142252654235</v>
      </c>
      <c r="K587" s="9">
        <f>SUMPRODUCT($A587:$F587,Results!$B$16:$G$16)</f>
        <v>-27.9208166479361</v>
      </c>
      <c r="L587" s="9">
        <f>SUMPRODUCT($A587:$F587,Results!$B$17:$G$17)</f>
        <v>-12.139747784379166</v>
      </c>
      <c r="M587" s="9">
        <f>SUMPRODUCT($A587:$F587,Results!$B$18:$G$18)</f>
        <v>0.98849859478674906</v>
      </c>
      <c r="N587" s="9">
        <f>SUMPRODUCT($A587:$F587,Results!$B$19:$G$19)</f>
        <v>-1.2996934906923636</v>
      </c>
      <c r="O587" s="9">
        <f>SUMPRODUCT($A587:$F587,Results!$B$20:$G$20)</f>
        <v>29.189284616082219</v>
      </c>
      <c r="P587" s="9" cm="1">
        <f t="array" ref="P587">SUMPRODUCT(J587:O587,TRANSPOSE(BQ$20:BQ$25))+$AI$20-$BQ$27</f>
        <v>19.703286773229856</v>
      </c>
      <c r="Q587" s="27" cm="1">
        <f t="array" ref="Q587">SUMPRODUCT(J587:O587,TRANSPOSE(EX$20:EX$25))+$AI$20-$EX$27</f>
        <v>20.467139616207</v>
      </c>
      <c r="R587" s="9">
        <f>I587-Results!$E$5*H587</f>
        <v>20.736782648146352</v>
      </c>
      <c r="S587" s="9" cm="1">
        <f t="array" ref="S587">SUMPRODUCT(J587:O587,TRANSPOSE(AW$28:AW$33))+$AI$20-$AH$26</f>
        <v>17.120939051227225</v>
      </c>
      <c r="T587" s="9">
        <f>SUMPRODUCT(J587:O587,Results!K$9:P$9)</f>
        <v>21.153904598421512</v>
      </c>
      <c r="U587" s="9">
        <f>SUMPRODUCT(J587:O587,Results!K$9:P$9)+$AI$20-$AH$31</f>
        <v>19.571675877348355</v>
      </c>
      <c r="V587" s="9">
        <f t="shared" si="158"/>
        <v>-8.8727580215668809</v>
      </c>
      <c r="W587" s="9">
        <f t="shared" si="160"/>
        <v>-9.6366108645440249</v>
      </c>
      <c r="X587" s="9">
        <f t="shared" si="161"/>
        <v>-9.9062538964833777</v>
      </c>
      <c r="Y587" s="9">
        <f t="shared" si="162"/>
        <v>-6.2904102995642504</v>
      </c>
      <c r="Z587" s="9">
        <f t="shared" si="163"/>
        <v>-21.911694675427157</v>
      </c>
      <c r="AA587" s="9">
        <f t="shared" si="164"/>
        <v>-8.7411471256853801</v>
      </c>
      <c r="AC587" s="9">
        <v>-9.6182509855738019</v>
      </c>
      <c r="AD587" s="9">
        <v>-9.6182509855738019</v>
      </c>
      <c r="AE587" s="9">
        <f t="shared" si="165"/>
        <v>-9.6182509855738019</v>
      </c>
      <c r="AF587" s="9">
        <f t="shared" ca="1" si="159"/>
        <v>0.35591328378453824</v>
      </c>
    </row>
    <row r="588" spans="1:32">
      <c r="A588" s="6">
        <v>-2.2647672167908821</v>
      </c>
      <c r="B588" s="6">
        <v>5.7297361902990076</v>
      </c>
      <c r="C588" s="6">
        <v>1.3721663604914045</v>
      </c>
      <c r="D588" s="6">
        <v>11.122337766565474</v>
      </c>
      <c r="E588" s="6">
        <v>5.697293299288031</v>
      </c>
      <c r="F588" s="6">
        <v>4.5372997033338072</v>
      </c>
      <c r="G588" s="6">
        <v>0.8851893144901205</v>
      </c>
      <c r="H588" s="6">
        <v>-1.5158525046370879</v>
      </c>
      <c r="I588" s="40">
        <f>SUMPRODUCT(J588:O588,Results!B$12:G$12)+Results!$E$5*H588-AD588+AE588</f>
        <v>60.681224876906725</v>
      </c>
      <c r="J588" s="9">
        <f>SUMPRODUCT($A588:$F588,Results!$B$15:$G$15)</f>
        <v>-2.0731854932403611</v>
      </c>
      <c r="K588" s="9">
        <f>SUMPRODUCT($A588:$F588,Results!$B$16:$G$16)</f>
        <v>0.60817930557927746</v>
      </c>
      <c r="L588" s="9">
        <f>SUMPRODUCT($A588:$F588,Results!$B$17:$G$17)</f>
        <v>43.480632057670434</v>
      </c>
      <c r="M588" s="9">
        <f>SUMPRODUCT($A588:$F588,Results!$B$18:$G$18)</f>
        <v>12.050402742269306</v>
      </c>
      <c r="N588" s="9">
        <f>SUMPRODUCT($A588:$F588,Results!$B$19:$G$19)</f>
        <v>-27.291724069001976</v>
      </c>
      <c r="O588" s="9">
        <f>SUMPRODUCT($A588:$F588,Results!$B$20:$G$20)</f>
        <v>20.091544177761577</v>
      </c>
      <c r="P588" s="9" cm="1">
        <f t="array" ref="P588">SUMPRODUCT(J588:O588,TRANSPOSE(BQ$20:BQ$25))+$AI$20-$BQ$27</f>
        <v>66.943324379167194</v>
      </c>
      <c r="Q588" s="27" cm="1">
        <f t="array" ref="Q588">SUMPRODUCT(J588:O588,TRANSPOSE(EX$20:EX$25))+$AI$20-$EX$27</f>
        <v>71.56091523148956</v>
      </c>
      <c r="R588" s="9">
        <f>I588-Results!$E$5*H588</f>
        <v>69.776339904729255</v>
      </c>
      <c r="S588" s="9" cm="1">
        <f t="array" ref="S588">SUMPRODUCT(J588:O588,TRANSPOSE(AW$28:AW$33))+$AI$20-$AH$26</f>
        <v>47.293492828796488</v>
      </c>
      <c r="T588" s="9">
        <f>SUMPRODUCT(J588:O588,Results!K$9:P$9)</f>
        <v>73.066739683794367</v>
      </c>
      <c r="U588" s="9">
        <f>SUMPRODUCT(J588:O588,Results!K$9:P$9)+$AI$20-$AH$31</f>
        <v>71.484510962721203</v>
      </c>
      <c r="V588" s="9">
        <f t="shared" si="158"/>
        <v>-6.2620995022604689</v>
      </c>
      <c r="W588" s="9">
        <f t="shared" si="160"/>
        <v>-10.879690354582834</v>
      </c>
      <c r="X588" s="9">
        <f t="shared" si="161"/>
        <v>-9.0951150278225299</v>
      </c>
      <c r="Y588" s="9">
        <f t="shared" si="162"/>
        <v>13.387732048110237</v>
      </c>
      <c r="Z588" s="9">
        <f t="shared" si="163"/>
        <v>27.939001449816594</v>
      </c>
      <c r="AA588" s="9">
        <f t="shared" si="164"/>
        <v>-10.803286085814477</v>
      </c>
      <c r="AC588" s="9">
        <v>-10.897226710780416</v>
      </c>
      <c r="AD588" s="9">
        <v>-10.897226710780416</v>
      </c>
      <c r="AE588" s="9">
        <f t="shared" si="165"/>
        <v>-10.897226710780416</v>
      </c>
      <c r="AF588" s="9">
        <f t="shared" ca="1" si="159"/>
        <v>0.5009973601396811</v>
      </c>
    </row>
    <row r="589" spans="1:32">
      <c r="A589" s="6">
        <v>7.2481044842607298</v>
      </c>
      <c r="B589" s="6">
        <v>6.5008974822708447</v>
      </c>
      <c r="C589" s="6">
        <v>-0.69174574891031659</v>
      </c>
      <c r="D589" s="6">
        <v>2.1689579078245385</v>
      </c>
      <c r="E589" s="6">
        <v>6.4439290710870658</v>
      </c>
      <c r="F589" s="6">
        <v>2.5190289132641759</v>
      </c>
      <c r="G589" s="6">
        <v>0.19045445137807981</v>
      </c>
      <c r="H589" s="6">
        <v>-2.2105873677491288</v>
      </c>
      <c r="I589" s="40">
        <f>SUMPRODUCT(J589:O589,Results!B$12:G$12)+Results!$E$5*H589-AD589+AE589</f>
        <v>71.238365654412689</v>
      </c>
      <c r="J589" s="9">
        <f>SUMPRODUCT($A589:$F589,Results!$B$15:$G$15)</f>
        <v>32.728979052460836</v>
      </c>
      <c r="K589" s="9">
        <f>SUMPRODUCT($A589:$F589,Results!$B$16:$G$16)</f>
        <v>-24.913114085437979</v>
      </c>
      <c r="L589" s="9">
        <f>SUMPRODUCT($A589:$F589,Results!$B$17:$G$17)</f>
        <v>17.71537424591093</v>
      </c>
      <c r="M589" s="9">
        <f>SUMPRODUCT($A589:$F589,Results!$B$18:$G$18)</f>
        <v>2.6874962904776036</v>
      </c>
      <c r="N589" s="9">
        <f>SUMPRODUCT($A589:$F589,Results!$B$19:$G$19)</f>
        <v>-8.9895275715310756</v>
      </c>
      <c r="O589" s="9">
        <f>SUMPRODUCT($A589:$F589,Results!$B$20:$G$20)</f>
        <v>36.203266640340651</v>
      </c>
      <c r="P589" s="9" cm="1">
        <f t="array" ref="P589">SUMPRODUCT(J589:O589,TRANSPOSE(BQ$20:BQ$25))+$AI$20-$BQ$27</f>
        <v>75.880117915318863</v>
      </c>
      <c r="Q589" s="27" cm="1">
        <f t="array" ref="Q589">SUMPRODUCT(J589:O589,TRANSPOSE(EX$20:EX$25))+$AI$20-$EX$27</f>
        <v>83.666530571854281</v>
      </c>
      <c r="R589" s="9">
        <f>I589-Results!$E$5*H589</f>
        <v>84.501889860907454</v>
      </c>
      <c r="S589" s="9" cm="1">
        <f t="array" ref="S589">SUMPRODUCT(J589:O589,TRANSPOSE(AW$28:AW$33))+$AI$20-$AH$26</f>
        <v>51.780554427896007</v>
      </c>
      <c r="T589" s="9">
        <f>SUMPRODUCT(J589:O589,Results!K$9:P$9)</f>
        <v>87.930514420292397</v>
      </c>
      <c r="U589" s="9">
        <f>SUMPRODUCT(J589:O589,Results!K$9:P$9)+$AI$20-$AH$31</f>
        <v>86.348285699219247</v>
      </c>
      <c r="V589" s="9">
        <f t="shared" si="158"/>
        <v>-4.6417522609061734</v>
      </c>
      <c r="W589" s="9">
        <f t="shared" si="160"/>
        <v>-12.428164917441592</v>
      </c>
      <c r="X589" s="9">
        <f t="shared" si="161"/>
        <v>-13.263524206494765</v>
      </c>
      <c r="Y589" s="9">
        <f t="shared" si="162"/>
        <v>19.457811226516682</v>
      </c>
      <c r="Z589" s="9">
        <f t="shared" si="163"/>
        <v>38.496142227322558</v>
      </c>
      <c r="AA589" s="9">
        <f t="shared" si="164"/>
        <v>-15.109920044806557</v>
      </c>
      <c r="AC589" s="9">
        <v>-12.472595424751631</v>
      </c>
      <c r="AD589" s="9">
        <v>-12.472595424751631</v>
      </c>
      <c r="AE589" s="9">
        <f t="shared" si="165"/>
        <v>-12.472595424751631</v>
      </c>
      <c r="AF589" s="9">
        <f t="shared" ca="1" si="159"/>
        <v>0.11633378029745367</v>
      </c>
    </row>
    <row r="590" spans="1:32">
      <c r="A590" s="6">
        <v>0.33861562513103771</v>
      </c>
      <c r="B590" s="6">
        <v>2.6698929641769873E-2</v>
      </c>
      <c r="C590" s="6">
        <v>11.039279912918673</v>
      </c>
      <c r="D590" s="6">
        <v>10.381257731159931</v>
      </c>
      <c r="E590" s="6">
        <v>3.1228707101622049</v>
      </c>
      <c r="F590" s="6">
        <v>1.6244089213757715</v>
      </c>
      <c r="G590" s="6">
        <v>4.0349580139721661</v>
      </c>
      <c r="H590" s="6">
        <v>1.6339161948449576</v>
      </c>
      <c r="I590" s="40">
        <f>SUMPRODUCT(J590:O590,Results!B$12:G$12)+Results!$E$5*H590-AD590+AE590</f>
        <v>70.893697302725002</v>
      </c>
      <c r="J590" s="9">
        <f>SUMPRODUCT($A590:$F590,Results!$B$15:$G$15)</f>
        <v>27.03881648808995</v>
      </c>
      <c r="K590" s="9">
        <f>SUMPRODUCT($A590:$F590,Results!$B$16:$G$16)</f>
        <v>-12.716445282667499</v>
      </c>
      <c r="L590" s="9">
        <f>SUMPRODUCT($A590:$F590,Results!$B$17:$G$17)</f>
        <v>16.858749862189743</v>
      </c>
      <c r="M590" s="9">
        <f>SUMPRODUCT($A590:$F590,Results!$B$18:$G$18)</f>
        <v>-17.443625877194016</v>
      </c>
      <c r="N590" s="9">
        <f>SUMPRODUCT($A590:$F590,Results!$B$19:$G$19)</f>
        <v>-51.624046813139714</v>
      </c>
      <c r="O590" s="9">
        <f>SUMPRODUCT($A590:$F590,Results!$B$20:$G$20)</f>
        <v>10.105614513246685</v>
      </c>
      <c r="P590" s="9" cm="1">
        <f t="array" ref="P590">SUMPRODUCT(J590:O590,TRANSPOSE(BQ$20:BQ$25))+$AI$20-$BQ$27</f>
        <v>60.832071423411101</v>
      </c>
      <c r="Q590" s="27" cm="1">
        <f t="array" ref="Q590">SUMPRODUCT(J590:O590,TRANSPOSE(EX$20:EX$25))+$AI$20-$EX$27</f>
        <v>62.049517036101662</v>
      </c>
      <c r="R590" s="9">
        <f>I590-Results!$E$5*H590</f>
        <v>61.090200133655259</v>
      </c>
      <c r="S590" s="9" cm="1">
        <f t="array" ref="S590">SUMPRODUCT(J590:O590,TRANSPOSE(AW$28:AW$33))+$AI$20-$AH$26</f>
        <v>82.634472307680866</v>
      </c>
      <c r="T590" s="9">
        <f>SUMPRODUCT(J590:O590,Results!K$9:P$9)</f>
        <v>62.451070557024273</v>
      </c>
      <c r="U590" s="9">
        <f>SUMPRODUCT(J590:O590,Results!K$9:P$9)+$AI$20-$AH$31</f>
        <v>60.868841835951116</v>
      </c>
      <c r="V590" s="9">
        <f t="shared" si="158"/>
        <v>10.061625879313901</v>
      </c>
      <c r="W590" s="9">
        <f t="shared" si="160"/>
        <v>8.84418026662334</v>
      </c>
      <c r="X590" s="9">
        <f t="shared" si="161"/>
        <v>9.8034971690697432</v>
      </c>
      <c r="Y590" s="9">
        <f t="shared" si="162"/>
        <v>-11.740775004955864</v>
      </c>
      <c r="Z590" s="9">
        <f t="shared" si="163"/>
        <v>38.151473875634871</v>
      </c>
      <c r="AA590" s="9">
        <f t="shared" si="164"/>
        <v>10.024855466773886</v>
      </c>
      <c r="AC590" s="9">
        <v>8.8316841990076682</v>
      </c>
      <c r="AD590" s="9">
        <v>8.8316841990076682</v>
      </c>
      <c r="AE590" s="9">
        <f t="shared" si="165"/>
        <v>8.8316841990076682</v>
      </c>
      <c r="AF590" s="9">
        <f t="shared" ca="1" si="159"/>
        <v>3.8676602974301089E-2</v>
      </c>
    </row>
    <row r="591" spans="1:32">
      <c r="A591" s="6">
        <v>11.915445761892046</v>
      </c>
      <c r="B591" s="6">
        <v>0.86786491011030154</v>
      </c>
      <c r="C591" s="6">
        <v>-0.34697483495651338</v>
      </c>
      <c r="D591" s="6">
        <v>1.9943386238749927</v>
      </c>
      <c r="E591" s="6">
        <v>6.6860318268466639</v>
      </c>
      <c r="F591" s="6">
        <v>3.2346919889391565</v>
      </c>
      <c r="G591" s="6">
        <v>2.6183978275131206</v>
      </c>
      <c r="H591" s="6">
        <v>0.21735600838591207</v>
      </c>
      <c r="I591" s="40">
        <f>SUMPRODUCT(J591:O591,Results!B$12:G$12)+Results!$E$5*H591-AD591+AE591</f>
        <v>109.42134666153886</v>
      </c>
      <c r="J591" s="9">
        <f>SUMPRODUCT($A591:$F591,Results!$B$15:$G$15)</f>
        <v>63.554524157212335</v>
      </c>
      <c r="K591" s="9">
        <f>SUMPRODUCT($A591:$F591,Results!$B$16:$G$16)</f>
        <v>-32.573638056212886</v>
      </c>
      <c r="L591" s="9">
        <f>SUMPRODUCT($A591:$F591,Results!$B$17:$G$17)</f>
        <v>3.4686524333241309</v>
      </c>
      <c r="M591" s="9">
        <f>SUMPRODUCT($A591:$F591,Results!$B$18:$G$18)</f>
        <v>-5.4552619814729368</v>
      </c>
      <c r="N591" s="9">
        <f>SUMPRODUCT($A591:$F591,Results!$B$19:$G$19)</f>
        <v>-9.7891722618592301</v>
      </c>
      <c r="O591" s="9">
        <f>SUMPRODUCT($A591:$F591,Results!$B$20:$G$20)</f>
        <v>38.596392470027688</v>
      </c>
      <c r="P591" s="9" cm="1">
        <f t="array" ref="P591">SUMPRODUCT(J591:O591,TRANSPOSE(BQ$20:BQ$25))+$AI$20-$BQ$27</f>
        <v>97.689659934041828</v>
      </c>
      <c r="Q591" s="27" cm="1">
        <f t="array" ref="Q591">SUMPRODUCT(J591:O591,TRANSPOSE(EX$20:EX$25))+$AI$20-$EX$27</f>
        <v>108.8775261015426</v>
      </c>
      <c r="R591" s="9">
        <f>I591-Results!$E$5*H591</f>
        <v>108.11721061122338</v>
      </c>
      <c r="S591" s="9" cm="1">
        <f t="array" ref="S591">SUMPRODUCT(J591:O591,TRANSPOSE(AW$28:AW$33))+$AI$20-$AH$26</f>
        <v>70.395006865498587</v>
      </c>
      <c r="T591" s="9">
        <f>SUMPRODUCT(J591:O591,Results!K$9:P$9)</f>
        <v>111.8323479791276</v>
      </c>
      <c r="U591" s="9">
        <f>SUMPRODUCT(J591:O591,Results!K$9:P$9)+$AI$20-$AH$31</f>
        <v>110.25011925805444</v>
      </c>
      <c r="V591" s="9">
        <f t="shared" si="158"/>
        <v>11.731686727497035</v>
      </c>
      <c r="W591" s="9">
        <f t="shared" si="160"/>
        <v>0.54382055999626289</v>
      </c>
      <c r="X591" s="9">
        <f t="shared" si="161"/>
        <v>1.3041360503154777</v>
      </c>
      <c r="Y591" s="9">
        <f t="shared" si="162"/>
        <v>39.026339796040276</v>
      </c>
      <c r="Z591" s="9">
        <f t="shared" si="163"/>
        <v>76.679123234448724</v>
      </c>
      <c r="AA591" s="9">
        <f t="shared" si="164"/>
        <v>-0.82877259651557722</v>
      </c>
      <c r="AC591" s="9">
        <v>0.5246929631135373</v>
      </c>
      <c r="AD591" s="9">
        <v>0.5246929631135373</v>
      </c>
      <c r="AE591" s="9">
        <f t="shared" si="165"/>
        <v>0.5246929631135373</v>
      </c>
      <c r="AF591" s="9">
        <f t="shared" ca="1" si="159"/>
        <v>6.2184693213958475E-2</v>
      </c>
    </row>
    <row r="592" spans="1:32">
      <c r="A592" s="6">
        <v>0.93251523089543265</v>
      </c>
      <c r="B592" s="6">
        <v>2.5926594263493996</v>
      </c>
      <c r="C592" s="6">
        <v>-0.82493403721381975</v>
      </c>
      <c r="D592" s="6">
        <v>3.347437175522765</v>
      </c>
      <c r="E592" s="6">
        <v>4.1503485681733139</v>
      </c>
      <c r="F592" s="6">
        <v>2.781452253071921</v>
      </c>
      <c r="G592" s="6">
        <v>4.0693410394552787</v>
      </c>
      <c r="H592" s="6">
        <v>1.6682992203280702</v>
      </c>
      <c r="I592" s="40">
        <f>SUMPRODUCT(J592:O592,Results!B$12:G$12)+Results!$E$5*H592-AD592+AE592</f>
        <v>59.858475813002372</v>
      </c>
      <c r="J592" s="9">
        <f>SUMPRODUCT($A592:$F592,Results!$B$15:$G$15)</f>
        <v>10.286644120038458</v>
      </c>
      <c r="K592" s="9">
        <f>SUMPRODUCT($A592:$F592,Results!$B$16:$G$16)</f>
        <v>-2.6281459092538317</v>
      </c>
      <c r="L592" s="9">
        <f>SUMPRODUCT($A592:$F592,Results!$B$17:$G$17)</f>
        <v>20.496812516678617</v>
      </c>
      <c r="M592" s="9">
        <f>SUMPRODUCT($A592:$F592,Results!$B$18:$G$18)</f>
        <v>5.1016553629411412</v>
      </c>
      <c r="N592" s="9">
        <f>SUMPRODUCT($A592:$F592,Results!$B$19:$G$19)</f>
        <v>-8.7620591701557569</v>
      </c>
      <c r="O592" s="9">
        <f>SUMPRODUCT($A592:$F592,Results!$B$20:$G$20)</f>
        <v>12.29988320240939</v>
      </c>
      <c r="P592" s="9" cm="1">
        <f t="array" ref="P592">SUMPRODUCT(J592:O592,TRANSPOSE(BQ$20:BQ$25))+$AI$20-$BQ$27</f>
        <v>44.988770456727828</v>
      </c>
      <c r="Q592" s="27" cm="1">
        <f t="array" ref="Q592">SUMPRODUCT(J592:O592,TRANSPOSE(EX$20:EX$25))+$AI$20-$EX$27</f>
        <v>50.588039441652143</v>
      </c>
      <c r="R592" s="9">
        <f>I592-Results!$E$5*H592</f>
        <v>49.848680491033946</v>
      </c>
      <c r="S592" s="9" cm="1">
        <f t="array" ref="S592">SUMPRODUCT(J592:O592,TRANSPOSE(AW$28:AW$33))+$AI$20-$AH$26</f>
        <v>26.543196768771921</v>
      </c>
      <c r="T592" s="9">
        <f>SUMPRODUCT(J592:O592,Results!K$9:P$9)</f>
        <v>52.222333437115594</v>
      </c>
      <c r="U592" s="9">
        <f>SUMPRODUCT(J592:O592,Results!K$9:P$9)+$AI$20-$AH$31</f>
        <v>50.64010471604243</v>
      </c>
      <c r="V592" s="9">
        <f t="shared" si="158"/>
        <v>14.869705356274544</v>
      </c>
      <c r="W592" s="9">
        <f t="shared" si="160"/>
        <v>9.2704363713502289</v>
      </c>
      <c r="X592" s="9">
        <f t="shared" si="161"/>
        <v>10.009795321968426</v>
      </c>
      <c r="Y592" s="9">
        <f t="shared" si="162"/>
        <v>33.315279044230451</v>
      </c>
      <c r="Z592" s="9">
        <f t="shared" si="163"/>
        <v>27.11625238591224</v>
      </c>
      <c r="AA592" s="9">
        <f t="shared" si="164"/>
        <v>9.2183710969599417</v>
      </c>
      <c r="AC592" s="9">
        <v>9.2525274925984604</v>
      </c>
      <c r="AD592" s="9">
        <v>9.2525274925984604</v>
      </c>
      <c r="AE592" s="9">
        <f t="shared" si="165"/>
        <v>9.2525274925984604</v>
      </c>
      <c r="AF592" s="9">
        <f t="shared" ca="1" si="159"/>
        <v>0.7861176370880627</v>
      </c>
    </row>
    <row r="593" spans="1:32">
      <c r="A593" s="6">
        <v>1.661697890097185E-2</v>
      </c>
      <c r="B593" s="6">
        <v>0.89110300820968658</v>
      </c>
      <c r="C593" s="6">
        <v>9.93529758333678</v>
      </c>
      <c r="D593" s="6">
        <v>0.85439580943164584</v>
      </c>
      <c r="E593" s="6">
        <v>6.9356111216920633</v>
      </c>
      <c r="F593" s="6">
        <v>4.2878839555613633</v>
      </c>
      <c r="G593" s="6">
        <v>3.8641250957783568</v>
      </c>
      <c r="H593" s="6">
        <v>1.4630832766511483</v>
      </c>
      <c r="I593" s="40">
        <f>SUMPRODUCT(J593:O593,Results!B$12:G$12)+Results!$E$5*H593-AD593+AE593</f>
        <v>83.737235588071485</v>
      </c>
      <c r="J593" s="9">
        <f>SUMPRODUCT($A593:$F593,Results!$B$15:$G$15)</f>
        <v>41.859553169789571</v>
      </c>
      <c r="K593" s="9">
        <f>SUMPRODUCT($A593:$F593,Results!$B$16:$G$16)</f>
        <v>-6.2978267420378282</v>
      </c>
      <c r="L593" s="9">
        <f>SUMPRODUCT($A593:$F593,Results!$B$17:$G$17)</f>
        <v>26.184763292636418</v>
      </c>
      <c r="M593" s="9">
        <f>SUMPRODUCT($A593:$F593,Results!$B$18:$G$18)</f>
        <v>-26.49769408307483</v>
      </c>
      <c r="N593" s="9">
        <f>SUMPRODUCT($A593:$F593,Results!$B$19:$G$19)</f>
        <v>-47.200215785340852</v>
      </c>
      <c r="O593" s="9">
        <f>SUMPRODUCT($A593:$F593,Results!$B$20:$G$20)</f>
        <v>-10.354897960526596</v>
      </c>
      <c r="P593" s="9" cm="1">
        <f t="array" ref="P593">SUMPRODUCT(J593:O593,TRANSPOSE(BQ$20:BQ$25))+$AI$20-$BQ$27</f>
        <v>78.561795178478548</v>
      </c>
      <c r="Q593" s="27" cm="1">
        <f t="array" ref="Q593">SUMPRODUCT(J593:O593,TRANSPOSE(EX$20:EX$25))+$AI$20-$EX$27</f>
        <v>76.039322274447329</v>
      </c>
      <c r="R593" s="9">
        <f>I593-Results!$E$5*H593</f>
        <v>74.9587359281646</v>
      </c>
      <c r="S593" s="9" cm="1">
        <f t="array" ref="S593">SUMPRODUCT(J593:O593,TRANSPOSE(AW$28:AW$33))+$AI$20-$AH$26</f>
        <v>94.730272127123712</v>
      </c>
      <c r="T593" s="9">
        <f>SUMPRODUCT(J593:O593,Results!K$9:P$9)</f>
        <v>78.598265786387302</v>
      </c>
      <c r="U593" s="9">
        <f>SUMPRODUCT(J593:O593,Results!K$9:P$9)+$AI$20-$AH$31</f>
        <v>77.016037065314151</v>
      </c>
      <c r="V593" s="9">
        <f t="shared" si="158"/>
        <v>5.1754404095929374</v>
      </c>
      <c r="W593" s="9">
        <f t="shared" si="160"/>
        <v>7.6979133136241558</v>
      </c>
      <c r="X593" s="9">
        <f t="shared" si="161"/>
        <v>8.7784996599068847</v>
      </c>
      <c r="Y593" s="9">
        <f t="shared" si="162"/>
        <v>-10.993036539052227</v>
      </c>
      <c r="Z593" s="9">
        <f t="shared" si="163"/>
        <v>50.995012160981354</v>
      </c>
      <c r="AA593" s="9">
        <f t="shared" si="164"/>
        <v>6.7211985227573336</v>
      </c>
      <c r="AC593" s="9">
        <v>7.6991476905846241</v>
      </c>
      <c r="AD593" s="9">
        <v>7.6991476905846241</v>
      </c>
      <c r="AE593" s="9">
        <f t="shared" si="165"/>
        <v>7.6991476905846241</v>
      </c>
      <c r="AF593" s="9">
        <f t="shared" ca="1" si="159"/>
        <v>0.21555656042296079</v>
      </c>
    </row>
    <row r="594" spans="1:32">
      <c r="A594" s="6">
        <v>-0.8953386961590728</v>
      </c>
      <c r="B594" s="6">
        <v>3.0716123247804865</v>
      </c>
      <c r="C594" s="6">
        <v>2.10313719104286</v>
      </c>
      <c r="D594" s="6">
        <v>12.005560288953612</v>
      </c>
      <c r="E594" s="6">
        <v>-1.3495511680283017</v>
      </c>
      <c r="F594" s="6">
        <v>2.0672366291700217</v>
      </c>
      <c r="G594" s="6">
        <v>-0.47733614234295973</v>
      </c>
      <c r="H594" s="6">
        <v>-2.8783779614701683</v>
      </c>
      <c r="I594" s="40">
        <f>SUMPRODUCT(J594:O594,Results!B$12:G$12)+Results!$E$5*H594-AD594+AE594</f>
        <v>-16.504621888417912</v>
      </c>
      <c r="J594" s="9">
        <f>SUMPRODUCT($A594:$F594,Results!$B$15:$G$15)</f>
        <v>-17.53142437789106</v>
      </c>
      <c r="K594" s="9">
        <f>SUMPRODUCT($A594:$F594,Results!$B$16:$G$16)</f>
        <v>-6.4972746234098233</v>
      </c>
      <c r="L594" s="9">
        <f>SUMPRODUCT($A594:$F594,Results!$B$17:$G$17)</f>
        <v>13.360662674127203</v>
      </c>
      <c r="M594" s="9">
        <f>SUMPRODUCT($A594:$F594,Results!$B$18:$G$18)</f>
        <v>14.654967242740952</v>
      </c>
      <c r="N594" s="9">
        <f>SUMPRODUCT($A594:$F594,Results!$B$19:$G$19)</f>
        <v>-14.426234992635775</v>
      </c>
      <c r="O594" s="9">
        <f>SUMPRODUCT($A594:$F594,Results!$B$20:$G$20)</f>
        <v>21.908292584275156</v>
      </c>
      <c r="P594" s="9" cm="1">
        <f t="array" ref="P594">SUMPRODUCT(J594:O594,TRANSPOSE(BQ$20:BQ$25))+$AI$20-$BQ$27</f>
        <v>2.7481048120035538</v>
      </c>
      <c r="Q594" s="27" cm="1">
        <f t="array" ref="Q594">SUMPRODUCT(J594:O594,TRANSPOSE(EX$20:EX$25))+$AI$20-$EX$27</f>
        <v>1.569606426891383</v>
      </c>
      <c r="R594" s="9">
        <f>I594-Results!$E$5*H594</f>
        <v>0.765645880403099</v>
      </c>
      <c r="S594" s="9" cm="1">
        <f t="array" ref="S594">SUMPRODUCT(J594:O594,TRANSPOSE(AW$28:AW$33))+$AI$20-$AH$26</f>
        <v>2.9764668399837078</v>
      </c>
      <c r="T594" s="9">
        <f>SUMPRODUCT(J594:O594,Results!K$9:P$9)</f>
        <v>0.64362849896129148</v>
      </c>
      <c r="U594" s="9">
        <f>SUMPRODUCT(J594:O594,Results!K$9:P$9)+$AI$20-$AH$31</f>
        <v>-0.93860022211186589</v>
      </c>
      <c r="V594" s="9">
        <f t="shared" si="158"/>
        <v>-19.252726700421466</v>
      </c>
      <c r="W594" s="9">
        <f t="shared" si="160"/>
        <v>-18.074228315309295</v>
      </c>
      <c r="X594" s="9">
        <f t="shared" si="161"/>
        <v>-17.270267768821011</v>
      </c>
      <c r="Y594" s="9">
        <f t="shared" si="162"/>
        <v>-19.48108872840162</v>
      </c>
      <c r="Z594" s="9">
        <f t="shared" si="163"/>
        <v>-49.24684531550804</v>
      </c>
      <c r="AA594" s="9">
        <f t="shared" si="164"/>
        <v>-15.566021666306046</v>
      </c>
      <c r="AC594" s="9">
        <v>-18.058286278123024</v>
      </c>
      <c r="AD594" s="9">
        <v>-18.058286278123024</v>
      </c>
      <c r="AE594" s="9">
        <f t="shared" si="165"/>
        <v>-18.058286278123024</v>
      </c>
      <c r="AF594" s="9">
        <f t="shared" ca="1" si="159"/>
        <v>0.6368744971035124</v>
      </c>
    </row>
    <row r="595" spans="1:32">
      <c r="A595" s="6">
        <v>5.4917048316633057</v>
      </c>
      <c r="B595" s="6">
        <v>5.5979560320860333</v>
      </c>
      <c r="C595" s="6">
        <v>12.867248137616679</v>
      </c>
      <c r="D595" s="6">
        <v>1.9661725092934177</v>
      </c>
      <c r="E595" s="6">
        <v>5.5871664225467672</v>
      </c>
      <c r="F595" s="6">
        <v>3.9849907464699683</v>
      </c>
      <c r="G595" s="6">
        <v>6.9476344537977877</v>
      </c>
      <c r="H595" s="6">
        <v>4.5465926346705796</v>
      </c>
      <c r="I595" s="40">
        <f>SUMPRODUCT(J595:O595,Results!B$12:G$12)+Results!$E$5*H595-AD595+AE595</f>
        <v>94.885023034437324</v>
      </c>
      <c r="J595" s="9">
        <f>SUMPRODUCT($A595:$F595,Results!$B$15:$G$15)</f>
        <v>49.419152880386271</v>
      </c>
      <c r="K595" s="9">
        <f>SUMPRODUCT($A595:$F595,Results!$B$16:$G$16)</f>
        <v>-32.817973652533965</v>
      </c>
      <c r="L595" s="9">
        <f>SUMPRODUCT($A595:$F595,Results!$B$17:$G$17)</f>
        <v>15.989540580186885</v>
      </c>
      <c r="M595" s="9">
        <f>SUMPRODUCT($A595:$F595,Results!$B$18:$G$18)</f>
        <v>-27.526892556867846</v>
      </c>
      <c r="N595" s="9">
        <f>SUMPRODUCT($A595:$F595,Results!$B$19:$G$19)</f>
        <v>-50.05193364533136</v>
      </c>
      <c r="O595" s="9">
        <f>SUMPRODUCT($A595:$F595,Results!$B$20:$G$20)</f>
        <v>13.314607210767811</v>
      </c>
      <c r="P595" s="9" cm="1">
        <f t="array" ref="P595">SUMPRODUCT(J595:O595,TRANSPOSE(BQ$20:BQ$25))+$AI$20-$BQ$27</f>
        <v>75.448574970634155</v>
      </c>
      <c r="Q595" s="27" cm="1">
        <f t="array" ref="Q595">SUMPRODUCT(J595:O595,TRANSPOSE(EX$20:EX$25))+$AI$20-$EX$27</f>
        <v>66.67187161512615</v>
      </c>
      <c r="R595" s="9">
        <f>I595-Results!$E$5*H595</f>
        <v>67.60546722641385</v>
      </c>
      <c r="S595" s="9" cm="1">
        <f t="array" ref="S595">SUMPRODUCT(J595:O595,TRANSPOSE(AW$28:AW$33))+$AI$20-$AH$26</f>
        <v>104.68518460871609</v>
      </c>
      <c r="T595" s="9">
        <f>SUMPRODUCT(J595:O595,Results!K$9:P$9)</f>
        <v>70.791812551133958</v>
      </c>
      <c r="U595" s="9">
        <f>SUMPRODUCT(J595:O595,Results!K$9:P$9)+$AI$20-$AH$31</f>
        <v>69.209583830060808</v>
      </c>
      <c r="V595" s="9">
        <f t="shared" si="158"/>
        <v>19.436448063803169</v>
      </c>
      <c r="W595" s="9">
        <f t="shared" si="160"/>
        <v>28.213151419311174</v>
      </c>
      <c r="X595" s="9">
        <f t="shared" si="161"/>
        <v>27.279555808023474</v>
      </c>
      <c r="Y595" s="9">
        <f t="shared" si="162"/>
        <v>-9.8001615742787607</v>
      </c>
      <c r="Z595" s="9">
        <f t="shared" si="163"/>
        <v>62.142799607347193</v>
      </c>
      <c r="AA595" s="9">
        <f t="shared" si="164"/>
        <v>25.675439204376516</v>
      </c>
      <c r="AC595" s="9">
        <v>28.221747563205611</v>
      </c>
      <c r="AD595" s="9">
        <v>28.221747563205611</v>
      </c>
      <c r="AE595" s="9">
        <f t="shared" si="165"/>
        <v>28.221747563205611</v>
      </c>
      <c r="AF595" s="9">
        <f t="shared" ca="1" si="159"/>
        <v>0.36199142245640181</v>
      </c>
    </row>
    <row r="596" spans="1:32">
      <c r="A596" s="6">
        <v>-1.4803030989811072</v>
      </c>
      <c r="B596" s="6">
        <v>2.1272949111843711</v>
      </c>
      <c r="C596" s="6">
        <v>0.40100899723332967</v>
      </c>
      <c r="D596" s="6">
        <v>2.8189474300926842</v>
      </c>
      <c r="E596" s="6">
        <v>3.6963400819206105</v>
      </c>
      <c r="F596" s="6">
        <v>1.9716499973468913</v>
      </c>
      <c r="G596" s="6">
        <v>1.6519293922555367</v>
      </c>
      <c r="H596" s="6">
        <v>-0.74911242687167179</v>
      </c>
      <c r="I596" s="40">
        <f>SUMPRODUCT(J596:O596,Results!B$12:G$12)+Results!$E$5*H596-AD596+AE596</f>
        <v>34.986988171071758</v>
      </c>
      <c r="J596" s="9">
        <f>SUMPRODUCT($A596:$F596,Results!$B$15:$G$15)</f>
        <v>3.548471171466697</v>
      </c>
      <c r="K596" s="9">
        <f>SUMPRODUCT($A596:$F596,Results!$B$16:$G$16)</f>
        <v>3.7012114025154781</v>
      </c>
      <c r="L596" s="9">
        <f>SUMPRODUCT($A596:$F596,Results!$B$17:$G$17)</f>
        <v>21.604503861327366</v>
      </c>
      <c r="M596" s="9">
        <f>SUMPRODUCT($A596:$F596,Results!$B$18:$G$18)</f>
        <v>1.8368787690850106</v>
      </c>
      <c r="N596" s="9">
        <f>SUMPRODUCT($A596:$F596,Results!$B$19:$G$19)</f>
        <v>-12.491906341176866</v>
      </c>
      <c r="O596" s="9">
        <f>SUMPRODUCT($A596:$F596,Results!$B$20:$G$20)</f>
        <v>3.0784030465114838</v>
      </c>
      <c r="P596" s="9" cm="1">
        <f t="array" ref="P596">SUMPRODUCT(J596:O596,TRANSPOSE(BQ$20:BQ$25))+$AI$20-$BQ$27</f>
        <v>35.038414520738534</v>
      </c>
      <c r="Q596" s="27" cm="1">
        <f t="array" ref="Q596">SUMPRODUCT(J596:O596,TRANSPOSE(EX$20:EX$25))+$AI$20-$EX$27</f>
        <v>39.958795427255282</v>
      </c>
      <c r="R596" s="9">
        <f>I596-Results!$E$5*H596</f>
        <v>39.481662732301785</v>
      </c>
      <c r="S596" s="9" cm="1">
        <f t="array" ref="S596">SUMPRODUCT(J596:O596,TRANSPOSE(AW$28:AW$33))+$AI$20-$AH$26</f>
        <v>23.890496922852066</v>
      </c>
      <c r="T596" s="9">
        <f>SUMPRODUCT(J596:O596,Results!K$9:P$9)</f>
        <v>41.393032782511433</v>
      </c>
      <c r="U596" s="9">
        <f>SUMPRODUCT(J596:O596,Results!K$9:P$9)+$AI$20-$AH$31</f>
        <v>39.810804061438276</v>
      </c>
      <c r="V596" s="9">
        <f t="shared" si="158"/>
        <v>-5.1426349666776616E-2</v>
      </c>
      <c r="W596" s="9">
        <f t="shared" si="160"/>
        <v>-4.9718072561835243</v>
      </c>
      <c r="X596" s="9">
        <f t="shared" si="161"/>
        <v>-4.4946745612300276</v>
      </c>
      <c r="Y596" s="9">
        <f t="shared" si="162"/>
        <v>11.096491248219692</v>
      </c>
      <c r="Z596" s="9">
        <f t="shared" si="163"/>
        <v>2.2447647439816265</v>
      </c>
      <c r="AA596" s="9">
        <f t="shared" si="164"/>
        <v>-4.823815890366518</v>
      </c>
      <c r="AC596" s="9">
        <v>-4.9977483019052329</v>
      </c>
      <c r="AD596" s="9">
        <v>-4.9977483019052329</v>
      </c>
      <c r="AE596" s="9">
        <f t="shared" si="165"/>
        <v>-4.9977483019052329</v>
      </c>
      <c r="AF596" s="9">
        <f t="shared" ca="1" si="159"/>
        <v>0.5675037576519355</v>
      </c>
    </row>
    <row r="597" spans="1:32">
      <c r="A597" s="6">
        <v>1.5305610958218006</v>
      </c>
      <c r="B597" s="6">
        <v>3.145917645383506</v>
      </c>
      <c r="C597" s="6">
        <v>2.063518859322798</v>
      </c>
      <c r="D597" s="6">
        <v>3.4720012963508249</v>
      </c>
      <c r="E597" s="6">
        <v>0.90336417092002752</v>
      </c>
      <c r="F597" s="6">
        <v>-0.33125800253086912</v>
      </c>
      <c r="G597" s="6">
        <v>-1.5618763018882895</v>
      </c>
      <c r="H597" s="6">
        <v>-3.9629181210154982</v>
      </c>
      <c r="I597" s="40">
        <f>SUMPRODUCT(J597:O597,Results!B$12:G$12)+Results!$E$5*H597-AD597+AE597</f>
        <v>-5.2579017185281387</v>
      </c>
      <c r="J597" s="9">
        <f>SUMPRODUCT($A597:$F597,Results!$B$15:$G$15)</f>
        <v>3.2540990210517307</v>
      </c>
      <c r="K597" s="9">
        <f>SUMPRODUCT($A597:$F597,Results!$B$16:$G$16)</f>
        <v>-10.832132339461767</v>
      </c>
      <c r="L597" s="9">
        <f>SUMPRODUCT($A597:$F597,Results!$B$17:$G$17)</f>
        <v>5.0607027812200958</v>
      </c>
      <c r="M597" s="9">
        <f>SUMPRODUCT($A597:$F597,Results!$B$18:$G$18)</f>
        <v>0.33669270751482566</v>
      </c>
      <c r="N597" s="9">
        <f>SUMPRODUCT($A597:$F597,Results!$B$19:$G$19)</f>
        <v>-10.262884859185712</v>
      </c>
      <c r="O597" s="9">
        <f>SUMPRODUCT($A597:$F597,Results!$B$20:$G$20)</f>
        <v>15.775514710406314</v>
      </c>
      <c r="P597" s="9" cm="1">
        <f t="array" ref="P597">SUMPRODUCT(J597:O597,TRANSPOSE(BQ$20:BQ$25))+$AI$20-$BQ$27</f>
        <v>14.035979140043302</v>
      </c>
      <c r="Q597" s="27" cm="1">
        <f t="array" ref="Q597">SUMPRODUCT(J597:O597,TRANSPOSE(EX$20:EX$25))+$AI$20-$EX$27</f>
        <v>17.232305884733776</v>
      </c>
      <c r="R597" s="9">
        <f>I597-Results!$E$5*H597</f>
        <v>18.519607007564851</v>
      </c>
      <c r="S597" s="9" cm="1">
        <f t="array" ref="S597">SUMPRODUCT(J597:O597,TRANSPOSE(AW$28:AW$33))+$AI$20-$AH$26</f>
        <v>15.665982508431341</v>
      </c>
      <c r="T597" s="9">
        <f>SUMPRODUCT(J597:O597,Results!K$9:P$9)</f>
        <v>18.812007859037998</v>
      </c>
      <c r="U597" s="9">
        <f>SUMPRODUCT(J597:O597,Results!K$9:P$9)+$AI$20-$AH$31</f>
        <v>17.22977913796484</v>
      </c>
      <c r="V597" s="9">
        <f t="shared" si="158"/>
        <v>-19.293880858571441</v>
      </c>
      <c r="W597" s="9">
        <f t="shared" si="160"/>
        <v>-22.490207603261915</v>
      </c>
      <c r="X597" s="9">
        <f t="shared" si="161"/>
        <v>-23.777508726092989</v>
      </c>
      <c r="Y597" s="9">
        <f t="shared" si="162"/>
        <v>-20.92388422695948</v>
      </c>
      <c r="Z597" s="9">
        <f t="shared" si="163"/>
        <v>-38.00012514561827</v>
      </c>
      <c r="AA597" s="9">
        <f t="shared" si="164"/>
        <v>-22.487680856492979</v>
      </c>
      <c r="AC597" s="9">
        <v>-22.524698211973323</v>
      </c>
      <c r="AD597" s="9">
        <v>-22.524698211973323</v>
      </c>
      <c r="AE597" s="9">
        <f t="shared" si="165"/>
        <v>-22.524698211973323</v>
      </c>
      <c r="AF597" s="9">
        <f t="shared" ca="1" si="159"/>
        <v>0.22064909264141452</v>
      </c>
    </row>
    <row r="598" spans="1:32">
      <c r="A598" s="6">
        <v>6.1393963371065237</v>
      </c>
      <c r="B598" s="6">
        <v>0.52980664337373562</v>
      </c>
      <c r="C598" s="6">
        <v>1.7552890274616033</v>
      </c>
      <c r="D598" s="6">
        <v>1.1995484394363456</v>
      </c>
      <c r="E598" s="6">
        <v>1.6134238071391724</v>
      </c>
      <c r="F598" s="6">
        <v>1.0502303481729358</v>
      </c>
      <c r="G598" s="6">
        <v>-0.83229821178217622</v>
      </c>
      <c r="H598" s="6">
        <v>-3.2333400309093845</v>
      </c>
      <c r="I598" s="40">
        <f>SUMPRODUCT(J598:O598,Results!B$12:G$12)+Results!$E$5*H598-AD598+AE598</f>
        <v>15.822497727721867</v>
      </c>
      <c r="J598" s="9">
        <f>SUMPRODUCT($A598:$F598,Results!$B$15:$G$15)</f>
        <v>28.793138154486378</v>
      </c>
      <c r="K598" s="9">
        <f>SUMPRODUCT($A598:$F598,Results!$B$16:$G$16)</f>
        <v>-20.245793088464591</v>
      </c>
      <c r="L598" s="9">
        <f>SUMPRODUCT($A598:$F598,Results!$B$17:$G$17)</f>
        <v>-4.9201978127216446</v>
      </c>
      <c r="M598" s="9">
        <f>SUMPRODUCT($A598:$F598,Results!$B$18:$G$18)</f>
        <v>-5.3357952471769865</v>
      </c>
      <c r="N598" s="9">
        <f>SUMPRODUCT($A598:$F598,Results!$B$19:$G$19)</f>
        <v>-7.015523191045304</v>
      </c>
      <c r="O598" s="9">
        <f>SUMPRODUCT($A598:$F598,Results!$B$20:$G$20)</f>
        <v>18.767436576768606</v>
      </c>
      <c r="P598" s="9" cm="1">
        <f t="array" ref="P598">SUMPRODUCT(J598:O598,TRANSPOSE(BQ$20:BQ$25))+$AI$20-$BQ$27</f>
        <v>31.489858339350072</v>
      </c>
      <c r="Q598" s="27" cm="1">
        <f t="array" ref="Q598">SUMPRODUCT(J598:O598,TRANSPOSE(EX$20:EX$25))+$AI$20-$EX$27</f>
        <v>34.779363832995273</v>
      </c>
      <c r="R598" s="9">
        <f>I598-Results!$E$5*H598</f>
        <v>35.222537913178172</v>
      </c>
      <c r="S598" s="9" cm="1">
        <f t="array" ref="S598">SUMPRODUCT(J598:O598,TRANSPOSE(AW$28:AW$33))+$AI$20-$AH$26</f>
        <v>29.103947853801671</v>
      </c>
      <c r="T598" s="9">
        <f>SUMPRODUCT(J598:O598,Results!K$9:P$9)</f>
        <v>36.232855538382594</v>
      </c>
      <c r="U598" s="9">
        <f>SUMPRODUCT(J598:O598,Results!K$9:P$9)+$AI$20-$AH$31</f>
        <v>34.650626817309444</v>
      </c>
      <c r="V598" s="9">
        <f t="shared" si="158"/>
        <v>-15.667360611628204</v>
      </c>
      <c r="W598" s="9">
        <f t="shared" si="160"/>
        <v>-18.956866105273406</v>
      </c>
      <c r="X598" s="9">
        <f t="shared" si="161"/>
        <v>-19.400040185456305</v>
      </c>
      <c r="Y598" s="9">
        <f t="shared" si="162"/>
        <v>-13.281450126079804</v>
      </c>
      <c r="Z598" s="9">
        <f t="shared" si="163"/>
        <v>-16.919725699368264</v>
      </c>
      <c r="AA598" s="9">
        <f t="shared" si="164"/>
        <v>-18.828129089587577</v>
      </c>
      <c r="AC598" s="9">
        <v>-18.964113864354175</v>
      </c>
      <c r="AD598" s="9">
        <v>-18.964113864354175</v>
      </c>
      <c r="AE598" s="9">
        <f t="shared" si="165"/>
        <v>-18.964113864354175</v>
      </c>
      <c r="AF598" s="9">
        <f t="shared" ca="1" si="159"/>
        <v>0.96220232400499905</v>
      </c>
    </row>
    <row r="599" spans="1:32">
      <c r="A599" s="6">
        <v>1.5131908154317149</v>
      </c>
      <c r="B599" s="6">
        <v>1.8822369979167553</v>
      </c>
      <c r="C599" s="6">
        <v>4.6656190334813452</v>
      </c>
      <c r="D599" s="6">
        <v>-0.95984346212610727</v>
      </c>
      <c r="E599" s="6">
        <v>2.8117708542056565</v>
      </c>
      <c r="F599" s="6">
        <v>-2.849058847197369</v>
      </c>
      <c r="G599" s="6">
        <v>-1.3605917703275512</v>
      </c>
      <c r="H599" s="6">
        <v>-3.7616335894547595</v>
      </c>
      <c r="I599" s="40">
        <f>SUMPRODUCT(J599:O599,Results!B$12:G$12)+Results!$E$5*H599-AD599+AE599</f>
        <v>16.211241818360776</v>
      </c>
      <c r="J599" s="9">
        <f>SUMPRODUCT($A599:$F599,Results!$B$15:$G$15)</f>
        <v>19.775688661051426</v>
      </c>
      <c r="K599" s="9">
        <f>SUMPRODUCT($A599:$F599,Results!$B$16:$G$16)</f>
        <v>-10.119277141131654</v>
      </c>
      <c r="L599" s="9">
        <f>SUMPRODUCT($A599:$F599,Results!$B$17:$G$17)</f>
        <v>1.7071029710149119</v>
      </c>
      <c r="M599" s="9">
        <f>SUMPRODUCT($A599:$F599,Results!$B$18:$G$18)</f>
        <v>-16.140478725959667</v>
      </c>
      <c r="N599" s="9">
        <f>SUMPRODUCT($A599:$F599,Results!$B$19:$G$19)</f>
        <v>-19.273066456075419</v>
      </c>
      <c r="O599" s="9">
        <f>SUMPRODUCT($A599:$F599,Results!$B$20:$G$20)</f>
        <v>5.9869545078572708</v>
      </c>
      <c r="P599" s="9" cm="1">
        <f t="array" ref="P599">SUMPRODUCT(J599:O599,TRANSPOSE(BQ$20:BQ$25))+$AI$20-$BQ$27</f>
        <v>28.452741903806121</v>
      </c>
      <c r="Q599" s="27" cm="1">
        <f t="array" ref="Q599">SUMPRODUCT(J599:O599,TRANSPOSE(EX$20:EX$25))+$AI$20-$EX$27</f>
        <v>36.191561939630006</v>
      </c>
      <c r="R599" s="9">
        <f>I599-Results!$E$5*H599</f>
        <v>38.781043355089331</v>
      </c>
      <c r="S599" s="9" cm="1">
        <f t="array" ref="S599">SUMPRODUCT(J599:O599,TRANSPOSE(AW$28:AW$33))+$AI$20-$AH$26</f>
        <v>39.016190266347152</v>
      </c>
      <c r="T599" s="9">
        <f>SUMPRODUCT(J599:O599,Results!K$9:P$9)</f>
        <v>39.160535277550906</v>
      </c>
      <c r="U599" s="9">
        <f>SUMPRODUCT(J599:O599,Results!K$9:P$9)+$AI$20-$AH$31</f>
        <v>37.578306556477742</v>
      </c>
      <c r="V599" s="9">
        <f t="shared" si="158"/>
        <v>-12.241500085445345</v>
      </c>
      <c r="W599" s="9">
        <f t="shared" si="160"/>
        <v>-19.98032012126923</v>
      </c>
      <c r="X599" s="9">
        <f t="shared" si="161"/>
        <v>-22.569801536728555</v>
      </c>
      <c r="Y599" s="9">
        <f t="shared" si="162"/>
        <v>-22.804948447986376</v>
      </c>
      <c r="Z599" s="9">
        <f t="shared" si="163"/>
        <v>-16.530981608729356</v>
      </c>
      <c r="AA599" s="9">
        <f t="shared" si="164"/>
        <v>-21.367064738116966</v>
      </c>
      <c r="AC599" s="9">
        <v>-20.063987015714986</v>
      </c>
      <c r="AD599" s="9">
        <v>-20.063987015714986</v>
      </c>
      <c r="AE599" s="9">
        <f t="shared" si="165"/>
        <v>-20.063987015714986</v>
      </c>
      <c r="AF599" s="9">
        <f t="shared" ca="1" si="159"/>
        <v>0.54414555578219426</v>
      </c>
    </row>
    <row r="600" spans="1:32">
      <c r="A600" s="6">
        <v>2.4423340263691387</v>
      </c>
      <c r="B600" s="6">
        <v>-1.1492170859134863</v>
      </c>
      <c r="C600" s="6">
        <v>4.5520573898667251</v>
      </c>
      <c r="D600" s="6">
        <v>5.0032476184154735</v>
      </c>
      <c r="E600" s="6">
        <v>2.4654787685648096</v>
      </c>
      <c r="F600" s="6">
        <v>3.0501358952278865</v>
      </c>
      <c r="G600" s="6">
        <v>5.9857171555677162</v>
      </c>
      <c r="H600" s="6">
        <v>3.5846753364405077</v>
      </c>
      <c r="I600" s="40">
        <f>SUMPRODUCT(J600:O600,Results!B$12:G$12)+Results!$E$5*H600-AD600+AE600</f>
        <v>65.499816126317015</v>
      </c>
      <c r="J600" s="9">
        <f>SUMPRODUCT($A600:$F600,Results!$B$15:$G$15)</f>
        <v>26.260794160448476</v>
      </c>
      <c r="K600" s="9">
        <f>SUMPRODUCT($A600:$F600,Results!$B$16:$G$16)</f>
        <v>-9.8857952173933583</v>
      </c>
      <c r="L600" s="9">
        <f>SUMPRODUCT($A600:$F600,Results!$B$17:$G$17)</f>
        <v>8.4665472301763263</v>
      </c>
      <c r="M600" s="9">
        <f>SUMPRODUCT($A600:$F600,Results!$B$18:$G$18)</f>
        <v>-7.9150520853299522</v>
      </c>
      <c r="N600" s="9">
        <f>SUMPRODUCT($A600:$F600,Results!$B$19:$G$19)</f>
        <v>-23.614213724042273</v>
      </c>
      <c r="O600" s="9">
        <f>SUMPRODUCT($A600:$F600,Results!$B$20:$G$20)</f>
        <v>7.4617473173472</v>
      </c>
      <c r="P600" s="9" cm="1">
        <f t="array" ref="P600">SUMPRODUCT(J600:O600,TRANSPOSE(BQ$20:BQ$25))+$AI$20-$BQ$27</f>
        <v>44.447279356176615</v>
      </c>
      <c r="Q600" s="27" cm="1">
        <f t="array" ref="Q600">SUMPRODUCT(J600:O600,TRANSPOSE(EX$20:EX$25))+$AI$20-$EX$27</f>
        <v>45.484103078851007</v>
      </c>
      <c r="R600" s="9">
        <f>I600-Results!$E$5*H600</f>
        <v>43.991764107673973</v>
      </c>
      <c r="S600" s="9" cm="1">
        <f t="array" ref="S600">SUMPRODUCT(J600:O600,TRANSPOSE(AW$28:AW$33))+$AI$20-$AH$26</f>
        <v>47.14067129267454</v>
      </c>
      <c r="T600" s="9">
        <f>SUMPRODUCT(J600:O600,Results!K$9:P$9)</f>
        <v>45.642946393066914</v>
      </c>
      <c r="U600" s="9">
        <f>SUMPRODUCT(J600:O600,Results!K$9:P$9)+$AI$20-$AH$31</f>
        <v>44.060717671993757</v>
      </c>
      <c r="V600" s="9">
        <f t="shared" si="158"/>
        <v>21.052536770140399</v>
      </c>
      <c r="W600" s="9">
        <f t="shared" si="160"/>
        <v>20.015713047466008</v>
      </c>
      <c r="X600" s="9">
        <f t="shared" si="161"/>
        <v>21.508052018643042</v>
      </c>
      <c r="Y600" s="9">
        <f t="shared" si="162"/>
        <v>18.359144833642475</v>
      </c>
      <c r="Z600" s="9">
        <f t="shared" si="163"/>
        <v>32.757592699226883</v>
      </c>
      <c r="AA600" s="9">
        <f t="shared" si="164"/>
        <v>21.439098454323258</v>
      </c>
      <c r="AC600" s="9">
        <v>20.033302534732016</v>
      </c>
      <c r="AD600" s="9">
        <v>20.033302534732016</v>
      </c>
      <c r="AE600" s="9">
        <f t="shared" si="165"/>
        <v>20.033302534732016</v>
      </c>
      <c r="AF600" s="9">
        <f t="shared" ca="1" si="159"/>
        <v>0.56442818350992596</v>
      </c>
    </row>
    <row r="601" spans="1:32">
      <c r="A601" s="6">
        <v>0.7570430595437444</v>
      </c>
      <c r="B601" s="6">
        <v>-4.1486670116515896</v>
      </c>
      <c r="C601" s="6">
        <v>-1.2352099535578305</v>
      </c>
      <c r="D601" s="6">
        <v>2.717356947905297</v>
      </c>
      <c r="E601" s="6">
        <v>3.4684299070270419</v>
      </c>
      <c r="F601" s="6">
        <v>8.5097937047561807</v>
      </c>
      <c r="G601" s="6">
        <v>1.0378681011097033</v>
      </c>
      <c r="H601" s="6">
        <v>-1.3631737180175052</v>
      </c>
      <c r="I601" s="40">
        <f>SUMPRODUCT(J601:O601,Results!B$12:G$12)+Results!$E$5*H601-AD601+AE601</f>
        <v>30.821599573853057</v>
      </c>
      <c r="J601" s="9">
        <f>SUMPRODUCT($A601:$F601,Results!$B$15:$G$15)</f>
        <v>23.066371517793346</v>
      </c>
      <c r="K601" s="9">
        <f>SUMPRODUCT($A601:$F601,Results!$B$16:$G$16)</f>
        <v>7.0059484544163251</v>
      </c>
      <c r="L601" s="9">
        <f>SUMPRODUCT($A601:$F601,Results!$B$17:$G$17)</f>
        <v>18.706273903629231</v>
      </c>
      <c r="M601" s="9">
        <f>SUMPRODUCT($A601:$F601,Results!$B$18:$G$18)</f>
        <v>3.7051376436132935</v>
      </c>
      <c r="N601" s="9">
        <f>SUMPRODUCT($A601:$F601,Results!$B$19:$G$19)</f>
        <v>-6.6413698589873089</v>
      </c>
      <c r="O601" s="9">
        <f>SUMPRODUCT($A601:$F601,Results!$B$20:$G$20)</f>
        <v>-8.9930757779467392</v>
      </c>
      <c r="P601" s="9" cm="1">
        <f t="array" ref="P601">SUMPRODUCT(J601:O601,TRANSPOSE(BQ$20:BQ$25))+$AI$20-$BQ$27</f>
        <v>46.514820931191998</v>
      </c>
      <c r="Q601" s="27" cm="1">
        <f t="array" ref="Q601">SUMPRODUCT(J601:O601,TRANSPOSE(EX$20:EX$25))+$AI$20-$EX$27</f>
        <v>44.017040994569157</v>
      </c>
      <c r="R601" s="9">
        <f>I601-Results!$E$5*H601</f>
        <v>39.000641881958089</v>
      </c>
      <c r="S601" s="9" cm="1">
        <f t="array" ref="S601">SUMPRODUCT(J601:O601,TRANSPOSE(AW$28:AW$33))+$AI$20-$AH$26</f>
        <v>25.336148467152547</v>
      </c>
      <c r="T601" s="9">
        <f>SUMPRODUCT(J601:O601,Results!K$9:P$9)</f>
        <v>42.449560720908053</v>
      </c>
      <c r="U601" s="9">
        <f>SUMPRODUCT(J601:O601,Results!K$9:P$9)+$AI$20-$AH$31</f>
        <v>40.867331999834903</v>
      </c>
      <c r="V601" s="9">
        <f t="shared" si="158"/>
        <v>-15.693221357338942</v>
      </c>
      <c r="W601" s="9">
        <f t="shared" si="160"/>
        <v>-13.195441420716101</v>
      </c>
      <c r="X601" s="9">
        <f t="shared" si="161"/>
        <v>-8.1790423081050321</v>
      </c>
      <c r="Y601" s="9">
        <f t="shared" si="162"/>
        <v>5.4854511067005092</v>
      </c>
      <c r="Z601" s="9">
        <f t="shared" si="163"/>
        <v>-1.9206238532370747</v>
      </c>
      <c r="AA601" s="9">
        <f t="shared" si="164"/>
        <v>-10.045732425981846</v>
      </c>
      <c r="AC601" s="9">
        <v>-13.099230504926261</v>
      </c>
      <c r="AD601" s="9">
        <v>-13.099230504926261</v>
      </c>
      <c r="AE601" s="9">
        <f t="shared" si="165"/>
        <v>-13.099230504926261</v>
      </c>
      <c r="AF601" s="9">
        <f t="shared" ca="1" si="159"/>
        <v>0.45894242298130716</v>
      </c>
    </row>
    <row r="602" spans="1:32">
      <c r="A602" s="6">
        <v>5.9174152932288333</v>
      </c>
      <c r="B602" s="6">
        <v>-0.26393208528725115</v>
      </c>
      <c r="C602" s="6">
        <v>0.14037287978479634</v>
      </c>
      <c r="D602" s="6">
        <v>0.6584763210810477</v>
      </c>
      <c r="E602" s="6">
        <v>2.0000189674400568</v>
      </c>
      <c r="F602" s="6">
        <v>-2.4548119835661937</v>
      </c>
      <c r="G602" s="6">
        <v>8.3214944817265017</v>
      </c>
      <c r="H602" s="6">
        <v>5.9204526625992937</v>
      </c>
      <c r="I602" s="40">
        <f>SUMPRODUCT(J602:O602,Results!B$12:G$12)+Results!$E$5*H602-AD602+AE602</f>
        <v>83.026089374026256</v>
      </c>
      <c r="J602" s="9">
        <f>SUMPRODUCT($A602:$F602,Results!$B$15:$G$15)</f>
        <v>28.226194418392932</v>
      </c>
      <c r="K602" s="9">
        <f>SUMPRODUCT($A602:$F602,Results!$B$16:$G$16)</f>
        <v>-17.205088708639003</v>
      </c>
      <c r="L602" s="9">
        <f>SUMPRODUCT($A602:$F602,Results!$B$17:$G$17)</f>
        <v>-9.0305170100086016</v>
      </c>
      <c r="M602" s="9">
        <f>SUMPRODUCT($A602:$F602,Results!$B$18:$G$18)</f>
        <v>-6.1531911474620493</v>
      </c>
      <c r="N602" s="9">
        <f>SUMPRODUCT($A602:$F602,Results!$B$19:$G$19)</f>
        <v>-3.2396912717529354</v>
      </c>
      <c r="O602" s="9">
        <f>SUMPRODUCT($A602:$F602,Results!$B$20:$G$20)</f>
        <v>22.255826391682202</v>
      </c>
      <c r="P602" s="9" cm="1">
        <f t="array" ref="P602">SUMPRODUCT(J602:O602,TRANSPOSE(BQ$20:BQ$25))+$AI$20-$BQ$27</f>
        <v>33.091802469442435</v>
      </c>
      <c r="Q602" s="27" cm="1">
        <f t="array" ref="Q602">SUMPRODUCT(J602:O602,TRANSPOSE(EX$20:EX$25))+$AI$20-$EX$27</f>
        <v>45.881769600766546</v>
      </c>
      <c r="R602" s="9">
        <f>I602-Results!$E$5*H602</f>
        <v>47.503373398430497</v>
      </c>
      <c r="S602" s="9" cm="1">
        <f t="array" ref="S602">SUMPRODUCT(J602:O602,TRANSPOSE(AW$28:AW$33))+$AI$20-$AH$26</f>
        <v>24.753954943194316</v>
      </c>
      <c r="T602" s="9">
        <f>SUMPRODUCT(J602:O602,Results!K$9:P$9)</f>
        <v>47.792071487136418</v>
      </c>
      <c r="U602" s="9">
        <f>SUMPRODUCT(J602:O602,Results!K$9:P$9)+$AI$20-$AH$31</f>
        <v>46.209842766063261</v>
      </c>
      <c r="V602" s="9">
        <f t="shared" si="158"/>
        <v>49.934286904583821</v>
      </c>
      <c r="W602" s="9">
        <f t="shared" si="160"/>
        <v>37.14431977325971</v>
      </c>
      <c r="X602" s="9">
        <f t="shared" si="161"/>
        <v>35.522715975595759</v>
      </c>
      <c r="Y602" s="9">
        <f t="shared" si="162"/>
        <v>58.27213443083194</v>
      </c>
      <c r="Z602" s="9">
        <f t="shared" si="163"/>
        <v>50.283865946936125</v>
      </c>
      <c r="AA602" s="9">
        <f t="shared" si="164"/>
        <v>36.816246607962995</v>
      </c>
      <c r="AC602" s="9">
        <v>37.074771507343286</v>
      </c>
      <c r="AD602" s="9">
        <v>37.074771507343286</v>
      </c>
      <c r="AE602" s="9">
        <f t="shared" si="165"/>
        <v>37.074771507343286</v>
      </c>
      <c r="AF602" s="9">
        <f t="shared" ca="1" si="159"/>
        <v>0.38269406177802168</v>
      </c>
    </row>
    <row r="603" spans="1:32">
      <c r="A603" s="6">
        <v>0.32721874618363866</v>
      </c>
      <c r="B603" s="6">
        <v>3.148480592931548</v>
      </c>
      <c r="C603" s="6">
        <v>-0.99050262502885444</v>
      </c>
      <c r="D603" s="6">
        <v>2.7538272904052445</v>
      </c>
      <c r="E603" s="6">
        <v>-0.78978404897663912</v>
      </c>
      <c r="F603" s="6">
        <v>-3.6652477861991543E-2</v>
      </c>
      <c r="G603" s="6">
        <v>-1.0143329806172363</v>
      </c>
      <c r="H603" s="6">
        <v>-3.4153747997444448</v>
      </c>
      <c r="I603" s="40">
        <f>SUMPRODUCT(J603:O603,Results!B$12:G$12)+Results!$E$5*H603-AD603+AE603</f>
        <v>-28.187119953818378</v>
      </c>
      <c r="J603" s="9">
        <f>SUMPRODUCT($A603:$F603,Results!$B$15:$G$15)</f>
        <v>-12.24689359318946</v>
      </c>
      <c r="K603" s="9">
        <f>SUMPRODUCT($A603:$F603,Results!$B$16:$G$16)</f>
        <v>-4.8698544630875187</v>
      </c>
      <c r="L603" s="9">
        <f>SUMPRODUCT($A603:$F603,Results!$B$17:$G$17)</f>
        <v>2.9276556923409758</v>
      </c>
      <c r="M603" s="9">
        <f>SUMPRODUCT($A603:$F603,Results!$B$18:$G$18)</f>
        <v>9.4138641725583447</v>
      </c>
      <c r="N603" s="9">
        <f>SUMPRODUCT($A603:$F603,Results!$B$19:$G$19)</f>
        <v>3.3891704153003928</v>
      </c>
      <c r="O603" s="9">
        <f>SUMPRODUCT($A603:$F603,Results!$B$20:$G$20)</f>
        <v>12.846292714400061</v>
      </c>
      <c r="P603" s="9" cm="1">
        <f t="array" ref="P603">SUMPRODUCT(J603:O603,TRANSPOSE(BQ$20:BQ$25))+$AI$20-$BQ$27</f>
        <v>-10.456244251778038</v>
      </c>
      <c r="Q603" s="27" cm="1">
        <f t="array" ref="Q603">SUMPRODUCT(J603:O603,TRANSPOSE(EX$20:EX$25))+$AI$20-$EX$27</f>
        <v>-8.8078365467269641</v>
      </c>
      <c r="R603" s="9">
        <f>I603-Results!$E$5*H603</f>
        <v>-7.6948711553517093</v>
      </c>
      <c r="S603" s="9" cm="1">
        <f t="array" ref="S603">SUMPRODUCT(J603:O603,TRANSPOSE(AW$28:AW$33))+$AI$20-$AH$26</f>
        <v>-14.650197355276514</v>
      </c>
      <c r="T603" s="9">
        <f>SUMPRODUCT(J603:O603,Results!K$9:P$9)</f>
        <v>-7.9615236916057519</v>
      </c>
      <c r="U603" s="9">
        <f>SUMPRODUCT(J603:O603,Results!K$9:P$9)+$AI$20-$AH$31</f>
        <v>-9.5437524126789093</v>
      </c>
      <c r="V603" s="9">
        <f t="shared" si="158"/>
        <v>-17.73087570204034</v>
      </c>
      <c r="W603" s="9">
        <f t="shared" si="160"/>
        <v>-19.379283407091414</v>
      </c>
      <c r="X603" s="9">
        <f t="shared" si="161"/>
        <v>-20.492248798466669</v>
      </c>
      <c r="Y603" s="9">
        <f t="shared" si="162"/>
        <v>-13.536922598541864</v>
      </c>
      <c r="Z603" s="9">
        <f t="shared" si="163"/>
        <v>-60.929343380908506</v>
      </c>
      <c r="AA603" s="9">
        <f t="shared" si="164"/>
        <v>-18.643367541139469</v>
      </c>
      <c r="AC603" s="9">
        <v>-19.397526199375783</v>
      </c>
      <c r="AD603" s="9">
        <v>-19.397526199375783</v>
      </c>
      <c r="AE603" s="9">
        <f t="shared" si="165"/>
        <v>-19.397526199375783</v>
      </c>
      <c r="AF603" s="9">
        <f t="shared" ca="1" si="159"/>
        <v>0.9959567979403785</v>
      </c>
    </row>
    <row r="604" spans="1:32">
      <c r="A604" s="6">
        <v>5.7778483619372976</v>
      </c>
      <c r="B604" s="6">
        <v>5.732209413713548</v>
      </c>
      <c r="C604" s="6">
        <v>-1.2710039820764896E-2</v>
      </c>
      <c r="D604" s="6">
        <v>-1.7030636691528316</v>
      </c>
      <c r="E604" s="6">
        <v>-0.68306665134895816</v>
      </c>
      <c r="F604" s="6">
        <v>11.060493346015567</v>
      </c>
      <c r="G604" s="6">
        <v>12.03711429633352</v>
      </c>
      <c r="H604" s="6">
        <v>9.6360724772063122</v>
      </c>
      <c r="I604" s="40">
        <f>SUMPRODUCT(J604:O604,Results!B$12:G$12)+Results!$E$5*H604-AD604+AE604</f>
        <v>24.175570987925852</v>
      </c>
      <c r="J604" s="9">
        <f>SUMPRODUCT($A604:$F604,Results!$B$15:$G$15)</f>
        <v>6.9069220191066503</v>
      </c>
      <c r="K604" s="9">
        <f>SUMPRODUCT($A604:$F604,Results!$B$16:$G$16)</f>
        <v>-22.413828637984555</v>
      </c>
      <c r="L604" s="9">
        <f>SUMPRODUCT($A604:$F604,Results!$B$17:$G$17)</f>
        <v>6.4372228418584303</v>
      </c>
      <c r="M604" s="9">
        <f>SUMPRODUCT($A604:$F604,Results!$B$18:$G$18)</f>
        <v>12.104184799774455</v>
      </c>
      <c r="N604" s="9">
        <f>SUMPRODUCT($A604:$F604,Results!$B$19:$G$19)</f>
        <v>9.7428029859132952</v>
      </c>
      <c r="O604" s="9">
        <f>SUMPRODUCT($A604:$F604,Results!$B$20:$G$20)</f>
        <v>7.766640474034423</v>
      </c>
      <c r="P604" s="9" cm="1">
        <f t="array" ref="P604">SUMPRODUCT(J604:O604,TRANSPOSE(BQ$20:BQ$25))+$AI$20-$BQ$27</f>
        <v>-6.5904570392719606</v>
      </c>
      <c r="Q604" s="27" cm="1">
        <f t="array" ref="Q604">SUMPRODUCT(J604:O604,TRANSPOSE(EX$20:EX$25))+$AI$20-$EX$27</f>
        <v>-31.712750926810646</v>
      </c>
      <c r="R604" s="9">
        <f>I604-Results!$E$5*H604</f>
        <v>-33.640863875312021</v>
      </c>
      <c r="S604" s="9" cm="1">
        <f t="array" ref="S604">SUMPRODUCT(J604:O604,TRANSPOSE(AW$28:AW$33))+$AI$20-$AH$26</f>
        <v>-7.1145216242913101</v>
      </c>
      <c r="T604" s="9">
        <f>SUMPRODUCT(J604:O604,Results!K$9:P$9)</f>
        <v>-30.862988017841648</v>
      </c>
      <c r="U604" s="9">
        <f>SUMPRODUCT(J604:O604,Results!K$9:P$9)+$AI$20-$AH$31</f>
        <v>-32.445216738914809</v>
      </c>
      <c r="V604" s="9">
        <f t="shared" si="158"/>
        <v>30.766028027197812</v>
      </c>
      <c r="W604" s="9">
        <f t="shared" si="160"/>
        <v>55.888321914736494</v>
      </c>
      <c r="X604" s="9">
        <f t="shared" si="161"/>
        <v>57.816434863237873</v>
      </c>
      <c r="Y604" s="9">
        <f t="shared" si="162"/>
        <v>31.290092612217162</v>
      </c>
      <c r="Z604" s="9">
        <f t="shared" si="163"/>
        <v>-8.5666524391642795</v>
      </c>
      <c r="AA604" s="9">
        <f t="shared" si="164"/>
        <v>56.620787726840661</v>
      </c>
      <c r="AC604" s="9">
        <v>56.059097595623804</v>
      </c>
      <c r="AD604" s="9">
        <v>56.059097595623804</v>
      </c>
      <c r="AE604" s="9">
        <f t="shared" si="165"/>
        <v>56.059097595623804</v>
      </c>
      <c r="AF604" s="9">
        <f t="shared" ca="1" si="159"/>
        <v>0.4758617336078782</v>
      </c>
    </row>
    <row r="605" spans="1:32">
      <c r="A605" s="6">
        <v>2.7734452739666131</v>
      </c>
      <c r="B605" s="6">
        <v>2.4074334543224576</v>
      </c>
      <c r="C605" s="6">
        <v>1.1311149687455522</v>
      </c>
      <c r="D605" s="6">
        <v>-0.9669872879935365</v>
      </c>
      <c r="E605" s="6">
        <v>2.3366921049142029</v>
      </c>
      <c r="F605" s="6">
        <v>1.4697808522433187</v>
      </c>
      <c r="G605" s="6">
        <v>-0.73114136236406413</v>
      </c>
      <c r="H605" s="6">
        <v>-3.1321831814912726</v>
      </c>
      <c r="I605" s="40">
        <f>SUMPRODUCT(J605:O605,Results!B$12:G$12)+Results!$E$5*H605-AD605+AE605</f>
        <v>6.5072744456969325</v>
      </c>
      <c r="J605" s="9">
        <f>SUMPRODUCT($A605:$F605,Results!$B$15:$G$15)</f>
        <v>15.665387455617525</v>
      </c>
      <c r="K605" s="9">
        <f>SUMPRODUCT($A605:$F605,Results!$B$16:$G$16)</f>
        <v>-10.44431628049623</v>
      </c>
      <c r="L605" s="9">
        <f>SUMPRODUCT($A605:$F605,Results!$B$17:$G$17)</f>
        <v>5.1429309029957242</v>
      </c>
      <c r="M605" s="9">
        <f>SUMPRODUCT($A605:$F605,Results!$B$18:$G$18)</f>
        <v>-3.6818307265492152</v>
      </c>
      <c r="N605" s="9">
        <f>SUMPRODUCT($A605:$F605,Results!$B$19:$G$19)</f>
        <v>-5.6662839879788836</v>
      </c>
      <c r="O605" s="9">
        <f>SUMPRODUCT($A605:$F605,Results!$B$20:$G$20)</f>
        <v>7.8989482462087981</v>
      </c>
      <c r="P605" s="9" cm="1">
        <f t="array" ref="P605">SUMPRODUCT(J605:O605,TRANSPOSE(BQ$20:BQ$25))+$AI$20-$BQ$27</f>
        <v>23.42193007034755</v>
      </c>
      <c r="Q605" s="27" cm="1">
        <f t="array" ref="Q605">SUMPRODUCT(J605:O605,TRANSPOSE(EX$20:EX$25))+$AI$20-$EX$27</f>
        <v>24.546368936827108</v>
      </c>
      <c r="R605" s="9">
        <f>I605-Results!$E$5*H605</f>
        <v>25.300373534644567</v>
      </c>
      <c r="S605" s="9" cm="1">
        <f t="array" ref="S605">SUMPRODUCT(J605:O605,TRANSPOSE(AW$28:AW$33))+$AI$20-$AH$26</f>
        <v>20.69242814967366</v>
      </c>
      <c r="T605" s="9">
        <f>SUMPRODUCT(J605:O605,Results!K$9:P$9)</f>
        <v>26.682321432707102</v>
      </c>
      <c r="U605" s="9">
        <f>SUMPRODUCT(J605:O605,Results!K$9:P$9)+$AI$20-$AH$31</f>
        <v>25.100092711633948</v>
      </c>
      <c r="V605" s="9">
        <f t="shared" si="158"/>
        <v>-16.914655624650617</v>
      </c>
      <c r="W605" s="9">
        <f t="shared" si="160"/>
        <v>-18.039094491130175</v>
      </c>
      <c r="X605" s="9">
        <f t="shared" si="161"/>
        <v>-18.793099088947635</v>
      </c>
      <c r="Y605" s="9">
        <f t="shared" si="162"/>
        <v>-14.185153703976727</v>
      </c>
      <c r="Z605" s="9">
        <f t="shared" si="163"/>
        <v>-26.234948981393199</v>
      </c>
      <c r="AA605" s="9">
        <f t="shared" si="164"/>
        <v>-18.592818265937016</v>
      </c>
      <c r="AC605" s="9">
        <v>-18.051756844917637</v>
      </c>
      <c r="AD605" s="9">
        <v>-18.051756844917637</v>
      </c>
      <c r="AE605" s="9">
        <f t="shared" si="165"/>
        <v>-18.051756844917637</v>
      </c>
      <c r="AF605" s="9">
        <f t="shared" ca="1" si="159"/>
        <v>0.56825836629455795</v>
      </c>
    </row>
    <row r="606" spans="1:32">
      <c r="A606" s="6">
        <v>8.8909766781446784</v>
      </c>
      <c r="B606" s="6">
        <v>12.585730062296623</v>
      </c>
      <c r="C606" s="6">
        <v>2.5456197698303484E-2</v>
      </c>
      <c r="D606" s="6">
        <v>-1.4360355353896332</v>
      </c>
      <c r="E606" s="6">
        <v>-0.12531136665638054</v>
      </c>
      <c r="F606" s="6">
        <v>4.3458606426623714</v>
      </c>
      <c r="G606" s="6">
        <v>-1.4823498977295611</v>
      </c>
      <c r="H606" s="6">
        <v>-3.8833917168567695</v>
      </c>
      <c r="I606" s="40">
        <f>SUMPRODUCT(J606:O606,Results!B$12:G$12)+Results!$E$5*H606-AD606+AE606</f>
        <v>-38.780262484058348</v>
      </c>
      <c r="J606" s="9">
        <f>SUMPRODUCT($A606:$F606,Results!$B$15:$G$15)</f>
        <v>2.9716109011153153</v>
      </c>
      <c r="K606" s="9">
        <f>SUMPRODUCT($A606:$F606,Results!$B$16:$G$16)</f>
        <v>-40.939858310881952</v>
      </c>
      <c r="L606" s="9">
        <f>SUMPRODUCT($A606:$F606,Results!$B$17:$G$17)</f>
        <v>0.46731746791491169</v>
      </c>
      <c r="M606" s="9">
        <f>SUMPRODUCT($A606:$F606,Results!$B$18:$G$18)</f>
        <v>12.551828603657821</v>
      </c>
      <c r="N606" s="9">
        <f>SUMPRODUCT($A606:$F606,Results!$B$19:$G$19)</f>
        <v>10.809979480890389</v>
      </c>
      <c r="O606" s="9">
        <f>SUMPRODUCT($A606:$F606,Results!$B$20:$G$20)</f>
        <v>38.880986383867537</v>
      </c>
      <c r="P606" s="9" cm="1">
        <f t="array" ref="P606">SUMPRODUCT(J606:O606,TRANSPOSE(BQ$20:BQ$25))+$AI$20-$BQ$27</f>
        <v>-3.8037788467266438</v>
      </c>
      <c r="Q606" s="27" cm="1">
        <f t="array" ref="Q606">SUMPRODUCT(J606:O606,TRANSPOSE(EX$20:EX$25))+$AI$20-$EX$27</f>
        <v>-18.500053637434554</v>
      </c>
      <c r="R606" s="9">
        <f>I606-Results!$E$5*H606</f>
        <v>-15.47991218291773</v>
      </c>
      <c r="S606" s="9" cm="1">
        <f t="array" ref="S606">SUMPRODUCT(J606:O606,TRANSPOSE(AW$28:AW$33))+$AI$20-$AH$26</f>
        <v>-3.2283210453561466</v>
      </c>
      <c r="T606" s="9">
        <f>SUMPRODUCT(J606:O606,Results!K$9:P$9)</f>
        <v>-13.994152415330291</v>
      </c>
      <c r="U606" s="9">
        <f>SUMPRODUCT(J606:O606,Results!K$9:P$9)+$AI$20-$AH$31</f>
        <v>-15.576381136403448</v>
      </c>
      <c r="V606" s="9">
        <f t="shared" si="158"/>
        <v>-34.976483637331704</v>
      </c>
      <c r="W606" s="9">
        <f t="shared" si="160"/>
        <v>-20.280208846623793</v>
      </c>
      <c r="X606" s="9">
        <f t="shared" si="161"/>
        <v>-23.300350301140618</v>
      </c>
      <c r="Y606" s="9">
        <f t="shared" si="162"/>
        <v>-35.551941438702201</v>
      </c>
      <c r="Z606" s="9">
        <f t="shared" si="163"/>
        <v>-71.522485911148479</v>
      </c>
      <c r="AA606" s="9">
        <f t="shared" si="164"/>
        <v>-23.2038813476549</v>
      </c>
      <c r="AC606" s="9">
        <v>-20.236324194720012</v>
      </c>
      <c r="AD606" s="9">
        <v>-20.236324194720012</v>
      </c>
      <c r="AE606" s="9">
        <f t="shared" si="165"/>
        <v>-20.236324194720012</v>
      </c>
      <c r="AF606" s="9">
        <f t="shared" ca="1" si="159"/>
        <v>0.99540264536332823</v>
      </c>
    </row>
    <row r="607" spans="1:32">
      <c r="A607" s="6">
        <v>3.1016271682344434</v>
      </c>
      <c r="B607" s="6">
        <v>3.5887716341983218</v>
      </c>
      <c r="C607" s="6">
        <v>4.1946244301374573</v>
      </c>
      <c r="D607" s="6">
        <v>2.0796788684632115</v>
      </c>
      <c r="E607" s="6">
        <v>1.7824807257316864</v>
      </c>
      <c r="F607" s="6">
        <v>3.7283411082972515</v>
      </c>
      <c r="G607" s="6">
        <v>-1.1142561417565799</v>
      </c>
      <c r="H607" s="6">
        <v>-3.5152979608837884</v>
      </c>
      <c r="I607" s="40">
        <f>SUMPRODUCT(J607:O607,Results!B$12:G$12)+Results!$E$5*H607-AD607+AE607</f>
        <v>-1.4077460712887984</v>
      </c>
      <c r="J607" s="9">
        <f>SUMPRODUCT($A607:$F607,Results!$B$15:$G$15)</f>
        <v>16.098398233388213</v>
      </c>
      <c r="K607" s="9">
        <f>SUMPRODUCT($A607:$F607,Results!$B$16:$G$16)</f>
        <v>-16.715814916369613</v>
      </c>
      <c r="L607" s="9">
        <f>SUMPRODUCT($A607:$F607,Results!$B$17:$G$17)</f>
        <v>8.9439110321052375</v>
      </c>
      <c r="M607" s="9">
        <f>SUMPRODUCT($A607:$F607,Results!$B$18:$G$18)</f>
        <v>-4.008146229291345</v>
      </c>
      <c r="N607" s="9">
        <f>SUMPRODUCT($A607:$F607,Results!$B$19:$G$19)</f>
        <v>-16.055710579684682</v>
      </c>
      <c r="O607" s="9">
        <f>SUMPRODUCT($A607:$F607,Results!$B$20:$G$20)</f>
        <v>10.794458482427132</v>
      </c>
      <c r="P607" s="9" cm="1">
        <f t="array" ref="P607">SUMPRODUCT(J607:O607,TRANSPOSE(BQ$20:BQ$25))+$AI$20-$BQ$27</f>
        <v>25.904798330395394</v>
      </c>
      <c r="Q607" s="27" cm="1">
        <f t="array" ref="Q607">SUMPRODUCT(J607:O607,TRANSPOSE(EX$20:EX$25))+$AI$20-$EX$27</f>
        <v>19.658614969609282</v>
      </c>
      <c r="R607" s="9">
        <f>I607-Results!$E$5*H607</f>
        <v>19.684041694013931</v>
      </c>
      <c r="S607" s="9" cm="1">
        <f t="array" ref="S607">SUMPRODUCT(J607:O607,TRANSPOSE(AW$28:AW$33))+$AI$20-$AH$26</f>
        <v>33.045528522819524</v>
      </c>
      <c r="T607" s="9">
        <f>SUMPRODUCT(J607:O607,Results!K$9:P$9)</f>
        <v>21.368778271259899</v>
      </c>
      <c r="U607" s="9">
        <f>SUMPRODUCT(J607:O607,Results!K$9:P$9)+$AI$20-$AH$31</f>
        <v>19.786549550186741</v>
      </c>
      <c r="V607" s="9">
        <f t="shared" si="158"/>
        <v>-27.312544401684193</v>
      </c>
      <c r="W607" s="9">
        <f t="shared" si="160"/>
        <v>-21.06636104089808</v>
      </c>
      <c r="X607" s="9">
        <f t="shared" si="161"/>
        <v>-21.09178776530273</v>
      </c>
      <c r="Y607" s="9">
        <f t="shared" si="162"/>
        <v>-34.453274594108322</v>
      </c>
      <c r="Z607" s="9">
        <f t="shared" si="163"/>
        <v>-34.14996949837893</v>
      </c>
      <c r="AA607" s="9">
        <f t="shared" si="164"/>
        <v>-21.19429562147554</v>
      </c>
      <c r="AC607" s="9">
        <v>-21.036840001707489</v>
      </c>
      <c r="AD607" s="9">
        <v>-21.036840001707489</v>
      </c>
      <c r="AE607" s="9">
        <f t="shared" si="165"/>
        <v>-21.036840001707489</v>
      </c>
      <c r="AF607" s="9">
        <f t="shared" ca="1" si="159"/>
        <v>0.6494403206429552</v>
      </c>
    </row>
    <row r="608" spans="1:32">
      <c r="A608" s="6">
        <v>-0.97410529100072651</v>
      </c>
      <c r="B608" s="6">
        <v>6.2437477006081723</v>
      </c>
      <c r="C608" s="6">
        <v>1.4378431435698535</v>
      </c>
      <c r="D608" s="6">
        <v>1.2534581847974227</v>
      </c>
      <c r="E608" s="6">
        <v>4.2384825914634572</v>
      </c>
      <c r="F608" s="6">
        <v>2.6797645232377318</v>
      </c>
      <c r="G608" s="6">
        <v>-0.70344973281472056</v>
      </c>
      <c r="H608" s="6">
        <v>-3.1044915519419289</v>
      </c>
      <c r="I608" s="40">
        <f>SUMPRODUCT(J608:O608,Results!B$12:G$12)+Results!$E$5*H608-AD608+AE608</f>
        <v>15.5193500040887</v>
      </c>
      <c r="J608" s="9">
        <f>SUMPRODUCT($A608:$F608,Results!$B$15:$G$15)</f>
        <v>0.65364648248768287</v>
      </c>
      <c r="K608" s="9">
        <f>SUMPRODUCT($A608:$F608,Results!$B$16:$G$16)</f>
        <v>-2.8991411122074888</v>
      </c>
      <c r="L608" s="9">
        <f>SUMPRODUCT($A608:$F608,Results!$B$17:$G$17)</f>
        <v>26.244409413741824</v>
      </c>
      <c r="M608" s="9">
        <f>SUMPRODUCT($A608:$F608,Results!$B$18:$G$18)</f>
        <v>1.8391360494820388</v>
      </c>
      <c r="N608" s="9">
        <f>SUMPRODUCT($A608:$F608,Results!$B$19:$G$19)</f>
        <v>-13.775516060019081</v>
      </c>
      <c r="O608" s="9">
        <f>SUMPRODUCT($A608:$F608,Results!$B$20:$G$20)</f>
        <v>6.6271112018976002</v>
      </c>
      <c r="P608" s="9" cm="1">
        <f t="array" ref="P608">SUMPRODUCT(J608:O608,TRANSPOSE(BQ$20:BQ$25))+$AI$20-$BQ$27</f>
        <v>33.735221864257689</v>
      </c>
      <c r="Q608" s="27" cm="1">
        <f t="array" ref="Q608">SUMPRODUCT(J608:O608,TRANSPOSE(EX$20:EX$25))+$AI$20-$EX$27</f>
        <v>33.49282482137059</v>
      </c>
      <c r="R608" s="9">
        <f>I608-Results!$E$5*H608</f>
        <v>34.146299315740272</v>
      </c>
      <c r="S608" s="9" cm="1">
        <f t="array" ref="S608">SUMPRODUCT(J608:O608,TRANSPOSE(AW$28:AW$33))+$AI$20-$AH$26</f>
        <v>27.548458371691211</v>
      </c>
      <c r="T608" s="9">
        <f>SUMPRODUCT(J608:O608,Results!K$9:P$9)</f>
        <v>36.52796798095126</v>
      </c>
      <c r="U608" s="9">
        <f>SUMPRODUCT(J608:O608,Results!K$9:P$9)+$AI$20-$AH$31</f>
        <v>34.94573925987811</v>
      </c>
      <c r="V608" s="9">
        <f t="shared" si="158"/>
        <v>-18.215871860168988</v>
      </c>
      <c r="W608" s="9">
        <f t="shared" si="160"/>
        <v>-17.97347481728189</v>
      </c>
      <c r="X608" s="9">
        <f t="shared" si="161"/>
        <v>-18.626949311651572</v>
      </c>
      <c r="Y608" s="9">
        <f t="shared" si="162"/>
        <v>-12.029108367602511</v>
      </c>
      <c r="Z608" s="9">
        <f t="shared" si="163"/>
        <v>-17.222873423001431</v>
      </c>
      <c r="AA608" s="9">
        <f t="shared" si="164"/>
        <v>-19.42638925578941</v>
      </c>
      <c r="AC608" s="9">
        <v>-17.997088131131086</v>
      </c>
      <c r="AD608" s="9">
        <v>-17.997088131131086</v>
      </c>
      <c r="AE608" s="9">
        <f t="shared" si="165"/>
        <v>-17.997088131131086</v>
      </c>
      <c r="AF608" s="9">
        <f t="shared" ca="1" si="159"/>
        <v>0.89752855435497136</v>
      </c>
    </row>
    <row r="609" spans="1:32">
      <c r="A609" s="6">
        <v>-3.7830658168907232</v>
      </c>
      <c r="B609" s="6">
        <v>0.96011066531641631</v>
      </c>
      <c r="C609" s="6">
        <v>2.118454086992307</v>
      </c>
      <c r="D609" s="6">
        <v>2.9767897044559972</v>
      </c>
      <c r="E609" s="6">
        <v>-1.9760441463587988</v>
      </c>
      <c r="F609" s="6">
        <v>6.999241599876612</v>
      </c>
      <c r="G609" s="6">
        <v>6.4239283673914409</v>
      </c>
      <c r="H609" s="6">
        <v>4.022886548264232</v>
      </c>
      <c r="I609" s="40">
        <f>SUMPRODUCT(J609:O609,Results!B$12:G$12)+Results!$E$5*H609-AD609+AE609</f>
        <v>-20.149227511575006</v>
      </c>
      <c r="J609" s="9">
        <f>SUMPRODUCT($A609:$F609,Results!$B$15:$G$15)</f>
        <v>-19.572958848013716</v>
      </c>
      <c r="K609" s="9">
        <f>SUMPRODUCT($A609:$F609,Results!$B$16:$G$16)</f>
        <v>7.4720940666065809</v>
      </c>
      <c r="L609" s="9">
        <f>SUMPRODUCT($A609:$F609,Results!$B$17:$G$17)</f>
        <v>14.241100035575499</v>
      </c>
      <c r="M609" s="9">
        <f>SUMPRODUCT($A609:$F609,Results!$B$18:$G$18)</f>
        <v>8.375062557418179</v>
      </c>
      <c r="N609" s="9">
        <f>SUMPRODUCT($A609:$F609,Results!$B$19:$G$19)</f>
        <v>-5.4752815345133685</v>
      </c>
      <c r="O609" s="9">
        <f>SUMPRODUCT($A609:$F609,Results!$B$20:$G$20)</f>
        <v>-15.893325544703249</v>
      </c>
      <c r="P609" s="9" cm="1">
        <f t="array" ref="P609">SUMPRODUCT(J609:O609,TRANSPOSE(BQ$20:BQ$25))+$AI$20-$BQ$27</f>
        <v>-25.171574780623068</v>
      </c>
      <c r="Q609" s="27" cm="1">
        <f t="array" ref="Q609">SUMPRODUCT(J609:O609,TRANSPOSE(EX$20:EX$25))+$AI$20-$EX$27</f>
        <v>-41.807238188292494</v>
      </c>
      <c r="R609" s="9">
        <f>I609-Results!$E$5*H609</f>
        <v>-44.286546801160398</v>
      </c>
      <c r="S609" s="9" cm="1">
        <f t="array" ref="S609">SUMPRODUCT(J609:O609,TRANSPOSE(AW$28:AW$33))+$AI$20-$AH$26</f>
        <v>-15.498413892121743</v>
      </c>
      <c r="T609" s="9">
        <f>SUMPRODUCT(J609:O609,Results!K$9:P$9)</f>
        <v>-43.426559027488935</v>
      </c>
      <c r="U609" s="9">
        <f>SUMPRODUCT(J609:O609,Results!K$9:P$9)+$AI$20-$AH$31</f>
        <v>-45.008787748562092</v>
      </c>
      <c r="V609" s="9">
        <f t="shared" si="158"/>
        <v>5.0223472690480619</v>
      </c>
      <c r="W609" s="9">
        <f t="shared" si="160"/>
        <v>21.658010676717488</v>
      </c>
      <c r="X609" s="9">
        <f t="shared" si="161"/>
        <v>24.137319289585392</v>
      </c>
      <c r="Y609" s="9">
        <f t="shared" si="162"/>
        <v>-4.6508136194532632</v>
      </c>
      <c r="Z609" s="9">
        <f t="shared" si="163"/>
        <v>-52.891450938665137</v>
      </c>
      <c r="AA609" s="9">
        <f t="shared" si="164"/>
        <v>24.859560236987086</v>
      </c>
      <c r="AC609" s="9">
        <v>21.772405026007576</v>
      </c>
      <c r="AD609" s="9">
        <v>21.772405026007576</v>
      </c>
      <c r="AE609" s="9">
        <f t="shared" si="165"/>
        <v>21.772405026007576</v>
      </c>
      <c r="AF609" s="9">
        <f t="shared" ca="1" si="159"/>
        <v>0.58736188522495014</v>
      </c>
    </row>
    <row r="610" spans="1:32">
      <c r="A610" s="6">
        <v>1.2316037217752738</v>
      </c>
      <c r="B610" s="6">
        <v>4.7319553059560029</v>
      </c>
      <c r="C610" s="6">
        <v>6.9027982722190542</v>
      </c>
      <c r="D610" s="6">
        <v>0.24880660530511711</v>
      </c>
      <c r="E610" s="6">
        <v>5.5869791499622377</v>
      </c>
      <c r="F610" s="6">
        <v>0.59919980166395015</v>
      </c>
      <c r="G610" s="6">
        <v>2.5819436238045528</v>
      </c>
      <c r="H610" s="6">
        <v>0.18090180467734429</v>
      </c>
      <c r="I610" s="40">
        <f>SUMPRODUCT(J610:O610,Results!B$12:G$12)+Results!$E$5*H610-AD610+AE610</f>
        <v>62.573593819696356</v>
      </c>
      <c r="J610" s="9">
        <f>SUMPRODUCT($A610:$F610,Results!$B$15:$G$15)</f>
        <v>26.601131488086299</v>
      </c>
      <c r="K610" s="9">
        <f>SUMPRODUCT($A610:$F610,Results!$B$16:$G$16)</f>
        <v>-12.783041217967646</v>
      </c>
      <c r="L610" s="9">
        <f>SUMPRODUCT($A610:$F610,Results!$B$17:$G$17)</f>
        <v>19.103610800488855</v>
      </c>
      <c r="M610" s="9">
        <f>SUMPRODUCT($A610:$F610,Results!$B$18:$G$18)</f>
        <v>-17.637439698221943</v>
      </c>
      <c r="N610" s="9">
        <f>SUMPRODUCT($A610:$F610,Results!$B$19:$G$19)</f>
        <v>-32.681437698532577</v>
      </c>
      <c r="O610" s="9">
        <f>SUMPRODUCT($A610:$F610,Results!$B$20:$G$20)</f>
        <v>6.3768742445463502</v>
      </c>
      <c r="P610" s="9" cm="1">
        <f t="array" ref="P610">SUMPRODUCT(J610:O610,TRANSPOSE(BQ$20:BQ$25))+$AI$20-$BQ$27</f>
        <v>57.457485820778011</v>
      </c>
      <c r="Q610" s="27" cm="1">
        <f t="array" ref="Q610">SUMPRODUCT(J610:O610,TRANSPOSE(EX$20:EX$25))+$AI$20-$EX$27</f>
        <v>59.832021034449241</v>
      </c>
      <c r="R610" s="9">
        <f>I610-Results!$E$5*H610</f>
        <v>61.488182991632293</v>
      </c>
      <c r="S610" s="9" cm="1">
        <f t="array" ref="S610">SUMPRODUCT(J610:O610,TRANSPOSE(AW$28:AW$33))+$AI$20-$AH$26</f>
        <v>68.147712119382547</v>
      </c>
      <c r="T610" s="9">
        <f>SUMPRODUCT(J610:O610,Results!K$9:P$9)</f>
        <v>63.817597841663087</v>
      </c>
      <c r="U610" s="9">
        <f>SUMPRODUCT(J610:O610,Results!K$9:P$9)+$AI$20-$AH$31</f>
        <v>62.235369120589922</v>
      </c>
      <c r="V610" s="9">
        <f t="shared" si="158"/>
        <v>5.1161079989183449</v>
      </c>
      <c r="W610" s="9">
        <f t="shared" si="160"/>
        <v>2.741572785247115</v>
      </c>
      <c r="X610" s="9">
        <f t="shared" si="161"/>
        <v>1.0854108280640631</v>
      </c>
      <c r="Y610" s="9">
        <f t="shared" si="162"/>
        <v>-5.5741182996861909</v>
      </c>
      <c r="Z610" s="9">
        <f t="shared" si="163"/>
        <v>29.831370392606225</v>
      </c>
      <c r="AA610" s="9">
        <f t="shared" si="164"/>
        <v>0.33822469910643349</v>
      </c>
      <c r="AC610" s="9">
        <v>2.6846629275577243</v>
      </c>
      <c r="AD610" s="9">
        <v>2.6846629275577243</v>
      </c>
      <c r="AE610" s="9">
        <f t="shared" si="165"/>
        <v>2.6846629275577243</v>
      </c>
      <c r="AF610" s="9">
        <f t="shared" ca="1" si="159"/>
        <v>0.66277106742684833</v>
      </c>
    </row>
    <row r="611" spans="1:32">
      <c r="A611" s="6">
        <v>9.9411362526417602</v>
      </c>
      <c r="B611" s="6">
        <v>-1.1304517472210975</v>
      </c>
      <c r="C611" s="6">
        <v>0.50465591643655605</v>
      </c>
      <c r="D611" s="6">
        <v>0.9768568147548442</v>
      </c>
      <c r="E611" s="6">
        <v>2.7020446985250737</v>
      </c>
      <c r="F611" s="6">
        <v>4.679109797611031</v>
      </c>
      <c r="G611" s="6">
        <v>-2.082406701826125</v>
      </c>
      <c r="H611" s="6">
        <v>-4.483448520953333</v>
      </c>
      <c r="I611" s="40">
        <f>SUMPRODUCT(J611:O611,Results!B$12:G$12)+Results!$E$5*H611-AD611+AE611</f>
        <v>25.639383424318343</v>
      </c>
      <c r="J611" s="9">
        <f>SUMPRODUCT($A611:$F611,Results!$B$15:$G$15)</f>
        <v>48.421382016587053</v>
      </c>
      <c r="K611" s="9">
        <f>SUMPRODUCT($A611:$F611,Results!$B$16:$G$16)</f>
        <v>-27.182828903086648</v>
      </c>
      <c r="L611" s="9">
        <f>SUMPRODUCT($A611:$F611,Results!$B$17:$G$17)</f>
        <v>-6.0108981202368552</v>
      </c>
      <c r="M611" s="9">
        <f>SUMPRODUCT($A611:$F611,Results!$B$18:$G$18)</f>
        <v>-4.0266552252104537</v>
      </c>
      <c r="N611" s="9">
        <f>SUMPRODUCT($A611:$F611,Results!$B$19:$G$19)</f>
        <v>-3.5089293183917523</v>
      </c>
      <c r="O611" s="9">
        <f>SUMPRODUCT($A611:$F611,Results!$B$20:$G$20)</f>
        <v>23.139553592808014</v>
      </c>
      <c r="P611" s="9" cm="1">
        <f t="array" ref="P611">SUMPRODUCT(J611:O611,TRANSPOSE(BQ$20:BQ$25))+$AI$20-$BQ$27</f>
        <v>53.319941852790215</v>
      </c>
      <c r="Q611" s="27" cm="1">
        <f t="array" ref="Q611">SUMPRODUCT(J611:O611,TRANSPOSE(EX$20:EX$25))+$AI$20-$EX$27</f>
        <v>54.051067291959299</v>
      </c>
      <c r="R611" s="9">
        <f>I611-Results!$E$5*H611</f>
        <v>52.540074550038341</v>
      </c>
      <c r="S611" s="9" cm="1">
        <f t="array" ref="S611">SUMPRODUCT(J611:O611,TRANSPOSE(AW$28:AW$33))+$AI$20-$AH$26</f>
        <v>40.592805569733528</v>
      </c>
      <c r="T611" s="9">
        <f>SUMPRODUCT(J611:O611,Results!K$9:P$9)</f>
        <v>54.977517925455388</v>
      </c>
      <c r="U611" s="9">
        <f>SUMPRODUCT(J611:O611,Results!K$9:P$9)+$AI$20-$AH$31</f>
        <v>53.395289204382237</v>
      </c>
      <c r="V611" s="9">
        <f t="shared" si="158"/>
        <v>-27.680558428471873</v>
      </c>
      <c r="W611" s="9">
        <f t="shared" si="160"/>
        <v>-28.411683867640956</v>
      </c>
      <c r="X611" s="9">
        <f t="shared" si="161"/>
        <v>-26.900691125719998</v>
      </c>
      <c r="Y611" s="9">
        <f t="shared" si="162"/>
        <v>-14.953422145415185</v>
      </c>
      <c r="Z611" s="9">
        <f t="shared" si="163"/>
        <v>-7.1028400027717886</v>
      </c>
      <c r="AA611" s="9">
        <f t="shared" si="164"/>
        <v>-27.755905780063895</v>
      </c>
      <c r="AC611" s="9">
        <v>-28.364242174158644</v>
      </c>
      <c r="AD611" s="9">
        <v>-28.364242174158644</v>
      </c>
      <c r="AE611" s="9">
        <f t="shared" si="165"/>
        <v>-28.364242174158644</v>
      </c>
      <c r="AF611" s="9">
        <f t="shared" ca="1" si="159"/>
        <v>0.74683712598857477</v>
      </c>
    </row>
    <row r="612" spans="1:32">
      <c r="A612" s="6">
        <v>9.2311901809631021</v>
      </c>
      <c r="B612" s="6">
        <v>9.6814227913243265</v>
      </c>
      <c r="C612" s="6">
        <v>2.1302742874963649</v>
      </c>
      <c r="D612" s="6">
        <v>2.2866335103419408</v>
      </c>
      <c r="E612" s="6">
        <v>2.5938360903985282</v>
      </c>
      <c r="F612" s="6">
        <v>1.7352949635942907</v>
      </c>
      <c r="G612" s="6">
        <v>0.27898643891722408</v>
      </c>
      <c r="H612" s="6">
        <v>-2.1220553802099844</v>
      </c>
      <c r="I612" s="40">
        <f>SUMPRODUCT(J612:O612,Results!B$12:G$12)+Results!$E$5*H612-AD612+AE612</f>
        <v>26.438771691659461</v>
      </c>
      <c r="J612" s="9">
        <f>SUMPRODUCT($A612:$F612,Results!$B$15:$G$15)</f>
        <v>22.441654791668057</v>
      </c>
      <c r="K612" s="9">
        <f>SUMPRODUCT($A612:$F612,Results!$B$16:$G$16)</f>
        <v>-40.342799347844334</v>
      </c>
      <c r="L612" s="9">
        <f>SUMPRODUCT($A612:$F612,Results!$B$17:$G$17)</f>
        <v>3.7851937047332829</v>
      </c>
      <c r="M612" s="9">
        <f>SUMPRODUCT($A612:$F612,Results!$B$18:$G$18)</f>
        <v>3.0043436297402941</v>
      </c>
      <c r="N612" s="9">
        <f>SUMPRODUCT($A612:$F612,Results!$B$19:$G$19)</f>
        <v>-6.9702273587063646</v>
      </c>
      <c r="O612" s="9">
        <f>SUMPRODUCT($A612:$F612,Results!$B$20:$G$20)</f>
        <v>44.909792179445553</v>
      </c>
      <c r="P612" s="9" cm="1">
        <f t="array" ref="P612">SUMPRODUCT(J612:O612,TRANSPOSE(BQ$20:BQ$25))+$AI$20-$BQ$27</f>
        <v>38.450061609195835</v>
      </c>
      <c r="Q612" s="27" cm="1">
        <f t="array" ref="Q612">SUMPRODUCT(J612:O612,TRANSPOSE(EX$20:EX$25))+$AI$20-$EX$27</f>
        <v>36.418448534778179</v>
      </c>
      <c r="R612" s="9">
        <f>I612-Results!$E$5*H612</f>
        <v>39.171103972919369</v>
      </c>
      <c r="S612" s="9" cm="1">
        <f t="array" ref="S612">SUMPRODUCT(J612:O612,TRANSPOSE(AW$28:AW$33))+$AI$20-$AH$26</f>
        <v>35.614888880895776</v>
      </c>
      <c r="T612" s="9">
        <f>SUMPRODUCT(J612:O612,Results!K$9:P$9)</f>
        <v>40.949601839711733</v>
      </c>
      <c r="U612" s="9">
        <f>SUMPRODUCT(J612:O612,Results!K$9:P$9)+$AI$20-$AH$31</f>
        <v>39.367373118638568</v>
      </c>
      <c r="V612" s="9">
        <f t="shared" si="158"/>
        <v>-12.011289917536374</v>
      </c>
      <c r="W612" s="9">
        <f t="shared" si="160"/>
        <v>-9.9796768431187175</v>
      </c>
      <c r="X612" s="9">
        <f t="shared" si="161"/>
        <v>-12.732332281259907</v>
      </c>
      <c r="Y612" s="9">
        <f t="shared" si="162"/>
        <v>-9.1761171892363151</v>
      </c>
      <c r="Z612" s="9">
        <f t="shared" si="163"/>
        <v>-6.3034517354306701</v>
      </c>
      <c r="AA612" s="9">
        <f t="shared" si="164"/>
        <v>-12.928601426979107</v>
      </c>
      <c r="AC612" s="9">
        <v>-10.000109141089972</v>
      </c>
      <c r="AD612" s="9">
        <v>-10.000109141089972</v>
      </c>
      <c r="AE612" s="9">
        <f t="shared" si="165"/>
        <v>-10.000109141089972</v>
      </c>
      <c r="AF612" s="9">
        <f t="shared" ca="1" si="159"/>
        <v>0.1137619282334873</v>
      </c>
    </row>
    <row r="613" spans="1:32">
      <c r="A613" s="6">
        <v>-1.4740566981233365</v>
      </c>
      <c r="B613" s="6">
        <v>2.5157704677766066</v>
      </c>
      <c r="C613" s="6">
        <v>-1.6827271740827074</v>
      </c>
      <c r="D613" s="6">
        <v>5.5709411455030269</v>
      </c>
      <c r="E613" s="6">
        <v>0.63244590942851342</v>
      </c>
      <c r="F613" s="6">
        <v>0.81744007961529142</v>
      </c>
      <c r="G613" s="6">
        <v>2.0032906269817139</v>
      </c>
      <c r="H613" s="6">
        <v>-0.39775119214549459</v>
      </c>
      <c r="I613" s="40">
        <f>SUMPRODUCT(J613:O613,Results!B$12:G$12)+Results!$E$5*H613-AD613+AE613</f>
        <v>8.6994258740657191</v>
      </c>
      <c r="J613" s="9">
        <f>SUMPRODUCT($A613:$F613,Results!$B$15:$G$15)</f>
        <v>-14.18718175269326</v>
      </c>
      <c r="K613" s="9">
        <f>SUMPRODUCT($A613:$F613,Results!$B$16:$G$16)</f>
        <v>2.4991316148386975</v>
      </c>
      <c r="L613" s="9">
        <f>SUMPRODUCT($A613:$F613,Results!$B$17:$G$17)</f>
        <v>13.896336528321392</v>
      </c>
      <c r="M613" s="9">
        <f>SUMPRODUCT($A613:$F613,Results!$B$18:$G$18)</f>
        <v>12.8755160000137</v>
      </c>
      <c r="N613" s="9">
        <f>SUMPRODUCT($A613:$F613,Results!$B$19:$G$19)</f>
        <v>-1.5613409891672831</v>
      </c>
      <c r="O613" s="9">
        <f>SUMPRODUCT($A613:$F613,Results!$B$20:$G$20)</f>
        <v>12.14780584607548</v>
      </c>
      <c r="P613" s="9" cm="1">
        <f t="array" ref="P613">SUMPRODUCT(J613:O613,TRANSPOSE(BQ$20:BQ$25))+$AI$20-$BQ$27</f>
        <v>6.2646116879819473</v>
      </c>
      <c r="Q613" s="27" cm="1">
        <f t="array" ref="Q613">SUMPRODUCT(J613:O613,TRANSPOSE(EX$20:EX$25))+$AI$20-$EX$27</f>
        <v>11.179352675003116</v>
      </c>
      <c r="R613" s="9">
        <f>I613-Results!$E$5*H613</f>
        <v>11.085933026938687</v>
      </c>
      <c r="S613" s="9" cm="1">
        <f t="array" ref="S613">SUMPRODUCT(J613:O613,TRANSPOSE(AW$28:AW$33))+$AI$20-$AH$26</f>
        <v>-6.6577676258719727</v>
      </c>
      <c r="T613" s="9">
        <f>SUMPRODUCT(J613:O613,Results!K$9:P$9)</f>
        <v>11.522724121340861</v>
      </c>
      <c r="U613" s="9">
        <f>SUMPRODUCT(J613:O613,Results!K$9:P$9)+$AI$20-$AH$31</f>
        <v>9.9404954002677073</v>
      </c>
      <c r="V613" s="9">
        <f t="shared" si="158"/>
        <v>2.4348141860837718</v>
      </c>
      <c r="W613" s="9">
        <f t="shared" si="160"/>
        <v>-2.4799268009373971</v>
      </c>
      <c r="X613" s="9">
        <f t="shared" si="161"/>
        <v>-2.3865071528729676</v>
      </c>
      <c r="Y613" s="9">
        <f t="shared" si="162"/>
        <v>15.357193499937692</v>
      </c>
      <c r="Z613" s="9">
        <f t="shared" si="163"/>
        <v>-24.042797553024414</v>
      </c>
      <c r="AA613" s="9">
        <f t="shared" si="164"/>
        <v>-1.2410695262019882</v>
      </c>
      <c r="AC613" s="9">
        <v>-2.5021824502880801</v>
      </c>
      <c r="AD613" s="9">
        <v>-2.5021824502880801</v>
      </c>
      <c r="AE613" s="9">
        <f t="shared" si="165"/>
        <v>-2.5021824502880801</v>
      </c>
      <c r="AF613" s="9">
        <f t="shared" ca="1" si="159"/>
        <v>0.10376679464300209</v>
      </c>
    </row>
    <row r="614" spans="1:32">
      <c r="A614" s="6">
        <v>0.63464355000474482</v>
      </c>
      <c r="B614" s="6">
        <v>-7.7400815232572784</v>
      </c>
      <c r="C614" s="6">
        <v>9.4937570194560212</v>
      </c>
      <c r="D614" s="6">
        <v>4.8576327038721105</v>
      </c>
      <c r="E614" s="6">
        <v>8.6303142613793522</v>
      </c>
      <c r="F614" s="6">
        <v>4.5684084601113302</v>
      </c>
      <c r="G614" s="6">
        <v>-0.86550811894336677</v>
      </c>
      <c r="H614" s="6">
        <v>-3.2665499380705754</v>
      </c>
      <c r="I614" s="40">
        <f>SUMPRODUCT(J614:O614,Results!B$12:G$12)+Results!$E$5*H614-AD614+AE614</f>
        <v>103.04695734451839</v>
      </c>
      <c r="J614" s="9">
        <f>SUMPRODUCT($A614:$F614,Results!$B$15:$G$15)</f>
        <v>67.41300306139739</v>
      </c>
      <c r="K614" s="9">
        <f>SUMPRODUCT($A614:$F614,Results!$B$16:$G$16)</f>
        <v>2.6141548948829061</v>
      </c>
      <c r="L614" s="9">
        <f>SUMPRODUCT($A614:$F614,Results!$B$17:$G$17)</f>
        <v>24.283428676425196</v>
      </c>
      <c r="M614" s="9">
        <f>SUMPRODUCT($A614:$F614,Results!$B$18:$G$18)</f>
        <v>-32.37154273177326</v>
      </c>
      <c r="N614" s="9">
        <f>SUMPRODUCT($A614:$F614,Results!$B$19:$G$19)</f>
        <v>-56.160889624241321</v>
      </c>
      <c r="O614" s="9">
        <f>SUMPRODUCT($A614:$F614,Results!$B$20:$G$20)</f>
        <v>-14.679178087547793</v>
      </c>
      <c r="P614" s="9" cm="1">
        <f t="array" ref="P614">SUMPRODUCT(J614:O614,TRANSPOSE(BQ$20:BQ$25))+$AI$20-$BQ$27</f>
        <v>117.97087022801284</v>
      </c>
      <c r="Q614" s="27" cm="1">
        <f t="array" ref="Q614">SUMPRODUCT(J614:O614,TRANSPOSE(EX$20:EX$25))+$AI$20-$EX$27</f>
        <v>126.97817665928915</v>
      </c>
      <c r="R614" s="9">
        <f>I614-Results!$E$5*H614</f>
        <v>122.64625697294184</v>
      </c>
      <c r="S614" s="9" cm="1">
        <f t="array" ref="S614">SUMPRODUCT(J614:O614,TRANSPOSE(AW$28:AW$33))+$AI$20-$AH$26</f>
        <v>120.88988321644239</v>
      </c>
      <c r="T614" s="9">
        <f>SUMPRODUCT(J614:O614,Results!K$9:P$9)</f>
        <v>126.85733011819173</v>
      </c>
      <c r="U614" s="9">
        <f>SUMPRODUCT(J614:O614,Results!K$9:P$9)+$AI$20-$AH$31</f>
        <v>125.27510139711856</v>
      </c>
      <c r="V614" s="9">
        <f t="shared" si="158"/>
        <v>-14.923912883494452</v>
      </c>
      <c r="W614" s="9">
        <f t="shared" si="160"/>
        <v>-23.931219314770757</v>
      </c>
      <c r="X614" s="9">
        <f t="shared" si="161"/>
        <v>-19.599299628423452</v>
      </c>
      <c r="Y614" s="9">
        <f t="shared" si="162"/>
        <v>-17.842925871923995</v>
      </c>
      <c r="Z614" s="9">
        <f t="shared" si="163"/>
        <v>70.304733917428251</v>
      </c>
      <c r="AA614" s="9">
        <f t="shared" si="164"/>
        <v>-22.228144052600172</v>
      </c>
      <c r="AC614" s="9">
        <v>-23.929501996255297</v>
      </c>
      <c r="AD614" s="9">
        <v>-23.929501996255297</v>
      </c>
      <c r="AE614" s="9">
        <f t="shared" si="165"/>
        <v>-23.929501996255297</v>
      </c>
      <c r="AF614" s="9">
        <f t="shared" ca="1" si="159"/>
        <v>0.24921453612028999</v>
      </c>
    </row>
    <row r="615" spans="1:32">
      <c r="A615" s="6">
        <v>-0.2761527949193347</v>
      </c>
      <c r="B615" s="6">
        <v>0.75831318693239724</v>
      </c>
      <c r="C615" s="6">
        <v>0.53631010226867382</v>
      </c>
      <c r="D615" s="6">
        <v>0.12817018520114698</v>
      </c>
      <c r="E615" s="6">
        <v>-0.25225588496759654</v>
      </c>
      <c r="F615" s="6">
        <v>-0.45900846536433543</v>
      </c>
      <c r="G615" s="6">
        <v>2.0576544037552935</v>
      </c>
      <c r="H615" s="6">
        <v>-0.34338741537191497</v>
      </c>
      <c r="I615" s="40">
        <f>SUMPRODUCT(J615:O615,Results!B$12:G$12)+Results!$E$5*H615-AD615+AE615</f>
        <v>-5.8768519441633282</v>
      </c>
      <c r="J615" s="9">
        <f>SUMPRODUCT($A615:$F615,Results!$B$15:$G$15)</f>
        <v>-2.8580008848646292</v>
      </c>
      <c r="K615" s="9">
        <f>SUMPRODUCT($A615:$F615,Results!$B$16:$G$16)</f>
        <v>-0.88531224709777001</v>
      </c>
      <c r="L615" s="9">
        <f>SUMPRODUCT($A615:$F615,Results!$B$17:$G$17)</f>
        <v>-2.8714878941836885E-2</v>
      </c>
      <c r="M615" s="9">
        <f>SUMPRODUCT($A615:$F615,Results!$B$18:$G$18)</f>
        <v>-0.29063791015420748</v>
      </c>
      <c r="N615" s="9">
        <f>SUMPRODUCT($A615:$F615,Results!$B$19:$G$19)</f>
        <v>-1.1746435092193541</v>
      </c>
      <c r="O615" s="9">
        <f>SUMPRODUCT($A615:$F615,Results!$B$20:$G$20)</f>
        <v>0.7944030134289225</v>
      </c>
      <c r="P615" s="9" cm="1">
        <f t="array" ref="P615">SUMPRODUCT(J615:O615,TRANSPOSE(BQ$20:BQ$25))+$AI$20-$BQ$27</f>
        <v>-6.9621710109858945</v>
      </c>
      <c r="Q615" s="27" cm="1">
        <f t="array" ref="Q615">SUMPRODUCT(J615:O615,TRANSPOSE(EX$20:EX$25))+$AI$20-$EX$27</f>
        <v>-4.7905224961229429</v>
      </c>
      <c r="R615" s="9">
        <f>I615-Results!$E$5*H615</f>
        <v>-3.8165274519318384</v>
      </c>
      <c r="S615" s="9" cm="1">
        <f t="array" ref="S615">SUMPRODUCT(J615:O615,TRANSPOSE(AW$28:AW$33))+$AI$20-$AH$26</f>
        <v>-4.913460600396256</v>
      </c>
      <c r="T615" s="9">
        <f>SUMPRODUCT(J615:O615,Results!K$9:P$9)</f>
        <v>-4.0348593648521316</v>
      </c>
      <c r="U615" s="9">
        <f>SUMPRODUCT(J615:O615,Results!K$9:P$9)+$AI$20-$AH$31</f>
        <v>-5.617088085925289</v>
      </c>
      <c r="V615" s="9">
        <f t="shared" si="158"/>
        <v>1.0853190668225663</v>
      </c>
      <c r="W615" s="9">
        <f t="shared" si="160"/>
        <v>-1.0863294480403853</v>
      </c>
      <c r="X615" s="9">
        <f t="shared" si="161"/>
        <v>-2.0603244922314898</v>
      </c>
      <c r="Y615" s="9">
        <f t="shared" si="162"/>
        <v>-0.96339134376707225</v>
      </c>
      <c r="Z615" s="9">
        <f t="shared" si="163"/>
        <v>-38.619075371253459</v>
      </c>
      <c r="AA615" s="9">
        <f t="shared" si="164"/>
        <v>-0.25976385823803927</v>
      </c>
      <c r="AC615" s="9">
        <v>-1.1077445976653104</v>
      </c>
      <c r="AD615" s="9">
        <v>-1.1077445976653104</v>
      </c>
      <c r="AE615" s="9">
        <f t="shared" si="165"/>
        <v>-1.1077445976653104</v>
      </c>
      <c r="AF615" s="9">
        <f t="shared" ca="1" si="159"/>
        <v>0.25107011684057456</v>
      </c>
    </row>
    <row r="616" spans="1:32">
      <c r="A616" s="6">
        <v>1.6365397668407322</v>
      </c>
      <c r="B616" s="6">
        <v>5.025558548191924</v>
      </c>
      <c r="C616" s="6">
        <v>-1.2144346411975526</v>
      </c>
      <c r="D616" s="6">
        <v>5.6082746217151938</v>
      </c>
      <c r="E616" s="6">
        <v>0.14740941535094113</v>
      </c>
      <c r="F616" s="6">
        <v>-1.0908219759549354</v>
      </c>
      <c r="G616" s="6">
        <v>4.7843538487365077E-2</v>
      </c>
      <c r="H616" s="6">
        <v>-2.3531982806398433</v>
      </c>
      <c r="I616" s="40">
        <f>SUMPRODUCT(J616:O616,Results!B$12:G$12)+Results!$E$5*H616-AD616+AE616</f>
        <v>-1.0050868950509013</v>
      </c>
      <c r="J616" s="9">
        <f>SUMPRODUCT($A616:$F616,Results!$B$15:$G$15)</f>
        <v>-10.499471552297539</v>
      </c>
      <c r="K616" s="9">
        <f>SUMPRODUCT($A616:$F616,Results!$B$16:$G$16)</f>
        <v>-11.115635819986233</v>
      </c>
      <c r="L616" s="9">
        <f>SUMPRODUCT($A616:$F616,Results!$B$17:$G$17)</f>
        <v>6.2073278513649388</v>
      </c>
      <c r="M616" s="9">
        <f>SUMPRODUCT($A616:$F616,Results!$B$18:$G$18)</f>
        <v>12.569805149093412</v>
      </c>
      <c r="N616" s="9">
        <f>SUMPRODUCT($A616:$F616,Results!$B$19:$G$19)</f>
        <v>0.17050752069277583</v>
      </c>
      <c r="O616" s="9">
        <f>SUMPRODUCT($A616:$F616,Results!$B$20:$G$20)</f>
        <v>27.794677498490689</v>
      </c>
      <c r="P616" s="9" cm="1">
        <f t="array" ref="P616">SUMPRODUCT(J616:O616,TRANSPOSE(BQ$20:BQ$25))+$AI$20-$BQ$27</f>
        <v>5.1488143613360009</v>
      </c>
      <c r="Q616" s="27" cm="1">
        <f t="array" ref="Q616">SUMPRODUCT(J616:O616,TRANSPOSE(EX$20:EX$25))+$AI$20-$EX$27</f>
        <v>11.402460559313518</v>
      </c>
      <c r="R616" s="9">
        <f>I616-Results!$E$5*H616</f>
        <v>13.114102788788159</v>
      </c>
      <c r="S616" s="9" cm="1">
        <f t="array" ref="S616">SUMPRODUCT(J616:O616,TRANSPOSE(AW$28:AW$33))+$AI$20-$AH$26</f>
        <v>-4.6862345445377329</v>
      </c>
      <c r="T616" s="9">
        <f>SUMPRODUCT(J616:O616,Results!K$9:P$9)</f>
        <v>12.987079286698062</v>
      </c>
      <c r="U616" s="9">
        <f>SUMPRODUCT(J616:O616,Results!K$9:P$9)+$AI$20-$AH$31</f>
        <v>11.404850565624905</v>
      </c>
      <c r="V616" s="9">
        <f t="shared" si="158"/>
        <v>-6.1539012563869022</v>
      </c>
      <c r="W616" s="9">
        <f t="shared" si="160"/>
        <v>-12.407547454364419</v>
      </c>
      <c r="X616" s="9">
        <f t="shared" si="161"/>
        <v>-14.11918968383906</v>
      </c>
      <c r="Y616" s="9">
        <f t="shared" si="162"/>
        <v>3.6811476494868316</v>
      </c>
      <c r="Z616" s="9">
        <f t="shared" si="163"/>
        <v>-33.747310322141033</v>
      </c>
      <c r="AA616" s="9">
        <f t="shared" si="164"/>
        <v>-12.409937460675806</v>
      </c>
      <c r="AC616" s="9">
        <v>-12.457927465507645</v>
      </c>
      <c r="AD616" s="9">
        <v>-12.457927465507645</v>
      </c>
      <c r="AE616" s="9">
        <f t="shared" si="165"/>
        <v>-12.457927465507645</v>
      </c>
      <c r="AF616" s="9">
        <f t="shared" ca="1" si="159"/>
        <v>0.86079678081436373</v>
      </c>
    </row>
    <row r="617" spans="1:32">
      <c r="A617" s="6">
        <v>4.1287777550484064</v>
      </c>
      <c r="B617" s="6">
        <v>0.74873980248724148</v>
      </c>
      <c r="C617" s="6">
        <v>2.1333904762131883</v>
      </c>
      <c r="D617" s="6">
        <v>1.2306127186084548</v>
      </c>
      <c r="E617" s="6">
        <v>4.8190873251295461</v>
      </c>
      <c r="F617" s="6">
        <v>6.3924096020567103E-2</v>
      </c>
      <c r="G617" s="6">
        <v>1.9713094389942001</v>
      </c>
      <c r="H617" s="6">
        <v>-0.42973238013300841</v>
      </c>
      <c r="I617" s="40">
        <f>SUMPRODUCT(J617:O617,Results!B$12:G$12)+Results!$E$5*H617-AD617+AE617</f>
        <v>68.218827814395368</v>
      </c>
      <c r="J617" s="9">
        <f>SUMPRODUCT($A617:$F617,Results!$B$15:$G$15)</f>
        <v>33.964426910890452</v>
      </c>
      <c r="K617" s="9">
        <f>SUMPRODUCT($A617:$F617,Results!$B$16:$G$16)</f>
        <v>-12.834584654121869</v>
      </c>
      <c r="L617" s="9">
        <f>SUMPRODUCT($A617:$F617,Results!$B$17:$G$17)</f>
        <v>7.7549323118583633</v>
      </c>
      <c r="M617" s="9">
        <f>SUMPRODUCT($A617:$F617,Results!$B$18:$G$18)</f>
        <v>-10.018557934896721</v>
      </c>
      <c r="N617" s="9">
        <f>SUMPRODUCT($A617:$F617,Results!$B$19:$G$19)</f>
        <v>-16.849335368350129</v>
      </c>
      <c r="O617" s="9">
        <f>SUMPRODUCT($A617:$F617,Results!$B$20:$G$20)</f>
        <v>15.276915598497293</v>
      </c>
      <c r="P617" s="9" cm="1">
        <f t="array" ref="P617">SUMPRODUCT(J617:O617,TRANSPOSE(BQ$20:BQ$25))+$AI$20-$BQ$27</f>
        <v>59.972918552226965</v>
      </c>
      <c r="Q617" s="27" cm="1">
        <f t="array" ref="Q617">SUMPRODUCT(J617:O617,TRANSPOSE(EX$20:EX$25))+$AI$20-$EX$27</f>
        <v>70.269473846317453</v>
      </c>
      <c r="R617" s="9">
        <f>I617-Results!$E$5*H617</f>
        <v>70.797222095193419</v>
      </c>
      <c r="S617" s="9" cm="1">
        <f t="array" ref="S617">SUMPRODUCT(J617:O617,TRANSPOSE(AW$28:AW$33))+$AI$20-$AH$26</f>
        <v>51.505900683405301</v>
      </c>
      <c r="T617" s="9">
        <f>SUMPRODUCT(J617:O617,Results!K$9:P$9)</f>
        <v>72.76134558411303</v>
      </c>
      <c r="U617" s="9">
        <f>SUMPRODUCT(J617:O617,Results!K$9:P$9)+$AI$20-$AH$31</f>
        <v>71.179116863039866</v>
      </c>
      <c r="V617" s="9">
        <f t="shared" si="158"/>
        <v>8.2459092621684036</v>
      </c>
      <c r="W617" s="9">
        <f t="shared" si="160"/>
        <v>-2.0506460319220849</v>
      </c>
      <c r="X617" s="9">
        <f t="shared" si="161"/>
        <v>-2.5783942807980509</v>
      </c>
      <c r="Y617" s="9">
        <f t="shared" si="162"/>
        <v>16.712927130990067</v>
      </c>
      <c r="Z617" s="9">
        <f t="shared" si="163"/>
        <v>35.476604387305237</v>
      </c>
      <c r="AA617" s="9">
        <f t="shared" si="164"/>
        <v>-2.9602890486444977</v>
      </c>
      <c r="AC617" s="9">
        <v>-2.1068683289152972</v>
      </c>
      <c r="AD617" s="9">
        <v>-2.1068683289152972</v>
      </c>
      <c r="AE617" s="9">
        <f t="shared" si="165"/>
        <v>-2.1068683289152972</v>
      </c>
      <c r="AF617" s="9">
        <f t="shared" ca="1" si="159"/>
        <v>0.11117898970283213</v>
      </c>
    </row>
    <row r="618" spans="1:32">
      <c r="A618" s="6">
        <v>1.0828567831065192</v>
      </c>
      <c r="B618" s="6">
        <v>6.2309570081748946</v>
      </c>
      <c r="C618" s="6">
        <v>3.8914948485714045</v>
      </c>
      <c r="D618" s="6">
        <v>5.7101723428969908</v>
      </c>
      <c r="E618" s="6">
        <v>2.6514316147814507</v>
      </c>
      <c r="F618" s="6">
        <v>7.4219194151320889E-2</v>
      </c>
      <c r="G618" s="6">
        <v>3.0468976422234237</v>
      </c>
      <c r="H618" s="6">
        <v>0.64585582309621525</v>
      </c>
      <c r="I618" s="40">
        <f>SUMPRODUCT(J618:O618,Results!B$12:G$12)+Results!$E$5*H618-AD618+AE618</f>
        <v>41.329412450115321</v>
      </c>
      <c r="J618" s="9">
        <f>SUMPRODUCT($A618:$F618,Results!$B$15:$G$15)</f>
        <v>3.3397704277102136</v>
      </c>
      <c r="K618" s="9">
        <f>SUMPRODUCT($A618:$F618,Results!$B$16:$G$16)</f>
        <v>-14.315792882926356</v>
      </c>
      <c r="L618" s="9">
        <f>SUMPRODUCT($A618:$F618,Results!$B$17:$G$17)</f>
        <v>16.690042173367146</v>
      </c>
      <c r="M618" s="9">
        <f>SUMPRODUCT($A618:$F618,Results!$B$18:$G$18)</f>
        <v>2.6236538407029206E-2</v>
      </c>
      <c r="N618" s="9">
        <f>SUMPRODUCT($A618:$F618,Results!$B$19:$G$19)</f>
        <v>-21.465343464415486</v>
      </c>
      <c r="O618" s="9">
        <f>SUMPRODUCT($A618:$F618,Results!$B$20:$G$20)</f>
        <v>22.543864966304145</v>
      </c>
      <c r="P618" s="9" cm="1">
        <f t="array" ref="P618">SUMPRODUCT(J618:O618,TRANSPOSE(BQ$20:BQ$25))+$AI$20-$BQ$27</f>
        <v>32.878858953206112</v>
      </c>
      <c r="Q618" s="27" cm="1">
        <f t="array" ref="Q618">SUMPRODUCT(J618:O618,TRANSPOSE(EX$20:EX$25))+$AI$20-$EX$27</f>
        <v>35.806121259204488</v>
      </c>
      <c r="R618" s="9">
        <f>I618-Results!$E$5*H618</f>
        <v>37.454277511538031</v>
      </c>
      <c r="S618" s="9" cm="1">
        <f t="array" ref="S618">SUMPRODUCT(J618:O618,TRANSPOSE(AW$28:AW$33))+$AI$20-$AH$26</f>
        <v>35.74721507274522</v>
      </c>
      <c r="T618" s="9">
        <f>SUMPRODUCT(J618:O618,Results!K$9:P$9)</f>
        <v>38.523178732931299</v>
      </c>
      <c r="U618" s="9">
        <f>SUMPRODUCT(J618:O618,Results!K$9:P$9)+$AI$20-$AH$31</f>
        <v>36.940950011858149</v>
      </c>
      <c r="V618" s="9">
        <f t="shared" si="158"/>
        <v>8.4505534969092082</v>
      </c>
      <c r="W618" s="9">
        <f t="shared" si="160"/>
        <v>5.5232911909108324</v>
      </c>
      <c r="X618" s="9">
        <f t="shared" si="161"/>
        <v>3.8751349385772897</v>
      </c>
      <c r="Y618" s="9">
        <f t="shared" si="162"/>
        <v>5.5821973773701004</v>
      </c>
      <c r="Z618" s="9">
        <f t="shared" si="163"/>
        <v>8.5871890230251893</v>
      </c>
      <c r="AA618" s="9">
        <f t="shared" si="164"/>
        <v>4.3884624382571715</v>
      </c>
      <c r="AC618" s="9">
        <v>5.4727807892847196</v>
      </c>
      <c r="AD618" s="9">
        <v>5.4727807892847196</v>
      </c>
      <c r="AE618" s="9">
        <f t="shared" si="165"/>
        <v>5.4727807892847196</v>
      </c>
      <c r="AF618" s="9">
        <f t="shared" ca="1" si="159"/>
        <v>0.69334126529082141</v>
      </c>
    </row>
    <row r="619" spans="1:32">
      <c r="A619" s="6">
        <v>10.425381311501102</v>
      </c>
      <c r="B619" s="6">
        <v>4.7320724361510651</v>
      </c>
      <c r="C619" s="6">
        <v>-1.8163902922450998</v>
      </c>
      <c r="D619" s="6">
        <v>1.4148779893503582</v>
      </c>
      <c r="E619" s="6">
        <v>5.0230144915235435</v>
      </c>
      <c r="F619" s="6">
        <v>1.2427373103720971</v>
      </c>
      <c r="G619" s="6">
        <v>5.4054362820541062</v>
      </c>
      <c r="H619" s="6">
        <v>3.0043944629268977</v>
      </c>
      <c r="I619" s="40">
        <f>SUMPRODUCT(J619:O619,Results!B$12:G$12)+Results!$E$5*H619-AD619+AE619</f>
        <v>97.94266969605772</v>
      </c>
      <c r="J619" s="9">
        <f>SUMPRODUCT($A619:$F619,Results!$B$15:$G$15)</f>
        <v>40.646504646722562</v>
      </c>
      <c r="K619" s="9">
        <f>SUMPRODUCT($A619:$F619,Results!$B$16:$G$16)</f>
        <v>-32.3515466107253</v>
      </c>
      <c r="L619" s="9">
        <f>SUMPRODUCT($A619:$F619,Results!$B$17:$G$17)</f>
        <v>2.8800721246715608</v>
      </c>
      <c r="M619" s="9">
        <f>SUMPRODUCT($A619:$F619,Results!$B$18:$G$18)</f>
        <v>2.3720543493654884</v>
      </c>
      <c r="N619" s="9">
        <f>SUMPRODUCT($A619:$F619,Results!$B$19:$G$19)</f>
        <v>-0.54477572694923881</v>
      </c>
      <c r="O619" s="9">
        <f>SUMPRODUCT($A619:$F619,Results!$B$20:$G$20)</f>
        <v>43.427345166408706</v>
      </c>
      <c r="P619" s="9" cm="1">
        <f t="array" ref="P619">SUMPRODUCT(J619:O619,TRANSPOSE(BQ$20:BQ$25))+$AI$20-$BQ$27</f>
        <v>68.507174100627594</v>
      </c>
      <c r="Q619" s="27" cm="1">
        <f t="array" ref="Q619">SUMPRODUCT(J619:O619,TRANSPOSE(EX$20:EX$25))+$AI$20-$EX$27</f>
        <v>78.691254070529595</v>
      </c>
      <c r="R619" s="9">
        <f>I619-Results!$E$5*H619</f>
        <v>79.916302918496342</v>
      </c>
      <c r="S619" s="9" cm="1">
        <f t="array" ref="S619">SUMPRODUCT(J619:O619,TRANSPOSE(AW$28:AW$33))+$AI$20-$AH$26</f>
        <v>43.107472874845044</v>
      </c>
      <c r="T619" s="9">
        <f>SUMPRODUCT(J619:O619,Results!K$9:P$9)</f>
        <v>82.537629543747556</v>
      </c>
      <c r="U619" s="9">
        <f>SUMPRODUCT(J619:O619,Results!K$9:P$9)+$AI$20-$AH$31</f>
        <v>80.955400822674392</v>
      </c>
      <c r="V619" s="9">
        <f t="shared" si="158"/>
        <v>29.435495595430126</v>
      </c>
      <c r="W619" s="9">
        <f t="shared" si="160"/>
        <v>19.251415625528125</v>
      </c>
      <c r="X619" s="9">
        <f t="shared" si="161"/>
        <v>18.026366777561378</v>
      </c>
      <c r="Y619" s="9">
        <f t="shared" si="162"/>
        <v>54.835196821212676</v>
      </c>
      <c r="Z619" s="9">
        <f t="shared" si="163"/>
        <v>65.200446268967596</v>
      </c>
      <c r="AA619" s="9">
        <f t="shared" si="164"/>
        <v>16.987268873383329</v>
      </c>
      <c r="AC619" s="9">
        <v>19.204989740646226</v>
      </c>
      <c r="AD619" s="9">
        <v>19.204989740646226</v>
      </c>
      <c r="AE619" s="9">
        <f t="shared" si="165"/>
        <v>19.204989740646226</v>
      </c>
      <c r="AF619" s="9">
        <f t="shared" ca="1" si="159"/>
        <v>0.5875283451426021</v>
      </c>
    </row>
    <row r="620" spans="1:32">
      <c r="A620" s="6">
        <v>1.6689935206054443</v>
      </c>
      <c r="B620" s="6">
        <v>1.889990633880642</v>
      </c>
      <c r="C620" s="6">
        <v>4.9511277071504149E-2</v>
      </c>
      <c r="D620" s="6">
        <v>4.0444438901156863</v>
      </c>
      <c r="E620" s="6">
        <v>3.14671125679219</v>
      </c>
      <c r="F620" s="6">
        <v>9.1018657058395522</v>
      </c>
      <c r="G620" s="6">
        <v>4.8506815561100698</v>
      </c>
      <c r="H620" s="6">
        <v>2.4496397369828613</v>
      </c>
      <c r="I620" s="40">
        <f>SUMPRODUCT(J620:O620,Results!B$12:G$12)+Results!$E$5*H620-AD620+AE620</f>
        <v>42.827783497417286</v>
      </c>
      <c r="J620" s="9">
        <f>SUMPRODUCT($A620:$F620,Results!$B$15:$G$15)</f>
        <v>12.800963165743124</v>
      </c>
      <c r="K620" s="9">
        <f>SUMPRODUCT($A620:$F620,Results!$B$16:$G$16)</f>
        <v>-4.6449870342366371</v>
      </c>
      <c r="L620" s="9">
        <f>SUMPRODUCT($A620:$F620,Results!$B$17:$G$17)</f>
        <v>24.204485984441085</v>
      </c>
      <c r="M620" s="9">
        <f>SUMPRODUCT($A620:$F620,Results!$B$18:$G$18)</f>
        <v>9.0691275997967793</v>
      </c>
      <c r="N620" s="9">
        <f>SUMPRODUCT($A620:$F620,Results!$B$19:$G$19)</f>
        <v>-8.7277558190684257</v>
      </c>
      <c r="O620" s="9">
        <f>SUMPRODUCT($A620:$F620,Results!$B$20:$G$20)</f>
        <v>4.6606355023963975</v>
      </c>
      <c r="P620" s="9" cm="1">
        <f t="array" ref="P620">SUMPRODUCT(J620:O620,TRANSPOSE(BQ$20:BQ$25))+$AI$20-$BQ$27</f>
        <v>40.495383661245206</v>
      </c>
      <c r="Q620" s="27" cm="1">
        <f t="array" ref="Q620">SUMPRODUCT(J620:O620,TRANSPOSE(EX$20:EX$25))+$AI$20-$EX$27</f>
        <v>31.666548293384466</v>
      </c>
      <c r="R620" s="9">
        <f>I620-Results!$E$5*H620</f>
        <v>28.129945075520119</v>
      </c>
      <c r="S620" s="9" cm="1">
        <f t="array" ref="S620">SUMPRODUCT(J620:O620,TRANSPOSE(AW$28:AW$33))+$AI$20-$AH$26</f>
        <v>25.350716205970784</v>
      </c>
      <c r="T620" s="9">
        <f>SUMPRODUCT(J620:O620,Results!K$9:P$9)</f>
        <v>31.692921326732886</v>
      </c>
      <c r="U620" s="9">
        <f>SUMPRODUCT(J620:O620,Results!K$9:P$9)+$AI$20-$AH$31</f>
        <v>30.110692605659722</v>
      </c>
      <c r="V620" s="9">
        <f t="shared" ref="V620:V683" si="166">I620-P620</f>
        <v>2.3323998361720797</v>
      </c>
      <c r="W620" s="9">
        <f t="shared" si="160"/>
        <v>11.16123520403282</v>
      </c>
      <c r="X620" s="9">
        <f t="shared" si="161"/>
        <v>14.697838421897167</v>
      </c>
      <c r="Y620" s="9">
        <f t="shared" si="162"/>
        <v>17.477067291446502</v>
      </c>
      <c r="Z620" s="9">
        <f t="shared" si="163"/>
        <v>10.085560070327155</v>
      </c>
      <c r="AA620" s="9">
        <f t="shared" si="164"/>
        <v>12.717090891757564</v>
      </c>
      <c r="AC620" s="9">
        <v>11.26024728102901</v>
      </c>
      <c r="AD620" s="9">
        <v>11.26024728102901</v>
      </c>
      <c r="AE620" s="9">
        <f t="shared" si="165"/>
        <v>11.26024728102901</v>
      </c>
      <c r="AF620" s="9">
        <f t="shared" ca="1" si="159"/>
        <v>0.90761860087909385</v>
      </c>
    </row>
    <row r="621" spans="1:32">
      <c r="A621" s="6">
        <v>4.4181946950841855</v>
      </c>
      <c r="B621" s="6">
        <v>4.1959016278304322</v>
      </c>
      <c r="C621" s="6">
        <v>-1.1541713882239923</v>
      </c>
      <c r="D621" s="6">
        <v>5.1297823664686399</v>
      </c>
      <c r="E621" s="6">
        <v>-1.8304551629918211</v>
      </c>
      <c r="F621" s="6">
        <v>5.5918054381921589</v>
      </c>
      <c r="G621" s="6">
        <v>3.5023928451221917</v>
      </c>
      <c r="H621" s="6">
        <v>1.1013510259949832</v>
      </c>
      <c r="I621" s="40">
        <f>SUMPRODUCT(J621:O621,Results!B$12:G$12)+Results!$E$5*H621-AD621+AE621</f>
        <v>-12.015090047679799</v>
      </c>
      <c r="J621" s="9">
        <f>SUMPRODUCT($A621:$F621,Results!$B$15:$G$15)</f>
        <v>-5.0459407985649865</v>
      </c>
      <c r="K621" s="9">
        <f>SUMPRODUCT($A621:$F621,Results!$B$16:$G$16)</f>
        <v>-18.673553420569473</v>
      </c>
      <c r="L621" s="9">
        <f>SUMPRODUCT($A621:$F621,Results!$B$17:$G$17)</f>
        <v>2.3945194733233182</v>
      </c>
      <c r="M621" s="9">
        <f>SUMPRODUCT($A621:$F621,Results!$B$18:$G$18)</f>
        <v>17.896659856501604</v>
      </c>
      <c r="N621" s="9">
        <f>SUMPRODUCT($A621:$F621,Results!$B$19:$G$19)</f>
        <v>7.2450366160742901</v>
      </c>
      <c r="O621" s="9">
        <f>SUMPRODUCT($A621:$F621,Results!$B$20:$G$20)</f>
        <v>23.552294436090861</v>
      </c>
      <c r="P621" s="9" cm="1">
        <f t="array" ref="P621">SUMPRODUCT(J621:O621,TRANSPOSE(BQ$20:BQ$25))+$AI$20-$BQ$27</f>
        <v>-7.4656050946829531</v>
      </c>
      <c r="Q621" s="27" cm="1">
        <f t="array" ref="Q621">SUMPRODUCT(J621:O621,TRANSPOSE(EX$20:EX$25))+$AI$20-$EX$27</f>
        <v>-17.657594848275494</v>
      </c>
      <c r="R621" s="9">
        <f>I621-Results!$E$5*H621</f>
        <v>-18.623196203649698</v>
      </c>
      <c r="S621" s="9" cm="1">
        <f t="array" ref="S621">SUMPRODUCT(J621:O621,TRANSPOSE(AW$28:AW$33))+$AI$20-$AH$26</f>
        <v>-14.293887130453506</v>
      </c>
      <c r="T621" s="9">
        <f>SUMPRODUCT(J621:O621,Results!K$9:P$9)</f>
        <v>-17.779609657550715</v>
      </c>
      <c r="U621" s="9">
        <f>SUMPRODUCT(J621:O621,Results!K$9:P$9)+$AI$20-$AH$31</f>
        <v>-19.361838378623872</v>
      </c>
      <c r="V621" s="9">
        <f t="shared" si="166"/>
        <v>-4.5494849529968455</v>
      </c>
      <c r="W621" s="9">
        <f t="shared" si="160"/>
        <v>5.6425048005956953</v>
      </c>
      <c r="X621" s="9">
        <f t="shared" si="161"/>
        <v>6.6081061559698995</v>
      </c>
      <c r="Y621" s="9">
        <f t="shared" si="162"/>
        <v>2.278797082773707</v>
      </c>
      <c r="Z621" s="9">
        <f t="shared" si="163"/>
        <v>-44.75731347476993</v>
      </c>
      <c r="AA621" s="9">
        <f t="shared" si="164"/>
        <v>7.3467483309440738</v>
      </c>
      <c r="AC621" s="9">
        <v>5.7265970253242671</v>
      </c>
      <c r="AD621" s="9">
        <v>5.7265970253242671</v>
      </c>
      <c r="AE621" s="9">
        <f t="shared" si="165"/>
        <v>5.7265970253242671</v>
      </c>
      <c r="AF621" s="9">
        <f t="shared" ca="1" si="159"/>
        <v>0.87883652576295734</v>
      </c>
    </row>
    <row r="622" spans="1:32">
      <c r="A622" s="6">
        <v>0.25104561629728811</v>
      </c>
      <c r="B622" s="6">
        <v>0.73375675512444771</v>
      </c>
      <c r="C622" s="6">
        <v>-1.0630199560336711</v>
      </c>
      <c r="D622" s="6">
        <v>2.1162857213708057</v>
      </c>
      <c r="E622" s="6">
        <v>2.9852239470967064</v>
      </c>
      <c r="F622" s="6">
        <v>0.8255245875646624</v>
      </c>
      <c r="G622" s="6">
        <v>4.8001108678906235</v>
      </c>
      <c r="H622" s="6">
        <v>2.399069048763415</v>
      </c>
      <c r="I622" s="40">
        <f>SUMPRODUCT(J622:O622,Results!B$12:G$12)+Results!$E$5*H622-AD622+AE622</f>
        <v>53.241452019755187</v>
      </c>
      <c r="J622" s="9">
        <f>SUMPRODUCT($A622:$F622,Results!$B$15:$G$15)</f>
        <v>7.6857745271345967</v>
      </c>
      <c r="K622" s="9">
        <f>SUMPRODUCT($A622:$F622,Results!$B$16:$G$16)</f>
        <v>1.0684753726512422</v>
      </c>
      <c r="L622" s="9">
        <f>SUMPRODUCT($A622:$F622,Results!$B$17:$G$17)</f>
        <v>12.591826555069028</v>
      </c>
      <c r="M622" s="9">
        <f>SUMPRODUCT($A622:$F622,Results!$B$18:$G$18)</f>
        <v>2.461166836480682</v>
      </c>
      <c r="N622" s="9">
        <f>SUMPRODUCT($A622:$F622,Results!$B$19:$G$19)</f>
        <v>-5.2984287343657899</v>
      </c>
      <c r="O622" s="9">
        <f>SUMPRODUCT($A622:$F622,Results!$B$20:$G$20)</f>
        <v>7.1661763115343433</v>
      </c>
      <c r="P622" s="9" cm="1">
        <f t="array" ref="P622">SUMPRODUCT(J622:O622,TRANSPOSE(BQ$20:BQ$25))+$AI$20-$BQ$27</f>
        <v>30.908379737765721</v>
      </c>
      <c r="Q622" s="27" cm="1">
        <f t="array" ref="Q622">SUMPRODUCT(J622:O622,TRANSPOSE(EX$20:EX$25))+$AI$20-$EX$27</f>
        <v>39.071583923645392</v>
      </c>
      <c r="R622" s="9">
        <f>I622-Results!$E$5*H622</f>
        <v>38.847037727174694</v>
      </c>
      <c r="S622" s="9" cm="1">
        <f t="array" ref="S622">SUMPRODUCT(J622:O622,TRANSPOSE(AW$28:AW$33))+$AI$20-$AH$26</f>
        <v>15.921405149349525</v>
      </c>
      <c r="T622" s="9">
        <f>SUMPRODUCT(J622:O622,Results!K$9:P$9)</f>
        <v>40.238772398221009</v>
      </c>
      <c r="U622" s="9">
        <f>SUMPRODUCT(J622:O622,Results!K$9:P$9)+$AI$20-$AH$31</f>
        <v>38.656543677147852</v>
      </c>
      <c r="V622" s="9">
        <f t="shared" si="166"/>
        <v>22.333072281989466</v>
      </c>
      <c r="W622" s="9">
        <f t="shared" si="160"/>
        <v>14.169868096109795</v>
      </c>
      <c r="X622" s="9">
        <f t="shared" si="161"/>
        <v>14.394414292580493</v>
      </c>
      <c r="Y622" s="9">
        <f t="shared" si="162"/>
        <v>37.320046870405662</v>
      </c>
      <c r="Z622" s="9">
        <f t="shared" si="163"/>
        <v>20.499228592665055</v>
      </c>
      <c r="AA622" s="9">
        <f t="shared" si="164"/>
        <v>14.584908342607335</v>
      </c>
      <c r="AC622" s="9">
        <v>14.134622104871752</v>
      </c>
      <c r="AD622" s="9">
        <v>14.134622104871752</v>
      </c>
      <c r="AE622" s="9">
        <f t="shared" si="165"/>
        <v>14.134622104871752</v>
      </c>
      <c r="AF622" s="9">
        <f t="shared" ca="1" si="159"/>
        <v>0.26710698208700845</v>
      </c>
    </row>
    <row r="623" spans="1:32">
      <c r="A623" s="6">
        <v>2.0748747082200878</v>
      </c>
      <c r="B623" s="6">
        <v>3.2613514577353984</v>
      </c>
      <c r="C623" s="6">
        <v>2.0981115911071395</v>
      </c>
      <c r="D623" s="6">
        <v>2.0950595811792079</v>
      </c>
      <c r="E623" s="6">
        <v>8.4053083780943361</v>
      </c>
      <c r="F623" s="6">
        <v>6.0890650480745707</v>
      </c>
      <c r="G623" s="6">
        <v>1.3842344858302511</v>
      </c>
      <c r="H623" s="6">
        <v>-1.0168073332969574</v>
      </c>
      <c r="I623" s="40">
        <f>SUMPRODUCT(J623:O623,Results!B$12:G$12)+Results!$E$5*H623-AD623+AE623</f>
        <v>86.410687945618946</v>
      </c>
      <c r="J623" s="9">
        <f>SUMPRODUCT($A623:$F623,Results!$B$15:$G$15)</f>
        <v>35.118758256719488</v>
      </c>
      <c r="K623" s="9">
        <f>SUMPRODUCT($A623:$F623,Results!$B$16:$G$16)</f>
        <v>-6.243935080094654</v>
      </c>
      <c r="L623" s="9">
        <f>SUMPRODUCT($A623:$F623,Results!$B$17:$G$17)</f>
        <v>34.686926068923043</v>
      </c>
      <c r="M623" s="9">
        <f>SUMPRODUCT($A623:$F623,Results!$B$18:$G$18)</f>
        <v>-5.290360998529092</v>
      </c>
      <c r="N623" s="9">
        <f>SUMPRODUCT($A623:$F623,Results!$B$19:$G$19)</f>
        <v>-25.348790502291561</v>
      </c>
      <c r="O623" s="9">
        <f>SUMPRODUCT($A623:$F623,Results!$B$20:$G$20)</f>
        <v>8.0423889376976128</v>
      </c>
      <c r="P623" s="9" cm="1">
        <f t="array" ref="P623">SUMPRODUCT(J623:O623,TRANSPOSE(BQ$20:BQ$25))+$AI$20-$BQ$27</f>
        <v>91.4724682001183</v>
      </c>
      <c r="Q623" s="27" cm="1">
        <f t="array" ref="Q623">SUMPRODUCT(J623:O623,TRANSPOSE(EX$20:EX$25))+$AI$20-$EX$27</f>
        <v>94.426700969694707</v>
      </c>
      <c r="R623" s="9">
        <f>I623-Results!$E$5*H623</f>
        <v>92.511531945400691</v>
      </c>
      <c r="S623" s="9" cm="1">
        <f t="array" ref="S623">SUMPRODUCT(J623:O623,TRANSPOSE(AW$28:AW$33))+$AI$20-$AH$26</f>
        <v>72.762558216043018</v>
      </c>
      <c r="T623" s="9">
        <f>SUMPRODUCT(J623:O623,Results!K$9:P$9)</f>
        <v>97.386794761270451</v>
      </c>
      <c r="U623" s="9">
        <f>SUMPRODUCT(J623:O623,Results!K$9:P$9)+$AI$20-$AH$31</f>
        <v>95.804566040197301</v>
      </c>
      <c r="V623" s="9">
        <f t="shared" si="166"/>
        <v>-5.0617802544993538</v>
      </c>
      <c r="W623" s="9">
        <f t="shared" si="160"/>
        <v>-8.016013024075761</v>
      </c>
      <c r="X623" s="9">
        <f t="shared" si="161"/>
        <v>-6.1008439997817447</v>
      </c>
      <c r="Y623" s="9">
        <f t="shared" si="162"/>
        <v>13.648129729575928</v>
      </c>
      <c r="Z623" s="9">
        <f t="shared" si="163"/>
        <v>53.668464518528815</v>
      </c>
      <c r="AA623" s="9">
        <f t="shared" si="164"/>
        <v>-9.3938780945783549</v>
      </c>
      <c r="AC623" s="9">
        <v>-8.0146711920588416</v>
      </c>
      <c r="AD623" s="9">
        <v>-8.0146711920588416</v>
      </c>
      <c r="AE623" s="9">
        <f t="shared" si="165"/>
        <v>-8.0146711920588416</v>
      </c>
      <c r="AF623" s="9">
        <f t="shared" ca="1" si="159"/>
        <v>3.5869770175780191E-2</v>
      </c>
    </row>
    <row r="624" spans="1:32">
      <c r="A624" s="6">
        <v>3.5637619156984175</v>
      </c>
      <c r="B624" s="6">
        <v>-0.48402434610397393</v>
      </c>
      <c r="C624" s="6">
        <v>0.96019549398754633</v>
      </c>
      <c r="D624" s="6">
        <v>5.3430883694409061</v>
      </c>
      <c r="E624" s="6">
        <v>6.6468275696560335</v>
      </c>
      <c r="F624" s="6">
        <v>0.32173812921031941</v>
      </c>
      <c r="G624" s="6">
        <v>-1.2903019607431403</v>
      </c>
      <c r="H624" s="6">
        <v>-3.6913437798703486</v>
      </c>
      <c r="I624" s="40">
        <f>SUMPRODUCT(J624:O624,Results!B$12:G$12)+Results!$E$5*H624-AD624+AE624</f>
        <v>81.296580228578478</v>
      </c>
      <c r="J624" s="9">
        <f>SUMPRODUCT($A624:$F624,Results!$B$15:$G$15)</f>
        <v>37.618626588750104</v>
      </c>
      <c r="K624" s="9">
        <f>SUMPRODUCT($A624:$F624,Results!$B$16:$G$16)</f>
        <v>-8.1940732248604853</v>
      </c>
      <c r="L624" s="9">
        <f>SUMPRODUCT($A624:$F624,Results!$B$17:$G$17)</f>
        <v>17.166201753146428</v>
      </c>
      <c r="M624" s="9">
        <f>SUMPRODUCT($A624:$F624,Results!$B$18:$G$18)</f>
        <v>-6.0419372426903948</v>
      </c>
      <c r="N624" s="9">
        <f>SUMPRODUCT($A624:$F624,Results!$B$19:$G$19)</f>
        <v>-22.186314542563991</v>
      </c>
      <c r="O624" s="9">
        <f>SUMPRODUCT($A624:$F624,Results!$B$20:$G$20)</f>
        <v>21.278871430171762</v>
      </c>
      <c r="P624" s="9" cm="1">
        <f t="array" ref="P624">SUMPRODUCT(J624:O624,TRANSPOSE(BQ$20:BQ$25))+$AI$20-$BQ$27</f>
        <v>86.853384689322439</v>
      </c>
      <c r="Q624" s="27" cm="1">
        <f t="array" ref="Q624">SUMPRODUCT(J624:O624,TRANSPOSE(EX$20:EX$25))+$AI$20-$EX$27</f>
        <v>104.20089900038147</v>
      </c>
      <c r="R624" s="9">
        <f>I624-Results!$E$5*H624</f>
        <v>103.44464290780057</v>
      </c>
      <c r="S624" s="9" cm="1">
        <f t="array" ref="S624">SUMPRODUCT(J624:O624,TRANSPOSE(AW$28:AW$33))+$AI$20-$AH$26</f>
        <v>64.993705773791376</v>
      </c>
      <c r="T624" s="9">
        <f>SUMPRODUCT(J624:O624,Results!K$9:P$9)</f>
        <v>106.13488159976581</v>
      </c>
      <c r="U624" s="9">
        <f>SUMPRODUCT(J624:O624,Results!K$9:P$9)+$AI$20-$AH$31</f>
        <v>104.55265287869264</v>
      </c>
      <c r="V624" s="9">
        <f t="shared" si="166"/>
        <v>-5.5568044607439617</v>
      </c>
      <c r="W624" s="9">
        <f t="shared" si="160"/>
        <v>-22.904318771802991</v>
      </c>
      <c r="X624" s="9">
        <f t="shared" si="161"/>
        <v>-22.148062679222093</v>
      </c>
      <c r="Y624" s="9">
        <f t="shared" si="162"/>
        <v>16.302874454787101</v>
      </c>
      <c r="Z624" s="9">
        <f t="shared" si="163"/>
        <v>48.554356801488346</v>
      </c>
      <c r="AA624" s="9">
        <f t="shared" si="164"/>
        <v>-23.256072650114163</v>
      </c>
      <c r="AC624" s="9">
        <v>-22.978101671857331</v>
      </c>
      <c r="AD624" s="9">
        <v>-22.978101671857331</v>
      </c>
      <c r="AE624" s="9">
        <f t="shared" si="165"/>
        <v>-22.978101671857331</v>
      </c>
      <c r="AF624" s="9">
        <f t="shared" ca="1" si="159"/>
        <v>0.38315576902260751</v>
      </c>
    </row>
    <row r="625" spans="1:32">
      <c r="A625" s="6">
        <v>0.24247478527713162</v>
      </c>
      <c r="B625" s="6">
        <v>3.8054310755057696</v>
      </c>
      <c r="C625" s="6">
        <v>-0.70071315582916949</v>
      </c>
      <c r="D625" s="6">
        <v>-2.1933483510990546</v>
      </c>
      <c r="E625" s="6">
        <v>-4.9548345744437228E-2</v>
      </c>
      <c r="F625" s="6">
        <v>5.5159617932201339</v>
      </c>
      <c r="G625" s="6">
        <v>4.6085929351899892</v>
      </c>
      <c r="H625" s="6">
        <v>2.2075511160627808</v>
      </c>
      <c r="I625" s="40">
        <f>SUMPRODUCT(J625:O625,Results!B$12:G$12)+Results!$E$5*H625-AD625+AE625</f>
        <v>-12.035494335218068</v>
      </c>
      <c r="J625" s="9">
        <f>SUMPRODUCT($A625:$F625,Results!$B$15:$G$15)</f>
        <v>-7.2834780391297649</v>
      </c>
      <c r="K625" s="9">
        <f>SUMPRODUCT($A625:$F625,Results!$B$16:$G$16)</f>
        <v>-2.9894788092055449</v>
      </c>
      <c r="L625" s="9">
        <f>SUMPRODUCT($A625:$F625,Results!$B$17:$G$17)</f>
        <v>9.5642531474590022</v>
      </c>
      <c r="M625" s="9">
        <f>SUMPRODUCT($A625:$F625,Results!$B$18:$G$18)</f>
        <v>7.7099183162102998</v>
      </c>
      <c r="N625" s="9">
        <f>SUMPRODUCT($A625:$F625,Results!$B$19:$G$19)</f>
        <v>6.6367025400666106</v>
      </c>
      <c r="O625" s="9">
        <f>SUMPRODUCT($A625:$F625,Results!$B$20:$G$20)</f>
        <v>-4.2504920832319186</v>
      </c>
      <c r="P625" s="9" cm="1">
        <f t="array" ref="P625">SUMPRODUCT(J625:O625,TRANSPOSE(BQ$20:BQ$25))+$AI$20-$BQ$27</f>
        <v>-12.846479366099516</v>
      </c>
      <c r="Q625" s="27" cm="1">
        <f t="array" ref="Q625">SUMPRODUCT(J625:O625,TRANSPOSE(EX$20:EX$25))+$AI$20-$EX$27</f>
        <v>-24.785652493078643</v>
      </c>
      <c r="R625" s="9">
        <f>I625-Results!$E$5*H625</f>
        <v>-25.280801031594752</v>
      </c>
      <c r="S625" s="9" cm="1">
        <f t="array" ref="S625">SUMPRODUCT(J625:O625,TRANSPOSE(AW$28:AW$33))+$AI$20-$AH$26</f>
        <v>-14.344541677190456</v>
      </c>
      <c r="T625" s="9">
        <f>SUMPRODUCT(J625:O625,Results!K$9:P$9)</f>
        <v>-23.803969839522232</v>
      </c>
      <c r="U625" s="9">
        <f>SUMPRODUCT(J625:O625,Results!K$9:P$9)+$AI$20-$AH$31</f>
        <v>-25.386198560595389</v>
      </c>
      <c r="V625" s="9">
        <f t="shared" si="166"/>
        <v>0.81098503088144724</v>
      </c>
      <c r="W625" s="9">
        <f t="shared" si="160"/>
        <v>12.750158157860575</v>
      </c>
      <c r="X625" s="9">
        <f t="shared" si="161"/>
        <v>13.245306696376684</v>
      </c>
      <c r="Y625" s="9">
        <f t="shared" si="162"/>
        <v>2.3090473419723878</v>
      </c>
      <c r="Z625" s="9">
        <f t="shared" si="163"/>
        <v>-44.7777177623082</v>
      </c>
      <c r="AA625" s="9">
        <f t="shared" si="164"/>
        <v>13.350704225377321</v>
      </c>
      <c r="AC625" s="9">
        <v>12.820990817570454</v>
      </c>
      <c r="AD625" s="9">
        <v>12.820990817570454</v>
      </c>
      <c r="AE625" s="9">
        <f t="shared" si="165"/>
        <v>12.820990817570454</v>
      </c>
      <c r="AF625" s="9">
        <f t="shared" ca="1" si="159"/>
        <v>0.36317770796637194</v>
      </c>
    </row>
    <row r="626" spans="1:32">
      <c r="A626" s="6">
        <v>4.5234174416893325</v>
      </c>
      <c r="B626" s="6">
        <v>-2.9934948225433895</v>
      </c>
      <c r="C626" s="6">
        <v>8.6850287376847408</v>
      </c>
      <c r="D626" s="6">
        <v>-0.24009056104334711</v>
      </c>
      <c r="E626" s="6">
        <v>2.0524310698803339</v>
      </c>
      <c r="F626" s="6">
        <v>4.9446248325131537</v>
      </c>
      <c r="G626" s="6">
        <v>3.2955476878737011</v>
      </c>
      <c r="H626" s="6">
        <v>0.89450586874649263</v>
      </c>
      <c r="I626" s="40">
        <f>SUMPRODUCT(J626:O626,Results!B$12:G$12)+Results!$E$5*H626-AD626+AE626</f>
        <v>35.886199681748664</v>
      </c>
      <c r="J626" s="9">
        <f>SUMPRODUCT($A626:$F626,Results!$B$15:$G$15)</f>
        <v>46.370602306759857</v>
      </c>
      <c r="K626" s="9">
        <f>SUMPRODUCT($A626:$F626,Results!$B$16:$G$16)</f>
        <v>-17.019585981676379</v>
      </c>
      <c r="L626" s="9">
        <f>SUMPRODUCT($A626:$F626,Results!$B$17:$G$17)</f>
        <v>-1.8683635045556084</v>
      </c>
      <c r="M626" s="9">
        <f>SUMPRODUCT($A626:$F626,Results!$B$18:$G$18)</f>
        <v>-23.779022736455229</v>
      </c>
      <c r="N626" s="9">
        <f>SUMPRODUCT($A626:$F626,Results!$B$19:$G$19)</f>
        <v>-29.610340816398999</v>
      </c>
      <c r="O626" s="9">
        <f>SUMPRODUCT($A626:$F626,Results!$B$20:$G$20)</f>
        <v>-7.2176269562542998</v>
      </c>
      <c r="P626" s="9" cm="1">
        <f t="array" ref="P626">SUMPRODUCT(J626:O626,TRANSPOSE(BQ$20:BQ$25))+$AI$20-$BQ$27</f>
        <v>40.89688698057477</v>
      </c>
      <c r="Q626" s="27" cm="1">
        <f t="array" ref="Q626">SUMPRODUCT(J626:O626,TRANSPOSE(EX$20:EX$25))+$AI$20-$EX$27</f>
        <v>32.202796284311347</v>
      </c>
      <c r="R626" s="9">
        <f>I626-Results!$E$5*H626</f>
        <v>30.519164469269707</v>
      </c>
      <c r="S626" s="9" cm="1">
        <f t="array" ref="S626">SUMPRODUCT(J626:O626,TRANSPOSE(AW$28:AW$33))+$AI$20-$AH$26</f>
        <v>63.160886062140023</v>
      </c>
      <c r="T626" s="9">
        <f>SUMPRODUCT(J626:O626,Results!K$9:P$9)</f>
        <v>32.487022653605592</v>
      </c>
      <c r="U626" s="9">
        <f>SUMPRODUCT(J626:O626,Results!K$9:P$9)+$AI$20-$AH$31</f>
        <v>30.904793932532442</v>
      </c>
      <c r="V626" s="9">
        <f t="shared" si="166"/>
        <v>-5.010687298826106</v>
      </c>
      <c r="W626" s="9">
        <f t="shared" si="160"/>
        <v>3.683403397437317</v>
      </c>
      <c r="X626" s="9">
        <f t="shared" si="161"/>
        <v>5.3670352124789567</v>
      </c>
      <c r="Y626" s="9">
        <f t="shared" si="162"/>
        <v>-27.274686380391358</v>
      </c>
      <c r="Z626" s="9">
        <f t="shared" si="163"/>
        <v>3.1439762546585328</v>
      </c>
      <c r="AA626" s="9">
        <f t="shared" si="164"/>
        <v>4.981405749216222</v>
      </c>
      <c r="AC626" s="9">
        <v>3.7534329314671453</v>
      </c>
      <c r="AD626" s="9">
        <v>3.7534329314671453</v>
      </c>
      <c r="AE626" s="9">
        <f t="shared" si="165"/>
        <v>3.7534329314671453</v>
      </c>
      <c r="AF626" s="9">
        <f t="shared" ca="1" si="159"/>
        <v>0.55279134611021596</v>
      </c>
    </row>
    <row r="627" spans="1:32">
      <c r="A627" s="6">
        <v>4.3850278867679666</v>
      </c>
      <c r="B627" s="6">
        <v>2.3201858495894649</v>
      </c>
      <c r="C627" s="6">
        <v>9.9721146726034267</v>
      </c>
      <c r="D627" s="6">
        <v>0.65901855426072331</v>
      </c>
      <c r="E627" s="6">
        <v>1.781898701335898</v>
      </c>
      <c r="F627" s="6">
        <v>0.82096246029284936</v>
      </c>
      <c r="G627" s="6">
        <v>2.6090778912911774</v>
      </c>
      <c r="H627" s="6">
        <v>0.20803607216396891</v>
      </c>
      <c r="I627" s="40">
        <f>SUMPRODUCT(J627:O627,Results!B$12:G$12)+Results!$E$5*H627-AD627+AE627</f>
        <v>29.916535947635083</v>
      </c>
      <c r="J627" s="9">
        <f>SUMPRODUCT($A627:$F627,Results!$B$15:$G$15)</f>
        <v>33.804063781892452</v>
      </c>
      <c r="K627" s="9">
        <f>SUMPRODUCT($A627:$F627,Results!$B$16:$G$16)</f>
        <v>-25.326839221315943</v>
      </c>
      <c r="L627" s="9">
        <f>SUMPRODUCT($A627:$F627,Results!$B$17:$G$17)</f>
        <v>-1.7420897221274834</v>
      </c>
      <c r="M627" s="9">
        <f>SUMPRODUCT($A627:$F627,Results!$B$18:$G$18)</f>
        <v>-23.127820371305898</v>
      </c>
      <c r="N627" s="9">
        <f>SUMPRODUCT($A627:$F627,Results!$B$19:$G$19)</f>
        <v>-32.871640950117644</v>
      </c>
      <c r="O627" s="9">
        <f>SUMPRODUCT($A627:$F627,Results!$B$20:$G$20)</f>
        <v>7.8249407802788582</v>
      </c>
      <c r="P627" s="9" cm="1">
        <f t="array" ref="P627">SUMPRODUCT(J627:O627,TRANSPOSE(BQ$20:BQ$25))+$AI$20-$BQ$27</f>
        <v>32.331994516754868</v>
      </c>
      <c r="Q627" s="27" cm="1">
        <f t="array" ref="Q627">SUMPRODUCT(J627:O627,TRANSPOSE(EX$20:EX$25))+$AI$20-$EX$27</f>
        <v>27.072548022869604</v>
      </c>
      <c r="R627" s="9">
        <f>I627-Results!$E$5*H627</f>
        <v>28.668319514651269</v>
      </c>
      <c r="S627" s="9" cm="1">
        <f t="array" ref="S627">SUMPRODUCT(J627:O627,TRANSPOSE(AW$28:AW$33))+$AI$20-$AH$26</f>
        <v>62.168317864624512</v>
      </c>
      <c r="T627" s="9">
        <f>SUMPRODUCT(J627:O627,Results!K$9:P$9)</f>
        <v>29.545461691689642</v>
      </c>
      <c r="U627" s="9">
        <f>SUMPRODUCT(J627:O627,Results!K$9:P$9)+$AI$20-$AH$31</f>
        <v>27.963232970616488</v>
      </c>
      <c r="V627" s="9">
        <f t="shared" si="166"/>
        <v>-2.4154585691197852</v>
      </c>
      <c r="W627" s="9">
        <f t="shared" si="160"/>
        <v>2.8439879247654787</v>
      </c>
      <c r="X627" s="9">
        <f t="shared" si="161"/>
        <v>1.2482164329838135</v>
      </c>
      <c r="Y627" s="9">
        <f t="shared" si="162"/>
        <v>-32.25178191698943</v>
      </c>
      <c r="Z627" s="9">
        <f t="shared" si="163"/>
        <v>-2.8256874794550484</v>
      </c>
      <c r="AA627" s="9">
        <f t="shared" si="164"/>
        <v>1.9533029770185948</v>
      </c>
      <c r="AC627" s="9">
        <v>2.8390887649406835</v>
      </c>
      <c r="AD627" s="9">
        <v>2.8390887649406835</v>
      </c>
      <c r="AE627" s="9">
        <f t="shared" si="165"/>
        <v>2.8390887649406835</v>
      </c>
      <c r="AF627" s="9">
        <f t="shared" ca="1" si="159"/>
        <v>0.74779918863347372</v>
      </c>
    </row>
    <row r="628" spans="1:32">
      <c r="A628" s="6">
        <v>3.7247337193885559</v>
      </c>
      <c r="B628" s="6">
        <v>3.7949537604363295</v>
      </c>
      <c r="C628" s="6">
        <v>4.5043023608618071</v>
      </c>
      <c r="D628" s="6">
        <v>-2.0259007095573809</v>
      </c>
      <c r="E628" s="6">
        <v>-0.23293149300761987</v>
      </c>
      <c r="F628" s="6">
        <v>0.49391354058321896</v>
      </c>
      <c r="G628" s="6">
        <v>1.1043479104228469</v>
      </c>
      <c r="H628" s="6">
        <v>-1.2966939087043616</v>
      </c>
      <c r="I628" s="40">
        <f>SUMPRODUCT(J628:O628,Results!B$12:G$12)+Results!$E$5*H628-AD628+AE628</f>
        <v>-14.094043455748082</v>
      </c>
      <c r="J628" s="9">
        <f>SUMPRODUCT($A628:$F628,Results!$B$15:$G$15)</f>
        <v>12.311253141562259</v>
      </c>
      <c r="K628" s="9">
        <f>SUMPRODUCT($A628:$F628,Results!$B$16:$G$16)</f>
        <v>-20.092793540949167</v>
      </c>
      <c r="L628" s="9">
        <f>SUMPRODUCT($A628:$F628,Results!$B$17:$G$17)</f>
        <v>-6.1719184723104776</v>
      </c>
      <c r="M628" s="9">
        <f>SUMPRODUCT($A628:$F628,Results!$B$18:$G$18)</f>
        <v>-9.1958359596182451</v>
      </c>
      <c r="N628" s="9">
        <f>SUMPRODUCT($A628:$F628,Results!$B$19:$G$19)</f>
        <v>-8.3346132735169665</v>
      </c>
      <c r="O628" s="9">
        <f>SUMPRODUCT($A628:$F628,Results!$B$20:$G$20)</f>
        <v>8.1676462520699626</v>
      </c>
      <c r="P628" s="9" cm="1">
        <f t="array" ref="P628">SUMPRODUCT(J628:O628,TRANSPOSE(BQ$20:BQ$25))+$AI$20-$BQ$27</f>
        <v>-2.5055185570085001</v>
      </c>
      <c r="Q628" s="27" cm="1">
        <f t="array" ref="Q628">SUMPRODUCT(J628:O628,TRANSPOSE(EX$20:EX$25))+$AI$20-$EX$27</f>
        <v>-8.5638109488188157</v>
      </c>
      <c r="R628" s="9">
        <f>I628-Results!$E$5*H628</f>
        <v>-6.3138800035219127</v>
      </c>
      <c r="S628" s="9" cm="1">
        <f t="array" ref="S628">SUMPRODUCT(J628:O628,TRANSPOSE(AW$28:AW$33))+$AI$20-$AH$26</f>
        <v>15.600311450483147</v>
      </c>
      <c r="T628" s="9">
        <f>SUMPRODUCT(J628:O628,Results!K$9:P$9)</f>
        <v>-6.1827048124059019</v>
      </c>
      <c r="U628" s="9">
        <f>SUMPRODUCT(J628:O628,Results!K$9:P$9)+$AI$20-$AH$31</f>
        <v>-7.7649335334790592</v>
      </c>
      <c r="V628" s="9">
        <f t="shared" si="166"/>
        <v>-11.588524898739582</v>
      </c>
      <c r="W628" s="9">
        <f t="shared" si="160"/>
        <v>-5.5302325069292664</v>
      </c>
      <c r="X628" s="9">
        <f t="shared" si="161"/>
        <v>-7.7801634522261693</v>
      </c>
      <c r="Y628" s="9">
        <f t="shared" si="162"/>
        <v>-29.694354906231229</v>
      </c>
      <c r="Z628" s="9">
        <f t="shared" si="163"/>
        <v>-46.836266882838217</v>
      </c>
      <c r="AA628" s="9">
        <f t="shared" si="164"/>
        <v>-6.3291099222690228</v>
      </c>
      <c r="AC628" s="9">
        <v>-5.5299169986066303</v>
      </c>
      <c r="AD628" s="9">
        <v>-5.5299169986066303</v>
      </c>
      <c r="AE628" s="9">
        <f t="shared" si="165"/>
        <v>-5.5299169986066303</v>
      </c>
      <c r="AF628" s="9">
        <f t="shared" ca="1" si="159"/>
        <v>0.49122453075210182</v>
      </c>
    </row>
    <row r="629" spans="1:32">
      <c r="A629" s="6">
        <v>1.6707569410469907</v>
      </c>
      <c r="B629" s="6">
        <v>-1.4310522349335142</v>
      </c>
      <c r="C629" s="6">
        <v>7.2697034466612923E-2</v>
      </c>
      <c r="D629" s="6">
        <v>5.3697970847134231</v>
      </c>
      <c r="E629" s="6">
        <v>3.6490606374179539</v>
      </c>
      <c r="F629" s="6">
        <v>4.6316904072143235</v>
      </c>
      <c r="G629" s="6">
        <v>-2.360334075810024</v>
      </c>
      <c r="H629" s="6">
        <v>-4.7613758949372329</v>
      </c>
      <c r="I629" s="40">
        <f>SUMPRODUCT(J629:O629,Results!B$12:G$12)+Results!$E$5*H629-AD629+AE629</f>
        <v>25.479308212292306</v>
      </c>
      <c r="J629" s="9">
        <f>SUMPRODUCT($A629:$F629,Results!$B$15:$G$15)</f>
        <v>20.974368132725836</v>
      </c>
      <c r="K629" s="9">
        <f>SUMPRODUCT($A629:$F629,Results!$B$16:$G$16)</f>
        <v>-1.5697656934122359</v>
      </c>
      <c r="L629" s="9">
        <f>SUMPRODUCT($A629:$F629,Results!$B$17:$G$17)</f>
        <v>16.965609703183709</v>
      </c>
      <c r="M629" s="9">
        <f>SUMPRODUCT($A629:$F629,Results!$B$18:$G$18)</f>
        <v>2.7414973390978945</v>
      </c>
      <c r="N629" s="9">
        <f>SUMPRODUCT($A629:$F629,Results!$B$19:$G$19)</f>
        <v>-13.019820331668049</v>
      </c>
      <c r="O629" s="9">
        <f>SUMPRODUCT($A629:$F629,Results!$B$20:$G$20)</f>
        <v>8.0336628447827465</v>
      </c>
      <c r="P629" s="9" cm="1">
        <f t="array" ref="P629">SUMPRODUCT(J629:O629,TRANSPOSE(BQ$20:BQ$25))+$AI$20-$BQ$27</f>
        <v>52.528556501709097</v>
      </c>
      <c r="Q629" s="27" cm="1">
        <f t="array" ref="Q629">SUMPRODUCT(J629:O629,TRANSPOSE(EX$20:EX$25))+$AI$20-$EX$27</f>
        <v>56.831245219934331</v>
      </c>
      <c r="R629" s="9">
        <f>I629-Results!$E$5*H629</f>
        <v>54.047563581915703</v>
      </c>
      <c r="S629" s="9" cm="1">
        <f t="array" ref="S629">SUMPRODUCT(J629:O629,TRANSPOSE(AW$28:AW$33))+$AI$20-$AH$26</f>
        <v>34.771120237405952</v>
      </c>
      <c r="T629" s="9">
        <f>SUMPRODUCT(J629:O629,Results!K$9:P$9)</f>
        <v>56.608303800866295</v>
      </c>
      <c r="U629" s="9">
        <f>SUMPRODUCT(J629:O629,Results!K$9:P$9)+$AI$20-$AH$31</f>
        <v>55.026075079793145</v>
      </c>
      <c r="V629" s="9">
        <f t="shared" si="166"/>
        <v>-27.049248289416791</v>
      </c>
      <c r="W629" s="9">
        <f t="shared" si="160"/>
        <v>-31.351937007642025</v>
      </c>
      <c r="X629" s="9">
        <f t="shared" si="161"/>
        <v>-28.568255369623397</v>
      </c>
      <c r="Y629" s="9">
        <f t="shared" si="162"/>
        <v>-9.2918120251136465</v>
      </c>
      <c r="Z629" s="9">
        <f t="shared" si="163"/>
        <v>-7.2629152147978253</v>
      </c>
      <c r="AA629" s="9">
        <f t="shared" si="164"/>
        <v>-29.546766867500839</v>
      </c>
      <c r="AC629" s="9">
        <v>-31.326809010169672</v>
      </c>
      <c r="AD629" s="9">
        <v>-31.326809010169672</v>
      </c>
      <c r="AE629" s="9">
        <f t="shared" si="165"/>
        <v>-31.326809010169672</v>
      </c>
      <c r="AF629" s="9">
        <f t="shared" ca="1" si="159"/>
        <v>0.29073205660970181</v>
      </c>
    </row>
    <row r="630" spans="1:32">
      <c r="A630" s="6">
        <v>4.0778070780964208</v>
      </c>
      <c r="B630" s="6">
        <v>-0.94846670009401268</v>
      </c>
      <c r="C630" s="6">
        <v>5.6573747252714357</v>
      </c>
      <c r="D630" s="6">
        <v>0.5758972351304299</v>
      </c>
      <c r="E630" s="6">
        <v>1.4882591211782281</v>
      </c>
      <c r="F630" s="6">
        <v>1.5493446624683656</v>
      </c>
      <c r="G630" s="6">
        <v>5.1579191059958029</v>
      </c>
      <c r="H630" s="6">
        <v>2.7568772868685945</v>
      </c>
      <c r="I630" s="40">
        <f>SUMPRODUCT(J630:O630,Results!B$12:G$12)+Results!$E$5*H630-AD630+AE630</f>
        <v>45.006257617045961</v>
      </c>
      <c r="J630" s="9">
        <f>SUMPRODUCT($A630:$F630,Results!$B$15:$G$15)</f>
        <v>31.761218002672358</v>
      </c>
      <c r="K630" s="9">
        <f>SUMPRODUCT($A630:$F630,Results!$B$16:$G$16)</f>
        <v>-16.10206088409565</v>
      </c>
      <c r="L630" s="9">
        <f>SUMPRODUCT($A630:$F630,Results!$B$17:$G$17)</f>
        <v>-3.6195859026220694</v>
      </c>
      <c r="M630" s="9">
        <f>SUMPRODUCT($A630:$F630,Results!$B$18:$G$18)</f>
        <v>-15.520044638884416</v>
      </c>
      <c r="N630" s="9">
        <f>SUMPRODUCT($A630:$F630,Results!$B$19:$G$19)</f>
        <v>-19.724791212968292</v>
      </c>
      <c r="O630" s="9">
        <f>SUMPRODUCT($A630:$F630,Results!$B$20:$G$20)</f>
        <v>4.2552255687068197</v>
      </c>
      <c r="P630" s="9" cm="1">
        <f t="array" ref="P630">SUMPRODUCT(J630:O630,TRANSPOSE(BQ$20:BQ$25))+$AI$20-$BQ$27</f>
        <v>29.552573450133345</v>
      </c>
      <c r="Q630" s="27" cm="1">
        <f t="array" ref="Q630">SUMPRODUCT(J630:O630,TRANSPOSE(EX$20:EX$25))+$AI$20-$EX$27</f>
        <v>28.410848382782447</v>
      </c>
      <c r="R630" s="9">
        <f>I630-Results!$E$5*H630</f>
        <v>28.464993895834393</v>
      </c>
      <c r="S630" s="9" cm="1">
        <f t="array" ref="S630">SUMPRODUCT(J630:O630,TRANSPOSE(AW$28:AW$33))+$AI$20-$AH$26</f>
        <v>42.901653706448045</v>
      </c>
      <c r="T630" s="9">
        <f>SUMPRODUCT(J630:O630,Results!K$9:P$9)</f>
        <v>29.42044344032832</v>
      </c>
      <c r="U630" s="9">
        <f>SUMPRODUCT(J630:O630,Results!K$9:P$9)+$AI$20-$AH$31</f>
        <v>27.838214719255163</v>
      </c>
      <c r="V630" s="9">
        <f t="shared" si="166"/>
        <v>15.453684166912616</v>
      </c>
      <c r="W630" s="9">
        <f t="shared" si="160"/>
        <v>16.595409234263514</v>
      </c>
      <c r="X630" s="9">
        <f t="shared" si="161"/>
        <v>16.541263721211568</v>
      </c>
      <c r="Y630" s="9">
        <f t="shared" si="162"/>
        <v>2.1046039105979162</v>
      </c>
      <c r="Z630" s="9">
        <f t="shared" si="163"/>
        <v>12.264034189955829</v>
      </c>
      <c r="AA630" s="9">
        <f t="shared" si="164"/>
        <v>17.168042897790798</v>
      </c>
      <c r="AC630" s="9">
        <v>16.604980542558181</v>
      </c>
      <c r="AD630" s="9">
        <v>16.604980542558181</v>
      </c>
      <c r="AE630" s="9">
        <f t="shared" si="165"/>
        <v>16.604980542558181</v>
      </c>
      <c r="AF630" s="9">
        <f t="shared" ca="1" si="159"/>
        <v>0.66867604227430621</v>
      </c>
    </row>
    <row r="631" spans="1:32">
      <c r="A631" s="6">
        <v>1.2251227331945111</v>
      </c>
      <c r="B631" s="6">
        <v>7.275791543598511</v>
      </c>
      <c r="C631" s="6">
        <v>1.4999076298459779</v>
      </c>
      <c r="D631" s="6">
        <v>-3.7586932099520873</v>
      </c>
      <c r="E631" s="6">
        <v>2.2290758647496469</v>
      </c>
      <c r="F631" s="6">
        <v>2.4462412561529576</v>
      </c>
      <c r="G631" s="6">
        <v>8.3804142945687037</v>
      </c>
      <c r="H631" s="6">
        <v>5.9793724754414956</v>
      </c>
      <c r="I631" s="40">
        <f>SUMPRODUCT(J631:O631,Results!B$12:G$12)+Results!$E$5*H631-AD631+AE631</f>
        <v>37.494306973561606</v>
      </c>
      <c r="J631" s="9">
        <f>SUMPRODUCT($A631:$F631,Results!$B$15:$G$15)</f>
        <v>0.97438227818126011</v>
      </c>
      <c r="K631" s="9">
        <f>SUMPRODUCT($A631:$F631,Results!$B$16:$G$16)</f>
        <v>-11.037884366959668</v>
      </c>
      <c r="L631" s="9">
        <f>SUMPRODUCT($A631:$F631,Results!$B$17:$G$17)</f>
        <v>12.322732070362314</v>
      </c>
      <c r="M631" s="9">
        <f>SUMPRODUCT($A631:$F631,Results!$B$18:$G$18)</f>
        <v>-0.97199235196543032</v>
      </c>
      <c r="N631" s="9">
        <f>SUMPRODUCT($A631:$F631,Results!$B$19:$G$19)</f>
        <v>-2.8875112620648413</v>
      </c>
      <c r="O631" s="9">
        <f>SUMPRODUCT($A631:$F631,Results!$B$20:$G$20)</f>
        <v>4.2600059707479279</v>
      </c>
      <c r="P631" s="9" cm="1">
        <f t="array" ref="P631">SUMPRODUCT(J631:O631,TRANSPOSE(BQ$20:BQ$25))+$AI$20-$BQ$27</f>
        <v>6.3647304415761781</v>
      </c>
      <c r="Q631" s="27" cm="1">
        <f t="array" ref="Q631">SUMPRODUCT(J631:O631,TRANSPOSE(EX$20:EX$25))+$AI$20-$EX$27</f>
        <v>-0.40649564246415792</v>
      </c>
      <c r="R631" s="9">
        <f>I631-Results!$E$5*H631</f>
        <v>1.618072120912629</v>
      </c>
      <c r="S631" s="9" cm="1">
        <f t="array" ref="S631">SUMPRODUCT(J631:O631,TRANSPOSE(AW$28:AW$33))+$AI$20-$AH$26</f>
        <v>10.002443885408184</v>
      </c>
      <c r="T631" s="9">
        <f>SUMPRODUCT(J631:O631,Results!K$9:P$9)</f>
        <v>3.2707215487335528</v>
      </c>
      <c r="U631" s="9">
        <f>SUMPRODUCT(J631:O631,Results!K$9:P$9)+$AI$20-$AH$31</f>
        <v>1.6884928276603972</v>
      </c>
      <c r="V631" s="9">
        <f t="shared" si="166"/>
        <v>31.129576531985428</v>
      </c>
      <c r="W631" s="9">
        <f t="shared" si="160"/>
        <v>37.900802616025764</v>
      </c>
      <c r="X631" s="9">
        <f t="shared" si="161"/>
        <v>35.876234852648977</v>
      </c>
      <c r="Y631" s="9">
        <f t="shared" si="162"/>
        <v>27.491863088153423</v>
      </c>
      <c r="Z631" s="9">
        <f t="shared" si="163"/>
        <v>4.752083546471475</v>
      </c>
      <c r="AA631" s="9">
        <f t="shared" si="164"/>
        <v>35.805814145901209</v>
      </c>
      <c r="AC631" s="9">
        <v>37.898097107483544</v>
      </c>
      <c r="AD631" s="9">
        <v>37.898097107483544</v>
      </c>
      <c r="AE631" s="9">
        <f t="shared" si="165"/>
        <v>37.898097107483544</v>
      </c>
      <c r="AF631" s="9">
        <f t="shared" ca="1" si="159"/>
        <v>0.44037396567625842</v>
      </c>
    </row>
    <row r="632" spans="1:32">
      <c r="A632" s="6">
        <v>-1.2684793045220377</v>
      </c>
      <c r="B632" s="6">
        <v>-0.49648203109453454</v>
      </c>
      <c r="C632" s="6">
        <v>6.0127831567942769</v>
      </c>
      <c r="D632" s="6">
        <v>-1.2969242285484019</v>
      </c>
      <c r="E632" s="6">
        <v>1.8923863647508434</v>
      </c>
      <c r="F632" s="6">
        <v>1.4786623897502451</v>
      </c>
      <c r="G632" s="6">
        <v>-1.283060375414302</v>
      </c>
      <c r="H632" s="6">
        <v>-3.6841021945415102</v>
      </c>
      <c r="I632" s="40">
        <f>SUMPRODUCT(J632:O632,Results!B$12:G$12)+Results!$E$5*H632-AD632+AE632</f>
        <v>-8.0517328537007344</v>
      </c>
      <c r="J632" s="9">
        <f>SUMPRODUCT($A632:$F632,Results!$B$15:$G$15)</f>
        <v>15.301475739178629</v>
      </c>
      <c r="K632" s="9">
        <f>SUMPRODUCT($A632:$F632,Results!$B$16:$G$16)</f>
        <v>3.9156442454497953E-2</v>
      </c>
      <c r="L632" s="9">
        <f>SUMPRODUCT($A632:$F632,Results!$B$17:$G$17)</f>
        <v>7.1993955848886779</v>
      </c>
      <c r="M632" s="9">
        <f>SUMPRODUCT($A632:$F632,Results!$B$18:$G$18)</f>
        <v>-16.740137026977127</v>
      </c>
      <c r="N632" s="9">
        <f>SUMPRODUCT($A632:$F632,Results!$B$19:$G$19)</f>
        <v>-22.5058006880199</v>
      </c>
      <c r="O632" s="9">
        <f>SUMPRODUCT($A632:$F632,Results!$B$20:$G$20)</f>
        <v>-14.695673659506458</v>
      </c>
      <c r="P632" s="9" cm="1">
        <f t="array" ref="P632">SUMPRODUCT(J632:O632,TRANSPOSE(BQ$20:BQ$25))+$AI$20-$BQ$27</f>
        <v>16.871436129816146</v>
      </c>
      <c r="Q632" s="27" cm="1">
        <f t="array" ref="Q632">SUMPRODUCT(J632:O632,TRANSPOSE(EX$20:EX$25))+$AI$20-$EX$27</f>
        <v>13.946167561874994</v>
      </c>
      <c r="R632" s="9">
        <f>I632-Results!$E$5*H632</f>
        <v>14.052880313548329</v>
      </c>
      <c r="S632" s="9" cm="1">
        <f t="array" ref="S632">SUMPRODUCT(J632:O632,TRANSPOSE(AW$28:AW$33))+$AI$20-$AH$26</f>
        <v>34.54005232200835</v>
      </c>
      <c r="T632" s="9">
        <f>SUMPRODUCT(J632:O632,Results!K$9:P$9)</f>
        <v>15.0414429744092</v>
      </c>
      <c r="U632" s="9">
        <f>SUMPRODUCT(J632:O632,Results!K$9:P$9)+$AI$20-$AH$31</f>
        <v>13.459214253336043</v>
      </c>
      <c r="V632" s="9">
        <f t="shared" si="166"/>
        <v>-24.923168983516881</v>
      </c>
      <c r="W632" s="9">
        <f t="shared" si="160"/>
        <v>-21.997900415575728</v>
      </c>
      <c r="X632" s="9">
        <f t="shared" si="161"/>
        <v>-22.104613167249063</v>
      </c>
      <c r="Y632" s="9">
        <f t="shared" si="162"/>
        <v>-42.591785175709084</v>
      </c>
      <c r="Z632" s="9">
        <f t="shared" si="163"/>
        <v>-40.793956280790866</v>
      </c>
      <c r="AA632" s="9">
        <f t="shared" si="164"/>
        <v>-21.510947107036777</v>
      </c>
      <c r="AC632" s="9">
        <v>-21.996777093547465</v>
      </c>
      <c r="AD632" s="9">
        <v>-21.996777093547465</v>
      </c>
      <c r="AE632" s="9">
        <f t="shared" si="165"/>
        <v>-21.996777093547465</v>
      </c>
      <c r="AF632" s="9">
        <f t="shared" ca="1" si="159"/>
        <v>0.97001674207914712</v>
      </c>
    </row>
    <row r="633" spans="1:32">
      <c r="A633" s="6">
        <v>5.7743024103934619</v>
      </c>
      <c r="B633" s="6">
        <v>6.3672796890570336</v>
      </c>
      <c r="C633" s="6">
        <v>1.901442093643372</v>
      </c>
      <c r="D633" s="6">
        <v>0.21883159829919535</v>
      </c>
      <c r="E633" s="6">
        <v>2.0855428459747456</v>
      </c>
      <c r="F633" s="6">
        <v>-2.8707914087678605</v>
      </c>
      <c r="G633" s="6">
        <v>1.4190833624067296</v>
      </c>
      <c r="H633" s="6">
        <v>-0.98195845672047888</v>
      </c>
      <c r="I633" s="40">
        <f>SUMPRODUCT(J633:O633,Results!B$12:G$12)+Results!$E$5*H633-AD633+AE633</f>
        <v>29.735247479132337</v>
      </c>
      <c r="J633" s="9">
        <f>SUMPRODUCT($A633:$F633,Results!$B$15:$G$15)</f>
        <v>16.079334729035022</v>
      </c>
      <c r="K633" s="9">
        <f>SUMPRODUCT($A633:$F633,Results!$B$16:$G$16)</f>
        <v>-26.309400173756764</v>
      </c>
      <c r="L633" s="9">
        <f>SUMPRODUCT($A633:$F633,Results!$B$17:$G$17)</f>
        <v>-2.4642926850374667</v>
      </c>
      <c r="M633" s="9">
        <f>SUMPRODUCT($A633:$F633,Results!$B$18:$G$18)</f>
        <v>-4.1261591083827653</v>
      </c>
      <c r="N633" s="9">
        <f>SUMPRODUCT($A633:$F633,Results!$B$19:$G$19)</f>
        <v>-6.5185481261232114</v>
      </c>
      <c r="O633" s="9">
        <f>SUMPRODUCT($A633:$F633,Results!$B$20:$G$20)</f>
        <v>31.265076920450436</v>
      </c>
      <c r="P633" s="9" cm="1">
        <f t="array" ref="P633">SUMPRODUCT(J633:O633,TRANSPOSE(BQ$20:BQ$25))+$AI$20-$BQ$27</f>
        <v>24.587297926122851</v>
      </c>
      <c r="Q633" s="27" cm="1">
        <f t="array" ref="Q633">SUMPRODUCT(J633:O633,TRANSPOSE(EX$20:EX$25))+$AI$20-$EX$27</f>
        <v>31.765796695232325</v>
      </c>
      <c r="R633" s="9">
        <f>I633-Results!$E$5*H633</f>
        <v>35.62699821945521</v>
      </c>
      <c r="S633" s="9" cm="1">
        <f t="array" ref="S633">SUMPRODUCT(J633:O633,TRANSPOSE(AW$28:AW$33))+$AI$20-$AH$26</f>
        <v>25.492877786363991</v>
      </c>
      <c r="T633" s="9">
        <f>SUMPRODUCT(J633:O633,Results!K$9:P$9)</f>
        <v>35.92813007212586</v>
      </c>
      <c r="U633" s="9">
        <f>SUMPRODUCT(J633:O633,Results!K$9:P$9)+$AI$20-$AH$31</f>
        <v>34.345901351052703</v>
      </c>
      <c r="V633" s="9">
        <f t="shared" si="166"/>
        <v>5.1479495530094859</v>
      </c>
      <c r="W633" s="9">
        <f t="shared" si="160"/>
        <v>-2.0305492160999883</v>
      </c>
      <c r="X633" s="9">
        <f t="shared" si="161"/>
        <v>-5.8917507403228733</v>
      </c>
      <c r="Y633" s="9">
        <f t="shared" si="162"/>
        <v>4.2423696927683459</v>
      </c>
      <c r="Z633" s="9">
        <f t="shared" si="163"/>
        <v>-3.0069759479577947</v>
      </c>
      <c r="AA633" s="9">
        <f t="shared" si="164"/>
        <v>-4.6106538719203662</v>
      </c>
      <c r="AC633" s="9">
        <v>-2.1174712179970676</v>
      </c>
      <c r="AD633" s="9">
        <v>-2.1174712179970676</v>
      </c>
      <c r="AE633" s="9">
        <f t="shared" si="165"/>
        <v>-2.1174712179970676</v>
      </c>
      <c r="AF633" s="9">
        <f t="shared" ca="1" si="159"/>
        <v>0.33865201545862678</v>
      </c>
    </row>
    <row r="634" spans="1:32">
      <c r="A634" s="6">
        <v>3.9734685568996522E-2</v>
      </c>
      <c r="B634" s="6">
        <v>2.5676406789793256</v>
      </c>
      <c r="C634" s="6">
        <v>2.3564260280928102</v>
      </c>
      <c r="D634" s="6">
        <v>5.1925097260397823</v>
      </c>
      <c r="E634" s="6">
        <v>1.9425121661212346</v>
      </c>
      <c r="F634" s="6">
        <v>-2.6617404142632073</v>
      </c>
      <c r="G634" s="6">
        <v>5.9159066620046925</v>
      </c>
      <c r="H634" s="6">
        <v>3.514864842877484</v>
      </c>
      <c r="I634" s="40">
        <f>SUMPRODUCT(J634:O634,Results!B$12:G$12)+Results!$E$5*H634-AD634+AE634</f>
        <v>59.063297126438151</v>
      </c>
      <c r="J634" s="9">
        <f>SUMPRODUCT($A634:$F634,Results!$B$15:$G$15)</f>
        <v>2.5987772591650806</v>
      </c>
      <c r="K634" s="9">
        <f>SUMPRODUCT($A634:$F634,Results!$B$16:$G$16)</f>
        <v>-6.059816574302638</v>
      </c>
      <c r="L634" s="9">
        <f>SUMPRODUCT($A634:$F634,Results!$B$17:$G$17)</f>
        <v>8.7472925954052556</v>
      </c>
      <c r="M634" s="9">
        <f>SUMPRODUCT($A634:$F634,Results!$B$18:$G$18)</f>
        <v>-1.7853532290237326</v>
      </c>
      <c r="N634" s="9">
        <f>SUMPRODUCT($A634:$F634,Results!$B$19:$G$19)</f>
        <v>-16.606983826407753</v>
      </c>
      <c r="O634" s="9">
        <f>SUMPRODUCT($A634:$F634,Results!$B$20:$G$20)</f>
        <v>17.203598231556342</v>
      </c>
      <c r="P634" s="9" cm="1">
        <f t="array" ref="P634">SUMPRODUCT(J634:O634,TRANSPOSE(BQ$20:BQ$25))+$AI$20-$BQ$27</f>
        <v>25.520072287858859</v>
      </c>
      <c r="Q634" s="27" cm="1">
        <f t="array" ref="Q634">SUMPRODUCT(J634:O634,TRANSPOSE(EX$20:EX$25))+$AI$20-$EX$27</f>
        <v>36.243609995834646</v>
      </c>
      <c r="R634" s="9">
        <f>I634-Results!$E$5*H634</f>
        <v>37.974108069173248</v>
      </c>
      <c r="S634" s="9" cm="1">
        <f t="array" ref="S634">SUMPRODUCT(J634:O634,TRANSPOSE(AW$28:AW$33))+$AI$20-$AH$26</f>
        <v>24.798094594943393</v>
      </c>
      <c r="T634" s="9">
        <f>SUMPRODUCT(J634:O634,Results!K$9:P$9)</f>
        <v>38.017837645396824</v>
      </c>
      <c r="U634" s="9">
        <f>SUMPRODUCT(J634:O634,Results!K$9:P$9)+$AI$20-$AH$31</f>
        <v>36.435608924323674</v>
      </c>
      <c r="V634" s="9">
        <f t="shared" si="166"/>
        <v>33.543224838579292</v>
      </c>
      <c r="W634" s="9">
        <f t="shared" si="160"/>
        <v>22.819687130603505</v>
      </c>
      <c r="X634" s="9">
        <f t="shared" si="161"/>
        <v>21.089189057264903</v>
      </c>
      <c r="Y634" s="9">
        <f t="shared" si="162"/>
        <v>34.265202531494758</v>
      </c>
      <c r="Z634" s="9">
        <f t="shared" si="163"/>
        <v>26.32107369934802</v>
      </c>
      <c r="AA634" s="9">
        <f t="shared" si="164"/>
        <v>22.627688202114477</v>
      </c>
      <c r="AC634" s="9">
        <v>22.734944854464054</v>
      </c>
      <c r="AD634" s="9">
        <v>22.734944854464054</v>
      </c>
      <c r="AE634" s="9">
        <f t="shared" si="165"/>
        <v>22.734944854464054</v>
      </c>
      <c r="AF634" s="9">
        <f t="shared" ca="1" si="159"/>
        <v>0.13713372247535882</v>
      </c>
    </row>
    <row r="635" spans="1:32">
      <c r="A635" s="6">
        <v>3.2968088259757016</v>
      </c>
      <c r="B635" s="6">
        <v>0.46350825995682449</v>
      </c>
      <c r="C635" s="6">
        <v>2.5292048361641237</v>
      </c>
      <c r="D635" s="6">
        <v>-0.6032288670167949</v>
      </c>
      <c r="E635" s="6">
        <v>-0.97785258633915739</v>
      </c>
      <c r="F635" s="6">
        <v>3.3491606335434421</v>
      </c>
      <c r="G635" s="6">
        <v>2.914218831146659</v>
      </c>
      <c r="H635" s="6">
        <v>0.51317701201945054</v>
      </c>
      <c r="I635" s="40">
        <f>SUMPRODUCT(J635:O635,Results!B$12:G$12)+Results!$E$5*H635-AD635+AE635</f>
        <v>-10.20048517383929</v>
      </c>
      <c r="J635" s="9">
        <f>SUMPRODUCT($A635:$F635,Results!$B$15:$G$15)</f>
        <v>11.908985584194772</v>
      </c>
      <c r="K635" s="9">
        <f>SUMPRODUCT($A635:$F635,Results!$B$16:$G$16)</f>
        <v>-13.133844127002467</v>
      </c>
      <c r="L635" s="9">
        <f>SUMPRODUCT($A635:$F635,Results!$B$17:$G$17)</f>
        <v>-5.6850373302513528</v>
      </c>
      <c r="M635" s="9">
        <f>SUMPRODUCT($A635:$F635,Results!$B$18:$G$18)</f>
        <v>-3.2610247583996275</v>
      </c>
      <c r="N635" s="9">
        <f>SUMPRODUCT($A635:$F635,Results!$B$19:$G$19)</f>
        <v>-2.6809933251661571</v>
      </c>
      <c r="O635" s="9">
        <f>SUMPRODUCT($A635:$F635,Results!$B$20:$G$20)</f>
        <v>1.7900532756996856</v>
      </c>
      <c r="P635" s="9" cm="1">
        <f t="array" ref="P635">SUMPRODUCT(J635:O635,TRANSPOSE(BQ$20:BQ$25))+$AI$20-$BQ$27</f>
        <v>-4.7757695222326362</v>
      </c>
      <c r="Q635" s="27" cm="1">
        <f t="array" ref="Q635">SUMPRODUCT(J635:O635,TRANSPOSE(EX$20:EX$25))+$AI$20-$EX$27</f>
        <v>-13.068723076597379</v>
      </c>
      <c r="R635" s="9">
        <f>I635-Results!$E$5*H635</f>
        <v>-13.279547245955992</v>
      </c>
      <c r="S635" s="9" cm="1">
        <f t="array" ref="S635">SUMPRODUCT(J635:O635,TRANSPOSE(AW$28:AW$33))+$AI$20-$AH$26</f>
        <v>4.9422848017621135</v>
      </c>
      <c r="T635" s="9">
        <f>SUMPRODUCT(J635:O635,Results!K$9:P$9)</f>
        <v>-12.765599602856618</v>
      </c>
      <c r="U635" s="9">
        <f>SUMPRODUCT(J635:O635,Results!K$9:P$9)+$AI$20-$AH$31</f>
        <v>-14.347828323929775</v>
      </c>
      <c r="V635" s="9">
        <f t="shared" si="166"/>
        <v>-5.4247156516066539</v>
      </c>
      <c r="W635" s="9">
        <f t="shared" si="160"/>
        <v>2.8682379027580893</v>
      </c>
      <c r="X635" s="9">
        <f t="shared" si="161"/>
        <v>3.0790620721167024</v>
      </c>
      <c r="Y635" s="9">
        <f t="shared" si="162"/>
        <v>-15.142769975601404</v>
      </c>
      <c r="Z635" s="9">
        <f t="shared" si="163"/>
        <v>-42.942708600929421</v>
      </c>
      <c r="AA635" s="9">
        <f t="shared" si="164"/>
        <v>4.1473431500904852</v>
      </c>
      <c r="AC635" s="9">
        <v>2.9245098648121086</v>
      </c>
      <c r="AD635" s="9">
        <v>2.9245098648121086</v>
      </c>
      <c r="AE635" s="9">
        <f t="shared" si="165"/>
        <v>2.9245098648121086</v>
      </c>
      <c r="AF635" s="9">
        <f t="shared" ca="1" si="159"/>
        <v>0.5366165644145563</v>
      </c>
    </row>
    <row r="636" spans="1:32">
      <c r="A636" s="6">
        <v>0.81228403617910228</v>
      </c>
      <c r="B636" s="6">
        <v>3.4856579585300747</v>
      </c>
      <c r="C636" s="6">
        <v>1.4723458898710486</v>
      </c>
      <c r="D636" s="6">
        <v>-0.83621273655768569</v>
      </c>
      <c r="E636" s="6">
        <v>4.1777422543932063</v>
      </c>
      <c r="F636" s="6">
        <v>2.7624420487180159</v>
      </c>
      <c r="G636" s="6">
        <v>5.1602821978320321</v>
      </c>
      <c r="H636" s="6">
        <v>2.7592403787048236</v>
      </c>
      <c r="I636" s="40">
        <f>SUMPRODUCT(J636:O636,Results!B$12:G$12)+Results!$E$5*H636-AD636+AE636</f>
        <v>54.400783420967969</v>
      </c>
      <c r="J636" s="9">
        <f>SUMPRODUCT($A636:$F636,Results!$B$15:$G$15)</f>
        <v>14.104601643099651</v>
      </c>
      <c r="K636" s="9">
        <f>SUMPRODUCT($A636:$F636,Results!$B$16:$G$16)</f>
        <v>-4.6645530333474854</v>
      </c>
      <c r="L636" s="9">
        <f>SUMPRODUCT($A636:$F636,Results!$B$17:$G$17)</f>
        <v>17.73799190548106</v>
      </c>
      <c r="M636" s="9">
        <f>SUMPRODUCT($A636:$F636,Results!$B$18:$G$18)</f>
        <v>-3.8024837310799242</v>
      </c>
      <c r="N636" s="9">
        <f>SUMPRODUCT($A636:$F636,Results!$B$19:$G$19)</f>
        <v>-11.638455169932099</v>
      </c>
      <c r="O636" s="9">
        <f>SUMPRODUCT($A636:$F636,Results!$B$20:$G$20)</f>
        <v>2.669206827976593</v>
      </c>
      <c r="P636" s="9" cm="1">
        <f t="array" ref="P636">SUMPRODUCT(J636:O636,TRANSPOSE(BQ$20:BQ$25))+$AI$20-$BQ$27</f>
        <v>37.12134360201501</v>
      </c>
      <c r="Q636" s="27" cm="1">
        <f t="array" ref="Q636">SUMPRODUCT(J636:O636,TRANSPOSE(EX$20:EX$25))+$AI$20-$EX$27</f>
        <v>37.624361072200372</v>
      </c>
      <c r="R636" s="9">
        <f>I636-Results!$E$5*H636</f>
        <v>37.845341148739024</v>
      </c>
      <c r="S636" s="9" cm="1">
        <f t="array" ref="S636">SUMPRODUCT(J636:O636,TRANSPOSE(AW$28:AW$33))+$AI$20-$AH$26</f>
        <v>31.481604975714916</v>
      </c>
      <c r="T636" s="9">
        <f>SUMPRODUCT(J636:O636,Results!K$9:P$9)</f>
        <v>40.238811051301013</v>
      </c>
      <c r="U636" s="9">
        <f>SUMPRODUCT(J636:O636,Results!K$9:P$9)+$AI$20-$AH$31</f>
        <v>38.656582330227849</v>
      </c>
      <c r="V636" s="9">
        <f t="shared" si="166"/>
        <v>17.279439818952959</v>
      </c>
      <c r="W636" s="9">
        <f t="shared" si="160"/>
        <v>16.776422348767596</v>
      </c>
      <c r="X636" s="9">
        <f t="shared" si="161"/>
        <v>16.555442272228944</v>
      </c>
      <c r="Y636" s="9">
        <f t="shared" si="162"/>
        <v>22.919178445253053</v>
      </c>
      <c r="Z636" s="9">
        <f t="shared" si="163"/>
        <v>21.658559993877837</v>
      </c>
      <c r="AA636" s="9">
        <f t="shared" si="164"/>
        <v>15.74420109074012</v>
      </c>
      <c r="AC636" s="9">
        <v>16.763915589207272</v>
      </c>
      <c r="AD636" s="9">
        <v>16.763915589207272</v>
      </c>
      <c r="AE636" s="9">
        <f t="shared" si="165"/>
        <v>16.763915589207272</v>
      </c>
      <c r="AF636" s="9">
        <f t="shared" ca="1" si="159"/>
        <v>0.16244181921052281</v>
      </c>
    </row>
    <row r="637" spans="1:32">
      <c r="A637" s="6">
        <v>0.5277218890764297</v>
      </c>
      <c r="B637" s="6">
        <v>2.3643403687491396</v>
      </c>
      <c r="C637" s="6">
        <v>2.3370310780999013</v>
      </c>
      <c r="D637" s="6">
        <v>1.5784280111507116</v>
      </c>
      <c r="E637" s="6">
        <v>2.3999498521025098</v>
      </c>
      <c r="F637" s="6">
        <v>-1.1363462571582259</v>
      </c>
      <c r="G637" s="6">
        <v>-3.82979115069053</v>
      </c>
      <c r="H637" s="6">
        <v>-6.2308329698177385</v>
      </c>
      <c r="I637" s="40">
        <f>SUMPRODUCT(J637:O637,Results!B$12:G$12)+Results!$E$5*H637-AD637+AE637</f>
        <v>-4.7322629934230775</v>
      </c>
      <c r="J637" s="9">
        <f>SUMPRODUCT($A637:$F637,Results!$B$15:$G$15)</f>
        <v>8.5812108433022019</v>
      </c>
      <c r="K637" s="9">
        <f>SUMPRODUCT($A637:$F637,Results!$B$16:$G$16)</f>
        <v>-5.8351337923990432</v>
      </c>
      <c r="L637" s="9">
        <f>SUMPRODUCT($A637:$F637,Results!$B$17:$G$17)</f>
        <v>8.0419960190819442</v>
      </c>
      <c r="M637" s="9">
        <f>SUMPRODUCT($A637:$F637,Results!$B$18:$G$18)</f>
        <v>-5.2954538888994662</v>
      </c>
      <c r="N637" s="9">
        <f>SUMPRODUCT($A637:$F637,Results!$B$19:$G$19)</f>
        <v>-13.636714210309124</v>
      </c>
      <c r="O637" s="9">
        <f>SUMPRODUCT($A637:$F637,Results!$B$20:$G$20)</f>
        <v>8.9008872618818167</v>
      </c>
      <c r="P637" s="9" cm="1">
        <f t="array" ref="P637">SUMPRODUCT(J637:O637,TRANSPOSE(BQ$20:BQ$25))+$AI$20-$BQ$27</f>
        <v>24.597508164312124</v>
      </c>
      <c r="Q637" s="27" cm="1">
        <f t="array" ref="Q637">SUMPRODUCT(J637:O637,TRANSPOSE(EX$20:EX$25))+$AI$20-$EX$27</f>
        <v>31.18126089520004</v>
      </c>
      <c r="R637" s="9">
        <f>I637-Results!$E$5*H637</f>
        <v>32.65273482548335</v>
      </c>
      <c r="S637" s="9" cm="1">
        <f t="array" ref="S637">SUMPRODUCT(J637:O637,TRANSPOSE(AW$28:AW$33))+$AI$20-$AH$26</f>
        <v>25.332498166168364</v>
      </c>
      <c r="T637" s="9">
        <f>SUMPRODUCT(J637:O637,Results!K$9:P$9)</f>
        <v>33.303223045604376</v>
      </c>
      <c r="U637" s="9">
        <f>SUMPRODUCT(J637:O637,Results!K$9:P$9)+$AI$20-$AH$31</f>
        <v>31.720994324531219</v>
      </c>
      <c r="V637" s="9">
        <f t="shared" si="166"/>
        <v>-29.329771157735202</v>
      </c>
      <c r="W637" s="9">
        <f t="shared" si="160"/>
        <v>-35.913523888623118</v>
      </c>
      <c r="X637" s="9">
        <f t="shared" si="161"/>
        <v>-37.384997818906427</v>
      </c>
      <c r="Y637" s="9">
        <f t="shared" si="162"/>
        <v>-30.064761159591441</v>
      </c>
      <c r="Z637" s="9">
        <f t="shared" si="163"/>
        <v>-37.474486420513209</v>
      </c>
      <c r="AA637" s="9">
        <f t="shared" si="164"/>
        <v>-36.453257317954296</v>
      </c>
      <c r="AC637" s="9">
        <v>-35.972827861041182</v>
      </c>
      <c r="AD637" s="9">
        <v>-35.972827861041182</v>
      </c>
      <c r="AE637" s="9">
        <f t="shared" si="165"/>
        <v>-35.972827861041182</v>
      </c>
      <c r="AF637" s="9">
        <f t="shared" ca="1" si="159"/>
        <v>0.92152988358713583</v>
      </c>
    </row>
    <row r="638" spans="1:32">
      <c r="A638" s="6">
        <v>2.2451073523340934</v>
      </c>
      <c r="B638" s="6">
        <v>3.4055232212407525</v>
      </c>
      <c r="C638" s="6">
        <v>7.6986541058171136</v>
      </c>
      <c r="D638" s="6">
        <v>4.0359835716454926</v>
      </c>
      <c r="E638" s="6">
        <v>3.7134239759955232</v>
      </c>
      <c r="F638" s="6">
        <v>0.90867882767283381</v>
      </c>
      <c r="G638" s="6">
        <v>-0.45104491405608249</v>
      </c>
      <c r="H638" s="6">
        <v>-2.8520867331832909</v>
      </c>
      <c r="I638" s="40">
        <f>SUMPRODUCT(J638:O638,Results!B$12:G$12)+Results!$E$5*H638-AD638+AE638</f>
        <v>35.536276586934662</v>
      </c>
      <c r="J638" s="9">
        <f>SUMPRODUCT($A638:$F638,Results!$B$15:$G$15)</f>
        <v>25.514008551892555</v>
      </c>
      <c r="K638" s="9">
        <f>SUMPRODUCT($A638:$F638,Results!$B$16:$G$16)</f>
        <v>-17.242117915003636</v>
      </c>
      <c r="L638" s="9">
        <f>SUMPRODUCT($A638:$F638,Results!$B$17:$G$17)</f>
        <v>13.203996450192111</v>
      </c>
      <c r="M638" s="9">
        <f>SUMPRODUCT($A638:$F638,Results!$B$18:$G$18)</f>
        <v>-14.668241383513628</v>
      </c>
      <c r="N638" s="9">
        <f>SUMPRODUCT($A638:$F638,Results!$B$19:$G$19)</f>
        <v>-34.374162133487545</v>
      </c>
      <c r="O638" s="9">
        <f>SUMPRODUCT($A638:$F638,Results!$B$20:$G$20)</f>
        <v>13.042090124684972</v>
      </c>
      <c r="P638" s="9" cm="1">
        <f t="array" ref="P638">SUMPRODUCT(J638:O638,TRANSPOSE(BQ$20:BQ$25))+$AI$20-$BQ$27</f>
        <v>50.735552929132616</v>
      </c>
      <c r="Q638" s="27" cm="1">
        <f t="array" ref="Q638">SUMPRODUCT(J638:O638,TRANSPOSE(EX$20:EX$25))+$AI$20-$EX$27</f>
        <v>51.696617377733531</v>
      </c>
      <c r="R638" s="9">
        <f>I638-Results!$E$5*H638</f>
        <v>52.648796986034405</v>
      </c>
      <c r="S638" s="9" cm="1">
        <f t="array" ref="S638">SUMPRODUCT(J638:O638,TRANSPOSE(AW$28:AW$33))+$AI$20-$AH$26</f>
        <v>64.944952572783293</v>
      </c>
      <c r="T638" s="9">
        <f>SUMPRODUCT(J638:O638,Results!K$9:P$9)</f>
        <v>54.276650232746455</v>
      </c>
      <c r="U638" s="9">
        <f>SUMPRODUCT(J638:O638,Results!K$9:P$9)+$AI$20-$AH$31</f>
        <v>52.694421511673298</v>
      </c>
      <c r="V638" s="9">
        <f t="shared" si="166"/>
        <v>-15.199276342197955</v>
      </c>
      <c r="W638" s="9">
        <f t="shared" si="160"/>
        <v>-16.16034079079887</v>
      </c>
      <c r="X638" s="9">
        <f t="shared" si="161"/>
        <v>-17.112520399099743</v>
      </c>
      <c r="Y638" s="9">
        <f t="shared" si="162"/>
        <v>-29.408675985848632</v>
      </c>
      <c r="Z638" s="9">
        <f t="shared" si="163"/>
        <v>2.7940531598445304</v>
      </c>
      <c r="AA638" s="9">
        <f t="shared" si="164"/>
        <v>-17.158144924738636</v>
      </c>
      <c r="AC638" s="9">
        <v>-16.193374796794245</v>
      </c>
      <c r="AD638" s="9">
        <v>-16.193374796794245</v>
      </c>
      <c r="AE638" s="9">
        <f t="shared" si="165"/>
        <v>-16.193374796794245</v>
      </c>
      <c r="AF638" s="9">
        <f t="shared" ca="1" si="159"/>
        <v>0.45653377011556473</v>
      </c>
    </row>
    <row r="639" spans="1:32">
      <c r="A639" s="6">
        <v>2.2693607914526859</v>
      </c>
      <c r="B639" s="6">
        <v>1.0056504422513528</v>
      </c>
      <c r="C639" s="6">
        <v>0.49191630432751421</v>
      </c>
      <c r="D639" s="6">
        <v>8.0984781726733175</v>
      </c>
      <c r="E639" s="6">
        <v>4.5640928028315502</v>
      </c>
      <c r="F639" s="6">
        <v>4.5094034469150941</v>
      </c>
      <c r="G639" s="6">
        <v>-0.12403068811658732</v>
      </c>
      <c r="H639" s="6">
        <v>-2.5250725072437956</v>
      </c>
      <c r="I639" s="40">
        <f>SUMPRODUCT(J639:O639,Results!B$12:G$12)+Results!$E$5*H639-AD639+AE639</f>
        <v>54.086356473763232</v>
      </c>
      <c r="J639" s="9">
        <f>SUMPRODUCT($A639:$F639,Results!$B$15:$G$15)</f>
        <v>20.222583428748003</v>
      </c>
      <c r="K639" s="9">
        <f>SUMPRODUCT($A639:$F639,Results!$B$16:$G$16)</f>
        <v>-6.7858926672872979</v>
      </c>
      <c r="L639" s="9">
        <f>SUMPRODUCT($A639:$F639,Results!$B$17:$G$17)</f>
        <v>23.252964247014223</v>
      </c>
      <c r="M639" s="9">
        <f>SUMPRODUCT($A639:$F639,Results!$B$18:$G$18)</f>
        <v>5.8383757008112056</v>
      </c>
      <c r="N639" s="9">
        <f>SUMPRODUCT($A639:$F639,Results!$B$19:$G$19)</f>
        <v>-18.110902295223116</v>
      </c>
      <c r="O639" s="9">
        <f>SUMPRODUCT($A639:$F639,Results!$B$20:$G$20)</f>
        <v>19.648182526494907</v>
      </c>
      <c r="P639" s="9" cm="1">
        <f t="array" ref="P639">SUMPRODUCT(J639:O639,TRANSPOSE(BQ$20:BQ$25))+$AI$20-$BQ$27</f>
        <v>65.845369697432716</v>
      </c>
      <c r="Q639" s="27" cm="1">
        <f t="array" ref="Q639">SUMPRODUCT(J639:O639,TRANSPOSE(EX$20:EX$25))+$AI$20-$EX$27</f>
        <v>71.641185146989727</v>
      </c>
      <c r="R639" s="9">
        <f>I639-Results!$E$5*H639</f>
        <v>69.23679151722601</v>
      </c>
      <c r="S639" s="9" cm="1">
        <f t="array" ref="S639">SUMPRODUCT(J639:O639,TRANSPOSE(AW$28:AW$33))+$AI$20-$AH$26</f>
        <v>45.296778535962645</v>
      </c>
      <c r="T639" s="9">
        <f>SUMPRODUCT(J639:O639,Results!K$9:P$9)</f>
        <v>72.147258206147001</v>
      </c>
      <c r="U639" s="9">
        <f>SUMPRODUCT(J639:O639,Results!K$9:P$9)+$AI$20-$AH$31</f>
        <v>70.565029485073836</v>
      </c>
      <c r="V639" s="9">
        <f t="shared" si="166"/>
        <v>-11.759013223669484</v>
      </c>
      <c r="W639" s="9">
        <f t="shared" si="160"/>
        <v>-17.554828673226496</v>
      </c>
      <c r="X639" s="9">
        <f t="shared" si="161"/>
        <v>-15.150435043462778</v>
      </c>
      <c r="Y639" s="9">
        <f t="shared" si="162"/>
        <v>8.7895779378005869</v>
      </c>
      <c r="Z639" s="9">
        <f t="shared" si="163"/>
        <v>21.3441330466731</v>
      </c>
      <c r="AA639" s="9">
        <f t="shared" si="164"/>
        <v>-16.478673011310605</v>
      </c>
      <c r="AC639" s="9">
        <v>-17.546834818750995</v>
      </c>
      <c r="AD639" s="9">
        <v>-17.546834818750995</v>
      </c>
      <c r="AE639" s="9">
        <f t="shared" si="165"/>
        <v>-17.546834818750995</v>
      </c>
      <c r="AF639" s="9">
        <f t="shared" ca="1" si="159"/>
        <v>0.36059029109413554</v>
      </c>
    </row>
    <row r="640" spans="1:32">
      <c r="A640" s="6">
        <v>0.78646077388824587</v>
      </c>
      <c r="B640" s="6">
        <v>0.95554571155477008</v>
      </c>
      <c r="C640" s="6">
        <v>2.593628651299686</v>
      </c>
      <c r="D640" s="6">
        <v>1.5296797692179138</v>
      </c>
      <c r="E640" s="6">
        <v>-0.39407538372822409</v>
      </c>
      <c r="F640" s="6">
        <v>0.81333922372469991</v>
      </c>
      <c r="G640" s="6">
        <v>2.6408224694071771</v>
      </c>
      <c r="H640" s="6">
        <v>0.23978065027996864</v>
      </c>
      <c r="I640" s="40">
        <f>SUMPRODUCT(J640:O640,Results!B$12:G$12)+Results!$E$5*H640-AD640+AE640</f>
        <v>-1.08305903529953</v>
      </c>
      <c r="J640" s="9">
        <f>SUMPRODUCT($A640:$F640,Results!$B$15:$G$15)</f>
        <v>2.8913788540964971</v>
      </c>
      <c r="K640" s="9">
        <f>SUMPRODUCT($A640:$F640,Results!$B$16:$G$16)</f>
        <v>-6.7049491762420219</v>
      </c>
      <c r="L640" s="9">
        <f>SUMPRODUCT($A640:$F640,Results!$B$17:$G$17)</f>
        <v>-1.2644612882624973E-2</v>
      </c>
      <c r="M640" s="9">
        <f>SUMPRODUCT($A640:$F640,Results!$B$18:$G$18)</f>
        <v>-2.5650630203473823</v>
      </c>
      <c r="N640" s="9">
        <f>SUMPRODUCT($A640:$F640,Results!$B$19:$G$19)</f>
        <v>-7.8558684385469295</v>
      </c>
      <c r="O640" s="9">
        <f>SUMPRODUCT($A640:$F640,Results!$B$20:$G$20)</f>
        <v>3.2823542445711471</v>
      </c>
      <c r="P640" s="9" cm="1">
        <f t="array" ref="P640">SUMPRODUCT(J640:O640,TRANSPOSE(BQ$20:BQ$25))+$AI$20-$BQ$27</f>
        <v>-1.3871327171770957</v>
      </c>
      <c r="Q640" s="27" cm="1">
        <f t="array" ref="Q640">SUMPRODUCT(J640:O640,TRANSPOSE(EX$20:EX$25))+$AI$20-$EX$27</f>
        <v>-3.0558956474125054</v>
      </c>
      <c r="R640" s="9">
        <f>I640-Results!$E$5*H640</f>
        <v>-2.5217429369793418</v>
      </c>
      <c r="S640" s="9" cm="1">
        <f t="array" ref="S640">SUMPRODUCT(J640:O640,TRANSPOSE(AW$28:AW$33))+$AI$20-$AH$26</f>
        <v>6.7864855957617038</v>
      </c>
      <c r="T640" s="9">
        <f>SUMPRODUCT(J640:O640,Results!K$9:P$9)</f>
        <v>-2.4925259570216909</v>
      </c>
      <c r="U640" s="9">
        <f>SUMPRODUCT(J640:O640,Results!K$9:P$9)+$AI$20-$AH$31</f>
        <v>-4.0747546780948483</v>
      </c>
      <c r="V640" s="9">
        <f t="shared" si="166"/>
        <v>0.30407368187756578</v>
      </c>
      <c r="W640" s="9">
        <f t="shared" si="160"/>
        <v>1.9728366121129755</v>
      </c>
      <c r="X640" s="9">
        <f t="shared" si="161"/>
        <v>1.4386839016798119</v>
      </c>
      <c r="Y640" s="9">
        <f t="shared" si="162"/>
        <v>-7.8695446310612338</v>
      </c>
      <c r="Z640" s="9">
        <f t="shared" si="163"/>
        <v>-33.825282462389659</v>
      </c>
      <c r="AA640" s="9">
        <f t="shared" si="164"/>
        <v>2.9916956427953183</v>
      </c>
      <c r="AC640" s="9">
        <v>1.9760803223735346</v>
      </c>
      <c r="AD640" s="9">
        <v>1.9760803223735346</v>
      </c>
      <c r="AE640" s="9">
        <f t="shared" si="165"/>
        <v>1.9760803223735346</v>
      </c>
      <c r="AF640" s="9">
        <f t="shared" ca="1" si="159"/>
        <v>0.39730753464283664</v>
      </c>
    </row>
    <row r="641" spans="1:32">
      <c r="A641" s="6">
        <v>3.1768929007941007</v>
      </c>
      <c r="B641" s="6">
        <v>3.3703686694649559</v>
      </c>
      <c r="C641" s="6">
        <v>4.6757662306942018</v>
      </c>
      <c r="D641" s="6">
        <v>3.1283538657516807</v>
      </c>
      <c r="E641" s="6">
        <v>1.2122218193056065</v>
      </c>
      <c r="F641" s="6">
        <v>1.6958560159393017</v>
      </c>
      <c r="G641" s="6">
        <v>9.2613839380181151</v>
      </c>
      <c r="H641" s="6">
        <v>6.8603421188909071</v>
      </c>
      <c r="I641" s="40">
        <f>SUMPRODUCT(J641:O641,Results!B$12:G$12)+Results!$E$5*H641-AD641+AE641</f>
        <v>61.83744654624946</v>
      </c>
      <c r="J641" s="9">
        <f>SUMPRODUCT($A641:$F641,Results!$B$15:$G$15)</f>
        <v>14.669349167593143</v>
      </c>
      <c r="K641" s="9">
        <f>SUMPRODUCT($A641:$F641,Results!$B$16:$G$16)</f>
        <v>-18.186206300999586</v>
      </c>
      <c r="L641" s="9">
        <f>SUMPRODUCT($A641:$F641,Results!$B$17:$G$17)</f>
        <v>4.7528700869443714</v>
      </c>
      <c r="M641" s="9">
        <f>SUMPRODUCT($A641:$F641,Results!$B$18:$G$18)</f>
        <v>-5.1982825122139316</v>
      </c>
      <c r="N641" s="9">
        <f>SUMPRODUCT($A641:$F641,Results!$B$19:$G$19)</f>
        <v>-17.591363955747617</v>
      </c>
      <c r="O641" s="9">
        <f>SUMPRODUCT($A641:$F641,Results!$B$20:$G$20)</f>
        <v>14.984350375976087</v>
      </c>
      <c r="P641" s="9" cm="1">
        <f t="array" ref="P641">SUMPRODUCT(J641:O641,TRANSPOSE(BQ$20:BQ$25))+$AI$20-$BQ$27</f>
        <v>22.685010726634921</v>
      </c>
      <c r="Q641" s="27" cm="1">
        <f t="array" ref="Q641">SUMPRODUCT(J641:O641,TRANSPOSE(EX$20:EX$25))+$AI$20-$EX$27</f>
        <v>19.883256632794968</v>
      </c>
      <c r="R641" s="9">
        <f>I641-Results!$E$5*H641</f>
        <v>20.675393832904014</v>
      </c>
      <c r="S641" s="9" cm="1">
        <f t="array" ref="S641">SUMPRODUCT(J641:O641,TRANSPOSE(AW$28:AW$33))+$AI$20-$AH$26</f>
        <v>32.54229032061734</v>
      </c>
      <c r="T641" s="9">
        <f>SUMPRODUCT(J641:O641,Results!K$9:P$9)</f>
        <v>21.603863189348747</v>
      </c>
      <c r="U641" s="9">
        <f>SUMPRODUCT(J641:O641,Results!K$9:P$9)+$AI$20-$AH$31</f>
        <v>20.021634468275593</v>
      </c>
      <c r="V641" s="9">
        <f t="shared" si="166"/>
        <v>39.152435819614539</v>
      </c>
      <c r="W641" s="9">
        <f t="shared" si="160"/>
        <v>41.954189913454492</v>
      </c>
      <c r="X641" s="9">
        <f t="shared" si="161"/>
        <v>41.162052713345446</v>
      </c>
      <c r="Y641" s="9">
        <f t="shared" si="162"/>
        <v>29.29515622563212</v>
      </c>
      <c r="Z641" s="9">
        <f t="shared" si="163"/>
        <v>29.095223119159328</v>
      </c>
      <c r="AA641" s="9">
        <f t="shared" si="164"/>
        <v>41.815812077973867</v>
      </c>
      <c r="AC641" s="9">
        <v>41.955658913044452</v>
      </c>
      <c r="AD641" s="9">
        <v>41.955658913044452</v>
      </c>
      <c r="AE641" s="9">
        <f t="shared" si="165"/>
        <v>41.955658913044452</v>
      </c>
      <c r="AF641" s="9">
        <f t="shared" ca="1" si="159"/>
        <v>0.28813288785725877</v>
      </c>
    </row>
    <row r="642" spans="1:32">
      <c r="A642" s="6">
        <v>1.2843937694085557</v>
      </c>
      <c r="B642" s="6">
        <v>0.86243558321595126</v>
      </c>
      <c r="C642" s="6">
        <v>2.316132160134559</v>
      </c>
      <c r="D642" s="6">
        <v>5.5698623223056645</v>
      </c>
      <c r="E642" s="6">
        <v>0.35783299892725989</v>
      </c>
      <c r="F642" s="6">
        <v>-1.1600683141432582</v>
      </c>
      <c r="G642" s="6">
        <v>2.9633888282706637</v>
      </c>
      <c r="H642" s="6">
        <v>0.56234700914345526</v>
      </c>
      <c r="I642" s="40">
        <f>SUMPRODUCT(J642:O642,Results!B$12:G$12)+Results!$E$5*H642-AD642+AE642</f>
        <v>26.061123460617122</v>
      </c>
      <c r="J642" s="9">
        <f>SUMPRODUCT($A642:$F642,Results!$B$15:$G$15)</f>
        <v>4.7846573455673482</v>
      </c>
      <c r="K642" s="9">
        <f>SUMPRODUCT($A642:$F642,Results!$B$16:$G$16)</f>
        <v>-8.6754141333532502</v>
      </c>
      <c r="L642" s="9">
        <f>SUMPRODUCT($A642:$F642,Results!$B$17:$G$17)</f>
        <v>1.8729796473614</v>
      </c>
      <c r="M642" s="9">
        <f>SUMPRODUCT($A642:$F642,Results!$B$18:$G$18)</f>
        <v>-0.35806577684169527</v>
      </c>
      <c r="N642" s="9">
        <f>SUMPRODUCT($A642:$F642,Results!$B$19:$G$19)</f>
        <v>-12.822691912641609</v>
      </c>
      <c r="O642" s="9">
        <f>SUMPRODUCT($A642:$F642,Results!$B$20:$G$20)</f>
        <v>16.147266246574802</v>
      </c>
      <c r="P642" s="9" cm="1">
        <f t="array" ref="P642">SUMPRODUCT(J642:O642,TRANSPOSE(BQ$20:BQ$25))+$AI$20-$BQ$27</f>
        <v>15.433268554056056</v>
      </c>
      <c r="Q642" s="27" cm="1">
        <f t="array" ref="Q642">SUMPRODUCT(J642:O642,TRANSPOSE(EX$20:EX$25))+$AI$20-$EX$27</f>
        <v>21.913241006400355</v>
      </c>
      <c r="R642" s="9">
        <f>I642-Results!$E$5*H642</f>
        <v>22.687041405756389</v>
      </c>
      <c r="S642" s="9" cm="1">
        <f t="array" ref="S642">SUMPRODUCT(J642:O642,TRANSPOSE(AW$28:AW$33))+$AI$20-$AH$26</f>
        <v>17.007188700401201</v>
      </c>
      <c r="T642" s="9">
        <f>SUMPRODUCT(J642:O642,Results!K$9:P$9)</f>
        <v>22.488312350247753</v>
      </c>
      <c r="U642" s="9">
        <f>SUMPRODUCT(J642:O642,Results!K$9:P$9)+$AI$20-$AH$31</f>
        <v>20.906083629174596</v>
      </c>
      <c r="V642" s="9">
        <f t="shared" si="166"/>
        <v>10.627854906561065</v>
      </c>
      <c r="W642" s="9">
        <f t="shared" si="160"/>
        <v>4.1478824542167665</v>
      </c>
      <c r="X642" s="9">
        <f t="shared" si="161"/>
        <v>3.3740820548607324</v>
      </c>
      <c r="Y642" s="9">
        <f t="shared" si="162"/>
        <v>9.0539347602159204</v>
      </c>
      <c r="Z642" s="9">
        <f t="shared" si="163"/>
        <v>-6.6810999664730097</v>
      </c>
      <c r="AA642" s="9">
        <f t="shared" si="164"/>
        <v>5.1550398314425259</v>
      </c>
      <c r="AC642" s="9">
        <v>4.107222705585972</v>
      </c>
      <c r="AD642" s="9">
        <v>4.107222705585972</v>
      </c>
      <c r="AE642" s="9">
        <f t="shared" si="165"/>
        <v>4.107222705585972</v>
      </c>
      <c r="AF642" s="9">
        <f t="shared" ref="AF642:AF705" ca="1" si="167">RAND()</f>
        <v>0.76126960420460354</v>
      </c>
    </row>
    <row r="643" spans="1:32">
      <c r="A643" s="6">
        <v>0.57900245150361329</v>
      </c>
      <c r="B643" s="6">
        <v>0.63524800654896951</v>
      </c>
      <c r="C643" s="6">
        <v>0.65748623611958923</v>
      </c>
      <c r="D643" s="6">
        <v>2.7753759045427464</v>
      </c>
      <c r="E643" s="6">
        <v>-1.2998320396240846</v>
      </c>
      <c r="F643" s="6">
        <v>1.5326152707742071</v>
      </c>
      <c r="G643" s="6">
        <v>2.049514651971299</v>
      </c>
      <c r="H643" s="6">
        <v>-0.35152716715590948</v>
      </c>
      <c r="I643" s="40">
        <f>SUMPRODUCT(J643:O643,Results!B$12:G$12)+Results!$E$5*H643-AD643+AE643</f>
        <v>-14.144269402480459</v>
      </c>
      <c r="J643" s="9">
        <f>SUMPRODUCT($A643:$F643,Results!$B$15:$G$15)</f>
        <v>-4.4378153708295347</v>
      </c>
      <c r="K643" s="9">
        <f>SUMPRODUCT($A643:$F643,Results!$B$16:$G$16)</f>
        <v>-4.4509634404419947</v>
      </c>
      <c r="L643" s="9">
        <f>SUMPRODUCT($A643:$F643,Results!$B$17:$G$17)</f>
        <v>-0.19558707283735544</v>
      </c>
      <c r="M643" s="9">
        <f>SUMPRODUCT($A643:$F643,Results!$B$18:$G$18)</f>
        <v>4.70335667441881</v>
      </c>
      <c r="N643" s="9">
        <f>SUMPRODUCT($A643:$F643,Results!$B$19:$G$19)</f>
        <v>-1.017826436260914</v>
      </c>
      <c r="O643" s="9">
        <f>SUMPRODUCT($A643:$F643,Results!$B$20:$G$20)</f>
        <v>5.3016020904911816</v>
      </c>
      <c r="P643" s="9" cm="1">
        <f t="array" ref="P643">SUMPRODUCT(J643:O643,TRANSPOSE(BQ$20:BQ$25))+$AI$20-$BQ$27</f>
        <v>-9.8324883286203217</v>
      </c>
      <c r="Q643" s="27" cm="1">
        <f t="array" ref="Q643">SUMPRODUCT(J643:O643,TRANSPOSE(EX$20:EX$25))+$AI$20-$EX$27</f>
        <v>-11.93846897103521</v>
      </c>
      <c r="R643" s="9">
        <f>I643-Results!$E$5*H643</f>
        <v>-12.035106399545002</v>
      </c>
      <c r="S643" s="9" cm="1">
        <f t="array" ref="S643">SUMPRODUCT(J643:O643,TRANSPOSE(AW$28:AW$33))+$AI$20-$AH$26</f>
        <v>-7.8477611511215528</v>
      </c>
      <c r="T643" s="9">
        <f>SUMPRODUCT(J643:O643,Results!K$9:P$9)</f>
        <v>-12.168522928788986</v>
      </c>
      <c r="U643" s="9">
        <f>SUMPRODUCT(J643:O643,Results!K$9:P$9)+$AI$20-$AH$31</f>
        <v>-13.750751649862146</v>
      </c>
      <c r="V643" s="9">
        <f t="shared" si="166"/>
        <v>-4.3117810738601374</v>
      </c>
      <c r="W643" s="9">
        <f t="shared" ref="W643:W706" si="168">I643-Q643</f>
        <v>-2.2058004314452493</v>
      </c>
      <c r="X643" s="9">
        <f t="shared" ref="X643:X706" si="169">I643-R643</f>
        <v>-2.1091630029354569</v>
      </c>
      <c r="Y643" s="9">
        <f t="shared" ref="Y643:Y706" si="170">I643-S643</f>
        <v>-6.2965082513589063</v>
      </c>
      <c r="Z643" s="9">
        <f t="shared" ref="Z643:Z706" si="171">I643-$AI$20</f>
        <v>-46.886492829570592</v>
      </c>
      <c r="AA643" s="9">
        <f t="shared" ref="AA643:AA706" si="172">I643-U643</f>
        <v>-0.39351775261831357</v>
      </c>
      <c r="AC643" s="9">
        <v>-2.1856960764438735</v>
      </c>
      <c r="AD643" s="9">
        <v>-2.1856960764438735</v>
      </c>
      <c r="AE643" s="9">
        <f t="shared" ref="AE643:AE706" si="173">AD643</f>
        <v>-2.1856960764438735</v>
      </c>
      <c r="AF643" s="9">
        <f t="shared" ca="1" si="167"/>
        <v>0.12756074656600358</v>
      </c>
    </row>
    <row r="644" spans="1:32">
      <c r="A644" s="6">
        <v>2.6769442522188411</v>
      </c>
      <c r="B644" s="6">
        <v>-0.52600413152780601</v>
      </c>
      <c r="C644" s="6">
        <v>0.77902843090616514</v>
      </c>
      <c r="D644" s="6">
        <v>7.4577481223632063</v>
      </c>
      <c r="E644" s="6">
        <v>3.0402577067078984</v>
      </c>
      <c r="F644" s="6">
        <v>9.1009681297842917</v>
      </c>
      <c r="G644" s="6">
        <v>-0.16598077079955542</v>
      </c>
      <c r="H644" s="6">
        <v>-2.567022589926764</v>
      </c>
      <c r="I644" s="40">
        <f>SUMPRODUCT(J644:O644,Results!B$12:G$12)+Results!$E$5*H644-AD644+AE644</f>
        <v>27.131043896006027</v>
      </c>
      <c r="J644" s="9">
        <f>SUMPRODUCT($A644:$F644,Results!$B$15:$G$15)</f>
        <v>20.925742947550585</v>
      </c>
      <c r="K644" s="9">
        <f>SUMPRODUCT($A644:$F644,Results!$B$16:$G$16)</f>
        <v>-6.5414245833614544</v>
      </c>
      <c r="L644" s="9">
        <f>SUMPRODUCT($A644:$F644,Results!$B$17:$G$17)</f>
        <v>21.776811168690941</v>
      </c>
      <c r="M644" s="9">
        <f>SUMPRODUCT($A644:$F644,Results!$B$18:$G$18)</f>
        <v>8.2451481764197769</v>
      </c>
      <c r="N644" s="9">
        <f>SUMPRODUCT($A644:$F644,Results!$B$19:$G$19)</f>
        <v>-14.390255523536066</v>
      </c>
      <c r="O644" s="9">
        <f>SUMPRODUCT($A644:$F644,Results!$B$20:$G$20)</f>
        <v>9.7033452163720781</v>
      </c>
      <c r="P644" s="9" cm="1">
        <f t="array" ref="P644">SUMPRODUCT(J644:O644,TRANSPOSE(BQ$20:BQ$25))+$AI$20-$BQ$27</f>
        <v>52.852726401269756</v>
      </c>
      <c r="Q644" s="27" cm="1">
        <f t="array" ref="Q644">SUMPRODUCT(J644:O644,TRANSPOSE(EX$20:EX$25))+$AI$20-$EX$27</f>
        <v>47.072808465838818</v>
      </c>
      <c r="R644" s="9">
        <f>I644-Results!$E$5*H644</f>
        <v>42.533179435566609</v>
      </c>
      <c r="S644" s="9" cm="1">
        <f t="array" ref="S644">SUMPRODUCT(J644:O644,TRANSPOSE(AW$28:AW$33))+$AI$20-$AH$26</f>
        <v>36.292321875912251</v>
      </c>
      <c r="T644" s="9">
        <f>SUMPRODUCT(J644:O644,Results!K$9:P$9)</f>
        <v>45.993122233948007</v>
      </c>
      <c r="U644" s="9">
        <f>SUMPRODUCT(J644:O644,Results!K$9:P$9)+$AI$20-$AH$31</f>
        <v>44.41089351287485</v>
      </c>
      <c r="V644" s="9">
        <f t="shared" si="166"/>
        <v>-25.721682505263729</v>
      </c>
      <c r="W644" s="9">
        <f t="shared" si="168"/>
        <v>-19.941764569832792</v>
      </c>
      <c r="X644" s="9">
        <f t="shared" si="169"/>
        <v>-15.402135539560582</v>
      </c>
      <c r="Y644" s="9">
        <f t="shared" si="170"/>
        <v>-9.1612779799062238</v>
      </c>
      <c r="Z644" s="9">
        <f t="shared" si="171"/>
        <v>-5.6111795310841046</v>
      </c>
      <c r="AA644" s="9">
        <f t="shared" si="172"/>
        <v>-17.279849616868823</v>
      </c>
      <c r="AC644" s="9">
        <v>-19.838676504068438</v>
      </c>
      <c r="AD644" s="9">
        <v>-19.838676504068438</v>
      </c>
      <c r="AE644" s="9">
        <f t="shared" si="173"/>
        <v>-19.838676504068438</v>
      </c>
      <c r="AF644" s="9">
        <f t="shared" ca="1" si="167"/>
        <v>0.24339552028949119</v>
      </c>
    </row>
    <row r="645" spans="1:32">
      <c r="A645" s="6">
        <v>-0.50980007816142936</v>
      </c>
      <c r="B645" s="6">
        <v>5.8939003656667479</v>
      </c>
      <c r="C645" s="6">
        <v>6.2098009248024741</v>
      </c>
      <c r="D645" s="6">
        <v>1.3681070331680383</v>
      </c>
      <c r="E645" s="6">
        <v>3.0239716849494682</v>
      </c>
      <c r="F645" s="6">
        <v>1.1094831795061839</v>
      </c>
      <c r="G645" s="6">
        <v>10.826643548031429</v>
      </c>
      <c r="H645" s="6">
        <v>8.4256017289042209</v>
      </c>
      <c r="I645" s="40">
        <f>SUMPRODUCT(J645:O645,Results!B$12:G$12)+Results!$E$5*H645-AD645+AE645</f>
        <v>75.831181255012552</v>
      </c>
      <c r="J645" s="9">
        <f>SUMPRODUCT($A645:$F645,Results!$B$15:$G$15)</f>
        <v>6.4666875541637232</v>
      </c>
      <c r="K645" s="9">
        <f>SUMPRODUCT($A645:$F645,Results!$B$16:$G$16)</f>
        <v>-9.9727611069594353</v>
      </c>
      <c r="L645" s="9">
        <f>SUMPRODUCT($A645:$F645,Results!$B$17:$G$17)</f>
        <v>17.905378483453013</v>
      </c>
      <c r="M645" s="9">
        <f>SUMPRODUCT($A645:$F645,Results!$B$18:$G$18)</f>
        <v>-9.5172910400852668</v>
      </c>
      <c r="N645" s="9">
        <f>SUMPRODUCT($A645:$F645,Results!$B$19:$G$19)</f>
        <v>-26.041911999928054</v>
      </c>
      <c r="O645" s="9">
        <f>SUMPRODUCT($A645:$F645,Results!$B$20:$G$20)</f>
        <v>4.7292677056335863</v>
      </c>
      <c r="P645" s="9" cm="1">
        <f t="array" ref="P645">SUMPRODUCT(J645:O645,TRANSPOSE(BQ$20:BQ$25))+$AI$20-$BQ$27</f>
        <v>26.746448194448654</v>
      </c>
      <c r="Q645" s="27" cm="1">
        <f t="array" ref="Q645">SUMPRODUCT(J645:O645,TRANSPOSE(EX$20:EX$25))+$AI$20-$EX$27</f>
        <v>23.57511908415475</v>
      </c>
      <c r="R645" s="9">
        <f>I645-Results!$E$5*H645</f>
        <v>25.277570881587224</v>
      </c>
      <c r="S645" s="9" cm="1">
        <f t="array" ref="S645">SUMPRODUCT(J645:O645,TRANSPOSE(AW$28:AW$33))+$AI$20-$AH$26</f>
        <v>41.640934345772123</v>
      </c>
      <c r="T645" s="9">
        <f>SUMPRODUCT(J645:O645,Results!K$9:P$9)</f>
        <v>26.713133311924224</v>
      </c>
      <c r="U645" s="9">
        <f>SUMPRODUCT(J645:O645,Results!K$9:P$9)+$AI$20-$AH$31</f>
        <v>25.130904590851067</v>
      </c>
      <c r="V645" s="9">
        <f t="shared" si="166"/>
        <v>49.084733060563899</v>
      </c>
      <c r="W645" s="9">
        <f t="shared" si="168"/>
        <v>52.256062170857803</v>
      </c>
      <c r="X645" s="9">
        <f t="shared" si="169"/>
        <v>50.553610373425329</v>
      </c>
      <c r="Y645" s="9">
        <f t="shared" si="170"/>
        <v>34.190246909240429</v>
      </c>
      <c r="Z645" s="9">
        <f t="shared" si="171"/>
        <v>43.088957827922421</v>
      </c>
      <c r="AA645" s="9">
        <f t="shared" si="172"/>
        <v>50.700276664161485</v>
      </c>
      <c r="AC645" s="9">
        <v>52.226242557399857</v>
      </c>
      <c r="AD645" s="9">
        <v>52.226242557399857</v>
      </c>
      <c r="AE645" s="9">
        <f t="shared" si="173"/>
        <v>52.226242557399857</v>
      </c>
      <c r="AF645" s="9">
        <f t="shared" ca="1" si="167"/>
        <v>0.16619667580284947</v>
      </c>
    </row>
    <row r="646" spans="1:32">
      <c r="A646" s="6">
        <v>0.41900241238925956</v>
      </c>
      <c r="B646" s="6">
        <v>1.8084982165720296</v>
      </c>
      <c r="C646" s="6">
        <v>-8.0657262880420022E-2</v>
      </c>
      <c r="D646" s="6">
        <v>11.489220240067079</v>
      </c>
      <c r="E646" s="6">
        <v>5.67939303508747</v>
      </c>
      <c r="F646" s="6">
        <v>0.60449136564006489</v>
      </c>
      <c r="G646" s="6">
        <v>0.68772003656606351</v>
      </c>
      <c r="H646" s="6">
        <v>-1.7133217825611449</v>
      </c>
      <c r="I646" s="40">
        <f>SUMPRODUCT(J646:O646,Results!B$12:G$12)+Results!$E$5*H646-AD646+AE646</f>
        <v>83.577898158803308</v>
      </c>
      <c r="J646" s="9">
        <f>SUMPRODUCT($A646:$F646,Results!$B$15:$G$15)</f>
        <v>12.816260560258288</v>
      </c>
      <c r="K646" s="9">
        <f>SUMPRODUCT($A646:$F646,Results!$B$16:$G$16)</f>
        <v>-2.2822029192011333</v>
      </c>
      <c r="L646" s="9">
        <f>SUMPRODUCT($A646:$F646,Results!$B$17:$G$17)</f>
        <v>28.882253632645071</v>
      </c>
      <c r="M646" s="9">
        <f>SUMPRODUCT($A646:$F646,Results!$B$18:$G$18)</f>
        <v>7.7512881625157561</v>
      </c>
      <c r="N646" s="9">
        <f>SUMPRODUCT($A646:$F646,Results!$B$19:$G$19)</f>
        <v>-23.560855405734269</v>
      </c>
      <c r="O646" s="9">
        <f>SUMPRODUCT($A646:$F646,Results!$B$20:$G$20)</f>
        <v>28.915428098791963</v>
      </c>
      <c r="P646" s="9" cm="1">
        <f t="array" ref="P646">SUMPRODUCT(J646:O646,TRANSPOSE(BQ$20:BQ$25))+$AI$20-$BQ$27</f>
        <v>77.684322956509703</v>
      </c>
      <c r="Q646" s="27" cm="1">
        <f t="array" ref="Q646">SUMPRODUCT(J646:O646,TRANSPOSE(EX$20:EX$25))+$AI$20-$EX$27</f>
        <v>95.05802059223268</v>
      </c>
      <c r="R646" s="9">
        <f>I646-Results!$E$5*H646</f>
        <v>93.85782885417018</v>
      </c>
      <c r="S646" s="9" cm="1">
        <f t="array" ref="S646">SUMPRODUCT(J646:O646,TRANSPOSE(AW$28:AW$33))+$AI$20-$AH$26</f>
        <v>50.768541296938011</v>
      </c>
      <c r="T646" s="9">
        <f>SUMPRODUCT(J646:O646,Results!K$9:P$9)</f>
        <v>96.164928666074701</v>
      </c>
      <c r="U646" s="9">
        <f>SUMPRODUCT(J646:O646,Results!K$9:P$9)+$AI$20-$AH$31</f>
        <v>94.582699945001536</v>
      </c>
      <c r="V646" s="9">
        <f t="shared" si="166"/>
        <v>5.8935752022936043</v>
      </c>
      <c r="W646" s="9">
        <f t="shared" si="168"/>
        <v>-11.480122433429372</v>
      </c>
      <c r="X646" s="9">
        <f t="shared" si="169"/>
        <v>-10.279930695366872</v>
      </c>
      <c r="Y646" s="9">
        <f t="shared" si="170"/>
        <v>32.809356861865297</v>
      </c>
      <c r="Z646" s="9">
        <f t="shared" si="171"/>
        <v>50.835674731713176</v>
      </c>
      <c r="AA646" s="9">
        <f t="shared" si="172"/>
        <v>-11.004801786198229</v>
      </c>
      <c r="AC646" s="9">
        <v>-11.555180315366371</v>
      </c>
      <c r="AD646" s="9">
        <v>-11.555180315366371</v>
      </c>
      <c r="AE646" s="9">
        <f t="shared" si="173"/>
        <v>-11.555180315366371</v>
      </c>
      <c r="AF646" s="9">
        <f t="shared" ca="1" si="167"/>
        <v>0.67180522018163769</v>
      </c>
    </row>
    <row r="647" spans="1:32">
      <c r="A647" s="6">
        <v>4.5400653485044451</v>
      </c>
      <c r="B647" s="6">
        <v>-0.65774645012332722</v>
      </c>
      <c r="C647" s="6">
        <v>-0.62775062183627428</v>
      </c>
      <c r="D647" s="6">
        <v>-6.1133291747283591</v>
      </c>
      <c r="E647" s="6">
        <v>8.3297228559019505</v>
      </c>
      <c r="F647" s="6">
        <v>11.319481143165433</v>
      </c>
      <c r="G647" s="6">
        <v>5.6365304028415562</v>
      </c>
      <c r="H647" s="6">
        <v>3.2354885837143477</v>
      </c>
      <c r="I647" s="40">
        <f>SUMPRODUCT(J647:O647,Results!B$12:G$12)+Results!$E$5*H647-AD647+AE647</f>
        <v>92.231121390808397</v>
      </c>
      <c r="J647" s="9">
        <f>SUMPRODUCT($A647:$F647,Results!$B$15:$G$15)</f>
        <v>52.718350324853738</v>
      </c>
      <c r="K647" s="9">
        <f>SUMPRODUCT($A647:$F647,Results!$B$16:$G$16)</f>
        <v>-3.4386357633956299</v>
      </c>
      <c r="L647" s="9">
        <f>SUMPRODUCT($A647:$F647,Results!$B$17:$G$17)</f>
        <v>26.196421650541716</v>
      </c>
      <c r="M647" s="9">
        <f>SUMPRODUCT($A647:$F647,Results!$B$18:$G$18)</f>
        <v>-8.2922011143919399</v>
      </c>
      <c r="N647" s="9">
        <f>SUMPRODUCT($A647:$F647,Results!$B$19:$G$19)</f>
        <v>-7.7685665345814918</v>
      </c>
      <c r="O647" s="9">
        <f>SUMPRODUCT($A647:$F647,Results!$B$20:$G$20)</f>
        <v>-12.955839296840722</v>
      </c>
      <c r="P647" s="9" cm="1">
        <f t="array" ref="P647">SUMPRODUCT(J647:O647,TRANSPOSE(BQ$20:BQ$25))+$AI$20-$BQ$27</f>
        <v>84.009792564494916</v>
      </c>
      <c r="Q647" s="27" cm="1">
        <f t="array" ref="Q647">SUMPRODUCT(J647:O647,TRANSPOSE(EX$20:EX$25))+$AI$20-$EX$27</f>
        <v>77.072520600893569</v>
      </c>
      <c r="R647" s="9">
        <f>I647-Results!$E$5*H647</f>
        <v>72.818189888522312</v>
      </c>
      <c r="S647" s="9" cm="1">
        <f t="array" ref="S647">SUMPRODUCT(J647:O647,TRANSPOSE(AW$28:AW$33))+$AI$20-$AH$26</f>
        <v>59.384731933449572</v>
      </c>
      <c r="T647" s="9">
        <f>SUMPRODUCT(J647:O647,Results!K$9:P$9)</f>
        <v>79.099616384399624</v>
      </c>
      <c r="U647" s="9">
        <f>SUMPRODUCT(J647:O647,Results!K$9:P$9)+$AI$20-$AH$31</f>
        <v>77.517387663326474</v>
      </c>
      <c r="V647" s="9">
        <f t="shared" si="166"/>
        <v>8.2213288263134814</v>
      </c>
      <c r="W647" s="9">
        <f t="shared" si="168"/>
        <v>15.158600789914829</v>
      </c>
      <c r="X647" s="9">
        <f t="shared" si="169"/>
        <v>19.412931502286085</v>
      </c>
      <c r="Y647" s="9">
        <f t="shared" si="170"/>
        <v>32.846389457358825</v>
      </c>
      <c r="Z647" s="9">
        <f t="shared" si="171"/>
        <v>59.488897963718266</v>
      </c>
      <c r="AA647" s="9">
        <f t="shared" si="172"/>
        <v>14.713733727481923</v>
      </c>
      <c r="AC647" s="9">
        <v>15.261540956464984</v>
      </c>
      <c r="AD647" s="9">
        <v>15.261540956464984</v>
      </c>
      <c r="AE647" s="9">
        <f t="shared" si="173"/>
        <v>15.261540956464984</v>
      </c>
      <c r="AF647" s="9">
        <f t="shared" ca="1" si="167"/>
        <v>0.53322185685088463</v>
      </c>
    </row>
    <row r="648" spans="1:32">
      <c r="A648" s="6">
        <v>3.2298067742783951</v>
      </c>
      <c r="B648" s="6">
        <v>2.1989384967868677</v>
      </c>
      <c r="C648" s="6">
        <v>1.9933209935610003</v>
      </c>
      <c r="D648" s="6">
        <v>5.5755177254811308</v>
      </c>
      <c r="E648" s="6">
        <v>4.8297520165276113</v>
      </c>
      <c r="F648" s="6">
        <v>0.61348376235023538</v>
      </c>
      <c r="G648" s="6">
        <v>1.1557340476400724</v>
      </c>
      <c r="H648" s="6">
        <v>-1.2453077714871361</v>
      </c>
      <c r="I648" s="40">
        <f>SUMPRODUCT(J648:O648,Results!B$12:G$12)+Results!$E$5*H648-AD648+AE648</f>
        <v>67.958409291109675</v>
      </c>
      <c r="J648" s="9">
        <f>SUMPRODUCT($A648:$F648,Results!$B$15:$G$15)</f>
        <v>25.141002493778462</v>
      </c>
      <c r="K648" s="9">
        <f>SUMPRODUCT($A648:$F648,Results!$B$16:$G$16)</f>
        <v>-12.599779830609027</v>
      </c>
      <c r="L648" s="9">
        <f>SUMPRODUCT($A648:$F648,Results!$B$17:$G$17)</f>
        <v>15.615890171527932</v>
      </c>
      <c r="M648" s="9">
        <f>SUMPRODUCT($A648:$F648,Results!$B$18:$G$18)</f>
        <v>-2.8286197429591491</v>
      </c>
      <c r="N648" s="9">
        <f>SUMPRODUCT($A648:$F648,Results!$B$19:$G$19)</f>
        <v>-20.642386774253552</v>
      </c>
      <c r="O648" s="9">
        <f>SUMPRODUCT($A648:$F648,Results!$B$20:$G$20)</f>
        <v>23.419656732418876</v>
      </c>
      <c r="P648" s="9" cm="1">
        <f t="array" ref="P648">SUMPRODUCT(J648:O648,TRANSPOSE(BQ$20:BQ$25))+$AI$20-$BQ$27</f>
        <v>64.674001153873036</v>
      </c>
      <c r="Q648" s="27" cm="1">
        <f t="array" ref="Q648">SUMPRODUCT(J648:O648,TRANSPOSE(EX$20:EX$25))+$AI$20-$EX$27</f>
        <v>75.35257053886312</v>
      </c>
      <c r="R648" s="9">
        <f>I648-Results!$E$5*H648</f>
        <v>75.430255920032494</v>
      </c>
      <c r="S648" s="9" cm="1">
        <f t="array" ref="S648">SUMPRODUCT(J648:O648,TRANSPOSE(AW$28:AW$33))+$AI$20-$AH$26</f>
        <v>52.333010911410625</v>
      </c>
      <c r="T648" s="9">
        <f>SUMPRODUCT(J648:O648,Results!K$9:P$9)</f>
        <v>77.502115527857796</v>
      </c>
      <c r="U648" s="9">
        <f>SUMPRODUCT(J648:O648,Results!K$9:P$9)+$AI$20-$AH$31</f>
        <v>75.919886806784632</v>
      </c>
      <c r="V648" s="9">
        <f t="shared" si="166"/>
        <v>3.2844081372366389</v>
      </c>
      <c r="W648" s="9">
        <f t="shared" si="168"/>
        <v>-7.3941612477534449</v>
      </c>
      <c r="X648" s="9">
        <f t="shared" si="169"/>
        <v>-7.4718466289228189</v>
      </c>
      <c r="Y648" s="9">
        <f t="shared" si="170"/>
        <v>15.62539837969905</v>
      </c>
      <c r="Z648" s="9">
        <f t="shared" si="171"/>
        <v>35.216185864019543</v>
      </c>
      <c r="AA648" s="9">
        <f t="shared" si="172"/>
        <v>-7.9614775156749573</v>
      </c>
      <c r="AC648" s="9">
        <v>-7.449731152105258</v>
      </c>
      <c r="AD648" s="9">
        <v>-7.449731152105258</v>
      </c>
      <c r="AE648" s="9">
        <f t="shared" si="173"/>
        <v>-7.449731152105258</v>
      </c>
      <c r="AF648" s="9">
        <f t="shared" ca="1" si="167"/>
        <v>0.48780585588815317</v>
      </c>
    </row>
    <row r="649" spans="1:32">
      <c r="A649" s="6">
        <v>3.3392904784521109</v>
      </c>
      <c r="B649" s="6">
        <v>4.3906149036734829</v>
      </c>
      <c r="C649" s="6">
        <v>4.6040883583065417</v>
      </c>
      <c r="D649" s="6">
        <v>3.3291624390056098</v>
      </c>
      <c r="E649" s="6">
        <v>3.5754601472818313</v>
      </c>
      <c r="F649" s="6">
        <v>6.6068501837620657</v>
      </c>
      <c r="G649" s="6">
        <v>1.1613772069252311</v>
      </c>
      <c r="H649" s="6">
        <v>-1.2396646122019774</v>
      </c>
      <c r="I649" s="40">
        <f>SUMPRODUCT(J649:O649,Results!B$12:G$12)+Results!$E$5*H649-AD649+AE649</f>
        <v>29.612560373231631</v>
      </c>
      <c r="J649" s="9">
        <f>SUMPRODUCT($A649:$F649,Results!$B$15:$G$15)</f>
        <v>22.399931797248996</v>
      </c>
      <c r="K649" s="9">
        <f>SUMPRODUCT($A649:$F649,Results!$B$16:$G$16)</f>
        <v>-17.416461446149448</v>
      </c>
      <c r="L649" s="9">
        <f>SUMPRODUCT($A649:$F649,Results!$B$17:$G$17)</f>
        <v>19.724365359265995</v>
      </c>
      <c r="M649" s="9">
        <f>SUMPRODUCT($A649:$F649,Results!$B$18:$G$18)</f>
        <v>-2.760400841216053</v>
      </c>
      <c r="N649" s="9">
        <f>SUMPRODUCT($A649:$F649,Results!$B$19:$G$19)</f>
        <v>-21.970678306916771</v>
      </c>
      <c r="O649" s="9">
        <f>SUMPRODUCT($A649:$F649,Results!$B$20:$G$20)</f>
        <v>11.561424847397186</v>
      </c>
      <c r="P649" s="9" cm="1">
        <f t="array" ref="P649">SUMPRODUCT(J649:O649,TRANSPOSE(BQ$20:BQ$25))+$AI$20-$BQ$27</f>
        <v>47.322928359336949</v>
      </c>
      <c r="Q649" s="27" cm="1">
        <f t="array" ref="Q649">SUMPRODUCT(J649:O649,TRANSPOSE(EX$20:EX$25))+$AI$20-$EX$27</f>
        <v>38.313420337903281</v>
      </c>
      <c r="R649" s="9">
        <f>I649-Results!$E$5*H649</f>
        <v>37.050548046443495</v>
      </c>
      <c r="S649" s="9" cm="1">
        <f t="array" ref="S649">SUMPRODUCT(J649:O649,TRANSPOSE(AW$28:AW$33))+$AI$20-$AH$26</f>
        <v>49.544666329095762</v>
      </c>
      <c r="T649" s="9">
        <f>SUMPRODUCT(J649:O649,Results!K$9:P$9)</f>
        <v>40.164437310224471</v>
      </c>
      <c r="U649" s="9">
        <f>SUMPRODUCT(J649:O649,Results!K$9:P$9)+$AI$20-$AH$31</f>
        <v>38.582208589151321</v>
      </c>
      <c r="V649" s="9">
        <f t="shared" si="166"/>
        <v>-17.710367986105318</v>
      </c>
      <c r="W649" s="9">
        <f t="shared" si="168"/>
        <v>-8.7008599646716505</v>
      </c>
      <c r="X649" s="9">
        <f t="shared" si="169"/>
        <v>-7.4379876732118646</v>
      </c>
      <c r="Y649" s="9">
        <f t="shared" si="170"/>
        <v>-19.932105955864131</v>
      </c>
      <c r="Z649" s="9">
        <f t="shared" si="171"/>
        <v>-3.1296630538585006</v>
      </c>
      <c r="AA649" s="9">
        <f t="shared" si="172"/>
        <v>-8.9696482159196904</v>
      </c>
      <c r="AC649" s="9">
        <v>-8.6429418300622416</v>
      </c>
      <c r="AD649" s="9">
        <v>-8.6429418300622416</v>
      </c>
      <c r="AE649" s="9">
        <f t="shared" si="173"/>
        <v>-8.6429418300622416</v>
      </c>
      <c r="AF649" s="9">
        <f t="shared" ca="1" si="167"/>
        <v>0.97928074262999099</v>
      </c>
    </row>
    <row r="650" spans="1:32">
      <c r="A650" s="6">
        <v>0.38605896867159256</v>
      </c>
      <c r="B650" s="6">
        <v>1.5138857365693523</v>
      </c>
      <c r="C650" s="6">
        <v>3.4039076194091931</v>
      </c>
      <c r="D650" s="6">
        <v>1.7729184590803879</v>
      </c>
      <c r="E650" s="6">
        <v>-0.5391313364643523</v>
      </c>
      <c r="F650" s="6">
        <v>1.9668045467145752</v>
      </c>
      <c r="G650" s="6">
        <v>-3.4336941804611429</v>
      </c>
      <c r="H650" s="6">
        <v>-5.8347359995883519</v>
      </c>
      <c r="I650" s="40">
        <f>SUMPRODUCT(J650:O650,Results!B$12:G$12)+Results!$E$5*H650-AD650+AE650</f>
        <v>-43.413631895344956</v>
      </c>
      <c r="J650" s="9">
        <f>SUMPRODUCT($A650:$F650,Results!$B$15:$G$15)</f>
        <v>1.1389553192299566</v>
      </c>
      <c r="K650" s="9">
        <f>SUMPRODUCT($A650:$F650,Results!$B$16:$G$16)</f>
        <v>-6.9258800668991114</v>
      </c>
      <c r="L650" s="9">
        <f>SUMPRODUCT($A650:$F650,Results!$B$17:$G$17)</f>
        <v>2.5574570555293263</v>
      </c>
      <c r="M650" s="9">
        <f>SUMPRODUCT($A650:$F650,Results!$B$18:$G$18)</f>
        <v>-2.3962774605523331</v>
      </c>
      <c r="N650" s="9">
        <f>SUMPRODUCT($A650:$F650,Results!$B$19:$G$19)</f>
        <v>-10.136129760541714</v>
      </c>
      <c r="O650" s="9">
        <f>SUMPRODUCT($A650:$F650,Results!$B$20:$G$20)</f>
        <v>1.104612223035494</v>
      </c>
      <c r="P650" s="9" cm="1">
        <f t="array" ref="P650">SUMPRODUCT(J650:O650,TRANSPOSE(BQ$20:BQ$25))+$AI$20-$BQ$27</f>
        <v>-3.2848472353086251</v>
      </c>
      <c r="Q650" s="27" cm="1">
        <f t="array" ref="Q650">SUMPRODUCT(J650:O650,TRANSPOSE(EX$20:EX$25))+$AI$20-$EX$27</f>
        <v>-8.6201526873018075</v>
      </c>
      <c r="R650" s="9">
        <f>I650-Results!$E$5*H650</f>
        <v>-8.4052158978148483</v>
      </c>
      <c r="S650" s="9" cm="1">
        <f t="array" ref="S650">SUMPRODUCT(J650:O650,TRANSPOSE(AW$28:AW$33))+$AI$20-$AH$26</f>
        <v>8.1726186190535657</v>
      </c>
      <c r="T650" s="9">
        <f>SUMPRODUCT(J650:O650,Results!K$9:P$9)</f>
        <v>-8.1568596875457615</v>
      </c>
      <c r="U650" s="9">
        <f>SUMPRODUCT(J650:O650,Results!K$9:P$9)+$AI$20-$AH$31</f>
        <v>-9.7390884086189189</v>
      </c>
      <c r="V650" s="9">
        <f t="shared" si="166"/>
        <v>-40.128784660036331</v>
      </c>
      <c r="W650" s="9">
        <f t="shared" si="168"/>
        <v>-34.793479208043152</v>
      </c>
      <c r="X650" s="9">
        <f t="shared" si="169"/>
        <v>-35.008415997530108</v>
      </c>
      <c r="Y650" s="9">
        <f t="shared" si="170"/>
        <v>-51.586250514398522</v>
      </c>
      <c r="Z650" s="9">
        <f t="shared" si="171"/>
        <v>-76.155855322435087</v>
      </c>
      <c r="AA650" s="9">
        <f t="shared" si="172"/>
        <v>-33.674543486726037</v>
      </c>
      <c r="AC650" s="9">
        <v>-34.770222541650625</v>
      </c>
      <c r="AD650" s="9">
        <v>-34.770222541650625</v>
      </c>
      <c r="AE650" s="9">
        <f t="shared" si="173"/>
        <v>-34.770222541650625</v>
      </c>
      <c r="AF650" s="9">
        <f t="shared" ca="1" si="167"/>
        <v>0.94204407092321052</v>
      </c>
    </row>
    <row r="651" spans="1:32">
      <c r="A651" s="6">
        <v>2.4235087765714152</v>
      </c>
      <c r="B651" s="6">
        <v>10.170321795522119</v>
      </c>
      <c r="C651" s="6">
        <v>-2.1226011029635981</v>
      </c>
      <c r="D651" s="6">
        <v>7.224531964064445</v>
      </c>
      <c r="E651" s="6">
        <v>-0.14446210804493889</v>
      </c>
      <c r="F651" s="6">
        <v>-5.7486881390609135</v>
      </c>
      <c r="G651" s="6">
        <v>7.7219298894809443</v>
      </c>
      <c r="H651" s="6">
        <v>5.3208880703537353</v>
      </c>
      <c r="I651" s="40">
        <f>SUMPRODUCT(J651:O651,Results!B$12:G$12)+Results!$E$5*H651-AD651+AE651</f>
        <v>48.638087842939235</v>
      </c>
      <c r="J651" s="9">
        <f>SUMPRODUCT($A651:$F651,Results!$B$15:$G$15)</f>
        <v>-23.833058382409611</v>
      </c>
      <c r="K651" s="9">
        <f>SUMPRODUCT($A651:$F651,Results!$B$16:$G$16)</f>
        <v>-20.056129791234099</v>
      </c>
      <c r="L651" s="9">
        <f>SUMPRODUCT($A651:$F651,Results!$B$17:$G$17)</f>
        <v>4.6330373061885792</v>
      </c>
      <c r="M651" s="9">
        <f>SUMPRODUCT($A651:$F651,Results!$B$18:$G$18)</f>
        <v>18.265169072510261</v>
      </c>
      <c r="N651" s="9">
        <f>SUMPRODUCT($A651:$F651,Results!$B$19:$G$19)</f>
        <v>3.436191532137153</v>
      </c>
      <c r="O651" s="9">
        <f>SUMPRODUCT($A651:$F651,Results!$B$20:$G$20)</f>
        <v>49.658146172804244</v>
      </c>
      <c r="P651" s="9" cm="1">
        <f t="array" ref="P651">SUMPRODUCT(J651:O651,TRANSPOSE(BQ$20:BQ$25))+$AI$20-$BQ$27</f>
        <v>-1.6856600702868221</v>
      </c>
      <c r="Q651" s="27" cm="1">
        <f t="array" ref="Q651">SUMPRODUCT(J651:O651,TRANSPOSE(EX$20:EX$25))+$AI$20-$EX$27</f>
        <v>11.733317209083417</v>
      </c>
      <c r="R651" s="9">
        <f>I651-Results!$E$5*H651</f>
        <v>16.712759420816823</v>
      </c>
      <c r="S651" s="9" cm="1">
        <f t="array" ref="S651">SUMPRODUCT(J651:O651,TRANSPOSE(AW$28:AW$33))+$AI$20-$AH$26</f>
        <v>-13.092455093892092</v>
      </c>
      <c r="T651" s="9">
        <f>SUMPRODUCT(J651:O651,Results!K$9:P$9)</f>
        <v>15.400037360544417</v>
      </c>
      <c r="U651" s="9">
        <f>SUMPRODUCT(J651:O651,Results!K$9:P$9)+$AI$20-$AH$31</f>
        <v>13.817808639471259</v>
      </c>
      <c r="V651" s="9">
        <f t="shared" si="166"/>
        <v>50.323747913226057</v>
      </c>
      <c r="W651" s="9">
        <f t="shared" si="168"/>
        <v>36.904770633855819</v>
      </c>
      <c r="X651" s="9">
        <f t="shared" si="169"/>
        <v>31.925328422122412</v>
      </c>
      <c r="Y651" s="9">
        <f t="shared" si="170"/>
        <v>61.730542936831327</v>
      </c>
      <c r="Z651" s="9">
        <f t="shared" si="171"/>
        <v>15.895864415849104</v>
      </c>
      <c r="AA651" s="9">
        <f t="shared" si="172"/>
        <v>34.820279203467976</v>
      </c>
      <c r="AC651" s="9">
        <v>36.767988779100619</v>
      </c>
      <c r="AD651" s="9">
        <v>36.767988779100619</v>
      </c>
      <c r="AE651" s="9">
        <f t="shared" si="173"/>
        <v>36.767988779100619</v>
      </c>
      <c r="AF651" s="9">
        <f t="shared" ca="1" si="167"/>
        <v>0.9748063155263561</v>
      </c>
    </row>
    <row r="652" spans="1:32">
      <c r="A652" s="6">
        <v>6.9160738474998684</v>
      </c>
      <c r="B652" s="6">
        <v>7.632629049935943</v>
      </c>
      <c r="C652" s="6">
        <v>2.304765058122805</v>
      </c>
      <c r="D652" s="6">
        <v>2.8884936158393697</v>
      </c>
      <c r="E652" s="6">
        <v>3.8448848078900499</v>
      </c>
      <c r="F652" s="6">
        <v>-1.9463323477615666</v>
      </c>
      <c r="G652" s="6">
        <v>7.313891825485209</v>
      </c>
      <c r="H652" s="6">
        <v>4.912850006358001</v>
      </c>
      <c r="I652" s="40">
        <f>SUMPRODUCT(J652:O652,Results!B$12:G$12)+Results!$E$5*H652-AD652+AE652</f>
        <v>91.593527218047825</v>
      </c>
      <c r="J652" s="9">
        <f>SUMPRODUCT($A652:$F652,Results!$B$15:$G$15)</f>
        <v>23.267444564394754</v>
      </c>
      <c r="K652" s="9">
        <f>SUMPRODUCT($A652:$F652,Results!$B$16:$G$16)</f>
        <v>-31.032471545175827</v>
      </c>
      <c r="L652" s="9">
        <f>SUMPRODUCT($A652:$F652,Results!$B$17:$G$17)</f>
        <v>5.3898542219222616</v>
      </c>
      <c r="M652" s="9">
        <f>SUMPRODUCT($A652:$F652,Results!$B$18:$G$18)</f>
        <v>-2.660283160133027</v>
      </c>
      <c r="N652" s="9">
        <f>SUMPRODUCT($A652:$F652,Results!$B$19:$G$19)</f>
        <v>-13.426196135838936</v>
      </c>
      <c r="O652" s="9">
        <f>SUMPRODUCT($A652:$F652,Results!$B$20:$G$20)</f>
        <v>41.144564332915571</v>
      </c>
      <c r="P652" s="9" cm="1">
        <f t="array" ref="P652">SUMPRODUCT(J652:O652,TRANSPOSE(BQ$20:BQ$25))+$AI$20-$BQ$27</f>
        <v>49.708048125656227</v>
      </c>
      <c r="Q652" s="27" cm="1">
        <f t="array" ref="Q652">SUMPRODUCT(J652:O652,TRANSPOSE(EX$20:EX$25))+$AI$20-$EX$27</f>
        <v>58.696913251560446</v>
      </c>
      <c r="R652" s="9">
        <f>I652-Results!$E$5*H652</f>
        <v>62.116427179899816</v>
      </c>
      <c r="S652" s="9" cm="1">
        <f t="array" ref="S652">SUMPRODUCT(J652:O652,TRANSPOSE(AW$28:AW$33))+$AI$20-$AH$26</f>
        <v>44.688221439727116</v>
      </c>
      <c r="T652" s="9">
        <f>SUMPRODUCT(J652:O652,Results!K$9:P$9)</f>
        <v>63.355748718214635</v>
      </c>
      <c r="U652" s="9">
        <f>SUMPRODUCT(J652:O652,Results!K$9:P$9)+$AI$20-$AH$31</f>
        <v>61.773519997141477</v>
      </c>
      <c r="V652" s="9">
        <f t="shared" si="166"/>
        <v>41.885479092391598</v>
      </c>
      <c r="W652" s="9">
        <f t="shared" si="168"/>
        <v>32.896613966487379</v>
      </c>
      <c r="X652" s="9">
        <f t="shared" si="169"/>
        <v>29.477100038148009</v>
      </c>
      <c r="Y652" s="9">
        <f t="shared" si="170"/>
        <v>46.905305778320709</v>
      </c>
      <c r="Z652" s="9">
        <f t="shared" si="171"/>
        <v>58.851303790957694</v>
      </c>
      <c r="AA652" s="9">
        <f t="shared" si="172"/>
        <v>29.820007220906348</v>
      </c>
      <c r="AC652" s="9">
        <v>32.804532777847982</v>
      </c>
      <c r="AD652" s="9">
        <v>32.804532777847982</v>
      </c>
      <c r="AE652" s="9">
        <f t="shared" si="173"/>
        <v>32.804532777847982</v>
      </c>
      <c r="AF652" s="9">
        <f t="shared" ca="1" si="167"/>
        <v>0.3893985099051509</v>
      </c>
    </row>
    <row r="653" spans="1:32">
      <c r="A653" s="6">
        <v>-0.91558293415522429</v>
      </c>
      <c r="B653" s="6">
        <v>4.066230182509238</v>
      </c>
      <c r="C653" s="6">
        <v>-0.99449743007252744</v>
      </c>
      <c r="D653" s="6">
        <v>3.4895323004807643</v>
      </c>
      <c r="E653" s="6">
        <v>6.3638348931311324</v>
      </c>
      <c r="F653" s="6">
        <v>0.1480618533891879</v>
      </c>
      <c r="G653" s="6">
        <v>6.9262404993569806</v>
      </c>
      <c r="H653" s="6">
        <v>4.5251986802297726</v>
      </c>
      <c r="I653" s="40">
        <f>SUMPRODUCT(J653:O653,Results!B$12:G$12)+Results!$E$5*H653-AD653+AE653</f>
        <v>102.66775671664013</v>
      </c>
      <c r="J653" s="9">
        <f>SUMPRODUCT($A653:$F653,Results!$B$15:$G$15)</f>
        <v>8.1098887639507957</v>
      </c>
      <c r="K653" s="9">
        <f>SUMPRODUCT($A653:$F653,Results!$B$16:$G$16)</f>
        <v>2.4031175157269438</v>
      </c>
      <c r="L653" s="9">
        <f>SUMPRODUCT($A653:$F653,Results!$B$17:$G$17)</f>
        <v>29.181050094448189</v>
      </c>
      <c r="M653" s="9">
        <f>SUMPRODUCT($A653:$F653,Results!$B$18:$G$18)</f>
        <v>2.9965546452717935</v>
      </c>
      <c r="N653" s="9">
        <f>SUMPRODUCT($A653:$F653,Results!$B$19:$G$19)</f>
        <v>-14.43063346904008</v>
      </c>
      <c r="O653" s="9">
        <f>SUMPRODUCT($A653:$F653,Results!$B$20:$G$20)</f>
        <v>14.22841490234028</v>
      </c>
      <c r="P653" s="9" cm="1">
        <f t="array" ref="P653">SUMPRODUCT(J653:O653,TRANSPOSE(BQ$20:BQ$25))+$AI$20-$BQ$27</f>
        <v>61.216334778871847</v>
      </c>
      <c r="Q653" s="27" cm="1">
        <f t="array" ref="Q653">SUMPRODUCT(J653:O653,TRANSPOSE(EX$20:EX$25))+$AI$20-$EX$27</f>
        <v>75.058824093982452</v>
      </c>
      <c r="R653" s="9">
        <f>I653-Results!$E$5*H653</f>
        <v>75.516564635261489</v>
      </c>
      <c r="S653" s="9" cm="1">
        <f t="array" ref="S653">SUMPRODUCT(J653:O653,TRANSPOSE(AW$28:AW$33))+$AI$20-$AH$26</f>
        <v>37.944973174951642</v>
      </c>
      <c r="T653" s="9">
        <f>SUMPRODUCT(J653:O653,Results!K$9:P$9)</f>
        <v>78.072916925867162</v>
      </c>
      <c r="U653" s="9">
        <f>SUMPRODUCT(J653:O653,Results!K$9:P$9)+$AI$20-$AH$31</f>
        <v>76.490688204793997</v>
      </c>
      <c r="V653" s="9">
        <f t="shared" si="166"/>
        <v>41.451421937768281</v>
      </c>
      <c r="W653" s="9">
        <f t="shared" si="168"/>
        <v>27.608932622657676</v>
      </c>
      <c r="X653" s="9">
        <f t="shared" si="169"/>
        <v>27.151192081378639</v>
      </c>
      <c r="Y653" s="9">
        <f t="shared" si="170"/>
        <v>64.722783541688486</v>
      </c>
      <c r="Z653" s="9">
        <f t="shared" si="171"/>
        <v>69.925533289550003</v>
      </c>
      <c r="AA653" s="9">
        <f t="shared" si="172"/>
        <v>26.17706851184613</v>
      </c>
      <c r="AC653" s="9">
        <v>27.521166433846361</v>
      </c>
      <c r="AD653" s="9">
        <v>27.521166433846361</v>
      </c>
      <c r="AE653" s="9">
        <f t="shared" si="173"/>
        <v>27.521166433846361</v>
      </c>
      <c r="AF653" s="9">
        <f t="shared" ca="1" si="167"/>
        <v>0.17653493635357664</v>
      </c>
    </row>
    <row r="654" spans="1:32">
      <c r="A654" s="6">
        <v>13.790540953193553</v>
      </c>
      <c r="B654" s="6">
        <v>5.9366908313291855</v>
      </c>
      <c r="C654" s="6">
        <v>-0.18833613679743594</v>
      </c>
      <c r="D654" s="6">
        <v>3.6281823022723465</v>
      </c>
      <c r="E654" s="6">
        <v>3.7276282061664343</v>
      </c>
      <c r="F654" s="6">
        <v>10.223781789790653</v>
      </c>
      <c r="G654" s="6">
        <v>6.3505756515541982</v>
      </c>
      <c r="H654" s="6">
        <v>3.9495338324269897</v>
      </c>
      <c r="I654" s="40">
        <f>SUMPRODUCT(J654:O654,Results!B$12:G$12)+Results!$E$5*H654-AD654+AE654</f>
        <v>79.320882510100319</v>
      </c>
      <c r="J654" s="9">
        <f>SUMPRODUCT($A654:$F654,Results!$B$15:$G$15)</f>
        <v>47.738193049838799</v>
      </c>
      <c r="K654" s="9">
        <f>SUMPRODUCT($A654:$F654,Results!$B$16:$G$16)</f>
        <v>-45.504907909822222</v>
      </c>
      <c r="L654" s="9">
        <f>SUMPRODUCT($A654:$F654,Results!$B$17:$G$17)</f>
        <v>7.2290620984220428</v>
      </c>
      <c r="M654" s="9">
        <f>SUMPRODUCT($A654:$F654,Results!$B$18:$G$18)</f>
        <v>9.8507334273603568</v>
      </c>
      <c r="N654" s="9">
        <f>SUMPRODUCT($A654:$F654,Results!$B$19:$G$19)</f>
        <v>-1.3367806965959166</v>
      </c>
      <c r="O654" s="9">
        <f>SUMPRODUCT($A654:$F654,Results!$B$20:$G$20)</f>
        <v>45.38543650789871</v>
      </c>
      <c r="P654" s="9" cm="1">
        <f t="array" ref="P654">SUMPRODUCT(J654:O654,TRANSPOSE(BQ$20:BQ$25))+$AI$20-$BQ$27</f>
        <v>68.627462084273276</v>
      </c>
      <c r="Q654" s="27" cm="1">
        <f t="array" ref="Q654">SUMPRODUCT(J654:O654,TRANSPOSE(EX$20:EX$25))+$AI$20-$EX$27</f>
        <v>57.740225568024016</v>
      </c>
      <c r="R654" s="9">
        <f>I654-Results!$E$5*H654</f>
        <v>55.623679515538385</v>
      </c>
      <c r="S654" s="9" cm="1">
        <f t="array" ref="S654">SUMPRODUCT(J654:O654,TRANSPOSE(AW$28:AW$33))+$AI$20-$AH$26</f>
        <v>47.706509112436649</v>
      </c>
      <c r="T654" s="9">
        <f>SUMPRODUCT(J654:O654,Results!K$9:P$9)</f>
        <v>60.060421033799599</v>
      </c>
      <c r="U654" s="9">
        <f>SUMPRODUCT(J654:O654,Results!K$9:P$9)+$AI$20-$AH$31</f>
        <v>58.478192312726435</v>
      </c>
      <c r="V654" s="9">
        <f t="shared" si="166"/>
        <v>10.693420425827043</v>
      </c>
      <c r="W654" s="9">
        <f t="shared" si="168"/>
        <v>21.580656942076303</v>
      </c>
      <c r="X654" s="9">
        <f t="shared" si="169"/>
        <v>23.697202994561934</v>
      </c>
      <c r="Y654" s="9">
        <f t="shared" si="170"/>
        <v>31.61437339766367</v>
      </c>
      <c r="Z654" s="9">
        <f t="shared" si="171"/>
        <v>46.578659083010187</v>
      </c>
      <c r="AA654" s="9">
        <f t="shared" si="172"/>
        <v>20.842690197373884</v>
      </c>
      <c r="AC654" s="9">
        <v>21.696392733342719</v>
      </c>
      <c r="AD654" s="9">
        <v>21.696392733342719</v>
      </c>
      <c r="AE654" s="9">
        <f t="shared" si="173"/>
        <v>21.696392733342719</v>
      </c>
      <c r="AF654" s="9">
        <f t="shared" ca="1" si="167"/>
        <v>0.18830808209647332</v>
      </c>
    </row>
    <row r="655" spans="1:32">
      <c r="A655" s="6">
        <v>5.6179262337029616</v>
      </c>
      <c r="B655" s="6">
        <v>4.2811638022703287</v>
      </c>
      <c r="C655" s="6">
        <v>6.9112664447201713</v>
      </c>
      <c r="D655" s="6">
        <v>-0.55514678186347011</v>
      </c>
      <c r="E655" s="6">
        <v>-0.33928208737790055</v>
      </c>
      <c r="F655" s="6">
        <v>-2.2290115676022393</v>
      </c>
      <c r="G655" s="6">
        <v>5.9726858949419555</v>
      </c>
      <c r="H655" s="6">
        <v>3.571644075814747</v>
      </c>
      <c r="I655" s="40">
        <f>SUMPRODUCT(J655:O655,Results!B$12:G$12)+Results!$E$5*H655-AD655+AE655</f>
        <v>27.840903187668061</v>
      </c>
      <c r="J655" s="9">
        <f>SUMPRODUCT($A655:$F655,Results!$B$15:$G$15)</f>
        <v>20.356764552323916</v>
      </c>
      <c r="K655" s="9">
        <f>SUMPRODUCT($A655:$F655,Results!$B$16:$G$16)</f>
        <v>-29.869617368335899</v>
      </c>
      <c r="L655" s="9">
        <f>SUMPRODUCT($A655:$F655,Results!$B$17:$G$17)</f>
        <v>-12.93639196527189</v>
      </c>
      <c r="M655" s="9">
        <f>SUMPRODUCT($A655:$F655,Results!$B$18:$G$18)</f>
        <v>-15.393306302892212</v>
      </c>
      <c r="N655" s="9">
        <f>SUMPRODUCT($A655:$F655,Results!$B$19:$G$19)</f>
        <v>-16.344549428516643</v>
      </c>
      <c r="O655" s="9">
        <f>SUMPRODUCT($A655:$F655,Results!$B$20:$G$20)</f>
        <v>19.005925415277293</v>
      </c>
      <c r="P655" s="9" cm="1">
        <f t="array" ref="P655">SUMPRODUCT(J655:O655,TRANSPOSE(BQ$20:BQ$25))+$AI$20-$BQ$27</f>
        <v>4.789370416727202</v>
      </c>
      <c r="Q655" s="27" cm="1">
        <f t="array" ref="Q655">SUMPRODUCT(J655:O655,TRANSPOSE(EX$20:EX$25))+$AI$20-$EX$27</f>
        <v>2.7396898858608552</v>
      </c>
      <c r="R655" s="9">
        <f>I655-Results!$E$5*H655</f>
        <v>6.4110387327795806</v>
      </c>
      <c r="S655" s="9" cm="1">
        <f t="array" ref="S655">SUMPRODUCT(J655:O655,TRANSPOSE(AW$28:AW$33))+$AI$20-$AH$26</f>
        <v>30.86746718303759</v>
      </c>
      <c r="T655" s="9">
        <f>SUMPRODUCT(J655:O655,Results!K$9:P$9)</f>
        <v>5.8121846501329912</v>
      </c>
      <c r="U655" s="9">
        <f>SUMPRODUCT(J655:O655,Results!K$9:P$9)+$AI$20-$AH$31</f>
        <v>4.2299559290598339</v>
      </c>
      <c r="V655" s="9">
        <f t="shared" si="166"/>
        <v>23.05153277094086</v>
      </c>
      <c r="W655" s="9">
        <f t="shared" si="168"/>
        <v>25.101213301807206</v>
      </c>
      <c r="X655" s="9">
        <f t="shared" si="169"/>
        <v>21.429864454888481</v>
      </c>
      <c r="Y655" s="9">
        <f t="shared" si="170"/>
        <v>-3.0265639953695285</v>
      </c>
      <c r="Z655" s="9">
        <f t="shared" si="171"/>
        <v>-4.9013202394220698</v>
      </c>
      <c r="AA655" s="9">
        <f t="shared" si="172"/>
        <v>23.610947258608228</v>
      </c>
      <c r="AC655" s="9">
        <v>25.060371377222054</v>
      </c>
      <c r="AD655" s="9">
        <v>25.060371377222054</v>
      </c>
      <c r="AE655" s="9">
        <f t="shared" si="173"/>
        <v>25.060371377222054</v>
      </c>
      <c r="AF655" s="9">
        <f t="shared" ca="1" si="167"/>
        <v>0.20786692491355385</v>
      </c>
    </row>
    <row r="656" spans="1:32">
      <c r="A656" s="6">
        <v>2.6549393509907691</v>
      </c>
      <c r="B656" s="6">
        <v>-1.9837016454539604</v>
      </c>
      <c r="C656" s="6">
        <v>2.4325893824639531</v>
      </c>
      <c r="D656" s="6">
        <v>1.4698871837947916</v>
      </c>
      <c r="E656" s="6">
        <v>-0.33747260897053971</v>
      </c>
      <c r="F656" s="6">
        <v>2.302652441496098</v>
      </c>
      <c r="G656" s="6">
        <v>-4.3616279414078738</v>
      </c>
      <c r="H656" s="6">
        <v>-6.7626697605350827</v>
      </c>
      <c r="I656" s="40">
        <f>SUMPRODUCT(J656:O656,Results!B$12:G$12)+Results!$E$5*H656-AD656+AE656</f>
        <v>-35.598117885059821</v>
      </c>
      <c r="J656" s="9">
        <f>SUMPRODUCT($A656:$F656,Results!$B$15:$G$15)</f>
        <v>16.3108861508661</v>
      </c>
      <c r="K656" s="9">
        <f>SUMPRODUCT($A656:$F656,Results!$B$16:$G$16)</f>
        <v>-8.4675344948261202</v>
      </c>
      <c r="L656" s="9">
        <f>SUMPRODUCT($A656:$F656,Results!$B$17:$G$17)</f>
        <v>-4.8625747752925363</v>
      </c>
      <c r="M656" s="9">
        <f>SUMPRODUCT($A656:$F656,Results!$B$18:$G$18)</f>
        <v>-4.8303554937067883</v>
      </c>
      <c r="N656" s="9">
        <f>SUMPRODUCT($A656:$F656,Results!$B$19:$G$19)</f>
        <v>-7.1962557807675225</v>
      </c>
      <c r="O656" s="9">
        <f>SUMPRODUCT($A656:$F656,Results!$B$20:$G$20)</f>
        <v>1.6771813002356977</v>
      </c>
      <c r="P656" s="9" cm="1">
        <f t="array" ref="P656">SUMPRODUCT(J656:O656,TRANSPOSE(BQ$20:BQ$25))+$AI$20-$BQ$27</f>
        <v>7.8738461929982577</v>
      </c>
      <c r="Q656" s="27" cm="1">
        <f t="array" ref="Q656">SUMPRODUCT(J656:O656,TRANSPOSE(EX$20:EX$25))+$AI$20-$EX$27</f>
        <v>5.8129952514296761</v>
      </c>
      <c r="R656" s="9">
        <f>I656-Results!$E$5*H656</f>
        <v>4.9779006781506752</v>
      </c>
      <c r="S656" s="9" cm="1">
        <f t="array" ref="S656">SUMPRODUCT(J656:O656,TRANSPOSE(AW$28:AW$33))+$AI$20-$AH$26</f>
        <v>13.228177670925682</v>
      </c>
      <c r="T656" s="9">
        <f>SUMPRODUCT(J656:O656,Results!K$9:P$9)</f>
        <v>5.4032325442745153</v>
      </c>
      <c r="U656" s="9">
        <f>SUMPRODUCT(J656:O656,Results!K$9:P$9)+$AI$20-$AH$31</f>
        <v>3.8210038232013588</v>
      </c>
      <c r="V656" s="9">
        <f t="shared" si="166"/>
        <v>-43.471964078058079</v>
      </c>
      <c r="W656" s="9">
        <f t="shared" si="168"/>
        <v>-41.411113136489497</v>
      </c>
      <c r="X656" s="9">
        <f t="shared" si="169"/>
        <v>-40.576018563210496</v>
      </c>
      <c r="Y656" s="9">
        <f t="shared" si="170"/>
        <v>-48.826295555985503</v>
      </c>
      <c r="Z656" s="9">
        <f t="shared" si="171"/>
        <v>-68.340341312149945</v>
      </c>
      <c r="AA656" s="9">
        <f t="shared" si="172"/>
        <v>-39.41912170826118</v>
      </c>
      <c r="AC656" s="9">
        <v>-41.376590949026792</v>
      </c>
      <c r="AD656" s="9">
        <v>-41.376590949026792</v>
      </c>
      <c r="AE656" s="9">
        <f t="shared" si="173"/>
        <v>-41.376590949026792</v>
      </c>
      <c r="AF656" s="9">
        <f t="shared" ca="1" si="167"/>
        <v>0.67716409425846191</v>
      </c>
    </row>
    <row r="657" spans="1:32">
      <c r="A657" s="6">
        <v>-1.4102431024288022</v>
      </c>
      <c r="B657" s="6">
        <v>2.4114528630889422</v>
      </c>
      <c r="C657" s="6">
        <v>5.5735037303606099</v>
      </c>
      <c r="D657" s="6">
        <v>2.2024160515633247</v>
      </c>
      <c r="E657" s="6">
        <v>4.1450025593414059</v>
      </c>
      <c r="F657" s="6">
        <v>-0.69173367272990227</v>
      </c>
      <c r="G657" s="6">
        <v>1.1375561869697404</v>
      </c>
      <c r="H657" s="6">
        <v>-1.2634856321574681</v>
      </c>
      <c r="I657" s="40">
        <f>SUMPRODUCT(J657:O657,Results!B$12:G$12)+Results!$E$5*H657-AD657+AE657</f>
        <v>41.685601970889167</v>
      </c>
      <c r="J657" s="9">
        <f>SUMPRODUCT($A657:$F657,Results!$B$15:$G$15)</f>
        <v>13.755152312178028</v>
      </c>
      <c r="K657" s="9">
        <f>SUMPRODUCT($A657:$F657,Results!$B$16:$G$16)</f>
        <v>-2.2575193256752906</v>
      </c>
      <c r="L657" s="9">
        <f>SUMPRODUCT($A657:$F657,Results!$B$17:$G$17)</f>
        <v>17.638236225389715</v>
      </c>
      <c r="M657" s="9">
        <f>SUMPRODUCT($A657:$F657,Results!$B$18:$G$18)</f>
        <v>-13.338617592090515</v>
      </c>
      <c r="N657" s="9">
        <f>SUMPRODUCT($A657:$F657,Results!$B$19:$G$19)</f>
        <v>-29.351533138847092</v>
      </c>
      <c r="O657" s="9">
        <f>SUMPRODUCT($A657:$F657,Results!$B$20:$G$20)</f>
        <v>1.2615994502054715</v>
      </c>
      <c r="P657" s="9" cm="1">
        <f t="array" ref="P657">SUMPRODUCT(J657:O657,TRANSPOSE(BQ$20:BQ$25))+$AI$20-$BQ$27</f>
        <v>42.174292287528125</v>
      </c>
      <c r="Q657" s="27" cm="1">
        <f t="array" ref="Q657">SUMPRODUCT(J657:O657,TRANSPOSE(EX$20:EX$25))+$AI$20-$EX$27</f>
        <v>48.10073629257387</v>
      </c>
      <c r="R657" s="9">
        <f>I657-Results!$E$5*H657</f>
        <v>49.266515763833979</v>
      </c>
      <c r="S657" s="9" cm="1">
        <f t="array" ref="S657">SUMPRODUCT(J657:O657,TRANSPOSE(AW$28:AW$33))+$AI$20-$AH$26</f>
        <v>50.472370803868117</v>
      </c>
      <c r="T657" s="9">
        <f>SUMPRODUCT(J657:O657,Results!K$9:P$9)</f>
        <v>50.607563458502447</v>
      </c>
      <c r="U657" s="9">
        <f>SUMPRODUCT(J657:O657,Results!K$9:P$9)+$AI$20-$AH$31</f>
        <v>49.02533473742929</v>
      </c>
      <c r="V657" s="9">
        <f t="shared" si="166"/>
        <v>-0.48869031663895868</v>
      </c>
      <c r="W657" s="9">
        <f t="shared" si="168"/>
        <v>-6.4151343216847039</v>
      </c>
      <c r="X657" s="9">
        <f t="shared" si="169"/>
        <v>-7.5809137929448127</v>
      </c>
      <c r="Y657" s="9">
        <f t="shared" si="170"/>
        <v>-8.7867688329789502</v>
      </c>
      <c r="Z657" s="9">
        <f t="shared" si="171"/>
        <v>8.9433785437990352</v>
      </c>
      <c r="AA657" s="9">
        <f t="shared" si="172"/>
        <v>-7.3397327665401235</v>
      </c>
      <c r="AC657" s="9">
        <v>-6.4816142606291862</v>
      </c>
      <c r="AD657" s="9">
        <v>-6.4816142606291862</v>
      </c>
      <c r="AE657" s="9">
        <f t="shared" si="173"/>
        <v>-6.4816142606291862</v>
      </c>
      <c r="AF657" s="9">
        <f t="shared" ca="1" si="167"/>
        <v>0.43646020217488157</v>
      </c>
    </row>
    <row r="658" spans="1:32">
      <c r="A658" s="6">
        <v>-0.10974524217130074</v>
      </c>
      <c r="B658" s="6">
        <v>0.3306768511416146</v>
      </c>
      <c r="C658" s="6">
        <v>1.4387624780895618</v>
      </c>
      <c r="D658" s="6">
        <v>-0.83181469106659933</v>
      </c>
      <c r="E658" s="6">
        <v>3.1885936647615498</v>
      </c>
      <c r="F658" s="6">
        <v>-4.134154441385391E-2</v>
      </c>
      <c r="G658" s="6">
        <v>-1.0535739121719161</v>
      </c>
      <c r="H658" s="6">
        <v>-3.4546157312991248</v>
      </c>
      <c r="I658" s="40">
        <f>SUMPRODUCT(J658:O658,Results!B$12:G$12)+Results!$E$5*H658-AD658+AE658</f>
        <v>15.089633855647271</v>
      </c>
      <c r="J658" s="9">
        <f>SUMPRODUCT($A658:$F658,Results!$B$15:$G$15)</f>
        <v>13.888321820443327</v>
      </c>
      <c r="K658" s="9">
        <f>SUMPRODUCT($A658:$F658,Results!$B$16:$G$16)</f>
        <v>0.74041981711841554</v>
      </c>
      <c r="L658" s="9">
        <f>SUMPRODUCT($A658:$F658,Results!$B$17:$G$17)</f>
        <v>9.2128833675625259</v>
      </c>
      <c r="M658" s="9">
        <f>SUMPRODUCT($A658:$F658,Results!$B$18:$G$18)</f>
        <v>-7.7934023768452043</v>
      </c>
      <c r="N658" s="9">
        <f>SUMPRODUCT($A658:$F658,Results!$B$19:$G$19)</f>
        <v>-11.110654144376511</v>
      </c>
      <c r="O658" s="9">
        <f>SUMPRODUCT($A658:$F658,Results!$B$20:$G$20)</f>
        <v>-1.8411066981293791</v>
      </c>
      <c r="P658" s="9" cm="1">
        <f t="array" ref="P658">SUMPRODUCT(J658:O658,TRANSPOSE(BQ$20:BQ$25))+$AI$20-$BQ$27</f>
        <v>28.729305814500712</v>
      </c>
      <c r="Q658" s="27" cm="1">
        <f t="array" ref="Q658">SUMPRODUCT(J658:O658,TRANSPOSE(EX$20:EX$25))+$AI$20-$EX$27</f>
        <v>35.26393472964719</v>
      </c>
      <c r="R658" s="9">
        <f>I658-Results!$E$5*H658</f>
        <v>35.81732824344202</v>
      </c>
      <c r="S658" s="9" cm="1">
        <f t="array" ref="S658">SUMPRODUCT(J658:O658,TRANSPOSE(AW$28:AW$33))+$AI$20-$AH$26</f>
        <v>25.53177471209105</v>
      </c>
      <c r="T658" s="9">
        <f>SUMPRODUCT(J658:O658,Results!K$9:P$9)</f>
        <v>37.040805862941276</v>
      </c>
      <c r="U658" s="9">
        <f>SUMPRODUCT(J658:O658,Results!K$9:P$9)+$AI$20-$AH$31</f>
        <v>35.458577141868119</v>
      </c>
      <c r="V658" s="9">
        <f t="shared" si="166"/>
        <v>-13.639671958853441</v>
      </c>
      <c r="W658" s="9">
        <f t="shared" si="168"/>
        <v>-20.174300873999918</v>
      </c>
      <c r="X658" s="9">
        <f t="shared" si="169"/>
        <v>-20.727694387794749</v>
      </c>
      <c r="Y658" s="9">
        <f t="shared" si="170"/>
        <v>-10.442140856443778</v>
      </c>
      <c r="Z658" s="9">
        <f t="shared" si="171"/>
        <v>-17.65258957144286</v>
      </c>
      <c r="AA658" s="9">
        <f t="shared" si="172"/>
        <v>-20.368943286220848</v>
      </c>
      <c r="AC658" s="9">
        <v>-20.218622860159236</v>
      </c>
      <c r="AD658" s="9">
        <v>-20.218622860159236</v>
      </c>
      <c r="AE658" s="9">
        <f t="shared" si="173"/>
        <v>-20.218622860159236</v>
      </c>
      <c r="AF658" s="9">
        <f t="shared" ca="1" si="167"/>
        <v>0.23723965519744483</v>
      </c>
    </row>
    <row r="659" spans="1:32">
      <c r="A659" s="6">
        <v>3.1404118639905687</v>
      </c>
      <c r="B659" s="6">
        <v>2.3331448515830324</v>
      </c>
      <c r="C659" s="6">
        <v>-0.4283209282890611</v>
      </c>
      <c r="D659" s="6">
        <v>9.1366717169843188</v>
      </c>
      <c r="E659" s="6">
        <v>3.282851657660836</v>
      </c>
      <c r="F659" s="6">
        <v>4.1892607353076929</v>
      </c>
      <c r="G659" s="6">
        <v>-0.83152619266768968</v>
      </c>
      <c r="H659" s="6">
        <v>-3.2325680117948981</v>
      </c>
      <c r="I659" s="40">
        <f>SUMPRODUCT(J659:O659,Results!B$12:G$12)+Results!$E$5*H659-AD659+AE659</f>
        <v>37.394735776216947</v>
      </c>
      <c r="J659" s="9">
        <f>SUMPRODUCT($A659:$F659,Results!$B$15:$G$15)</f>
        <v>13.144960396908933</v>
      </c>
      <c r="K659" s="9">
        <f>SUMPRODUCT($A659:$F659,Results!$B$16:$G$16)</f>
        <v>-11.20456221890025</v>
      </c>
      <c r="L659" s="9">
        <f>SUMPRODUCT($A659:$F659,Results!$B$17:$G$17)</f>
        <v>19.716506074306789</v>
      </c>
      <c r="M659" s="9">
        <f>SUMPRODUCT($A659:$F659,Results!$B$18:$G$18)</f>
        <v>11.538984682918008</v>
      </c>
      <c r="N659" s="9">
        <f>SUMPRODUCT($A659:$F659,Results!$B$19:$G$19)</f>
        <v>-12.439727865532012</v>
      </c>
      <c r="O659" s="9">
        <f>SUMPRODUCT($A659:$F659,Results!$B$20:$G$20)</f>
        <v>27.605525512450768</v>
      </c>
      <c r="P659" s="9" cm="1">
        <f t="array" ref="P659">SUMPRODUCT(J659:O659,TRANSPOSE(BQ$20:BQ$25))+$AI$20-$BQ$27</f>
        <v>53.9474409028577</v>
      </c>
      <c r="Q659" s="27" cm="1">
        <f t="array" ref="Q659">SUMPRODUCT(J659:O659,TRANSPOSE(EX$20:EX$25))+$AI$20-$EX$27</f>
        <v>58.70552313408821</v>
      </c>
      <c r="R659" s="9">
        <f>I659-Results!$E$5*H659</f>
        <v>56.790143846986339</v>
      </c>
      <c r="S659" s="9" cm="1">
        <f t="array" ref="S659">SUMPRODUCT(J659:O659,TRANSPOSE(AW$28:AW$33))+$AI$20-$AH$26</f>
        <v>32.59806646460747</v>
      </c>
      <c r="T659" s="9">
        <f>SUMPRODUCT(J659:O659,Results!K$9:P$9)</f>
        <v>59.167185350609316</v>
      </c>
      <c r="U659" s="9">
        <f>SUMPRODUCT(J659:O659,Results!K$9:P$9)+$AI$20-$AH$31</f>
        <v>57.584956629536151</v>
      </c>
      <c r="V659" s="9">
        <f t="shared" si="166"/>
        <v>-16.552705126640753</v>
      </c>
      <c r="W659" s="9">
        <f t="shared" si="168"/>
        <v>-21.310787357871263</v>
      </c>
      <c r="X659" s="9">
        <f t="shared" si="169"/>
        <v>-19.395408070769392</v>
      </c>
      <c r="Y659" s="9">
        <f t="shared" si="170"/>
        <v>4.7966693116094774</v>
      </c>
      <c r="Z659" s="9">
        <f t="shared" si="171"/>
        <v>4.6525123491268161</v>
      </c>
      <c r="AA659" s="9">
        <f t="shared" si="172"/>
        <v>-20.190220853319204</v>
      </c>
      <c r="AC659" s="9">
        <v>-21.299918949038045</v>
      </c>
      <c r="AD659" s="9">
        <v>-21.299918949038045</v>
      </c>
      <c r="AE659" s="9">
        <f t="shared" si="173"/>
        <v>-21.299918949038045</v>
      </c>
      <c r="AF659" s="9">
        <f t="shared" ca="1" si="167"/>
        <v>0.50237280254156214</v>
      </c>
    </row>
    <row r="660" spans="1:32">
      <c r="A660" s="6">
        <v>4.2358109878012042</v>
      </c>
      <c r="B660" s="6">
        <v>1.7110058692939685</v>
      </c>
      <c r="C660" s="6">
        <v>2.5116445458547649</v>
      </c>
      <c r="D660" s="6">
        <v>-0.40928950191704172</v>
      </c>
      <c r="E660" s="6">
        <v>2.1936143147623035</v>
      </c>
      <c r="F660" s="6">
        <v>0.32907638105767584</v>
      </c>
      <c r="G660" s="6">
        <v>0.90382095008773045</v>
      </c>
      <c r="H660" s="6">
        <v>-1.4972208690394782</v>
      </c>
      <c r="I660" s="40">
        <f>SUMPRODUCT(J660:O660,Results!B$12:G$12)+Results!$E$5*H660-AD660+AE660</f>
        <v>23.750419497792869</v>
      </c>
      <c r="J660" s="9">
        <f>SUMPRODUCT($A660:$F660,Results!$B$15:$G$15)</f>
        <v>23.726052037491975</v>
      </c>
      <c r="K660" s="9">
        <f>SUMPRODUCT($A660:$F660,Results!$B$16:$G$16)</f>
        <v>-15.96307016165038</v>
      </c>
      <c r="L660" s="9">
        <f>SUMPRODUCT($A660:$F660,Results!$B$17:$G$17)</f>
        <v>-0.49616288625008409</v>
      </c>
      <c r="M660" s="9">
        <f>SUMPRODUCT($A660:$F660,Results!$B$18:$G$18)</f>
        <v>-8.2553296383147412</v>
      </c>
      <c r="N660" s="9">
        <f>SUMPRODUCT($A660:$F660,Results!$B$19:$G$19)</f>
        <v>-9.8428226912027732</v>
      </c>
      <c r="O660" s="9">
        <f>SUMPRODUCT($A660:$F660,Results!$B$20:$G$20)</f>
        <v>12.337564586127046</v>
      </c>
      <c r="P660" s="9" cm="1">
        <f t="array" ref="P660">SUMPRODUCT(J660:O660,TRANSPOSE(BQ$20:BQ$25))+$AI$20-$BQ$27</f>
        <v>28.54239406276259</v>
      </c>
      <c r="Q660" s="27" cm="1">
        <f t="array" ref="Q660">SUMPRODUCT(J660:O660,TRANSPOSE(EX$20:EX$25))+$AI$20-$EX$27</f>
        <v>31.555207101738915</v>
      </c>
      <c r="R660" s="9">
        <f>I660-Results!$E$5*H660</f>
        <v>32.73374471202974</v>
      </c>
      <c r="S660" s="9" cm="1">
        <f t="array" ref="S660">SUMPRODUCT(J660:O660,TRANSPOSE(AW$28:AW$33))+$AI$20-$AH$26</f>
        <v>30.283444835012048</v>
      </c>
      <c r="T660" s="9">
        <f>SUMPRODUCT(J660:O660,Results!K$9:P$9)</f>
        <v>33.766366005953493</v>
      </c>
      <c r="U660" s="9">
        <f>SUMPRODUCT(J660:O660,Results!K$9:P$9)+$AI$20-$AH$31</f>
        <v>32.184137284880336</v>
      </c>
      <c r="V660" s="9">
        <f t="shared" si="166"/>
        <v>-4.7919745649697205</v>
      </c>
      <c r="W660" s="9">
        <f t="shared" si="168"/>
        <v>-7.8047876039460462</v>
      </c>
      <c r="X660" s="9">
        <f t="shared" si="169"/>
        <v>-8.9833252142368707</v>
      </c>
      <c r="Y660" s="9">
        <f t="shared" si="170"/>
        <v>-6.5330253372191791</v>
      </c>
      <c r="Z660" s="9">
        <f t="shared" si="171"/>
        <v>-8.9918039292972622</v>
      </c>
      <c r="AA660" s="9">
        <f t="shared" si="172"/>
        <v>-8.4337177870874669</v>
      </c>
      <c r="AC660" s="9">
        <v>-7.830787684249465</v>
      </c>
      <c r="AD660" s="9">
        <v>-7.830787684249465</v>
      </c>
      <c r="AE660" s="9">
        <f t="shared" si="173"/>
        <v>-7.830787684249465</v>
      </c>
      <c r="AF660" s="9">
        <f t="shared" ca="1" si="167"/>
        <v>0.2714371839620392</v>
      </c>
    </row>
    <row r="661" spans="1:32">
      <c r="A661" s="6">
        <v>0.63328228615296167</v>
      </c>
      <c r="B661" s="6">
        <v>0.78639968149213002</v>
      </c>
      <c r="C661" s="6">
        <v>-1.346282119634385</v>
      </c>
      <c r="D661" s="6">
        <v>-3.7283020846541408</v>
      </c>
      <c r="E661" s="6">
        <v>1.2756325807984639</v>
      </c>
      <c r="F661" s="6">
        <v>4.4611700411341726</v>
      </c>
      <c r="G661" s="6">
        <v>0.77142277996551578</v>
      </c>
      <c r="H661" s="6">
        <v>-1.6296190391616927</v>
      </c>
      <c r="I661" s="40">
        <f>SUMPRODUCT(J661:O661,Results!B$12:G$12)+Results!$E$5*H661-AD661+AE661</f>
        <v>-13.717565059170203</v>
      </c>
      <c r="J661" s="9">
        <f>SUMPRODUCT($A661:$F661,Results!$B$15:$G$15)</f>
        <v>5.5299039761181188</v>
      </c>
      <c r="K661" s="9">
        <f>SUMPRODUCT($A661:$F661,Results!$B$16:$G$16)</f>
        <v>1.0912977597504465</v>
      </c>
      <c r="L661" s="9">
        <f>SUMPRODUCT($A661:$F661,Results!$B$17:$G$17)</f>
        <v>6.8933195128109475</v>
      </c>
      <c r="M661" s="9">
        <f>SUMPRODUCT($A661:$F661,Results!$B$18:$G$18)</f>
        <v>1.8211307343970577</v>
      </c>
      <c r="N661" s="9">
        <f>SUMPRODUCT($A661:$F661,Results!$B$19:$G$19)</f>
        <v>6.1329509391131634</v>
      </c>
      <c r="O661" s="9">
        <f>SUMPRODUCT($A661:$F661,Results!$B$20:$G$20)</f>
        <v>-8.9433377684233939</v>
      </c>
      <c r="P661" s="9" cm="1">
        <f t="array" ref="P661">SUMPRODUCT(J661:O661,TRANSPOSE(BQ$20:BQ$25))+$AI$20-$BQ$27</f>
        <v>2.3884310587565167</v>
      </c>
      <c r="Q661" s="27" cm="1">
        <f t="array" ref="Q661">SUMPRODUCT(J661:O661,TRANSPOSE(EX$20:EX$25))+$AI$20-$EX$27</f>
        <v>-3.0876163440190609</v>
      </c>
      <c r="R661" s="9">
        <f>I661-Results!$E$5*H661</f>
        <v>-3.9398508242000467</v>
      </c>
      <c r="S661" s="9" cm="1">
        <f t="array" ref="S661">SUMPRODUCT(J661:O661,TRANSPOSE(AW$28:AW$33))+$AI$20-$AH$26</f>
        <v>-4.604939625106141</v>
      </c>
      <c r="T661" s="9">
        <f>SUMPRODUCT(J661:O661,Results!K$9:P$9)</f>
        <v>-2.2282433478828203</v>
      </c>
      <c r="U661" s="9">
        <f>SUMPRODUCT(J661:O661,Results!K$9:P$9)+$AI$20-$AH$31</f>
        <v>-3.8104720689559777</v>
      </c>
      <c r="V661" s="9">
        <f t="shared" si="166"/>
        <v>-16.105996117926722</v>
      </c>
      <c r="W661" s="9">
        <f t="shared" si="168"/>
        <v>-10.629948715151142</v>
      </c>
      <c r="X661" s="9">
        <f t="shared" si="169"/>
        <v>-9.7777142349701567</v>
      </c>
      <c r="Y661" s="9">
        <f t="shared" si="170"/>
        <v>-9.1126254340640624</v>
      </c>
      <c r="Z661" s="9">
        <f t="shared" si="171"/>
        <v>-46.459788486260337</v>
      </c>
      <c r="AA661" s="9">
        <f t="shared" si="172"/>
        <v>-9.9070929902142257</v>
      </c>
      <c r="AC661" s="9">
        <v>-10.582595999394433</v>
      </c>
      <c r="AD661" s="9">
        <v>-10.582595999394433</v>
      </c>
      <c r="AE661" s="9">
        <f t="shared" si="173"/>
        <v>-10.582595999394433</v>
      </c>
      <c r="AF661" s="9">
        <f t="shared" ca="1" si="167"/>
        <v>0.84448549448875732</v>
      </c>
    </row>
    <row r="662" spans="1:32">
      <c r="A662" s="6">
        <v>1.0990438497077042</v>
      </c>
      <c r="B662" s="6">
        <v>-2.7032189189618117</v>
      </c>
      <c r="C662" s="6">
        <v>1.5525527190912618</v>
      </c>
      <c r="D662" s="6">
        <v>1.0678996474158697</v>
      </c>
      <c r="E662" s="6">
        <v>-0.35492688512315246</v>
      </c>
      <c r="F662" s="6">
        <v>-0.74547205005816619</v>
      </c>
      <c r="G662" s="6">
        <v>1.6449959556274321</v>
      </c>
      <c r="H662" s="6">
        <v>-0.75604586349977643</v>
      </c>
      <c r="I662" s="40">
        <f>SUMPRODUCT(J662:O662,Results!B$12:G$12)+Results!$E$5*H662-AD662+AE662</f>
        <v>3.5085266042614185</v>
      </c>
      <c r="J662" s="9">
        <f>SUMPRODUCT($A662:$F662,Results!$B$15:$G$15)</f>
        <v>10.695399034494152</v>
      </c>
      <c r="K662" s="9">
        <f>SUMPRODUCT($A662:$F662,Results!$B$16:$G$16)</f>
        <v>-2.4187351210570003</v>
      </c>
      <c r="L662" s="9">
        <f>SUMPRODUCT($A662:$F662,Results!$B$17:$G$17)</f>
        <v>-6.870647962887853</v>
      </c>
      <c r="M662" s="9">
        <f>SUMPRODUCT($A662:$F662,Results!$B$18:$G$18)</f>
        <v>-5.8710499148862221</v>
      </c>
      <c r="N662" s="9">
        <f>SUMPRODUCT($A662:$F662,Results!$B$19:$G$19)</f>
        <v>-5.4862310735607069</v>
      </c>
      <c r="O662" s="9">
        <f>SUMPRODUCT($A662:$F662,Results!$B$20:$G$20)</f>
        <v>0.154956987447051</v>
      </c>
      <c r="P662" s="9" cm="1">
        <f t="array" ref="P662">SUMPRODUCT(J662:O662,TRANSPOSE(BQ$20:BQ$25))+$AI$20-$BQ$27</f>
        <v>2.9762108225007822</v>
      </c>
      <c r="Q662" s="27" cm="1">
        <f t="array" ref="Q662">SUMPRODUCT(J662:O662,TRANSPOSE(EX$20:EX$25))+$AI$20-$EX$27</f>
        <v>7.8870139339481184</v>
      </c>
      <c r="R662" s="9">
        <f>I662-Results!$E$5*H662</f>
        <v>8.0448017852600771</v>
      </c>
      <c r="S662" s="9" cm="1">
        <f t="array" ref="S662">SUMPRODUCT(J662:O662,TRANSPOSE(AW$28:AW$33))+$AI$20-$AH$26</f>
        <v>6.5389094300804658</v>
      </c>
      <c r="T662" s="9">
        <f>SUMPRODUCT(J662:O662,Results!K$9:P$9)</f>
        <v>7.6623084360465494</v>
      </c>
      <c r="U662" s="9">
        <f>SUMPRODUCT(J662:O662,Results!K$9:P$9)+$AI$20-$AH$31</f>
        <v>6.0800797149733938</v>
      </c>
      <c r="V662" s="9">
        <f t="shared" si="166"/>
        <v>0.53231578176063632</v>
      </c>
      <c r="W662" s="9">
        <f t="shared" si="168"/>
        <v>-4.3784873296867</v>
      </c>
      <c r="X662" s="9">
        <f t="shared" si="169"/>
        <v>-4.5362751809986586</v>
      </c>
      <c r="Y662" s="9">
        <f t="shared" si="170"/>
        <v>-3.0303828258190473</v>
      </c>
      <c r="Z662" s="9">
        <f t="shared" si="171"/>
        <v>-29.233696822828712</v>
      </c>
      <c r="AA662" s="9">
        <f t="shared" si="172"/>
        <v>-2.5715531107119753</v>
      </c>
      <c r="AC662" s="9">
        <v>-4.3952492425545922</v>
      </c>
      <c r="AD662" s="9">
        <v>-4.3952492425545922</v>
      </c>
      <c r="AE662" s="9">
        <f t="shared" si="173"/>
        <v>-4.3952492425545922</v>
      </c>
      <c r="AF662" s="9">
        <f t="shared" ca="1" si="167"/>
        <v>0.44081326535118925</v>
      </c>
    </row>
    <row r="663" spans="1:32">
      <c r="A663" s="6">
        <v>0.36068429205638342</v>
      </c>
      <c r="B663" s="6">
        <v>1.5744821089238261</v>
      </c>
      <c r="C663" s="6">
        <v>2.8835979110818504</v>
      </c>
      <c r="D663" s="6">
        <v>2.4683100287208402</v>
      </c>
      <c r="E663" s="6">
        <v>5.8297285662214193</v>
      </c>
      <c r="F663" s="6">
        <v>2.7458807177545377</v>
      </c>
      <c r="G663" s="6">
        <v>1.4054706200087463</v>
      </c>
      <c r="H663" s="6">
        <v>-0.99557119911846215</v>
      </c>
      <c r="I663" s="40">
        <f>SUMPRODUCT(J663:O663,Results!B$12:G$12)+Results!$E$5*H663-AD663+AE663</f>
        <v>62.623073707782645</v>
      </c>
      <c r="J663" s="9">
        <f>SUMPRODUCT($A663:$F663,Results!$B$15:$G$15)</f>
        <v>23.921715796046392</v>
      </c>
      <c r="K663" s="9">
        <f>SUMPRODUCT($A663:$F663,Results!$B$16:$G$16)</f>
        <v>-2.2256192492717171</v>
      </c>
      <c r="L663" s="9">
        <f>SUMPRODUCT($A663:$F663,Results!$B$17:$G$17)</f>
        <v>23.910811774427966</v>
      </c>
      <c r="M663" s="9">
        <f>SUMPRODUCT($A663:$F663,Results!$B$18:$G$18)</f>
        <v>-7.5047521260350072</v>
      </c>
      <c r="N663" s="9">
        <f>SUMPRODUCT($A663:$F663,Results!$B$19:$G$19)</f>
        <v>-24.030176343229812</v>
      </c>
      <c r="O663" s="9">
        <f>SUMPRODUCT($A663:$F663,Results!$B$20:$G$20)</f>
        <v>3.9478600779598896</v>
      </c>
      <c r="P663" s="9" cm="1">
        <f t="array" ref="P663">SUMPRODUCT(J663:O663,TRANSPOSE(BQ$20:BQ$25))+$AI$20-$BQ$27</f>
        <v>63.93043440989414</v>
      </c>
      <c r="Q663" s="27" cm="1">
        <f t="array" ref="Q663">SUMPRODUCT(J663:O663,TRANSPOSE(EX$20:EX$25))+$AI$20-$EX$27</f>
        <v>69.419224283281721</v>
      </c>
      <c r="R663" s="9">
        <f>I663-Results!$E$5*H663</f>
        <v>68.596500902493418</v>
      </c>
      <c r="S663" s="9" cm="1">
        <f t="array" ref="S663">SUMPRODUCT(J663:O663,TRANSPOSE(AW$28:AW$33))+$AI$20-$AH$26</f>
        <v>55.588882033983268</v>
      </c>
      <c r="T663" s="9">
        <f>SUMPRODUCT(J663:O663,Results!K$9:P$9)</f>
        <v>71.534365973462585</v>
      </c>
      <c r="U663" s="9">
        <f>SUMPRODUCT(J663:O663,Results!K$9:P$9)+$AI$20-$AH$31</f>
        <v>69.952137252389434</v>
      </c>
      <c r="V663" s="9">
        <f t="shared" si="166"/>
        <v>-1.3073607021114952</v>
      </c>
      <c r="W663" s="9">
        <f t="shared" si="168"/>
        <v>-6.7961505754990768</v>
      </c>
      <c r="X663" s="9">
        <f t="shared" si="169"/>
        <v>-5.9734271947107729</v>
      </c>
      <c r="Y663" s="9">
        <f t="shared" si="170"/>
        <v>7.034191673799377</v>
      </c>
      <c r="Z663" s="9">
        <f t="shared" si="171"/>
        <v>29.880850280692513</v>
      </c>
      <c r="AA663" s="9">
        <f t="shared" si="172"/>
        <v>-7.3290635446067895</v>
      </c>
      <c r="AC663" s="9">
        <v>-6.8229744440814173</v>
      </c>
      <c r="AD663" s="9">
        <v>-6.8229744440814173</v>
      </c>
      <c r="AE663" s="9">
        <f t="shared" si="173"/>
        <v>-6.8229744440814173</v>
      </c>
      <c r="AF663" s="9">
        <f t="shared" ca="1" si="167"/>
        <v>0.54368121532033264</v>
      </c>
    </row>
    <row r="664" spans="1:32">
      <c r="A664" s="6">
        <v>-0.14220111590522042</v>
      </c>
      <c r="B664" s="6">
        <v>4.7210609095482345</v>
      </c>
      <c r="C664" s="6">
        <v>5.4600699181607375</v>
      </c>
      <c r="D664" s="6">
        <v>4.0299114627282142</v>
      </c>
      <c r="E664" s="6">
        <v>3.2122409735867947</v>
      </c>
      <c r="F664" s="6">
        <v>6.6222710302843595</v>
      </c>
      <c r="G664" s="6">
        <v>-1.5953619240174006</v>
      </c>
      <c r="H664" s="6">
        <v>-3.9964037431446089</v>
      </c>
      <c r="I664" s="40">
        <f>SUMPRODUCT(J664:O664,Results!B$12:G$12)+Results!$E$5*H664-AD664+AE664</f>
        <v>0.68293735076375839</v>
      </c>
      <c r="J664" s="9">
        <f>SUMPRODUCT($A664:$F664,Results!$B$15:$G$15)</f>
        <v>9.3202646861741201</v>
      </c>
      <c r="K664" s="9">
        <f>SUMPRODUCT($A664:$F664,Results!$B$16:$G$16)</f>
        <v>-8.4642692713140182</v>
      </c>
      <c r="L664" s="9">
        <f>SUMPRODUCT($A664:$F664,Results!$B$17:$G$17)</f>
        <v>26.409719599030097</v>
      </c>
      <c r="M664" s="9">
        <f>SUMPRODUCT($A664:$F664,Results!$B$18:$G$18)</f>
        <v>-2.12713483515215</v>
      </c>
      <c r="N664" s="9">
        <f>SUMPRODUCT($A664:$F664,Results!$B$19:$G$19)</f>
        <v>-26.137764395043448</v>
      </c>
      <c r="O664" s="9">
        <f>SUMPRODUCT($A664:$F664,Results!$B$20:$G$20)</f>
        <v>2.3254062020190336</v>
      </c>
      <c r="P664" s="9" cm="1">
        <f t="array" ref="P664">SUMPRODUCT(J664:O664,TRANSPOSE(BQ$20:BQ$25))+$AI$20-$BQ$27</f>
        <v>36.949930796632891</v>
      </c>
      <c r="Q664" s="27" cm="1">
        <f t="array" ref="Q664">SUMPRODUCT(J664:O664,TRANSPOSE(EX$20:EX$25))+$AI$20-$EX$27</f>
        <v>26.05002420049118</v>
      </c>
      <c r="R664" s="9">
        <f>I664-Results!$E$5*H664</f>
        <v>24.661359809631413</v>
      </c>
      <c r="S664" s="9" cm="1">
        <f t="array" ref="S664">SUMPRODUCT(J664:O664,TRANSPOSE(AW$28:AW$33))+$AI$20-$AH$26</f>
        <v>44.205969024307066</v>
      </c>
      <c r="T664" s="9">
        <f>SUMPRODUCT(J664:O664,Results!K$9:P$9)</f>
        <v>27.539698419178698</v>
      </c>
      <c r="U664" s="9">
        <f>SUMPRODUCT(J664:O664,Results!K$9:P$9)+$AI$20-$AH$31</f>
        <v>25.957469698105541</v>
      </c>
      <c r="V664" s="9">
        <f t="shared" si="166"/>
        <v>-36.266993445869133</v>
      </c>
      <c r="W664" s="9">
        <f t="shared" si="168"/>
        <v>-25.367086849727421</v>
      </c>
      <c r="X664" s="9">
        <f t="shared" si="169"/>
        <v>-23.978422458867655</v>
      </c>
      <c r="Y664" s="9">
        <f t="shared" si="170"/>
        <v>-43.523031673543308</v>
      </c>
      <c r="Z664" s="9">
        <f t="shared" si="171"/>
        <v>-32.059286076326373</v>
      </c>
      <c r="AA664" s="9">
        <f t="shared" si="172"/>
        <v>-25.274532347341783</v>
      </c>
      <c r="AC664" s="9">
        <v>-25.308761290366682</v>
      </c>
      <c r="AD664" s="9">
        <v>-25.308761290366682</v>
      </c>
      <c r="AE664" s="9">
        <f t="shared" si="173"/>
        <v>-25.308761290366682</v>
      </c>
      <c r="AF664" s="9">
        <f t="shared" ca="1" si="167"/>
        <v>0.4573482077746257</v>
      </c>
    </row>
    <row r="665" spans="1:32">
      <c r="A665" s="6">
        <v>1.4265605748207335</v>
      </c>
      <c r="B665" s="6">
        <v>8.0791285092002774</v>
      </c>
      <c r="C665" s="6">
        <v>1.7373340140799476</v>
      </c>
      <c r="D665" s="6">
        <v>5.7752514219313564</v>
      </c>
      <c r="E665" s="6">
        <v>-1.2658153521396722</v>
      </c>
      <c r="F665" s="6">
        <v>0.97707916643142523</v>
      </c>
      <c r="G665" s="6">
        <v>-2.9796938990140434</v>
      </c>
      <c r="H665" s="6">
        <v>-5.3807357181412518</v>
      </c>
      <c r="I665" s="40">
        <f>SUMPRODUCT(J665:O665,Results!B$12:G$12)+Results!$E$5*H665-AD665+AE665</f>
        <v>-46.869443990383424</v>
      </c>
      <c r="J665" s="9">
        <f>SUMPRODUCT($A665:$F665,Results!$B$15:$G$15)</f>
        <v>-18.208778418639572</v>
      </c>
      <c r="K665" s="9">
        <f>SUMPRODUCT($A665:$F665,Results!$B$16:$G$16)</f>
        <v>-17.726605404980663</v>
      </c>
      <c r="L665" s="9">
        <f>SUMPRODUCT($A665:$F665,Results!$B$17:$G$17)</f>
        <v>7.9475989739295843</v>
      </c>
      <c r="M665" s="9">
        <f>SUMPRODUCT($A665:$F665,Results!$B$18:$G$18)</f>
        <v>12.487381565417611</v>
      </c>
      <c r="N665" s="9">
        <f>SUMPRODUCT($A665:$F665,Results!$B$19:$G$19)</f>
        <v>-4.7095386031175259</v>
      </c>
      <c r="O665" s="9">
        <f>SUMPRODUCT($A665:$F665,Results!$B$20:$G$20)</f>
        <v>26.546370703113212</v>
      </c>
      <c r="P665" s="9" cm="1">
        <f t="array" ref="P665">SUMPRODUCT(J665:O665,TRANSPOSE(BQ$20:BQ$25))+$AI$20-$BQ$27</f>
        <v>-11.285966127142252</v>
      </c>
      <c r="Q665" s="27" cm="1">
        <f t="array" ref="Q665">SUMPRODUCT(J665:O665,TRANSPOSE(EX$20:EX$25))+$AI$20-$EX$27</f>
        <v>-16.593552427742736</v>
      </c>
      <c r="R665" s="9">
        <f>I665-Results!$E$5*H665</f>
        <v>-14.585029681535914</v>
      </c>
      <c r="S665" s="9" cm="1">
        <f t="array" ref="S665">SUMPRODUCT(J665:O665,TRANSPOSE(AW$28:AW$33))+$AI$20-$AH$26</f>
        <v>-5.7675344387979912</v>
      </c>
      <c r="T665" s="9">
        <f>SUMPRODUCT(J665:O665,Results!K$9:P$9)</f>
        <v>-14.745400108033095</v>
      </c>
      <c r="U665" s="9">
        <f>SUMPRODUCT(J665:O665,Results!K$9:P$9)+$AI$20-$AH$31</f>
        <v>-16.327628829106253</v>
      </c>
      <c r="V665" s="9">
        <f t="shared" si="166"/>
        <v>-35.583477863241171</v>
      </c>
      <c r="W665" s="9">
        <f t="shared" si="168"/>
        <v>-30.275891562640687</v>
      </c>
      <c r="X665" s="9">
        <f t="shared" si="169"/>
        <v>-32.284414308847509</v>
      </c>
      <c r="Y665" s="9">
        <f t="shared" si="170"/>
        <v>-41.101909551585436</v>
      </c>
      <c r="Z665" s="9">
        <f t="shared" si="171"/>
        <v>-79.611667417473555</v>
      </c>
      <c r="AA665" s="9">
        <f t="shared" si="172"/>
        <v>-30.541815161277171</v>
      </c>
      <c r="AC665" s="9">
        <v>-30.280198470901553</v>
      </c>
      <c r="AD665" s="9">
        <v>-30.280198470901553</v>
      </c>
      <c r="AE665" s="9">
        <f t="shared" si="173"/>
        <v>-30.280198470901553</v>
      </c>
      <c r="AF665" s="9">
        <f t="shared" ca="1" si="167"/>
        <v>0.34635232371082159</v>
      </c>
    </row>
    <row r="666" spans="1:32">
      <c r="A666" s="6">
        <v>-0.65437396232664358</v>
      </c>
      <c r="B666" s="6">
        <v>1.3402764338853241</v>
      </c>
      <c r="C666" s="6">
        <v>6.6106433220139715</v>
      </c>
      <c r="D666" s="6">
        <v>2.0073611175387422</v>
      </c>
      <c r="E666" s="6">
        <v>3.4578334968929285</v>
      </c>
      <c r="F666" s="6">
        <v>1.9389458968044124</v>
      </c>
      <c r="G666" s="6">
        <v>4.5973991439025763</v>
      </c>
      <c r="H666" s="6">
        <v>2.1963573247753678</v>
      </c>
      <c r="I666" s="40">
        <f>SUMPRODUCT(J666:O666,Results!B$12:G$12)+Results!$E$5*H666-AD666+AE666</f>
        <v>51.573838279461938</v>
      </c>
      <c r="J666" s="9">
        <f>SUMPRODUCT($A666:$F666,Results!$B$15:$G$15)</f>
        <v>18.549261318964554</v>
      </c>
      <c r="K666" s="9">
        <f>SUMPRODUCT($A666:$F666,Results!$B$16:$G$16)</f>
        <v>-4.3118559307824231</v>
      </c>
      <c r="L666" s="9">
        <f>SUMPRODUCT($A666:$F666,Results!$B$17:$G$17)</f>
        <v>16.003779144231309</v>
      </c>
      <c r="M666" s="9">
        <f>SUMPRODUCT($A666:$F666,Results!$B$18:$G$18)</f>
        <v>-14.4187112547392</v>
      </c>
      <c r="N666" s="9">
        <f>SUMPRODUCT($A666:$F666,Results!$B$19:$G$19)</f>
        <v>-30.34705231467666</v>
      </c>
      <c r="O666" s="9">
        <f>SUMPRODUCT($A666:$F666,Results!$B$20:$G$20)</f>
        <v>-3.6841780142251861</v>
      </c>
      <c r="P666" s="9" cm="1">
        <f t="array" ref="P666">SUMPRODUCT(J666:O666,TRANSPOSE(BQ$20:BQ$25))+$AI$20-$BQ$27</f>
        <v>39.278387437947138</v>
      </c>
      <c r="Q666" s="27" cm="1">
        <f t="array" ref="Q666">SUMPRODUCT(J666:O666,TRANSPOSE(EX$20:EX$25))+$AI$20-$EX$27</f>
        <v>38.451423262442461</v>
      </c>
      <c r="R666" s="9">
        <f>I666-Results!$E$5*H666</f>
        <v>38.395694330809732</v>
      </c>
      <c r="S666" s="9" cm="1">
        <f t="array" ref="S666">SUMPRODUCT(J666:O666,TRANSPOSE(AW$28:AW$33))+$AI$20-$AH$26</f>
        <v>52.195606262331665</v>
      </c>
      <c r="T666" s="9">
        <f>SUMPRODUCT(J666:O666,Results!K$9:P$9)</f>
        <v>40.11736147221697</v>
      </c>
      <c r="U666" s="9">
        <f>SUMPRODUCT(J666:O666,Results!K$9:P$9)+$AI$20-$AH$31</f>
        <v>38.535132751143806</v>
      </c>
      <c r="V666" s="9">
        <f t="shared" si="166"/>
        <v>12.2954508415148</v>
      </c>
      <c r="W666" s="9">
        <f t="shared" si="168"/>
        <v>13.122415017019478</v>
      </c>
      <c r="X666" s="9">
        <f t="shared" si="169"/>
        <v>13.178143948652206</v>
      </c>
      <c r="Y666" s="9">
        <f t="shared" si="170"/>
        <v>-0.62176798286972712</v>
      </c>
      <c r="Z666" s="9">
        <f t="shared" si="171"/>
        <v>18.831614852371807</v>
      </c>
      <c r="AA666" s="9">
        <f t="shared" si="172"/>
        <v>13.038705528318133</v>
      </c>
      <c r="AC666" s="9">
        <v>13.110607295057235</v>
      </c>
      <c r="AD666" s="9">
        <v>13.110607295057235</v>
      </c>
      <c r="AE666" s="9">
        <f t="shared" si="173"/>
        <v>13.110607295057235</v>
      </c>
      <c r="AF666" s="9">
        <f t="shared" ca="1" si="167"/>
        <v>0.24373105426580488</v>
      </c>
    </row>
    <row r="667" spans="1:32">
      <c r="A667" s="6">
        <v>0.83353346221230884</v>
      </c>
      <c r="B667" s="6">
        <v>5.4804003305825182</v>
      </c>
      <c r="C667" s="6">
        <v>11.191985615874092</v>
      </c>
      <c r="D667" s="6">
        <v>1.0582810697019869</v>
      </c>
      <c r="E667" s="6">
        <v>5.0212678090651037</v>
      </c>
      <c r="F667" s="6">
        <v>1.7226365700842543</v>
      </c>
      <c r="G667" s="6">
        <v>3.2414195995512078</v>
      </c>
      <c r="H667" s="6">
        <v>0.84037778042399935</v>
      </c>
      <c r="I667" s="40">
        <f>SUMPRODUCT(J667:O667,Results!B$12:G$12)+Results!$E$5*H667-AD667+AE667</f>
        <v>56.744856549338785</v>
      </c>
      <c r="J667" s="9">
        <f>SUMPRODUCT($A667:$F667,Results!$B$15:$G$15)</f>
        <v>28.586884145111895</v>
      </c>
      <c r="K667" s="9">
        <f>SUMPRODUCT($A667:$F667,Results!$B$16:$G$16)</f>
        <v>-17.268086632485005</v>
      </c>
      <c r="L667" s="9">
        <f>SUMPRODUCT($A667:$F667,Results!$B$17:$G$17)</f>
        <v>20.124851333635931</v>
      </c>
      <c r="M667" s="9">
        <f>SUMPRODUCT($A667:$F667,Results!$B$18:$G$18)</f>
        <v>-24.337566255523761</v>
      </c>
      <c r="N667" s="9">
        <f>SUMPRODUCT($A667:$F667,Results!$B$19:$G$19)</f>
        <v>-45.333677929729127</v>
      </c>
      <c r="O667" s="9">
        <f>SUMPRODUCT($A667:$F667,Results!$B$20:$G$20)</f>
        <v>2.1665058767225269</v>
      </c>
      <c r="P667" s="9" cm="1">
        <f t="array" ref="P667">SUMPRODUCT(J667:O667,TRANSPOSE(BQ$20:BQ$25))+$AI$20-$BQ$27</f>
        <v>55.020759693859212</v>
      </c>
      <c r="Q667" s="27" cm="1">
        <f t="array" ref="Q667">SUMPRODUCT(J667:O667,TRANSPOSE(EX$20:EX$25))+$AI$20-$EX$27</f>
        <v>50.078452123971317</v>
      </c>
      <c r="R667" s="9">
        <f>I667-Results!$E$5*H667</f>
        <v>51.702589866794789</v>
      </c>
      <c r="S667" s="9" cm="1">
        <f t="array" ref="S667">SUMPRODUCT(J667:O667,TRANSPOSE(AW$28:AW$33))+$AI$20-$AH$26</f>
        <v>82.699227015704579</v>
      </c>
      <c r="T667" s="9">
        <f>SUMPRODUCT(J667:O667,Results!K$9:P$9)</f>
        <v>54.019860992903752</v>
      </c>
      <c r="U667" s="9">
        <f>SUMPRODUCT(J667:O667,Results!K$9:P$9)+$AI$20-$AH$31</f>
        <v>52.437632271830594</v>
      </c>
      <c r="V667" s="9">
        <f t="shared" si="166"/>
        <v>1.7240968554795728</v>
      </c>
      <c r="W667" s="9">
        <f t="shared" si="168"/>
        <v>6.6664044253674675</v>
      </c>
      <c r="X667" s="9">
        <f t="shared" si="169"/>
        <v>5.0422666825439961</v>
      </c>
      <c r="Y667" s="9">
        <f t="shared" si="170"/>
        <v>-25.954370466365795</v>
      </c>
      <c r="Z667" s="9">
        <f t="shared" si="171"/>
        <v>24.002633122248653</v>
      </c>
      <c r="AA667" s="9">
        <f t="shared" si="172"/>
        <v>4.3072242775081904</v>
      </c>
      <c r="AC667" s="9">
        <v>6.6372990517601025</v>
      </c>
      <c r="AD667" s="9">
        <v>6.6372990517601025</v>
      </c>
      <c r="AE667" s="9">
        <f t="shared" si="173"/>
        <v>6.6372990517601025</v>
      </c>
      <c r="AF667" s="9">
        <f t="shared" ca="1" si="167"/>
        <v>0.71299068642705288</v>
      </c>
    </row>
    <row r="668" spans="1:32">
      <c r="A668" s="6">
        <v>6.2943903523405726</v>
      </c>
      <c r="B668" s="6">
        <v>3.3640001975533464</v>
      </c>
      <c r="C668" s="6">
        <v>8.1059908480547396</v>
      </c>
      <c r="D668" s="6">
        <v>2.1624406660058502</v>
      </c>
      <c r="E668" s="6">
        <v>3.8091929966391387</v>
      </c>
      <c r="F668" s="6">
        <v>0.5951337270511966</v>
      </c>
      <c r="G668" s="6">
        <v>0.58223298353529029</v>
      </c>
      <c r="H668" s="6">
        <v>-1.8188088355919181</v>
      </c>
      <c r="I668" s="40">
        <f>SUMPRODUCT(J668:O668,Results!B$12:G$12)+Results!$E$5*H668-AD668+AE668</f>
        <v>49.607805717368578</v>
      </c>
      <c r="J668" s="9">
        <f>SUMPRODUCT($A668:$F668,Results!$B$15:$G$15)</f>
        <v>41.650729305121651</v>
      </c>
      <c r="K668" s="9">
        <f>SUMPRODUCT($A668:$F668,Results!$B$16:$G$16)</f>
        <v>-29.525197364113062</v>
      </c>
      <c r="L668" s="9">
        <f>SUMPRODUCT($A668:$F668,Results!$B$17:$G$17)</f>
        <v>3.1678352670763203</v>
      </c>
      <c r="M668" s="9">
        <f>SUMPRODUCT($A668:$F668,Results!$B$18:$G$18)</f>
        <v>-19.295723114903595</v>
      </c>
      <c r="N668" s="9">
        <f>SUMPRODUCT($A668:$F668,Results!$B$19:$G$19)</f>
        <v>-32.027135072854755</v>
      </c>
      <c r="O668" s="9">
        <f>SUMPRODUCT($A668:$F668,Results!$B$20:$G$20)</f>
        <v>21.13090513184731</v>
      </c>
      <c r="P668" s="9" cm="1">
        <f t="array" ref="P668">SUMPRODUCT(J668:O668,TRANSPOSE(BQ$20:BQ$25))+$AI$20-$BQ$27</f>
        <v>57.893749861994941</v>
      </c>
      <c r="Q668" s="27" cm="1">
        <f t="array" ref="Q668">SUMPRODUCT(J668:O668,TRANSPOSE(EX$20:EX$25))+$AI$20-$EX$27</f>
        <v>58.92826827220172</v>
      </c>
      <c r="R668" s="9">
        <f>I668-Results!$E$5*H668</f>
        <v>60.52065873092009</v>
      </c>
      <c r="S668" s="9" cm="1">
        <f t="array" ref="S668">SUMPRODUCT(J668:O668,TRANSPOSE(AW$28:AW$33))+$AI$20-$AH$26</f>
        <v>73.555825899847449</v>
      </c>
      <c r="T668" s="9">
        <f>SUMPRODUCT(J668:O668,Results!K$9:P$9)</f>
        <v>62.212761545331531</v>
      </c>
      <c r="U668" s="9">
        <f>SUMPRODUCT(J668:O668,Results!K$9:P$9)+$AI$20-$AH$31</f>
        <v>60.630532824258381</v>
      </c>
      <c r="V668" s="9">
        <f t="shared" si="166"/>
        <v>-8.2859441446263631</v>
      </c>
      <c r="W668" s="9">
        <f t="shared" si="168"/>
        <v>-9.3204625548331421</v>
      </c>
      <c r="X668" s="9">
        <f t="shared" si="169"/>
        <v>-10.912853013551512</v>
      </c>
      <c r="Y668" s="9">
        <f t="shared" si="170"/>
        <v>-23.948020182478871</v>
      </c>
      <c r="Z668" s="9">
        <f t="shared" si="171"/>
        <v>16.865582290278446</v>
      </c>
      <c r="AA668" s="9">
        <f t="shared" si="172"/>
        <v>-11.022727106889803</v>
      </c>
      <c r="AC668" s="9">
        <v>-9.3531739972085148</v>
      </c>
      <c r="AD668" s="9">
        <v>-9.3531739972085148</v>
      </c>
      <c r="AE668" s="9">
        <f t="shared" si="173"/>
        <v>-9.3531739972085148</v>
      </c>
      <c r="AF668" s="9">
        <f t="shared" ca="1" si="167"/>
        <v>0.17312087008330457</v>
      </c>
    </row>
    <row r="669" spans="1:32">
      <c r="A669" s="6">
        <v>2.315149459961988</v>
      </c>
      <c r="B669" s="6">
        <v>0.71444193498529518</v>
      </c>
      <c r="C669" s="6">
        <v>0.75194612237379266</v>
      </c>
      <c r="D669" s="6">
        <v>13.865649231879633</v>
      </c>
      <c r="E669" s="6">
        <v>0.37708816377666116</v>
      </c>
      <c r="F669" s="6">
        <v>-1.8976467158251136</v>
      </c>
      <c r="G669" s="6">
        <v>2.4395799902433599</v>
      </c>
      <c r="H669" s="6">
        <v>3.8538171116151432E-2</v>
      </c>
      <c r="I669" s="40">
        <f>SUMPRODUCT(J669:O669,Results!B$12:G$12)+Results!$E$5*H669-AD669+AE669</f>
        <v>48.481805276214814</v>
      </c>
      <c r="J669" s="9">
        <f>SUMPRODUCT($A669:$F669,Results!$B$15:$G$15)</f>
        <v>1.6087046756429393</v>
      </c>
      <c r="K669" s="9">
        <f>SUMPRODUCT($A669:$F669,Results!$B$16:$G$16)</f>
        <v>-12.16603770369645</v>
      </c>
      <c r="L669" s="9">
        <f>SUMPRODUCT($A669:$F669,Results!$B$17:$G$17)</f>
        <v>5.937376869862196</v>
      </c>
      <c r="M669" s="9">
        <f>SUMPRODUCT($A669:$F669,Results!$B$18:$G$18)</f>
        <v>11.043992764708575</v>
      </c>
      <c r="N669" s="9">
        <f>SUMPRODUCT($A669:$F669,Results!$B$19:$G$19)</f>
        <v>-15.823178625509941</v>
      </c>
      <c r="O669" s="9">
        <f>SUMPRODUCT($A669:$F669,Results!$B$20:$G$20)</f>
        <v>38.534894390483743</v>
      </c>
      <c r="P669" s="9" cm="1">
        <f t="array" ref="P669">SUMPRODUCT(J669:O669,TRANSPOSE(BQ$20:BQ$25))+$AI$20-$BQ$27</f>
        <v>33.754066111078807</v>
      </c>
      <c r="Q669" s="27" cm="1">
        <f t="array" ref="Q669">SUMPRODUCT(J669:O669,TRANSPOSE(EX$20:EX$25))+$AI$20-$EX$27</f>
        <v>48.32401757054231</v>
      </c>
      <c r="R669" s="9">
        <f>I669-Results!$E$5*H669</f>
        <v>48.250576249517906</v>
      </c>
      <c r="S669" s="9" cm="1">
        <f t="array" ref="S669">SUMPRODUCT(J669:O669,TRANSPOSE(AW$28:AW$33))+$AI$20-$AH$26</f>
        <v>21.372801768940029</v>
      </c>
      <c r="T669" s="9">
        <f>SUMPRODUCT(J669:O669,Results!K$9:P$9)</f>
        <v>47.842486672513644</v>
      </c>
      <c r="U669" s="9">
        <f>SUMPRODUCT(J669:O669,Results!K$9:P$9)+$AI$20-$AH$31</f>
        <v>46.260257951440479</v>
      </c>
      <c r="V669" s="9">
        <f t="shared" si="166"/>
        <v>14.727739165136008</v>
      </c>
      <c r="W669" s="9">
        <f t="shared" si="168"/>
        <v>0.15778770567250433</v>
      </c>
      <c r="X669" s="9">
        <f t="shared" si="169"/>
        <v>0.23122902669690859</v>
      </c>
      <c r="Y669" s="9">
        <f t="shared" si="170"/>
        <v>27.109003507274785</v>
      </c>
      <c r="Z669" s="9">
        <f t="shared" si="171"/>
        <v>15.739581849124683</v>
      </c>
      <c r="AA669" s="9">
        <f t="shared" si="172"/>
        <v>2.2215473247743347</v>
      </c>
      <c r="AC669" s="9">
        <v>9.4986943574994598E-2</v>
      </c>
      <c r="AD669" s="9">
        <v>9.4986943574994598E-2</v>
      </c>
      <c r="AE669" s="9">
        <f t="shared" si="173"/>
        <v>9.4986943574994598E-2</v>
      </c>
      <c r="AF669" s="9">
        <f t="shared" ca="1" si="167"/>
        <v>0.44741476476904996</v>
      </c>
    </row>
    <row r="670" spans="1:32">
      <c r="A670" s="6">
        <v>8.3531335203040911</v>
      </c>
      <c r="B670" s="6">
        <v>2.0248160455657329</v>
      </c>
      <c r="C670" s="6">
        <v>0.62190100223689848</v>
      </c>
      <c r="D670" s="6">
        <v>3.0856470193163354</v>
      </c>
      <c r="E670" s="6">
        <v>-0.79945549237166857</v>
      </c>
      <c r="F670" s="6">
        <v>-0.33349657171670949</v>
      </c>
      <c r="G670" s="6">
        <v>2.8157682621713054</v>
      </c>
      <c r="H670" s="6">
        <v>0.41472644304409689</v>
      </c>
      <c r="I670" s="40">
        <f>SUMPRODUCT(J670:O670,Results!B$12:G$12)+Results!$E$5*H670-AD670+AE670</f>
        <v>19.289250947433111</v>
      </c>
      <c r="J670" s="9">
        <f>SUMPRODUCT($A670:$F670,Results!$B$15:$G$15)</f>
        <v>20.714899862036098</v>
      </c>
      <c r="K670" s="9">
        <f>SUMPRODUCT($A670:$F670,Results!$B$16:$G$16)</f>
        <v>-29.884086013605369</v>
      </c>
      <c r="L670" s="9">
        <f>SUMPRODUCT($A670:$F670,Results!$B$17:$G$17)</f>
        <v>-15.149610084622617</v>
      </c>
      <c r="M670" s="9">
        <f>SUMPRODUCT($A670:$F670,Results!$B$18:$G$18)</f>
        <v>2.055610684529436</v>
      </c>
      <c r="N670" s="9">
        <f>SUMPRODUCT($A670:$F670,Results!$B$19:$G$19)</f>
        <v>1.7138936269216469</v>
      </c>
      <c r="O670" s="9">
        <f>SUMPRODUCT($A670:$F670,Results!$B$20:$G$20)</f>
        <v>34.064007659983254</v>
      </c>
      <c r="P670" s="9" cm="1">
        <f t="array" ref="P670">SUMPRODUCT(J670:O670,TRANSPOSE(BQ$20:BQ$25))+$AI$20-$BQ$27</f>
        <v>12.142352233020759</v>
      </c>
      <c r="Q670" s="27" cm="1">
        <f t="array" ref="Q670">SUMPRODUCT(J670:O670,TRANSPOSE(EX$20:EX$25))+$AI$20-$EX$27</f>
        <v>15.300069780488876</v>
      </c>
      <c r="R670" s="9">
        <f>I670-Results!$E$5*H670</f>
        <v>16.80089228916853</v>
      </c>
      <c r="S670" s="9" cm="1">
        <f t="array" ref="S670">SUMPRODUCT(J670:O670,TRANSPOSE(AW$28:AW$33))+$AI$20-$AH$26</f>
        <v>10.16122308627601</v>
      </c>
      <c r="T670" s="9">
        <f>SUMPRODUCT(J670:O670,Results!K$9:P$9)</f>
        <v>16.596675520480083</v>
      </c>
      <c r="U670" s="9">
        <f>SUMPRODUCT(J670:O670,Results!K$9:P$9)+$AI$20-$AH$31</f>
        <v>15.014446799406926</v>
      </c>
      <c r="V670" s="9">
        <f t="shared" si="166"/>
        <v>7.1468987144123517</v>
      </c>
      <c r="W670" s="9">
        <f t="shared" si="168"/>
        <v>3.9891811669442347</v>
      </c>
      <c r="X670" s="9">
        <f t="shared" si="169"/>
        <v>2.4883586582645805</v>
      </c>
      <c r="Y670" s="9">
        <f t="shared" si="170"/>
        <v>9.1280278611571006</v>
      </c>
      <c r="Z670" s="9">
        <f t="shared" si="171"/>
        <v>-13.452972479657021</v>
      </c>
      <c r="AA670" s="9">
        <f t="shared" si="172"/>
        <v>4.2748041480261847</v>
      </c>
      <c r="AC670" s="9">
        <v>3.9778333583376551</v>
      </c>
      <c r="AD670" s="9">
        <v>3.9778333583376551</v>
      </c>
      <c r="AE670" s="9">
        <f t="shared" si="173"/>
        <v>3.9778333583376551</v>
      </c>
      <c r="AF670" s="9">
        <f t="shared" ca="1" si="167"/>
        <v>6.8756123913748524E-2</v>
      </c>
    </row>
    <row r="671" spans="1:32">
      <c r="A671" s="6">
        <v>3.8782920390230893</v>
      </c>
      <c r="B671" s="6">
        <v>0.40258297091807027</v>
      </c>
      <c r="C671" s="6">
        <v>0.1861725487006641</v>
      </c>
      <c r="D671" s="6">
        <v>0.17428055761015857</v>
      </c>
      <c r="E671" s="6">
        <v>0.31208301865650001</v>
      </c>
      <c r="F671" s="6">
        <v>3.6956205315296233</v>
      </c>
      <c r="G671" s="6">
        <v>1.7895947031325923</v>
      </c>
      <c r="H671" s="6">
        <v>-0.61144711599461621</v>
      </c>
      <c r="I671" s="40">
        <f>SUMPRODUCT(J671:O671,Results!B$12:G$12)+Results!$E$5*H671-AD671+AE671</f>
        <v>1.4267484734682752</v>
      </c>
      <c r="J671" s="9">
        <f>SUMPRODUCT($A671:$F671,Results!$B$15:$G$15)</f>
        <v>14.524958877208965</v>
      </c>
      <c r="K671" s="9">
        <f>SUMPRODUCT($A671:$F671,Results!$B$16:$G$16)</f>
        <v>-11.684358616270325</v>
      </c>
      <c r="L671" s="9">
        <f>SUMPRODUCT($A671:$F671,Results!$B$17:$G$17)</f>
        <v>-1.2640924681311372</v>
      </c>
      <c r="M671" s="9">
        <f>SUMPRODUCT($A671:$F671,Results!$B$18:$G$18)</f>
        <v>1.5189079430415804</v>
      </c>
      <c r="N671" s="9">
        <f>SUMPRODUCT($A671:$F671,Results!$B$19:$G$19)</f>
        <v>1.1610306351973856</v>
      </c>
      <c r="O671" s="9">
        <f>SUMPRODUCT($A671:$F671,Results!$B$20:$G$20)</f>
        <v>7.2247906290908475</v>
      </c>
      <c r="P671" s="9" cm="1">
        <f t="array" ref="P671">SUMPRODUCT(J671:O671,TRANSPOSE(BQ$20:BQ$25))+$AI$20-$BQ$27</f>
        <v>9.7632461580231791</v>
      </c>
      <c r="Q671" s="27" cm="1">
        <f t="array" ref="Q671">SUMPRODUCT(J671:O671,TRANSPOSE(EX$20:EX$25))+$AI$20-$EX$27</f>
        <v>5.826696063448523</v>
      </c>
      <c r="R671" s="9">
        <f>I671-Results!$E$5*H671</f>
        <v>5.0954311694359724</v>
      </c>
      <c r="S671" s="9" cm="1">
        <f t="array" ref="S671">SUMPRODUCT(J671:O671,TRANSPOSE(AW$28:AW$33))+$AI$20-$AH$26</f>
        <v>6.1874778646700719</v>
      </c>
      <c r="T671" s="9">
        <f>SUMPRODUCT(J671:O671,Results!K$9:P$9)</f>
        <v>6.2451960184493345</v>
      </c>
      <c r="U671" s="9">
        <f>SUMPRODUCT(J671:O671,Results!K$9:P$9)+$AI$20-$AH$31</f>
        <v>4.6629672973761771</v>
      </c>
      <c r="V671" s="9">
        <f t="shared" si="166"/>
        <v>-8.336497684554903</v>
      </c>
      <c r="W671" s="9">
        <f t="shared" si="168"/>
        <v>-4.3999475899802478</v>
      </c>
      <c r="X671" s="9">
        <f t="shared" si="169"/>
        <v>-3.6686826959676972</v>
      </c>
      <c r="Y671" s="9">
        <f t="shared" si="170"/>
        <v>-4.7607293912017967</v>
      </c>
      <c r="Z671" s="9">
        <f t="shared" si="171"/>
        <v>-31.315474953621855</v>
      </c>
      <c r="AA671" s="9">
        <f t="shared" si="172"/>
        <v>-3.2362188239079019</v>
      </c>
      <c r="AC671" s="9">
        <v>-4.3540071626309045</v>
      </c>
      <c r="AD671" s="9">
        <v>-4.3540071626309045</v>
      </c>
      <c r="AE671" s="9">
        <f t="shared" si="173"/>
        <v>-4.3540071626309045</v>
      </c>
      <c r="AF671" s="9">
        <f t="shared" ca="1" si="167"/>
        <v>0.33748629986215706</v>
      </c>
    </row>
    <row r="672" spans="1:32">
      <c r="A672" s="6">
        <v>4.7082106624856879</v>
      </c>
      <c r="B672" s="6">
        <v>0.96821361561412222</v>
      </c>
      <c r="C672" s="6">
        <v>1.4323785178960875</v>
      </c>
      <c r="D672" s="6">
        <v>0.98352256682062422</v>
      </c>
      <c r="E672" s="6">
        <v>4.7388112690007933</v>
      </c>
      <c r="F672" s="6">
        <v>2.0293877197431733</v>
      </c>
      <c r="G672" s="6">
        <v>3.4688129724834904</v>
      </c>
      <c r="H672" s="6">
        <v>1.0677711533562819</v>
      </c>
      <c r="I672" s="40">
        <f>SUMPRODUCT(J672:O672,Results!B$12:G$12)+Results!$E$5*H672-AD672+AE672</f>
        <v>72.179414183968291</v>
      </c>
      <c r="J672" s="9">
        <f>SUMPRODUCT($A672:$F672,Results!$B$15:$G$15)</f>
        <v>34.382831417844912</v>
      </c>
      <c r="K672" s="9">
        <f>SUMPRODUCT($A672:$F672,Results!$B$16:$G$16)</f>
        <v>-13.771661109260645</v>
      </c>
      <c r="L672" s="9">
        <f>SUMPRODUCT($A672:$F672,Results!$B$17:$G$17)</f>
        <v>9.2635302713596737</v>
      </c>
      <c r="M672" s="9">
        <f>SUMPRODUCT($A672:$F672,Results!$B$18:$G$18)</f>
        <v>-6.9249009648994369</v>
      </c>
      <c r="N672" s="9">
        <f>SUMPRODUCT($A672:$F672,Results!$B$19:$G$19)</f>
        <v>-13.570585114842544</v>
      </c>
      <c r="O672" s="9">
        <f>SUMPRODUCT($A672:$F672,Results!$B$20:$G$20)</f>
        <v>14.774407031179944</v>
      </c>
      <c r="P672" s="9" cm="1">
        <f t="array" ref="P672">SUMPRODUCT(J672:O672,TRANSPOSE(BQ$20:BQ$25))+$AI$20-$BQ$27</f>
        <v>59.414631369664399</v>
      </c>
      <c r="Q672" s="27" cm="1">
        <f t="array" ref="Q672">SUMPRODUCT(J672:O672,TRANSPOSE(EX$20:EX$25))+$AI$20-$EX$27</f>
        <v>66.000494636425401</v>
      </c>
      <c r="R672" s="9">
        <f>I672-Results!$E$5*H672</f>
        <v>65.772787263830594</v>
      </c>
      <c r="S672" s="9" cm="1">
        <f t="array" ref="S672">SUMPRODUCT(J672:O672,TRANSPOSE(AW$28:AW$33))+$AI$20-$AH$26</f>
        <v>48.153120482241874</v>
      </c>
      <c r="T672" s="9">
        <f>SUMPRODUCT(J672:O672,Results!K$9:P$9)</f>
        <v>68.233458727654366</v>
      </c>
      <c r="U672" s="9">
        <f>SUMPRODUCT(J672:O672,Results!K$9:P$9)+$AI$20-$AH$31</f>
        <v>66.651230006581216</v>
      </c>
      <c r="V672" s="9">
        <f t="shared" si="166"/>
        <v>12.764782814303892</v>
      </c>
      <c r="W672" s="9">
        <f t="shared" si="168"/>
        <v>6.1789195475428897</v>
      </c>
      <c r="X672" s="9">
        <f t="shared" si="169"/>
        <v>6.4066269201376969</v>
      </c>
      <c r="Y672" s="9">
        <f t="shared" si="170"/>
        <v>24.026293701726416</v>
      </c>
      <c r="Z672" s="9">
        <f t="shared" si="171"/>
        <v>39.437190756878159</v>
      </c>
      <c r="AA672" s="9">
        <f t="shared" si="172"/>
        <v>5.5281841773870752</v>
      </c>
      <c r="AC672" s="9">
        <v>6.1553520509860249</v>
      </c>
      <c r="AD672" s="9">
        <v>6.1553520509860249</v>
      </c>
      <c r="AE672" s="9">
        <f t="shared" si="173"/>
        <v>6.1553520509860249</v>
      </c>
      <c r="AF672" s="9">
        <f t="shared" ca="1" si="167"/>
        <v>0.56533525726974332</v>
      </c>
    </row>
    <row r="673" spans="1:32">
      <c r="A673" s="6">
        <v>1.7065314608153828</v>
      </c>
      <c r="B673" s="6">
        <v>-5.4364106280850439</v>
      </c>
      <c r="C673" s="6">
        <v>2.8725492715832992</v>
      </c>
      <c r="D673" s="6">
        <v>2.0634571017692225</v>
      </c>
      <c r="E673" s="6">
        <v>4.2360021495271063</v>
      </c>
      <c r="F673" s="6">
        <v>-2.1426569554251342</v>
      </c>
      <c r="G673" s="6">
        <v>6.3673312219187874</v>
      </c>
      <c r="H673" s="6">
        <v>3.9662894027915789</v>
      </c>
      <c r="I673" s="40">
        <f>SUMPRODUCT(J673:O673,Results!B$12:G$12)+Results!$E$5*H673-AD673+AE673</f>
        <v>99.963888538188982</v>
      </c>
      <c r="J673" s="9">
        <f>SUMPRODUCT($A673:$F673,Results!$B$15:$G$15)</f>
        <v>38.043459163872733</v>
      </c>
      <c r="K673" s="9">
        <f>SUMPRODUCT($A673:$F673,Results!$B$16:$G$16)</f>
        <v>8.8291705974773482E-2</v>
      </c>
      <c r="L673" s="9">
        <f>SUMPRODUCT($A673:$F673,Results!$B$17:$G$17)</f>
        <v>1.4293071560391439</v>
      </c>
      <c r="M673" s="9">
        <f>SUMPRODUCT($A673:$F673,Results!$B$18:$G$18)</f>
        <v>-17.69619094686508</v>
      </c>
      <c r="N673" s="9">
        <f>SUMPRODUCT($A673:$F673,Results!$B$19:$G$19)</f>
        <v>-22.143978322120489</v>
      </c>
      <c r="O673" s="9">
        <f>SUMPRODUCT($A673:$F673,Results!$B$20:$G$20)</f>
        <v>1.3274961393874385</v>
      </c>
      <c r="P673" s="9" cm="1">
        <f t="array" ref="P673">SUMPRODUCT(J673:O673,TRANSPOSE(BQ$20:BQ$25))+$AI$20-$BQ$27</f>
        <v>59.063095681055238</v>
      </c>
      <c r="Q673" s="27" cm="1">
        <f t="array" ref="Q673">SUMPRODUCT(J673:O673,TRANSPOSE(EX$20:EX$25))+$AI$20-$EX$27</f>
        <v>76.609774427915454</v>
      </c>
      <c r="R673" s="9">
        <f>I673-Results!$E$5*H673</f>
        <v>76.166152121439509</v>
      </c>
      <c r="S673" s="9" cm="1">
        <f t="array" ref="S673">SUMPRODUCT(J673:O673,TRANSPOSE(AW$28:AW$33))+$AI$20-$AH$26</f>
        <v>53.480964432464688</v>
      </c>
      <c r="T673" s="9">
        <f>SUMPRODUCT(J673:O673,Results!K$9:P$9)</f>
        <v>77.162663046648618</v>
      </c>
      <c r="U673" s="9">
        <f>SUMPRODUCT(J673:O673,Results!K$9:P$9)+$AI$20-$AH$31</f>
        <v>75.580434325575453</v>
      </c>
      <c r="V673" s="9">
        <f t="shared" si="166"/>
        <v>40.900792857133744</v>
      </c>
      <c r="W673" s="9">
        <f t="shared" si="168"/>
        <v>23.354114110273528</v>
      </c>
      <c r="X673" s="9">
        <f t="shared" si="169"/>
        <v>23.797736416749473</v>
      </c>
      <c r="Y673" s="9">
        <f t="shared" si="170"/>
        <v>46.482924105724294</v>
      </c>
      <c r="Z673" s="9">
        <f t="shared" si="171"/>
        <v>67.221665111098844</v>
      </c>
      <c r="AA673" s="9">
        <f t="shared" si="172"/>
        <v>24.383454212613529</v>
      </c>
      <c r="AC673" s="9">
        <v>23.276699441867791</v>
      </c>
      <c r="AD673" s="9">
        <v>23.276699441867791</v>
      </c>
      <c r="AE673" s="9">
        <f t="shared" si="173"/>
        <v>23.276699441867791</v>
      </c>
      <c r="AF673" s="9">
        <f t="shared" ca="1" si="167"/>
        <v>0.66976231530449148</v>
      </c>
    </row>
    <row r="674" spans="1:32">
      <c r="A674" s="6">
        <v>1.7988228770425989</v>
      </c>
      <c r="B674" s="6">
        <v>0.26847712696288045</v>
      </c>
      <c r="C674" s="6">
        <v>3.1375123680302424</v>
      </c>
      <c r="D674" s="6">
        <v>1.1514521898237475</v>
      </c>
      <c r="E674" s="6">
        <v>9.621260348874884</v>
      </c>
      <c r="F674" s="6">
        <v>1.1703034365814877</v>
      </c>
      <c r="G674" s="6">
        <v>-0.16887279798658444</v>
      </c>
      <c r="H674" s="6">
        <v>-2.5699146171137928</v>
      </c>
      <c r="I674" s="40">
        <f>SUMPRODUCT(J674:O674,Results!B$12:G$12)+Results!$E$5*H674-AD674+AE674</f>
        <v>105.71643542337559</v>
      </c>
      <c r="J674" s="9">
        <f>SUMPRODUCT($A674:$F674,Results!$B$15:$G$15)</f>
        <v>47.164585969404691</v>
      </c>
      <c r="K674" s="9">
        <f>SUMPRODUCT($A674:$F674,Results!$B$16:$G$16)</f>
        <v>-2.8218344266586879</v>
      </c>
      <c r="L674" s="9">
        <f>SUMPRODUCT($A674:$F674,Results!$B$17:$G$17)</f>
        <v>27.798098266328576</v>
      </c>
      <c r="M674" s="9">
        <f>SUMPRODUCT($A674:$F674,Results!$B$18:$G$18)</f>
        <v>-17.206958962583997</v>
      </c>
      <c r="N674" s="9">
        <f>SUMPRODUCT($A674:$F674,Results!$B$19:$G$19)</f>
        <v>-32.347875508269475</v>
      </c>
      <c r="O674" s="9">
        <f>SUMPRODUCT($A674:$F674,Results!$B$20:$G$20)</f>
        <v>6.3518531225688868</v>
      </c>
      <c r="P674" s="9" cm="1">
        <f t="array" ref="P674">SUMPRODUCT(J674:O674,TRANSPOSE(BQ$20:BQ$25))+$AI$20-$BQ$27</f>
        <v>105.96328069544549</v>
      </c>
      <c r="Q674" s="27" cm="1">
        <f t="array" ref="Q674">SUMPRODUCT(J674:O674,TRANSPOSE(EX$20:EX$25))+$AI$20-$EX$27</f>
        <v>121.72904291171619</v>
      </c>
      <c r="R674" s="9">
        <f>I674-Results!$E$5*H674</f>
        <v>121.13592312605834</v>
      </c>
      <c r="S674" s="9" cm="1">
        <f t="array" ref="S674">SUMPRODUCT(J674:O674,TRANSPOSE(AW$28:AW$33))+$AI$20-$AH$26</f>
        <v>88.987492502111635</v>
      </c>
      <c r="T674" s="9">
        <f>SUMPRODUCT(J674:O674,Results!K$9:P$9)</f>
        <v>125.17825460469516</v>
      </c>
      <c r="U674" s="9">
        <f>SUMPRODUCT(J674:O674,Results!K$9:P$9)+$AI$20-$AH$31</f>
        <v>123.59602588362199</v>
      </c>
      <c r="V674" s="9">
        <f t="shared" si="166"/>
        <v>-0.24684527206990481</v>
      </c>
      <c r="W674" s="9">
        <f t="shared" si="168"/>
        <v>-16.012607488340606</v>
      </c>
      <c r="X674" s="9">
        <f t="shared" si="169"/>
        <v>-15.419487702682758</v>
      </c>
      <c r="Y674" s="9">
        <f t="shared" si="170"/>
        <v>16.72894292126395</v>
      </c>
      <c r="Z674" s="9">
        <f t="shared" si="171"/>
        <v>72.974211996285447</v>
      </c>
      <c r="AA674" s="9">
        <f t="shared" si="172"/>
        <v>-17.879590460246405</v>
      </c>
      <c r="AC674" s="9">
        <v>-16.096451304790278</v>
      </c>
      <c r="AD674" s="9">
        <v>-16.096451304790278</v>
      </c>
      <c r="AE674" s="9">
        <f t="shared" si="173"/>
        <v>-16.096451304790278</v>
      </c>
      <c r="AF674" s="9">
        <f t="shared" ca="1" si="167"/>
        <v>0.74575637938599326</v>
      </c>
    </row>
    <row r="675" spans="1:32">
      <c r="A675" s="6">
        <v>3.8773445889548031</v>
      </c>
      <c r="B675" s="6">
        <v>2.948218521378231</v>
      </c>
      <c r="C675" s="6">
        <v>3.9524535969027523</v>
      </c>
      <c r="D675" s="6">
        <v>0.41067781794995778</v>
      </c>
      <c r="E675" s="6">
        <v>0.84761181325552348</v>
      </c>
      <c r="F675" s="6">
        <v>3.2359721304428564</v>
      </c>
      <c r="G675" s="6">
        <v>13.314233174197929</v>
      </c>
      <c r="H675" s="6">
        <v>10.913191355070721</v>
      </c>
      <c r="I675" s="40">
        <f>SUMPRODUCT(J675:O675,Results!B$12:G$12)+Results!$E$5*H675-AD675+AE675</f>
        <v>74.015930279388684</v>
      </c>
      <c r="J675" s="9">
        <f>SUMPRODUCT($A675:$F675,Results!$B$15:$G$15)</f>
        <v>17.081517737973073</v>
      </c>
      <c r="K675" s="9">
        <f>SUMPRODUCT($A675:$F675,Results!$B$16:$G$16)</f>
        <v>-18.377308704894808</v>
      </c>
      <c r="L675" s="9">
        <f>SUMPRODUCT($A675:$F675,Results!$B$17:$G$17)</f>
        <v>1.8066761074620032</v>
      </c>
      <c r="M675" s="9">
        <f>SUMPRODUCT($A675:$F675,Results!$B$18:$G$18)</f>
        <v>-5.3886453169513695</v>
      </c>
      <c r="N675" s="9">
        <f>SUMPRODUCT($A675:$F675,Results!$B$19:$G$19)</f>
        <v>-11.340396738635189</v>
      </c>
      <c r="O675" s="9">
        <f>SUMPRODUCT($A675:$F675,Results!$B$20:$G$20)</f>
        <v>9.1910275922207632</v>
      </c>
      <c r="P675" s="9" cm="1">
        <f t="array" ref="P675">SUMPRODUCT(J675:O675,TRANSPOSE(BQ$20:BQ$25))+$AI$20-$BQ$27</f>
        <v>15.261709068042315</v>
      </c>
      <c r="Q675" s="27" cm="1">
        <f t="array" ref="Q675">SUMPRODUCT(J675:O675,TRANSPOSE(EX$20:EX$25))+$AI$20-$EX$27</f>
        <v>8.1497269931673628</v>
      </c>
      <c r="R675" s="9">
        <f>I675-Results!$E$5*H675</f>
        <v>8.5367821489643632</v>
      </c>
      <c r="S675" s="9" cm="1">
        <f t="array" ref="S675">SUMPRODUCT(J675:O675,TRANSPOSE(AW$28:AW$33))+$AI$20-$AH$26</f>
        <v>25.13689482494361</v>
      </c>
      <c r="T675" s="9">
        <f>SUMPRODUCT(J675:O675,Results!K$9:P$9)</f>
        <v>9.7587608077206944</v>
      </c>
      <c r="U675" s="9">
        <f>SUMPRODUCT(J675:O675,Results!K$9:P$9)+$AI$20-$AH$31</f>
        <v>8.1765320866475406</v>
      </c>
      <c r="V675" s="9">
        <f t="shared" si="166"/>
        <v>58.754221211346369</v>
      </c>
      <c r="W675" s="9">
        <f t="shared" si="168"/>
        <v>65.866203286221321</v>
      </c>
      <c r="X675" s="9">
        <f t="shared" si="169"/>
        <v>65.479148130424321</v>
      </c>
      <c r="Y675" s="9">
        <f t="shared" si="170"/>
        <v>48.879035454445074</v>
      </c>
      <c r="Z675" s="9">
        <f t="shared" si="171"/>
        <v>41.273706852298552</v>
      </c>
      <c r="AA675" s="9">
        <f t="shared" si="172"/>
        <v>65.839398192741143</v>
      </c>
      <c r="AC675" s="9">
        <v>65.899901806564486</v>
      </c>
      <c r="AD675" s="9">
        <v>65.899901806564486</v>
      </c>
      <c r="AE675" s="9">
        <f t="shared" si="173"/>
        <v>65.899901806564486</v>
      </c>
      <c r="AF675" s="9">
        <f t="shared" ca="1" si="167"/>
        <v>0.82506716531014612</v>
      </c>
    </row>
    <row r="676" spans="1:32">
      <c r="A676" s="6">
        <v>3.0981177391780159</v>
      </c>
      <c r="B676" s="6">
        <v>2.8866912626582617</v>
      </c>
      <c r="C676" s="6">
        <v>4.2063721776104943</v>
      </c>
      <c r="D676" s="6">
        <v>-2.0682053387714814</v>
      </c>
      <c r="E676" s="6">
        <v>6.0198658686769191</v>
      </c>
      <c r="F676" s="6">
        <v>6.4193916870224825</v>
      </c>
      <c r="G676" s="6">
        <v>8.1108851477021204</v>
      </c>
      <c r="H676" s="6">
        <v>5.7098433285749124</v>
      </c>
      <c r="I676" s="40">
        <f>SUMPRODUCT(J676:O676,Results!B$12:G$12)+Results!$E$5*H676-AD676+AE676</f>
        <v>90.108414170808999</v>
      </c>
      <c r="J676" s="9">
        <f>SUMPRODUCT($A676:$F676,Results!$B$15:$G$15)</f>
        <v>36.372684006218485</v>
      </c>
      <c r="K676" s="9">
        <f>SUMPRODUCT($A676:$F676,Results!$B$16:$G$16)</f>
        <v>-11.612372802560968</v>
      </c>
      <c r="L676" s="9">
        <f>SUMPRODUCT($A676:$F676,Results!$B$17:$G$17)</f>
        <v>21.375126128842819</v>
      </c>
      <c r="M676" s="9">
        <f>SUMPRODUCT($A676:$F676,Results!$B$18:$G$18)</f>
        <v>-12.211090883112703</v>
      </c>
      <c r="N676" s="9">
        <f>SUMPRODUCT($A676:$F676,Results!$B$19:$G$19)</f>
        <v>-21.76358276418026</v>
      </c>
      <c r="O676" s="9">
        <f>SUMPRODUCT($A676:$F676,Results!$B$20:$G$20)</f>
        <v>-1.4130253804157853</v>
      </c>
      <c r="P676" s="9" cm="1">
        <f t="array" ref="P676">SUMPRODUCT(J676:O676,TRANSPOSE(BQ$20:BQ$25))+$AI$20-$BQ$27</f>
        <v>62.989188694409172</v>
      </c>
      <c r="Q676" s="27" cm="1">
        <f t="array" ref="Q676">SUMPRODUCT(J676:O676,TRANSPOSE(EX$20:EX$25))+$AI$20-$EX$27</f>
        <v>57.036107643517994</v>
      </c>
      <c r="R676" s="9">
        <f>I676-Results!$E$5*H676</f>
        <v>55.849354199359524</v>
      </c>
      <c r="S676" s="9" cm="1">
        <f t="array" ref="S676">SUMPRODUCT(J676:O676,TRANSPOSE(AW$28:AW$33))+$AI$20-$AH$26</f>
        <v>61.835391454898584</v>
      </c>
      <c r="T676" s="9">
        <f>SUMPRODUCT(J676:O676,Results!K$9:P$9)</f>
        <v>59.897796129305824</v>
      </c>
      <c r="U676" s="9">
        <f>SUMPRODUCT(J676:O676,Results!K$9:P$9)+$AI$20-$AH$31</f>
        <v>58.315567408232667</v>
      </c>
      <c r="V676" s="9">
        <f t="shared" si="166"/>
        <v>27.119225476399826</v>
      </c>
      <c r="W676" s="9">
        <f t="shared" si="168"/>
        <v>33.072306527291005</v>
      </c>
      <c r="X676" s="9">
        <f t="shared" si="169"/>
        <v>34.259059971449474</v>
      </c>
      <c r="Y676" s="9">
        <f t="shared" si="170"/>
        <v>28.273022715910415</v>
      </c>
      <c r="Z676" s="9">
        <f t="shared" si="171"/>
        <v>57.366190743718867</v>
      </c>
      <c r="AA676" s="9">
        <f t="shared" si="172"/>
        <v>31.792846762576332</v>
      </c>
      <c r="AC676" s="9">
        <v>33.111252803400049</v>
      </c>
      <c r="AD676" s="9">
        <v>33.111252803400049</v>
      </c>
      <c r="AE676" s="9">
        <f t="shared" si="173"/>
        <v>33.111252803400049</v>
      </c>
      <c r="AF676" s="9">
        <f t="shared" ca="1" si="167"/>
        <v>0.6216872751959388</v>
      </c>
    </row>
    <row r="677" spans="1:32">
      <c r="A677" s="6">
        <v>0.91595941038785611</v>
      </c>
      <c r="B677" s="6">
        <v>2.5871947754665889</v>
      </c>
      <c r="C677" s="6">
        <v>1.6852121167780802</v>
      </c>
      <c r="D677" s="6">
        <v>3.4794399124696729</v>
      </c>
      <c r="E677" s="6">
        <v>0.13633689602210514</v>
      </c>
      <c r="F677" s="6">
        <v>6.2299343452007525</v>
      </c>
      <c r="G677" s="6">
        <v>11.599208460077016</v>
      </c>
      <c r="H677" s="6">
        <v>9.1981666409498075</v>
      </c>
      <c r="I677" s="40">
        <f>SUMPRODUCT(J677:O677,Results!B$12:G$12)+Results!$E$5*H677-AD677+AE677</f>
        <v>48.761921844606746</v>
      </c>
      <c r="J677" s="9">
        <f>SUMPRODUCT($A677:$F677,Results!$B$15:$G$15)</f>
        <v>-0.13501127722067618</v>
      </c>
      <c r="K677" s="9">
        <f>SUMPRODUCT($A677:$F677,Results!$B$16:$G$16)</f>
        <v>-7.222410926495737</v>
      </c>
      <c r="L677" s="9">
        <f>SUMPRODUCT($A677:$F677,Results!$B$17:$G$17)</f>
        <v>12.470273186745624</v>
      </c>
      <c r="M677" s="9">
        <f>SUMPRODUCT($A677:$F677,Results!$B$18:$G$18)</f>
        <v>6.9883261198900772</v>
      </c>
      <c r="N677" s="9">
        <f>SUMPRODUCT($A677:$F677,Results!$B$19:$G$19)</f>
        <v>-6.7950555626931504</v>
      </c>
      <c r="O677" s="9">
        <f>SUMPRODUCT($A677:$F677,Results!$B$20:$G$20)</f>
        <v>3.9624973977878</v>
      </c>
      <c r="P677" s="9" cm="1">
        <f t="array" ref="P677">SUMPRODUCT(J677:O677,TRANSPOSE(BQ$20:BQ$25))+$AI$20-$BQ$27</f>
        <v>6.1535312868945695</v>
      </c>
      <c r="Q677" s="27" cm="1">
        <f t="array" ref="Q677">SUMPRODUCT(J677:O677,TRANSPOSE(EX$20:EX$25))+$AI$20-$EX$27</f>
        <v>-4.7454347527123666</v>
      </c>
      <c r="R677" s="9">
        <f>I677-Results!$E$5*H677</f>
        <v>-6.4270780010920987</v>
      </c>
      <c r="S677" s="9" cm="1">
        <f t="array" ref="S677">SUMPRODUCT(J677:O677,TRANSPOSE(AW$28:AW$33))+$AI$20-$AH$26</f>
        <v>6.9378150529274905</v>
      </c>
      <c r="T677" s="9">
        <f>SUMPRODUCT(J677:O677,Results!K$9:P$9)</f>
        <v>-4.7944461622507291</v>
      </c>
      <c r="U677" s="9">
        <f>SUMPRODUCT(J677:O677,Results!K$9:P$9)+$AI$20-$AH$31</f>
        <v>-6.3766748833238864</v>
      </c>
      <c r="V677" s="9">
        <f t="shared" si="166"/>
        <v>42.608390557712177</v>
      </c>
      <c r="W677" s="9">
        <f t="shared" si="168"/>
        <v>53.507356597319117</v>
      </c>
      <c r="X677" s="9">
        <f t="shared" si="169"/>
        <v>55.188999845698845</v>
      </c>
      <c r="Y677" s="9">
        <f t="shared" si="170"/>
        <v>41.824106791679256</v>
      </c>
      <c r="Z677" s="9">
        <f t="shared" si="171"/>
        <v>16.019698417516615</v>
      </c>
      <c r="AA677" s="9">
        <f t="shared" si="172"/>
        <v>55.138596727930633</v>
      </c>
      <c r="AC677" s="9">
        <v>53.588806479791359</v>
      </c>
      <c r="AD677" s="9">
        <v>53.588806479791359</v>
      </c>
      <c r="AE677" s="9">
        <f t="shared" si="173"/>
        <v>53.588806479791359</v>
      </c>
      <c r="AF677" s="9">
        <f t="shared" ca="1" si="167"/>
        <v>0.27333506179866363</v>
      </c>
    </row>
    <row r="678" spans="1:32">
      <c r="A678" s="6">
        <v>2.0684895692035106</v>
      </c>
      <c r="B678" s="6">
        <v>1.362367671380053</v>
      </c>
      <c r="C678" s="6">
        <v>1.2260763391275193</v>
      </c>
      <c r="D678" s="6">
        <v>2.0729674778953218</v>
      </c>
      <c r="E678" s="6">
        <v>4.9505693152442527E-2</v>
      </c>
      <c r="F678" s="6">
        <v>0.15343354168176776</v>
      </c>
      <c r="G678" s="6">
        <v>0.5164831143785622</v>
      </c>
      <c r="H678" s="6">
        <v>-1.8845587047486463</v>
      </c>
      <c r="I678" s="40">
        <f>SUMPRODUCT(J678:O678,Results!B$12:G$12)+Results!$E$5*H678-AD678+AE678</f>
        <v>-3.0165598879841387</v>
      </c>
      <c r="J678" s="9">
        <f>SUMPRODUCT($A678:$F678,Results!$B$15:$G$15)</f>
        <v>5.3170921264250151</v>
      </c>
      <c r="K678" s="9">
        <f>SUMPRODUCT($A678:$F678,Results!$B$16:$G$16)</f>
        <v>-9.6400454446834853</v>
      </c>
      <c r="L678" s="9">
        <f>SUMPRODUCT($A678:$F678,Results!$B$17:$G$17)</f>
        <v>-0.90275449345272862</v>
      </c>
      <c r="M678" s="9">
        <f>SUMPRODUCT($A678:$F678,Results!$B$18:$G$18)</f>
        <v>0.18352179966914048</v>
      </c>
      <c r="N678" s="9">
        <f>SUMPRODUCT($A678:$F678,Results!$B$19:$G$19)</f>
        <v>-4.4860191532234399</v>
      </c>
      <c r="O678" s="9">
        <f>SUMPRODUCT($A678:$F678,Results!$B$20:$G$20)</f>
        <v>11.294080782529024</v>
      </c>
      <c r="P678" s="9" cm="1">
        <f t="array" ref="P678">SUMPRODUCT(J678:O678,TRANSPOSE(BQ$20:BQ$25))+$AI$20-$BQ$27</f>
        <v>5.5247894764550409</v>
      </c>
      <c r="Q678" s="27" cm="1">
        <f t="array" ref="Q678">SUMPRODUCT(J678:O678,TRANSPOSE(EX$20:EX$25))+$AI$20-$EX$27</f>
        <v>7.4878779575719818</v>
      </c>
      <c r="R678" s="9">
        <f>I678-Results!$E$5*H678</f>
        <v>8.2907923405077391</v>
      </c>
      <c r="S678" s="9" cm="1">
        <f t="array" ref="S678">SUMPRODUCT(J678:O678,TRANSPOSE(AW$28:AW$33))+$AI$20-$AH$26</f>
        <v>6.6599066902889916</v>
      </c>
      <c r="T678" s="9">
        <f>SUMPRODUCT(J678:O678,Results!K$9:P$9)</f>
        <v>8.3812688658944552</v>
      </c>
      <c r="U678" s="9">
        <f>SUMPRODUCT(J678:O678,Results!K$9:P$9)+$AI$20-$AH$31</f>
        <v>6.7990401448212978</v>
      </c>
      <c r="V678" s="9">
        <f t="shared" si="166"/>
        <v>-8.5413493644391796</v>
      </c>
      <c r="W678" s="9">
        <f t="shared" si="168"/>
        <v>-10.50443784555612</v>
      </c>
      <c r="X678" s="9">
        <f t="shared" si="169"/>
        <v>-11.307352228491878</v>
      </c>
      <c r="Y678" s="9">
        <f t="shared" si="170"/>
        <v>-9.6764665782731303</v>
      </c>
      <c r="Z678" s="9">
        <f t="shared" si="171"/>
        <v>-35.758783315074268</v>
      </c>
      <c r="AA678" s="9">
        <f t="shared" si="172"/>
        <v>-9.8156000328054365</v>
      </c>
      <c r="AC678" s="9">
        <v>-10.518571496607992</v>
      </c>
      <c r="AD678" s="9">
        <v>-10.518571496607992</v>
      </c>
      <c r="AE678" s="9">
        <f t="shared" si="173"/>
        <v>-10.518571496607992</v>
      </c>
      <c r="AF678" s="9">
        <f t="shared" ca="1" si="167"/>
        <v>0.35876528220217885</v>
      </c>
    </row>
    <row r="679" spans="1:32">
      <c r="A679" s="6">
        <v>-1.9780926344100869</v>
      </c>
      <c r="B679" s="6">
        <v>4.8336325441481227</v>
      </c>
      <c r="C679" s="6">
        <v>3.8088756874750311</v>
      </c>
      <c r="D679" s="6">
        <v>0.16220413263562516</v>
      </c>
      <c r="E679" s="6">
        <v>-0.48278908782560898</v>
      </c>
      <c r="F679" s="6">
        <v>-0.208000272206319</v>
      </c>
      <c r="G679" s="6">
        <v>-0.90393817480155003</v>
      </c>
      <c r="H679" s="6">
        <v>-3.3049799939287583</v>
      </c>
      <c r="I679" s="40">
        <f>SUMPRODUCT(J679:O679,Results!B$12:G$12)+Results!$E$5*H679-AD679+AE679</f>
        <v>-38.958041944619119</v>
      </c>
      <c r="J679" s="9">
        <f>SUMPRODUCT($A679:$F679,Results!$B$15:$G$15)</f>
        <v>-13.256365712474249</v>
      </c>
      <c r="K679" s="9">
        <f>SUMPRODUCT($A679:$F679,Results!$B$16:$G$16)</f>
        <v>-3.9931019464243374</v>
      </c>
      <c r="L679" s="9">
        <f>SUMPRODUCT($A679:$F679,Results!$B$17:$G$17)</f>
        <v>6.7912282843531626</v>
      </c>
      <c r="M679" s="9">
        <f>SUMPRODUCT($A679:$F679,Results!$B$18:$G$18)</f>
        <v>-2.6049014370781101</v>
      </c>
      <c r="N679" s="9">
        <f>SUMPRODUCT($A679:$F679,Results!$B$19:$G$19)</f>
        <v>-10.40302252760751</v>
      </c>
      <c r="O679" s="9">
        <f>SUMPRODUCT($A679:$F679,Results!$B$20:$G$20)</f>
        <v>-0.76715288109349755</v>
      </c>
      <c r="P679" s="9" cm="1">
        <f t="array" ref="P679">SUMPRODUCT(J679:O679,TRANSPOSE(BQ$20:BQ$25))+$AI$20-$BQ$27</f>
        <v>-16.406247978816204</v>
      </c>
      <c r="Q679" s="27" cm="1">
        <f t="array" ref="Q679">SUMPRODUCT(J679:O679,TRANSPOSE(EX$20:EX$25))+$AI$20-$EX$27</f>
        <v>-21.306502012528505</v>
      </c>
      <c r="R679" s="9">
        <f>I679-Results!$E$5*H679</f>
        <v>-19.128161981046567</v>
      </c>
      <c r="S679" s="9" cm="1">
        <f t="array" ref="S679">SUMPRODUCT(J679:O679,TRANSPOSE(AW$28:AW$33))+$AI$20-$AH$26</f>
        <v>0.5335638045669171</v>
      </c>
      <c r="T679" s="9">
        <f>SUMPRODUCT(J679:O679,Results!K$9:P$9)</f>
        <v>-19.398547898888641</v>
      </c>
      <c r="U679" s="9">
        <f>SUMPRODUCT(J679:O679,Results!K$9:P$9)+$AI$20-$AH$31</f>
        <v>-20.980776619961798</v>
      </c>
      <c r="V679" s="9">
        <f t="shared" si="166"/>
        <v>-22.551793965802915</v>
      </c>
      <c r="W679" s="9">
        <f t="shared" si="168"/>
        <v>-17.651539932090614</v>
      </c>
      <c r="X679" s="9">
        <f t="shared" si="169"/>
        <v>-19.829879963572552</v>
      </c>
      <c r="Y679" s="9">
        <f t="shared" si="170"/>
        <v>-39.491605749186036</v>
      </c>
      <c r="Z679" s="9">
        <f t="shared" si="171"/>
        <v>-71.70026537170925</v>
      </c>
      <c r="AA679" s="9">
        <f t="shared" si="172"/>
        <v>-17.977265324657321</v>
      </c>
      <c r="AC679" s="9">
        <v>-17.671080787318278</v>
      </c>
      <c r="AD679" s="9">
        <v>-17.671080787318278</v>
      </c>
      <c r="AE679" s="9">
        <f t="shared" si="173"/>
        <v>-17.671080787318278</v>
      </c>
      <c r="AF679" s="9">
        <f t="shared" ca="1" si="167"/>
        <v>0.3107420808224276</v>
      </c>
    </row>
    <row r="680" spans="1:32">
      <c r="A680" s="6">
        <v>0.31213724175084795</v>
      </c>
      <c r="B680" s="6">
        <v>-0.39456429321207009</v>
      </c>
      <c r="C680" s="6">
        <v>3.7770843405400454</v>
      </c>
      <c r="D680" s="6">
        <v>5.4246997191581121</v>
      </c>
      <c r="E680" s="6">
        <v>-4.899380866559774</v>
      </c>
      <c r="F680" s="6">
        <v>7.7872049293047017</v>
      </c>
      <c r="G680" s="6">
        <v>3.9127592019940822</v>
      </c>
      <c r="H680" s="6">
        <v>1.5117173828668737</v>
      </c>
      <c r="I680" s="40">
        <f>SUMPRODUCT(J680:O680,Results!B$12:G$12)+Results!$E$5*H680-AD680+AE680</f>
        <v>-53.111262134466003</v>
      </c>
      <c r="J680" s="9">
        <f>SUMPRODUCT($A680:$F680,Results!$B$15:$G$15)</f>
        <v>-11.614126749456393</v>
      </c>
      <c r="K680" s="9">
        <f>SUMPRODUCT($A680:$F680,Results!$B$16:$G$16)</f>
        <v>-7.5416316295698387</v>
      </c>
      <c r="L680" s="9">
        <f>SUMPRODUCT($A680:$F680,Results!$B$17:$G$17)</f>
        <v>-1.8060682287461685</v>
      </c>
      <c r="M680" s="9">
        <f>SUMPRODUCT($A680:$F680,Results!$B$18:$G$18)</f>
        <v>8.5600830810819399</v>
      </c>
      <c r="N680" s="9">
        <f>SUMPRODUCT($A680:$F680,Results!$B$19:$G$19)</f>
        <v>-4.4480403270746462</v>
      </c>
      <c r="O680" s="9">
        <f>SUMPRODUCT($A680:$F680,Results!$B$20:$G$20)</f>
        <v>-4.7858530369375814</v>
      </c>
      <c r="P680" s="9" cm="1">
        <f t="array" ref="P680">SUMPRODUCT(J680:O680,TRANSPOSE(BQ$20:BQ$25))+$AI$20-$BQ$27</f>
        <v>-37.369108674622588</v>
      </c>
      <c r="Q680" s="27" cm="1">
        <f t="array" ref="Q680">SUMPRODUCT(J680:O680,TRANSPOSE(EX$20:EX$25))+$AI$20-$EX$27</f>
        <v>-59.312425786331694</v>
      </c>
      <c r="R680" s="9">
        <f>I680-Results!$E$5*H680</f>
        <v>-62.18156643166725</v>
      </c>
      <c r="S680" s="9" cm="1">
        <f t="array" ref="S680">SUMPRODUCT(J680:O680,TRANSPOSE(AW$28:AW$33))+$AI$20-$AH$26</f>
        <v>-18.241204138853249</v>
      </c>
      <c r="T680" s="9">
        <f>SUMPRODUCT(J680:O680,Results!K$9:P$9)</f>
        <v>-62.24183353822643</v>
      </c>
      <c r="U680" s="9">
        <f>SUMPRODUCT(J680:O680,Results!K$9:P$9)+$AI$20-$AH$31</f>
        <v>-63.824062259299588</v>
      </c>
      <c r="V680" s="9">
        <f t="shared" si="166"/>
        <v>-15.742153459843415</v>
      </c>
      <c r="W680" s="9">
        <f t="shared" si="168"/>
        <v>6.2011636518656914</v>
      </c>
      <c r="X680" s="9">
        <f t="shared" si="169"/>
        <v>9.0703042972012469</v>
      </c>
      <c r="Y680" s="9">
        <f t="shared" si="170"/>
        <v>-34.870057995612754</v>
      </c>
      <c r="Z680" s="9">
        <f t="shared" si="171"/>
        <v>-85.853485561556141</v>
      </c>
      <c r="AA680" s="9">
        <f t="shared" si="172"/>
        <v>10.712800124833585</v>
      </c>
      <c r="AC680" s="9">
        <v>6.3630931030618356</v>
      </c>
      <c r="AD680" s="9">
        <v>6.3630931030618356</v>
      </c>
      <c r="AE680" s="9">
        <f t="shared" si="173"/>
        <v>6.3630931030618356</v>
      </c>
      <c r="AF680" s="9">
        <f t="shared" ca="1" si="167"/>
        <v>0.40118321229485432</v>
      </c>
    </row>
    <row r="681" spans="1:32">
      <c r="A681" s="6">
        <v>8.0673343720837352</v>
      </c>
      <c r="B681" s="6">
        <v>-0.94305342218186905</v>
      </c>
      <c r="C681" s="6">
        <v>-5.8590577464766689</v>
      </c>
      <c r="D681" s="6">
        <v>-1.1328866689672084</v>
      </c>
      <c r="E681" s="6">
        <v>1.314332337870167</v>
      </c>
      <c r="F681" s="6">
        <v>6.5051248279699587</v>
      </c>
      <c r="G681" s="6">
        <v>6.1665793715565602</v>
      </c>
      <c r="H681" s="6">
        <v>3.7655375524293517</v>
      </c>
      <c r="I681" s="40">
        <f>SUMPRODUCT(J681:O681,Results!B$12:G$12)+Results!$E$5*H681-AD681+AE681</f>
        <v>43.465187218645603</v>
      </c>
      <c r="J681" s="9">
        <f>SUMPRODUCT($A681:$F681,Results!$B$15:$G$15)</f>
        <v>26.529628719601384</v>
      </c>
      <c r="K681" s="9">
        <f>SUMPRODUCT($A681:$F681,Results!$B$16:$G$16)</f>
        <v>-15.135069980903669</v>
      </c>
      <c r="L681" s="9">
        <f>SUMPRODUCT($A681:$F681,Results!$B$17:$G$17)</f>
        <v>-3.8370703052143398</v>
      </c>
      <c r="M681" s="9">
        <f>SUMPRODUCT($A681:$F681,Results!$B$18:$G$18)</f>
        <v>12.585759309094357</v>
      </c>
      <c r="N681" s="9">
        <f>SUMPRODUCT($A681:$F681,Results!$B$19:$G$19)</f>
        <v>21.079809255163443</v>
      </c>
      <c r="O681" s="9">
        <f>SUMPRODUCT($A681:$F681,Results!$B$20:$G$20)</f>
        <v>16.922954685305747</v>
      </c>
      <c r="P681" s="9" cm="1">
        <f t="array" ref="P681">SUMPRODUCT(J681:O681,TRANSPOSE(BQ$20:BQ$25))+$AI$20-$BQ$27</f>
        <v>24.741762916159125</v>
      </c>
      <c r="Q681" s="27" cm="1">
        <f t="array" ref="Q681">SUMPRODUCT(J681:O681,TRANSPOSE(EX$20:EX$25))+$AI$20-$EX$27</f>
        <v>23.29379609242762</v>
      </c>
      <c r="R681" s="9">
        <f>I681-Results!$E$5*H681</f>
        <v>20.871961904069494</v>
      </c>
      <c r="S681" s="9" cm="1">
        <f t="array" ref="S681">SUMPRODUCT(J681:O681,TRANSPOSE(AW$28:AW$33))+$AI$20-$AH$26</f>
        <v>-5.7508915114521812</v>
      </c>
      <c r="T681" s="9">
        <f>SUMPRODUCT(J681:O681,Results!K$9:P$9)</f>
        <v>23.311509660588388</v>
      </c>
      <c r="U681" s="9">
        <f>SUMPRODUCT(J681:O681,Results!K$9:P$9)+$AI$20-$AH$31</f>
        <v>21.729280939515235</v>
      </c>
      <c r="V681" s="9">
        <f t="shared" si="166"/>
        <v>18.723424302486478</v>
      </c>
      <c r="W681" s="9">
        <f t="shared" si="168"/>
        <v>20.171391126217983</v>
      </c>
      <c r="X681" s="9">
        <f t="shared" si="169"/>
        <v>22.593225314576109</v>
      </c>
      <c r="Y681" s="9">
        <f t="shared" si="170"/>
        <v>49.216078730097784</v>
      </c>
      <c r="Z681" s="9">
        <f t="shared" si="171"/>
        <v>10.722963791555472</v>
      </c>
      <c r="AA681" s="9">
        <f t="shared" si="172"/>
        <v>21.735906279130369</v>
      </c>
      <c r="AC681" s="9">
        <v>20.253032608263773</v>
      </c>
      <c r="AD681" s="9">
        <v>20.253032608263773</v>
      </c>
      <c r="AE681" s="9">
        <f t="shared" si="173"/>
        <v>20.253032608263773</v>
      </c>
      <c r="AF681" s="9">
        <f t="shared" ca="1" si="167"/>
        <v>9.7097478368698309E-2</v>
      </c>
    </row>
    <row r="682" spans="1:32">
      <c r="A682" s="6">
        <v>1.0857348440286854</v>
      </c>
      <c r="B682" s="6">
        <v>1.2197234718643608</v>
      </c>
      <c r="C682" s="6">
        <v>6.3900102448848068</v>
      </c>
      <c r="D682" s="6">
        <v>1.1621928718562706</v>
      </c>
      <c r="E682" s="6">
        <v>3.241880499292809</v>
      </c>
      <c r="F682" s="6">
        <v>5.9765065330614453</v>
      </c>
      <c r="G682" s="6">
        <v>2.5746957800405976</v>
      </c>
      <c r="H682" s="6">
        <v>0.17365396091338914</v>
      </c>
      <c r="I682" s="40">
        <f>SUMPRODUCT(J682:O682,Results!B$12:G$12)+Results!$E$5*H682-AD682+AE682</f>
        <v>30.18666891904417</v>
      </c>
      <c r="J682" s="9">
        <f>SUMPRODUCT($A682:$F682,Results!$B$15:$G$15)</f>
        <v>24.732538544605514</v>
      </c>
      <c r="K682" s="9">
        <f>SUMPRODUCT($A682:$F682,Results!$B$16:$G$16)</f>
        <v>-8.4625132818133153</v>
      </c>
      <c r="L682" s="9">
        <f>SUMPRODUCT($A682:$F682,Results!$B$17:$G$17)</f>
        <v>16.601395388179313</v>
      </c>
      <c r="M682" s="9">
        <f>SUMPRODUCT($A682:$F682,Results!$B$18:$G$18)</f>
        <v>-11.997590689726088</v>
      </c>
      <c r="N682" s="9">
        <f>SUMPRODUCT($A682:$F682,Results!$B$19:$G$19)</f>
        <v>-26.867780038401708</v>
      </c>
      <c r="O682" s="9">
        <f>SUMPRODUCT($A682:$F682,Results!$B$20:$G$20)</f>
        <v>-5.9983604326872939</v>
      </c>
      <c r="P682" s="9" cm="1">
        <f t="array" ref="P682">SUMPRODUCT(J682:O682,TRANSPOSE(BQ$20:BQ$25))+$AI$20-$BQ$27</f>
        <v>40.082247970551187</v>
      </c>
      <c r="Q682" s="27" cm="1">
        <f t="array" ref="Q682">SUMPRODUCT(J682:O682,TRANSPOSE(EX$20:EX$25))+$AI$20-$EX$27</f>
        <v>30.743569085716018</v>
      </c>
      <c r="R682" s="9">
        <f>I682-Results!$E$5*H682</f>
        <v>29.144745153563836</v>
      </c>
      <c r="S682" s="9" cm="1">
        <f t="array" ref="S682">SUMPRODUCT(J682:O682,TRANSPOSE(AW$28:AW$33))+$AI$20-$AH$26</f>
        <v>51.860146800676446</v>
      </c>
      <c r="T682" s="9">
        <f>SUMPRODUCT(J682:O682,Results!K$9:P$9)</f>
        <v>31.852960262839794</v>
      </c>
      <c r="U682" s="9">
        <f>SUMPRODUCT(J682:O682,Results!K$9:P$9)+$AI$20-$AH$31</f>
        <v>30.270731541766636</v>
      </c>
      <c r="V682" s="9">
        <f t="shared" si="166"/>
        <v>-9.895579051507017</v>
      </c>
      <c r="W682" s="9">
        <f t="shared" si="168"/>
        <v>-0.5569001666718485</v>
      </c>
      <c r="X682" s="9">
        <f t="shared" si="169"/>
        <v>1.0419237654803339</v>
      </c>
      <c r="Y682" s="9">
        <f t="shared" si="170"/>
        <v>-21.673477881632277</v>
      </c>
      <c r="Z682" s="9">
        <f t="shared" si="171"/>
        <v>-2.5555545080459616</v>
      </c>
      <c r="AA682" s="9">
        <f t="shared" si="172"/>
        <v>-8.4062622722466784E-2</v>
      </c>
      <c r="AC682" s="9">
        <v>-0.49736219227693468</v>
      </c>
      <c r="AD682" s="9">
        <v>-0.49736219227693468</v>
      </c>
      <c r="AE682" s="9">
        <f t="shared" si="173"/>
        <v>-0.49736219227693468</v>
      </c>
      <c r="AF682" s="9">
        <f t="shared" ca="1" si="167"/>
        <v>0.20091378733438636</v>
      </c>
    </row>
    <row r="683" spans="1:32">
      <c r="A683" s="6">
        <v>5.0931231482130714</v>
      </c>
      <c r="B683" s="6">
        <v>0.71470960465308542</v>
      </c>
      <c r="C683" s="6">
        <v>-0.16201368101560171</v>
      </c>
      <c r="D683" s="6">
        <v>1.2598760663829114</v>
      </c>
      <c r="E683" s="6">
        <v>6.1836587498544402</v>
      </c>
      <c r="F683" s="6">
        <v>0.82751466531509654</v>
      </c>
      <c r="G683" s="6">
        <v>1.7327148086581541</v>
      </c>
      <c r="H683" s="6">
        <v>-0.66832701046905441</v>
      </c>
      <c r="I683" s="40">
        <f>SUMPRODUCT(J683:O683,Results!B$12:G$12)+Results!$E$5*H683-AD683+AE683</f>
        <v>84.191739909995007</v>
      </c>
      <c r="J683" s="9">
        <f>SUMPRODUCT($A683:$F683,Results!$B$15:$G$15)</f>
        <v>38.667915715660193</v>
      </c>
      <c r="K683" s="9">
        <f>SUMPRODUCT($A683:$F683,Results!$B$16:$G$16)</f>
        <v>-12.32924662383491</v>
      </c>
      <c r="L683" s="9">
        <f>SUMPRODUCT($A683:$F683,Results!$B$17:$G$17)</f>
        <v>11.601340712854881</v>
      </c>
      <c r="M683" s="9">
        <f>SUMPRODUCT($A683:$F683,Results!$B$18:$G$18)</f>
        <v>-5.9967720644552598</v>
      </c>
      <c r="N683" s="9">
        <f>SUMPRODUCT($A683:$F683,Results!$B$19:$G$19)</f>
        <v>-12.326420534036636</v>
      </c>
      <c r="O683" s="9">
        <f>SUMPRODUCT($A683:$F683,Results!$B$20:$G$20)</f>
        <v>19.743733953339191</v>
      </c>
      <c r="P683" s="9" cm="1">
        <f t="array" ref="P683">SUMPRODUCT(J683:O683,TRANSPOSE(BQ$20:BQ$25))+$AI$20-$BQ$27</f>
        <v>74.742423027766534</v>
      </c>
      <c r="Q683" s="27" cm="1">
        <f t="array" ref="Q683">SUMPRODUCT(J683:O683,TRANSPOSE(EX$20:EX$25))+$AI$20-$EX$27</f>
        <v>88.248387782709102</v>
      </c>
      <c r="R683" s="9">
        <f>I683-Results!$E$5*H683</f>
        <v>88.201701972809332</v>
      </c>
      <c r="S683" s="9" cm="1">
        <f t="array" ref="S683">SUMPRODUCT(J683:O683,TRANSPOSE(AW$28:AW$33))+$AI$20-$AH$26</f>
        <v>53.417746364258576</v>
      </c>
      <c r="T683" s="9">
        <f>SUMPRODUCT(J683:O683,Results!K$9:P$9)</f>
        <v>90.952006307852159</v>
      </c>
      <c r="U683" s="9">
        <f>SUMPRODUCT(J683:O683,Results!K$9:P$9)+$AI$20-$AH$31</f>
        <v>89.369777586779009</v>
      </c>
      <c r="V683" s="9">
        <f t="shared" si="166"/>
        <v>9.449316882228473</v>
      </c>
      <c r="W683" s="9">
        <f t="shared" si="168"/>
        <v>-4.0566478727140947</v>
      </c>
      <c r="X683" s="9">
        <f t="shared" si="169"/>
        <v>-4.0099620628143242</v>
      </c>
      <c r="Y683" s="9">
        <f t="shared" si="170"/>
        <v>30.773993545736431</v>
      </c>
      <c r="Z683" s="9">
        <f t="shared" si="171"/>
        <v>51.449516482904876</v>
      </c>
      <c r="AA683" s="9">
        <f t="shared" si="172"/>
        <v>-5.1780376767840011</v>
      </c>
      <c r="AC683" s="9">
        <v>-4.1158542349897829</v>
      </c>
      <c r="AD683" s="9">
        <v>-4.1158542349897829</v>
      </c>
      <c r="AE683" s="9">
        <f t="shared" si="173"/>
        <v>-4.1158542349897829</v>
      </c>
      <c r="AF683" s="9">
        <f t="shared" ca="1" si="167"/>
        <v>0.89501463133261638</v>
      </c>
    </row>
    <row r="684" spans="1:32">
      <c r="A684" s="6">
        <v>3.9285501475380937</v>
      </c>
      <c r="B684" s="6">
        <v>-3.4403339247444076</v>
      </c>
      <c r="C684" s="6">
        <v>3.0219298917733703</v>
      </c>
      <c r="D684" s="6">
        <v>7.4771029893057923</v>
      </c>
      <c r="E684" s="6">
        <v>-1.0405888124111067</v>
      </c>
      <c r="F684" s="6">
        <v>1.1682552726063224</v>
      </c>
      <c r="G684" s="6">
        <v>3.8061560300553547</v>
      </c>
      <c r="H684" s="6">
        <v>1.4051142109281463</v>
      </c>
      <c r="I684" s="40">
        <f>SUMPRODUCT(J684:O684,Results!B$12:G$12)+Results!$E$5*H684-AD684+AE684</f>
        <v>28.545438216916772</v>
      </c>
      <c r="J684" s="9">
        <f>SUMPRODUCT($A684:$F684,Results!$B$15:$G$15)</f>
        <v>19.119963861917576</v>
      </c>
      <c r="K684" s="9">
        <f>SUMPRODUCT($A684:$F684,Results!$B$16:$G$16)</f>
        <v>-13.386837717695252</v>
      </c>
      <c r="L684" s="9">
        <f>SUMPRODUCT($A684:$F684,Results!$B$17:$G$17)</f>
        <v>-7.9548561020980015</v>
      </c>
      <c r="M684" s="9">
        <f>SUMPRODUCT($A684:$F684,Results!$B$18:$G$18)</f>
        <v>-1.8098449722245598</v>
      </c>
      <c r="N684" s="9">
        <f>SUMPRODUCT($A684:$F684,Results!$B$19:$G$19)</f>
        <v>-13.313565559495604</v>
      </c>
      <c r="O684" s="9">
        <f>SUMPRODUCT($A684:$F684,Results!$B$20:$G$20)</f>
        <v>16.025355541245595</v>
      </c>
      <c r="P684" s="9" cm="1">
        <f t="array" ref="P684">SUMPRODUCT(J684:O684,TRANSPOSE(BQ$20:BQ$25))+$AI$20-$BQ$27</f>
        <v>18.251708603190529</v>
      </c>
      <c r="Q684" s="27" cm="1">
        <f t="array" ref="Q684">SUMPRODUCT(J684:O684,TRANSPOSE(EX$20:EX$25))+$AI$20-$EX$27</f>
        <v>21.465689195181099</v>
      </c>
      <c r="R684" s="9">
        <f>I684-Results!$E$5*H684</f>
        <v>20.114752951347896</v>
      </c>
      <c r="S684" s="9" cm="1">
        <f t="array" ref="S684">SUMPRODUCT(J684:O684,TRANSPOSE(AW$28:AW$33))+$AI$20-$AH$26</f>
        <v>21.330579400995894</v>
      </c>
      <c r="T684" s="9">
        <f>SUMPRODUCT(J684:O684,Results!K$9:P$9)</f>
        <v>19.91774436961164</v>
      </c>
      <c r="U684" s="9">
        <f>SUMPRODUCT(J684:O684,Results!K$9:P$9)+$AI$20-$AH$31</f>
        <v>18.335515648538482</v>
      </c>
      <c r="V684" s="9">
        <f t="shared" ref="V684:V747" si="174">I684-P684</f>
        <v>10.293729613726242</v>
      </c>
      <c r="W684" s="9">
        <f t="shared" si="168"/>
        <v>7.0797490217356724</v>
      </c>
      <c r="X684" s="9">
        <f t="shared" si="169"/>
        <v>8.4306852655688758</v>
      </c>
      <c r="Y684" s="9">
        <f t="shared" si="170"/>
        <v>7.2148588159208771</v>
      </c>
      <c r="Z684" s="9">
        <f t="shared" si="171"/>
        <v>-4.1967852101733598</v>
      </c>
      <c r="AA684" s="9">
        <f t="shared" si="172"/>
        <v>10.209922568378289</v>
      </c>
      <c r="AC684" s="9">
        <v>7.1008336017462668</v>
      </c>
      <c r="AD684" s="9">
        <v>7.1008336017462668</v>
      </c>
      <c r="AE684" s="9">
        <f t="shared" si="173"/>
        <v>7.1008336017462668</v>
      </c>
      <c r="AF684" s="9">
        <f t="shared" ca="1" si="167"/>
        <v>0.49403120632739916</v>
      </c>
    </row>
    <row r="685" spans="1:32">
      <c r="A685" s="6">
        <v>-0.53290979601685373</v>
      </c>
      <c r="B685" s="6">
        <v>0.76112430566599221</v>
      </c>
      <c r="C685" s="6">
        <v>1.5106567128456181</v>
      </c>
      <c r="D685" s="6">
        <v>4.209012383625482</v>
      </c>
      <c r="E685" s="6">
        <v>4.3040079636792639</v>
      </c>
      <c r="F685" s="6">
        <v>-1.3607427743485854</v>
      </c>
      <c r="G685" s="6">
        <v>3.1305127197726974</v>
      </c>
      <c r="H685" s="6">
        <v>0.72947090064548892</v>
      </c>
      <c r="I685" s="40">
        <f>SUMPRODUCT(J685:O685,Results!B$12:G$12)+Results!$E$5*H685-AD685+AE685</f>
        <v>67.422611740546699</v>
      </c>
      <c r="J685" s="9">
        <f>SUMPRODUCT($A685:$F685,Results!$B$15:$G$15)</f>
        <v>12.955980535144851</v>
      </c>
      <c r="K685" s="9">
        <f>SUMPRODUCT($A685:$F685,Results!$B$16:$G$16)</f>
        <v>0.71864500114404495</v>
      </c>
      <c r="L685" s="9">
        <f>SUMPRODUCT($A685:$F685,Results!$B$17:$G$17)</f>
        <v>16.295605091392943</v>
      </c>
      <c r="M685" s="9">
        <f>SUMPRODUCT($A685:$F685,Results!$B$18:$G$18)</f>
        <v>-4.421642126320509</v>
      </c>
      <c r="N685" s="9">
        <f>SUMPRODUCT($A685:$F685,Results!$B$19:$G$19)</f>
        <v>-19.211939040727799</v>
      </c>
      <c r="O685" s="9">
        <f>SUMPRODUCT($A685:$F685,Results!$B$20:$G$20)</f>
        <v>10.116694505287093</v>
      </c>
      <c r="P685" s="9" cm="1">
        <f t="array" ref="P685">SUMPRODUCT(J685:O685,TRANSPOSE(BQ$20:BQ$25))+$AI$20-$BQ$27</f>
        <v>48.827068202909921</v>
      </c>
      <c r="Q685" s="27" cm="1">
        <f t="array" ref="Q685">SUMPRODUCT(J685:O685,TRANSPOSE(EX$20:EX$25))+$AI$20-$EX$27</f>
        <v>62.579113381740626</v>
      </c>
      <c r="R685" s="9">
        <f>I685-Results!$E$5*H685</f>
        <v>63.045786336673764</v>
      </c>
      <c r="S685" s="9" cm="1">
        <f t="array" ref="S685">SUMPRODUCT(J685:O685,TRANSPOSE(AW$28:AW$33))+$AI$20-$AH$26</f>
        <v>38.831032367839171</v>
      </c>
      <c r="T685" s="9">
        <f>SUMPRODUCT(J685:O685,Results!K$9:P$9)</f>
        <v>64.320628224860855</v>
      </c>
      <c r="U685" s="9">
        <f>SUMPRODUCT(J685:O685,Results!K$9:P$9)+$AI$20-$AH$31</f>
        <v>62.73839950378769</v>
      </c>
      <c r="V685" s="9">
        <f t="shared" si="174"/>
        <v>18.595543537636779</v>
      </c>
      <c r="W685" s="9">
        <f t="shared" si="168"/>
        <v>4.8434983588060732</v>
      </c>
      <c r="X685" s="9">
        <f t="shared" si="169"/>
        <v>4.3768254038729353</v>
      </c>
      <c r="Y685" s="9">
        <f t="shared" si="170"/>
        <v>28.591579372707528</v>
      </c>
      <c r="Z685" s="9">
        <f t="shared" si="171"/>
        <v>34.680388313456568</v>
      </c>
      <c r="AA685" s="9">
        <f t="shared" si="172"/>
        <v>4.6842122367590093</v>
      </c>
      <c r="AC685" s="9">
        <v>4.7602183810501515</v>
      </c>
      <c r="AD685" s="9">
        <v>4.7602183810501515</v>
      </c>
      <c r="AE685" s="9">
        <f t="shared" si="173"/>
        <v>4.7602183810501515</v>
      </c>
      <c r="AF685" s="9">
        <f t="shared" ca="1" si="167"/>
        <v>0.92712141190943942</v>
      </c>
    </row>
    <row r="686" spans="1:32">
      <c r="A686" s="6">
        <v>6.5747263285770021</v>
      </c>
      <c r="B686" s="6">
        <v>8.1287610476067442</v>
      </c>
      <c r="C686" s="6">
        <v>2.6409286319474332</v>
      </c>
      <c r="D686" s="6">
        <v>2.8092991764986501</v>
      </c>
      <c r="E686" s="6">
        <v>0.82287976303567301</v>
      </c>
      <c r="F686" s="6">
        <v>-1.5137116007418361</v>
      </c>
      <c r="G686" s="6">
        <v>6.5627527212088186</v>
      </c>
      <c r="H686" s="6">
        <v>4.1617109020816105</v>
      </c>
      <c r="I686" s="40">
        <f>SUMPRODUCT(J686:O686,Results!B$12:G$12)+Results!$E$5*H686-AD686+AE686</f>
        <v>47.423606036629153</v>
      </c>
      <c r="J686" s="9">
        <f>SUMPRODUCT($A686:$F686,Results!$B$15:$G$15)</f>
        <v>10.179198351739906</v>
      </c>
      <c r="K686" s="9">
        <f>SUMPRODUCT($A686:$F686,Results!$B$16:$G$16)</f>
        <v>-32.8091049236914</v>
      </c>
      <c r="L686" s="9">
        <f>SUMPRODUCT($A686:$F686,Results!$B$17:$G$17)</f>
        <v>-2.152286852378269</v>
      </c>
      <c r="M686" s="9">
        <f>SUMPRODUCT($A686:$F686,Results!$B$18:$G$18)</f>
        <v>1.12537754552736</v>
      </c>
      <c r="N686" s="9">
        <f>SUMPRODUCT($A686:$F686,Results!$B$19:$G$19)</f>
        <v>-7.2511435475118731</v>
      </c>
      <c r="O686" s="9">
        <f>SUMPRODUCT($A686:$F686,Results!$B$20:$G$20)</f>
        <v>38.963787803350456</v>
      </c>
      <c r="P686" s="9" cm="1">
        <f t="array" ref="P686">SUMPRODUCT(J686:O686,TRANSPOSE(BQ$20:BQ$25))+$AI$20-$BQ$27</f>
        <v>16.931931577242935</v>
      </c>
      <c r="Q686" s="27" cm="1">
        <f t="array" ref="Q686">SUMPRODUCT(J686:O686,TRANSPOSE(EX$20:EX$25))+$AI$20-$EX$27</f>
        <v>18.783743253115993</v>
      </c>
      <c r="R686" s="9">
        <f>I686-Results!$E$5*H686</f>
        <v>22.453340624139489</v>
      </c>
      <c r="S686" s="9" cm="1">
        <f t="array" ref="S686">SUMPRODUCT(J686:O686,TRANSPOSE(AW$28:AW$33))+$AI$20-$AH$26</f>
        <v>21.544888848922206</v>
      </c>
      <c r="T686" s="9">
        <f>SUMPRODUCT(J686:O686,Results!K$9:P$9)</f>
        <v>22.61593518679922</v>
      </c>
      <c r="U686" s="9">
        <f>SUMPRODUCT(J686:O686,Results!K$9:P$9)+$AI$20-$AH$31</f>
        <v>21.033706465726063</v>
      </c>
      <c r="V686" s="9">
        <f t="shared" si="174"/>
        <v>30.491674459386218</v>
      </c>
      <c r="W686" s="9">
        <f t="shared" si="168"/>
        <v>28.639862783513159</v>
      </c>
      <c r="X686" s="9">
        <f t="shared" si="169"/>
        <v>24.970265412489663</v>
      </c>
      <c r="Y686" s="9">
        <f t="shared" si="170"/>
        <v>25.878717187706947</v>
      </c>
      <c r="Z686" s="9">
        <f t="shared" si="171"/>
        <v>14.681382609539021</v>
      </c>
      <c r="AA686" s="9">
        <f t="shared" si="172"/>
        <v>26.38989957090309</v>
      </c>
      <c r="AC686" s="9">
        <v>28.583370595243544</v>
      </c>
      <c r="AD686" s="9">
        <v>28.583370595243544</v>
      </c>
      <c r="AE686" s="9">
        <f t="shared" si="173"/>
        <v>28.583370595243544</v>
      </c>
      <c r="AF686" s="9">
        <f t="shared" ca="1" si="167"/>
        <v>0.70973443677342918</v>
      </c>
    </row>
    <row r="687" spans="1:32">
      <c r="A687" s="6">
        <v>0.35594279286243624</v>
      </c>
      <c r="B687" s="6">
        <v>2.98498592911726</v>
      </c>
      <c r="C687" s="6">
        <v>7.8805576529928931</v>
      </c>
      <c r="D687" s="6">
        <v>7.677924299677839</v>
      </c>
      <c r="E687" s="6">
        <v>1.2410125495263085</v>
      </c>
      <c r="F687" s="6">
        <v>-6.3671504144052454E-2</v>
      </c>
      <c r="G687" s="6">
        <v>1.8282671837258779</v>
      </c>
      <c r="H687" s="6">
        <v>-0.57277463540133056</v>
      </c>
      <c r="I687" s="40">
        <f>SUMPRODUCT(J687:O687,Results!B$12:G$12)+Results!$E$5*H687-AD687+AE687</f>
        <v>26.403573205295373</v>
      </c>
      <c r="J687" s="9">
        <f>SUMPRODUCT($A687:$F687,Results!$B$15:$G$15)</f>
        <v>8.816510695782906</v>
      </c>
      <c r="K687" s="9">
        <f>SUMPRODUCT($A687:$F687,Results!$B$16:$G$16)</f>
        <v>-13.85079997396044</v>
      </c>
      <c r="L687" s="9">
        <f>SUMPRODUCT($A687:$F687,Results!$B$17:$G$17)</f>
        <v>10.635900760517469</v>
      </c>
      <c r="M687" s="9">
        <f>SUMPRODUCT($A687:$F687,Results!$B$18:$G$18)</f>
        <v>-8.8352368895329327</v>
      </c>
      <c r="N687" s="9">
        <f>SUMPRODUCT($A687:$F687,Results!$B$19:$G$19)</f>
        <v>-33.97427927698412</v>
      </c>
      <c r="O687" s="9">
        <f>SUMPRODUCT($A687:$F687,Results!$B$20:$G$20)</f>
        <v>14.635852736375377</v>
      </c>
      <c r="P687" s="9" cm="1">
        <f t="array" ref="P687">SUMPRODUCT(J687:O687,TRANSPOSE(BQ$20:BQ$25))+$AI$20-$BQ$27</f>
        <v>28.549832294131015</v>
      </c>
      <c r="Q687" s="27" cm="1">
        <f t="array" ref="Q687">SUMPRODUCT(J687:O687,TRANSPOSE(EX$20:EX$25))+$AI$20-$EX$27</f>
        <v>28.937068219652119</v>
      </c>
      <c r="R687" s="9">
        <f>I687-Results!$E$5*H687</f>
        <v>29.840221017703357</v>
      </c>
      <c r="S687" s="9" cm="1">
        <f t="array" ref="S687">SUMPRODUCT(J687:O687,TRANSPOSE(AW$28:AW$33))+$AI$20-$AH$26</f>
        <v>47.496012818466198</v>
      </c>
      <c r="T687" s="9">
        <f>SUMPRODUCT(J687:O687,Results!K$9:P$9)</f>
        <v>30.16657256649971</v>
      </c>
      <c r="U687" s="9">
        <f>SUMPRODUCT(J687:O687,Results!K$9:P$9)+$AI$20-$AH$31</f>
        <v>28.584343845426552</v>
      </c>
      <c r="V687" s="9">
        <f t="shared" si="174"/>
        <v>-2.1462590888356416</v>
      </c>
      <c r="W687" s="9">
        <f t="shared" si="168"/>
        <v>-2.5334950143567454</v>
      </c>
      <c r="X687" s="9">
        <f t="shared" si="169"/>
        <v>-3.4366478124079833</v>
      </c>
      <c r="Y687" s="9">
        <f t="shared" si="170"/>
        <v>-21.092439613170825</v>
      </c>
      <c r="Z687" s="9">
        <f t="shared" si="171"/>
        <v>-6.338650221794758</v>
      </c>
      <c r="AA687" s="9">
        <f t="shared" si="172"/>
        <v>-2.1807706401311791</v>
      </c>
      <c r="AC687" s="9">
        <v>-2.5633168979843077</v>
      </c>
      <c r="AD687" s="9">
        <v>-2.5633168979843077</v>
      </c>
      <c r="AE687" s="9">
        <f t="shared" si="173"/>
        <v>-2.5633168979843077</v>
      </c>
      <c r="AF687" s="9">
        <f t="shared" ca="1" si="167"/>
        <v>0.35890577066982166</v>
      </c>
    </row>
    <row r="688" spans="1:32">
      <c r="A688" s="6">
        <v>14.119951356164009</v>
      </c>
      <c r="B688" s="6">
        <v>-2.417537129972954</v>
      </c>
      <c r="C688" s="6">
        <v>2.2963527759601954</v>
      </c>
      <c r="D688" s="6">
        <v>9.7271712211310746</v>
      </c>
      <c r="E688" s="6">
        <v>8.3980222986596758</v>
      </c>
      <c r="F688" s="6">
        <v>-0.18832422246866484</v>
      </c>
      <c r="G688" s="6">
        <v>9.2619181564777957</v>
      </c>
      <c r="H688" s="6">
        <v>6.8608763373505877</v>
      </c>
      <c r="I688" s="40">
        <f>SUMPRODUCT(J688:O688,Results!B$12:G$12)+Results!$E$5*H688-AD688+AE688</f>
        <v>209.18496066985625</v>
      </c>
      <c r="J688" s="9">
        <f>SUMPRODUCT($A688:$F688,Results!$B$15:$G$15)</f>
        <v>85.264829680352321</v>
      </c>
      <c r="K688" s="9">
        <f>SUMPRODUCT($A688:$F688,Results!$B$16:$G$16)</f>
        <v>-39.567979494484021</v>
      </c>
      <c r="L688" s="9">
        <f>SUMPRODUCT($A688:$F688,Results!$B$17:$G$17)</f>
        <v>1.57454380770666</v>
      </c>
      <c r="M688" s="9">
        <f>SUMPRODUCT($A688:$F688,Results!$B$18:$G$18)</f>
        <v>-12.407620986651766</v>
      </c>
      <c r="N688" s="9">
        <f>SUMPRODUCT($A688:$F688,Results!$B$19:$G$19)</f>
        <v>-30.148854783885145</v>
      </c>
      <c r="O688" s="9">
        <f>SUMPRODUCT($A688:$F688,Results!$B$20:$G$20)</f>
        <v>57.983666185813654</v>
      </c>
      <c r="P688" s="9" cm="1">
        <f t="array" ref="P688">SUMPRODUCT(J688:O688,TRANSPOSE(BQ$20:BQ$25))+$AI$20-$BQ$27</f>
        <v>142.94572768676383</v>
      </c>
      <c r="Q688" s="27" cm="1">
        <f t="array" ref="Q688">SUMPRODUCT(J688:O688,TRANSPOSE(EX$20:EX$25))+$AI$20-$EX$27</f>
        <v>169.07498506020409</v>
      </c>
      <c r="R688" s="9">
        <f>I688-Results!$E$5*H688</f>
        <v>168.01970264575272</v>
      </c>
      <c r="S688" s="9" cm="1">
        <f t="array" ref="S688">SUMPRODUCT(J688:O688,TRANSPOSE(AW$28:AW$33))+$AI$20-$AH$26</f>
        <v>112.51634659427735</v>
      </c>
      <c r="T688" s="9">
        <f>SUMPRODUCT(J688:O688,Results!K$9:P$9)</f>
        <v>171.41953425695002</v>
      </c>
      <c r="U688" s="9">
        <f>SUMPRODUCT(J688:O688,Results!K$9:P$9)+$AI$20-$AH$31</f>
        <v>169.83730553587685</v>
      </c>
      <c r="V688" s="9">
        <f t="shared" si="174"/>
        <v>66.239232983092421</v>
      </c>
      <c r="W688" s="9">
        <f t="shared" si="168"/>
        <v>40.109975609652167</v>
      </c>
      <c r="X688" s="9">
        <f t="shared" si="169"/>
        <v>41.165258024103537</v>
      </c>
      <c r="Y688" s="9">
        <f t="shared" si="170"/>
        <v>96.668614075578901</v>
      </c>
      <c r="Z688" s="9">
        <f t="shared" si="171"/>
        <v>176.44273724276613</v>
      </c>
      <c r="AA688" s="9">
        <f t="shared" si="172"/>
        <v>39.347655133979401</v>
      </c>
      <c r="AC688" s="9">
        <v>40.02186864094918</v>
      </c>
      <c r="AD688" s="9">
        <v>40.02186864094918</v>
      </c>
      <c r="AE688" s="9">
        <f t="shared" si="173"/>
        <v>40.02186864094918</v>
      </c>
      <c r="AF688" s="9">
        <f t="shared" ca="1" si="167"/>
        <v>0.73981828374666547</v>
      </c>
    </row>
    <row r="689" spans="1:32">
      <c r="A689" s="6">
        <v>5.3853473563971068</v>
      </c>
      <c r="B689" s="6">
        <v>1.1834263374648257</v>
      </c>
      <c r="C689" s="6">
        <v>3.6166475832711167</v>
      </c>
      <c r="D689" s="6">
        <v>5.1054824231049665</v>
      </c>
      <c r="E689" s="6">
        <v>3.7626161703140082</v>
      </c>
      <c r="F689" s="6">
        <v>6.7960609106839218</v>
      </c>
      <c r="G689" s="6">
        <v>3.6788750948172457</v>
      </c>
      <c r="H689" s="6">
        <v>1.2778332756900372</v>
      </c>
      <c r="I689" s="40">
        <f>SUMPRODUCT(J689:O689,Results!B$12:G$12)+Results!$E$5*H689-AD689+AE689</f>
        <v>62.322265211535012</v>
      </c>
      <c r="J689" s="9">
        <f>SUMPRODUCT($A689:$F689,Results!$B$15:$G$15)</f>
        <v>34.94386294711299</v>
      </c>
      <c r="K689" s="9">
        <f>SUMPRODUCT($A689:$F689,Results!$B$16:$G$16)</f>
        <v>-19.144490646093573</v>
      </c>
      <c r="L689" s="9">
        <f>SUMPRODUCT($A689:$F689,Results!$B$17:$G$17)</f>
        <v>14.55907891031287</v>
      </c>
      <c r="M689" s="9">
        <f>SUMPRODUCT($A689:$F689,Results!$B$18:$G$18)</f>
        <v>-2.6670624449769393</v>
      </c>
      <c r="N689" s="9">
        <f>SUMPRODUCT($A689:$F689,Results!$B$19:$G$19)</f>
        <v>-21.044176689519102</v>
      </c>
      <c r="O689" s="9">
        <f>SUMPRODUCT($A689:$F689,Results!$B$20:$G$20)</f>
        <v>16.461635092489978</v>
      </c>
      <c r="P689" s="9" cm="1">
        <f t="array" ref="P689">SUMPRODUCT(J689:O689,TRANSPOSE(BQ$20:BQ$25))+$AI$20-$BQ$27</f>
        <v>61.581277538017567</v>
      </c>
      <c r="Q689" s="27" cm="1">
        <f t="array" ref="Q689">SUMPRODUCT(J689:O689,TRANSPOSE(EX$20:EX$25))+$AI$20-$EX$27</f>
        <v>57.104522180710319</v>
      </c>
      <c r="R689" s="9">
        <f>I689-Results!$E$5*H689</f>
        <v>54.655265557394785</v>
      </c>
      <c r="S689" s="9" cm="1">
        <f t="array" ref="S689">SUMPRODUCT(J689:O689,TRANSPOSE(AW$28:AW$33))+$AI$20-$AH$26</f>
        <v>55.960667942977935</v>
      </c>
      <c r="T689" s="9">
        <f>SUMPRODUCT(J689:O689,Results!K$9:P$9)</f>
        <v>57.883743758775083</v>
      </c>
      <c r="U689" s="9">
        <f>SUMPRODUCT(J689:O689,Results!K$9:P$9)+$AI$20-$AH$31</f>
        <v>56.301515037701932</v>
      </c>
      <c r="V689" s="9">
        <f t="shared" si="174"/>
        <v>0.74098767351744499</v>
      </c>
      <c r="W689" s="9">
        <f t="shared" si="168"/>
        <v>5.2177430308246926</v>
      </c>
      <c r="X689" s="9">
        <f t="shared" si="169"/>
        <v>7.666999654140227</v>
      </c>
      <c r="Y689" s="9">
        <f t="shared" si="170"/>
        <v>6.3615972685570767</v>
      </c>
      <c r="Z689" s="9">
        <f t="shared" si="171"/>
        <v>29.58004178444488</v>
      </c>
      <c r="AA689" s="9">
        <f t="shared" si="172"/>
        <v>6.0207501738330791</v>
      </c>
      <c r="AC689" s="9">
        <v>5.2816830378903603</v>
      </c>
      <c r="AD689" s="9">
        <v>5.2816830378903603</v>
      </c>
      <c r="AE689" s="9">
        <f t="shared" si="173"/>
        <v>5.2816830378903603</v>
      </c>
      <c r="AF689" s="9">
        <f t="shared" ca="1" si="167"/>
        <v>2.8738717578262074E-2</v>
      </c>
    </row>
    <row r="690" spans="1:32">
      <c r="A690" s="6">
        <v>1.0063918741849052</v>
      </c>
      <c r="B690" s="6">
        <v>1.2953209067177718</v>
      </c>
      <c r="C690" s="6">
        <v>1.1412050802598148</v>
      </c>
      <c r="D690" s="6">
        <v>-1.3336702983982989</v>
      </c>
      <c r="E690" s="6">
        <v>4.3476477355928136</v>
      </c>
      <c r="F690" s="6">
        <v>-0.62844039425490983</v>
      </c>
      <c r="G690" s="6">
        <v>7.2127029972401431</v>
      </c>
      <c r="H690" s="6">
        <v>4.811661178112935</v>
      </c>
      <c r="I690" s="40">
        <f>SUMPRODUCT(J690:O690,Results!B$12:G$12)+Results!$E$5*H690-AD690+AE690</f>
        <v>79.945206420402755</v>
      </c>
      <c r="J690" s="9">
        <f>SUMPRODUCT($A690:$F690,Results!$B$15:$G$15)</f>
        <v>19.59332127180414</v>
      </c>
      <c r="K690" s="9">
        <f>SUMPRODUCT($A690:$F690,Results!$B$16:$G$16)</f>
        <v>-2.7181058222111201</v>
      </c>
      <c r="L690" s="9">
        <f>SUMPRODUCT($A690:$F690,Results!$B$17:$G$17)</f>
        <v>10.425241808229071</v>
      </c>
      <c r="M690" s="9">
        <f>SUMPRODUCT($A690:$F690,Results!$B$18:$G$18)</f>
        <v>-8.8378963769099421</v>
      </c>
      <c r="N690" s="9">
        <f>SUMPRODUCT($A690:$F690,Results!$B$19:$G$19)</f>
        <v>-11.621723359786268</v>
      </c>
      <c r="O690" s="9">
        <f>SUMPRODUCT($A690:$F690,Results!$B$20:$G$20)</f>
        <v>3.5619363493639091</v>
      </c>
      <c r="P690" s="9" cm="1">
        <f t="array" ref="P690">SUMPRODUCT(J690:O690,TRANSPOSE(BQ$20:BQ$25))+$AI$20-$BQ$27</f>
        <v>40.675934827353309</v>
      </c>
      <c r="Q690" s="27" cm="1">
        <f t="array" ref="Q690">SUMPRODUCT(J690:O690,TRANSPOSE(EX$20:EX$25))+$AI$20-$EX$27</f>
        <v>49.989057510695972</v>
      </c>
      <c r="R690" s="9">
        <f>I690-Results!$E$5*H690</f>
        <v>51.075239351725145</v>
      </c>
      <c r="S690" s="9" cm="1">
        <f t="array" ref="S690">SUMPRODUCT(J690:O690,TRANSPOSE(AW$28:AW$33))+$AI$20-$AH$26</f>
        <v>33.7538067399136</v>
      </c>
      <c r="T690" s="9">
        <f>SUMPRODUCT(J690:O690,Results!K$9:P$9)</f>
        <v>52.655900540340504</v>
      </c>
      <c r="U690" s="9">
        <f>SUMPRODUCT(J690:O690,Results!K$9:P$9)+$AI$20-$AH$31</f>
        <v>51.073671819267346</v>
      </c>
      <c r="V690" s="9">
        <f t="shared" si="174"/>
        <v>39.269271593049446</v>
      </c>
      <c r="W690" s="9">
        <f t="shared" si="168"/>
        <v>29.956148909706783</v>
      </c>
      <c r="X690" s="9">
        <f t="shared" si="169"/>
        <v>28.86996706867761</v>
      </c>
      <c r="Y690" s="9">
        <f t="shared" si="170"/>
        <v>46.191399680489155</v>
      </c>
      <c r="Z690" s="9">
        <f t="shared" si="171"/>
        <v>47.202982993312624</v>
      </c>
      <c r="AA690" s="9">
        <f t="shared" si="172"/>
        <v>28.871534601135409</v>
      </c>
      <c r="AC690" s="9">
        <v>29.890234068368841</v>
      </c>
      <c r="AD690" s="9">
        <v>29.890234068368841</v>
      </c>
      <c r="AE690" s="9">
        <f t="shared" si="173"/>
        <v>29.890234068368841</v>
      </c>
      <c r="AF690" s="9">
        <f t="shared" ca="1" si="167"/>
        <v>0.50993267594771152</v>
      </c>
    </row>
    <row r="691" spans="1:32">
      <c r="A691" s="6">
        <v>3.2866904209166665</v>
      </c>
      <c r="B691" s="6">
        <v>3.942054371695225</v>
      </c>
      <c r="C691" s="6">
        <v>2.0065759197120965</v>
      </c>
      <c r="D691" s="6">
        <v>1.172596942697687</v>
      </c>
      <c r="E691" s="6">
        <v>4.6646185659176567</v>
      </c>
      <c r="F691" s="6">
        <v>0.25486389960811656</v>
      </c>
      <c r="G691" s="6">
        <v>-0.9034791546358335</v>
      </c>
      <c r="H691" s="6">
        <v>-3.3045209737630419</v>
      </c>
      <c r="I691" s="40">
        <f>SUMPRODUCT(J691:O691,Results!B$12:G$12)+Results!$E$5*H691-AD691+AE691</f>
        <v>40.32215016740264</v>
      </c>
      <c r="J691" s="9">
        <f>SUMPRODUCT($A691:$F691,Results!$B$15:$G$15)</f>
        <v>22.974807899894877</v>
      </c>
      <c r="K691" s="9">
        <f>SUMPRODUCT($A691:$F691,Results!$B$16:$G$16)</f>
        <v>-13.939101962253487</v>
      </c>
      <c r="L691" s="9">
        <f>SUMPRODUCT($A691:$F691,Results!$B$17:$G$17)</f>
        <v>12.801637278475994</v>
      </c>
      <c r="M691" s="9">
        <f>SUMPRODUCT($A691:$F691,Results!$B$18:$G$18)</f>
        <v>-5.8002160518943349</v>
      </c>
      <c r="N691" s="9">
        <f>SUMPRODUCT($A691:$F691,Results!$B$19:$G$19)</f>
        <v>-15.411411654557883</v>
      </c>
      <c r="O691" s="9">
        <f>SUMPRODUCT($A691:$F691,Results!$B$20:$G$20)</f>
        <v>18.007548535499467</v>
      </c>
      <c r="P691" s="9" cm="1">
        <f t="array" ref="P691">SUMPRODUCT(J691:O691,TRANSPOSE(BQ$20:BQ$25))+$AI$20-$BQ$27</f>
        <v>51.551684649367338</v>
      </c>
      <c r="Q691" s="27" cm="1">
        <f t="array" ref="Q691">SUMPRODUCT(J691:O691,TRANSPOSE(EX$20:EX$25))+$AI$20-$EX$27</f>
        <v>58.832302687142061</v>
      </c>
      <c r="R691" s="9">
        <f>I691-Results!$E$5*H691</f>
        <v>60.149276009980895</v>
      </c>
      <c r="S691" s="9" cm="1">
        <f t="array" ref="S691">SUMPRODUCT(J691:O691,TRANSPOSE(AW$28:AW$33))+$AI$20-$AH$26</f>
        <v>44.482796130949723</v>
      </c>
      <c r="T691" s="9">
        <f>SUMPRODUCT(J691:O691,Results!K$9:P$9)</f>
        <v>62.138037237857247</v>
      </c>
      <c r="U691" s="9">
        <f>SUMPRODUCT(J691:O691,Results!K$9:P$9)+$AI$20-$AH$31</f>
        <v>60.555808516784083</v>
      </c>
      <c r="V691" s="9">
        <f t="shared" si="174"/>
        <v>-11.229534481964699</v>
      </c>
      <c r="W691" s="9">
        <f t="shared" si="168"/>
        <v>-18.510152519739421</v>
      </c>
      <c r="X691" s="9">
        <f t="shared" si="169"/>
        <v>-19.827125842578255</v>
      </c>
      <c r="Y691" s="9">
        <f t="shared" si="170"/>
        <v>-4.1606459635470827</v>
      </c>
      <c r="Z691" s="9">
        <f t="shared" si="171"/>
        <v>7.5799267403125086</v>
      </c>
      <c r="AA691" s="9">
        <f t="shared" si="172"/>
        <v>-20.233658349381443</v>
      </c>
      <c r="AC691" s="9">
        <v>-18.568717275995766</v>
      </c>
      <c r="AD691" s="9">
        <v>-18.568717275995766</v>
      </c>
      <c r="AE691" s="9">
        <f t="shared" si="173"/>
        <v>-18.568717275995766</v>
      </c>
      <c r="AF691" s="9">
        <f t="shared" ca="1" si="167"/>
        <v>0.45454954042893159</v>
      </c>
    </row>
    <row r="692" spans="1:32">
      <c r="A692" s="6">
        <v>-1.2493258835818346</v>
      </c>
      <c r="B692" s="6">
        <v>0.67240018790698719</v>
      </c>
      <c r="C692" s="6">
        <v>-1.8127422212024231</v>
      </c>
      <c r="D692" s="6">
        <v>8.241007775113383</v>
      </c>
      <c r="E692" s="6">
        <v>4.0339107519547284</v>
      </c>
      <c r="F692" s="6">
        <v>5.2888783375196651</v>
      </c>
      <c r="G692" s="6">
        <v>2.5585673918598149</v>
      </c>
      <c r="H692" s="6">
        <v>0.15752557273260637</v>
      </c>
      <c r="I692" s="40">
        <f>SUMPRODUCT(J692:O692,Results!B$12:G$12)+Results!$E$5*H692-AD692+AE692</f>
        <v>53.701903526478382</v>
      </c>
      <c r="J692" s="9">
        <f>SUMPRODUCT($A692:$F692,Results!$B$15:$G$15)</f>
        <v>2.8070737006267379</v>
      </c>
      <c r="K692" s="9">
        <f>SUMPRODUCT($A692:$F692,Results!$B$16:$G$16)</f>
        <v>6.5084196589132342</v>
      </c>
      <c r="L692" s="9">
        <f>SUMPRODUCT($A692:$F692,Results!$B$17:$G$17)</f>
        <v>30.168455316468481</v>
      </c>
      <c r="M692" s="9">
        <f>SUMPRODUCT($A692:$F692,Results!$B$18:$G$18)</f>
        <v>13.412431186277828</v>
      </c>
      <c r="N692" s="9">
        <f>SUMPRODUCT($A692:$F692,Results!$B$19:$G$19)</f>
        <v>-11.58644816458793</v>
      </c>
      <c r="O692" s="9">
        <f>SUMPRODUCT($A692:$F692,Results!$B$20:$G$20)</f>
        <v>10.015596086869158</v>
      </c>
      <c r="P692" s="9" cm="1">
        <f t="array" ref="P692">SUMPRODUCT(J692:O692,TRANSPOSE(BQ$20:BQ$25))+$AI$20-$BQ$27</f>
        <v>50.904825059821455</v>
      </c>
      <c r="Q692" s="27" cm="1">
        <f t="array" ref="Q692">SUMPRODUCT(J692:O692,TRANSPOSE(EX$20:EX$25))+$AI$20-$EX$27</f>
        <v>55.949486916712345</v>
      </c>
      <c r="R692" s="9">
        <f>I692-Results!$E$5*H692</f>
        <v>52.756750090082747</v>
      </c>
      <c r="S692" s="9" cm="1">
        <f t="array" ref="S692">SUMPRODUCT(J692:O692,TRANSPOSE(AW$28:AW$33))+$AI$20-$AH$26</f>
        <v>24.122525298388759</v>
      </c>
      <c r="T692" s="9">
        <f>SUMPRODUCT(J692:O692,Results!K$9:P$9)</f>
        <v>55.604527743515902</v>
      </c>
      <c r="U692" s="9">
        <f>SUMPRODUCT(J692:O692,Results!K$9:P$9)+$AI$20-$AH$31</f>
        <v>54.022299022442752</v>
      </c>
      <c r="V692" s="9">
        <f t="shared" si="174"/>
        <v>2.7970784666569273</v>
      </c>
      <c r="W692" s="9">
        <f t="shared" si="168"/>
        <v>-2.247583390233963</v>
      </c>
      <c r="X692" s="9">
        <f t="shared" si="169"/>
        <v>0.94515343639563554</v>
      </c>
      <c r="Y692" s="9">
        <f t="shared" si="170"/>
        <v>29.579378228089624</v>
      </c>
      <c r="Z692" s="9">
        <f t="shared" si="171"/>
        <v>20.959680099388251</v>
      </c>
      <c r="AA692" s="9">
        <f t="shared" si="172"/>
        <v>-0.32039549596436956</v>
      </c>
      <c r="AC692" s="9">
        <v>-2.2278260423589202</v>
      </c>
      <c r="AD692" s="9">
        <v>-2.2278260423589202</v>
      </c>
      <c r="AE692" s="9">
        <f t="shared" si="173"/>
        <v>-2.2278260423589202</v>
      </c>
      <c r="AF692" s="9">
        <f t="shared" ca="1" si="167"/>
        <v>0.44518847257397798</v>
      </c>
    </row>
    <row r="693" spans="1:32">
      <c r="A693" s="6">
        <v>3.4342318707579667</v>
      </c>
      <c r="B693" s="6">
        <v>5.0622005679482891</v>
      </c>
      <c r="C693" s="6">
        <v>-4.3534045432073389</v>
      </c>
      <c r="D693" s="6">
        <v>-3.6717778962558558</v>
      </c>
      <c r="E693" s="6">
        <v>0.52409030006271973</v>
      </c>
      <c r="F693" s="6">
        <v>2.1110444878638472</v>
      </c>
      <c r="G693" s="6">
        <v>-0.27337112958629023</v>
      </c>
      <c r="H693" s="6">
        <v>-2.6744129487134987</v>
      </c>
      <c r="I693" s="40">
        <f>SUMPRODUCT(J693:O693,Results!B$12:G$12)+Results!$E$5*H693-AD693+AE693</f>
        <v>-24.31553307254941</v>
      </c>
      <c r="J693" s="9">
        <f>SUMPRODUCT($A693:$F693,Results!$B$15:$G$15)</f>
        <v>-3.0514784762655154</v>
      </c>
      <c r="K693" s="9">
        <f>SUMPRODUCT($A693:$F693,Results!$B$16:$G$16)</f>
        <v>-10.304123216955759</v>
      </c>
      <c r="L693" s="9">
        <f>SUMPRODUCT($A693:$F693,Results!$B$17:$G$17)</f>
        <v>1.2956403877236289</v>
      </c>
      <c r="M693" s="9">
        <f>SUMPRODUCT($A693:$F693,Results!$B$18:$G$18)</f>
        <v>11.626509110977764</v>
      </c>
      <c r="N693" s="9">
        <f>SUMPRODUCT($A693:$F693,Results!$B$19:$G$19)</f>
        <v>19.658986299436563</v>
      </c>
      <c r="O693" s="9">
        <f>SUMPRODUCT($A693:$F693,Results!$B$20:$G$20)</f>
        <v>12.859151733289689</v>
      </c>
      <c r="P693" s="9" cm="1">
        <f t="array" ref="P693">SUMPRODUCT(J693:O693,TRANSPOSE(BQ$20:BQ$25))+$AI$20-$BQ$27</f>
        <v>-7.7766722194713012</v>
      </c>
      <c r="Q693" s="27" cm="1">
        <f t="array" ref="Q693">SUMPRODUCT(J693:O693,TRANSPOSE(EX$20:EX$25))+$AI$20-$EX$27</f>
        <v>-9.6646317337895482</v>
      </c>
      <c r="R693" s="9">
        <f>I693-Results!$E$5*H693</f>
        <v>-8.2690553802684192</v>
      </c>
      <c r="S693" s="9" cm="1">
        <f t="array" ref="S693">SUMPRODUCT(J693:O693,TRANSPOSE(AW$28:AW$33))+$AI$20-$AH$26</f>
        <v>-23.166963718446627</v>
      </c>
      <c r="T693" s="9">
        <f>SUMPRODUCT(J693:O693,Results!K$9:P$9)</f>
        <v>-7.2576162087172662</v>
      </c>
      <c r="U693" s="9">
        <f>SUMPRODUCT(J693:O693,Results!K$9:P$9)+$AI$20-$AH$31</f>
        <v>-8.8398449297904236</v>
      </c>
      <c r="V693" s="9">
        <f t="shared" si="174"/>
        <v>-16.538860853078109</v>
      </c>
      <c r="W693" s="9">
        <f t="shared" si="168"/>
        <v>-14.650901338759862</v>
      </c>
      <c r="X693" s="9">
        <f t="shared" si="169"/>
        <v>-16.046477692280991</v>
      </c>
      <c r="Y693" s="9">
        <f t="shared" si="170"/>
        <v>-1.1485693541027828</v>
      </c>
      <c r="Z693" s="9">
        <f t="shared" si="171"/>
        <v>-57.057756499639538</v>
      </c>
      <c r="AA693" s="9">
        <f t="shared" si="172"/>
        <v>-15.475688142758987</v>
      </c>
      <c r="AC693" s="9">
        <v>-14.645274284362721</v>
      </c>
      <c r="AD693" s="9">
        <v>-14.645274284362721</v>
      </c>
      <c r="AE693" s="9">
        <f t="shared" si="173"/>
        <v>-14.645274284362721</v>
      </c>
      <c r="AF693" s="9">
        <f t="shared" ca="1" si="167"/>
        <v>0.64726656082040834</v>
      </c>
    </row>
    <row r="694" spans="1:32">
      <c r="A694" s="6">
        <v>1.2933262267912209</v>
      </c>
      <c r="B694" s="6">
        <v>1.691884961951553</v>
      </c>
      <c r="C694" s="6">
        <v>7.9199078246074155</v>
      </c>
      <c r="D694" s="6">
        <v>2.4533372591311227</v>
      </c>
      <c r="E694" s="6">
        <v>3.9418627577721383</v>
      </c>
      <c r="F694" s="6">
        <v>2.0922097151403443</v>
      </c>
      <c r="G694" s="6">
        <v>1.2888514106690532</v>
      </c>
      <c r="H694" s="6">
        <v>-1.1121904084581553</v>
      </c>
      <c r="I694" s="40">
        <f>SUMPRODUCT(J694:O694,Results!B$12:G$12)+Results!$E$5*H694-AD694+AE694</f>
        <v>42.807215429409887</v>
      </c>
      <c r="J694" s="9">
        <f>SUMPRODUCT($A694:$F694,Results!$B$15:$G$15)</f>
        <v>28.405859794783495</v>
      </c>
      <c r="K694" s="9">
        <f>SUMPRODUCT($A694:$F694,Results!$B$16:$G$16)</f>
        <v>-11.798988211504872</v>
      </c>
      <c r="L694" s="9">
        <f>SUMPRODUCT($A694:$F694,Results!$B$17:$G$17)</f>
        <v>14.175005364783424</v>
      </c>
      <c r="M694" s="9">
        <f>SUMPRODUCT($A694:$F694,Results!$B$18:$G$18)</f>
        <v>-17.721822027836122</v>
      </c>
      <c r="N694" s="9">
        <f>SUMPRODUCT($A694:$F694,Results!$B$19:$G$19)</f>
        <v>-34.888564174703397</v>
      </c>
      <c r="O694" s="9">
        <f>SUMPRODUCT($A694:$F694,Results!$B$20:$G$20)</f>
        <v>2.2201948054297129</v>
      </c>
      <c r="P694" s="9" cm="1">
        <f t="array" ref="P694">SUMPRODUCT(J694:O694,TRANSPOSE(BQ$20:BQ$25))+$AI$20-$BQ$27</f>
        <v>50.481699347698402</v>
      </c>
      <c r="Q694" s="27" cm="1">
        <f t="array" ref="Q694">SUMPRODUCT(J694:O694,TRANSPOSE(EX$20:EX$25))+$AI$20-$EX$27</f>
        <v>49.385697122572154</v>
      </c>
      <c r="R694" s="9">
        <f>I694-Results!$E$5*H694</f>
        <v>49.48035788015882</v>
      </c>
      <c r="S694" s="9" cm="1">
        <f t="array" ref="S694">SUMPRODUCT(J694:O694,TRANSPOSE(AW$28:AW$33))+$AI$20-$AH$26</f>
        <v>65.896933483865851</v>
      </c>
      <c r="T694" s="9">
        <f>SUMPRODUCT(J694:O694,Results!K$9:P$9)</f>
        <v>51.456329827956175</v>
      </c>
      <c r="U694" s="9">
        <f>SUMPRODUCT(J694:O694,Results!K$9:P$9)+$AI$20-$AH$31</f>
        <v>49.874101106883018</v>
      </c>
      <c r="V694" s="9">
        <f t="shared" si="174"/>
        <v>-7.6744839182885158</v>
      </c>
      <c r="W694" s="9">
        <f t="shared" si="168"/>
        <v>-6.5784816931622672</v>
      </c>
      <c r="X694" s="9">
        <f t="shared" si="169"/>
        <v>-6.6731424507489336</v>
      </c>
      <c r="Y694" s="9">
        <f t="shared" si="170"/>
        <v>-23.089718054455965</v>
      </c>
      <c r="Z694" s="9">
        <f t="shared" si="171"/>
        <v>10.064992002319755</v>
      </c>
      <c r="AA694" s="9">
        <f t="shared" si="172"/>
        <v>-7.066885677473131</v>
      </c>
      <c r="AC694" s="9">
        <v>-6.5897700811222606</v>
      </c>
      <c r="AD694" s="9">
        <v>-6.5897700811222606</v>
      </c>
      <c r="AE694" s="9">
        <f t="shared" si="173"/>
        <v>-6.5897700811222606</v>
      </c>
      <c r="AF694" s="9">
        <f t="shared" ca="1" si="167"/>
        <v>0.28254215705219476</v>
      </c>
    </row>
    <row r="695" spans="1:32">
      <c r="A695" s="6">
        <v>3.6903397029494585</v>
      </c>
      <c r="B695" s="6">
        <v>4.5389730373348769</v>
      </c>
      <c r="C695" s="6">
        <v>0.77909336833901555</v>
      </c>
      <c r="D695" s="6">
        <v>1.6155968806751739</v>
      </c>
      <c r="E695" s="6">
        <v>8.6344641131715832E-2</v>
      </c>
      <c r="F695" s="6">
        <v>0.34996403618216732</v>
      </c>
      <c r="G695" s="6">
        <v>4.2127214145493665</v>
      </c>
      <c r="H695" s="6">
        <v>1.8116795954221581</v>
      </c>
      <c r="I695" s="40">
        <f>SUMPRODUCT(J695:O695,Results!B$12:G$12)+Results!$E$5*H695-AD695+AE695</f>
        <v>16.284929900196289</v>
      </c>
      <c r="J695" s="9">
        <f>SUMPRODUCT($A695:$F695,Results!$B$15:$G$15)</f>
        <v>3.286844531236417</v>
      </c>
      <c r="K695" s="9">
        <f>SUMPRODUCT($A695:$F695,Results!$B$16:$G$16)</f>
        <v>-17.696095164254828</v>
      </c>
      <c r="L695" s="9">
        <f>SUMPRODUCT($A695:$F695,Results!$B$17:$G$17)</f>
        <v>-0.51685937705837848</v>
      </c>
      <c r="M695" s="9">
        <f>SUMPRODUCT($A695:$F695,Results!$B$18:$G$18)</f>
        <v>3.7094211188333452</v>
      </c>
      <c r="N695" s="9">
        <f>SUMPRODUCT($A695:$F695,Results!$B$19:$G$19)</f>
        <v>-0.85962738308544817</v>
      </c>
      <c r="O695" s="9">
        <f>SUMPRODUCT($A695:$F695,Results!$B$20:$G$20)</f>
        <v>20.80891287945532</v>
      </c>
      <c r="P695" s="9" cm="1">
        <f t="array" ref="P695">SUMPRODUCT(J695:O695,TRANSPOSE(BQ$20:BQ$25))+$AI$20-$BQ$27</f>
        <v>3.8890187581147799</v>
      </c>
      <c r="Q695" s="27" cm="1">
        <f t="array" ref="Q695">SUMPRODUCT(J695:O695,TRANSPOSE(EX$20:EX$25))+$AI$20-$EX$27</f>
        <v>3.6642827126223665</v>
      </c>
      <c r="R695" s="9">
        <f>I695-Results!$E$5*H695</f>
        <v>5.4148523276633398</v>
      </c>
      <c r="S695" s="9" cm="1">
        <f t="array" ref="S695">SUMPRODUCT(J695:O695,TRANSPOSE(AW$28:AW$33))+$AI$20-$AH$26</f>
        <v>4.0871582561563073</v>
      </c>
      <c r="T695" s="9">
        <f>SUMPRODUCT(J695:O695,Results!K$9:P$9)</f>
        <v>5.6732084433105072</v>
      </c>
      <c r="U695" s="9">
        <f>SUMPRODUCT(J695:O695,Results!K$9:P$9)+$AI$20-$AH$31</f>
        <v>4.0909797222373498</v>
      </c>
      <c r="V695" s="9">
        <f t="shared" si="174"/>
        <v>12.395911142081509</v>
      </c>
      <c r="W695" s="9">
        <f t="shared" si="168"/>
        <v>12.620647187573923</v>
      </c>
      <c r="X695" s="9">
        <f t="shared" si="169"/>
        <v>10.870077572532949</v>
      </c>
      <c r="Y695" s="9">
        <f t="shared" si="170"/>
        <v>12.197771644039982</v>
      </c>
      <c r="Z695" s="9">
        <f t="shared" si="171"/>
        <v>-16.457293526893842</v>
      </c>
      <c r="AA695" s="9">
        <f t="shared" si="172"/>
        <v>12.193950177958939</v>
      </c>
      <c r="AC695" s="9">
        <v>12.604701350643516</v>
      </c>
      <c r="AD695" s="9">
        <v>12.604701350643516</v>
      </c>
      <c r="AE695" s="9">
        <f t="shared" si="173"/>
        <v>12.604701350643516</v>
      </c>
      <c r="AF695" s="9">
        <f t="shared" ca="1" si="167"/>
        <v>0.54652559026320235</v>
      </c>
    </row>
    <row r="696" spans="1:32">
      <c r="A696" s="6">
        <v>4.6316457853812336</v>
      </c>
      <c r="B696" s="6">
        <v>0.38581573378611672</v>
      </c>
      <c r="C696" s="6">
        <v>3.364085092683669</v>
      </c>
      <c r="D696" s="6">
        <v>-1.475347160325684</v>
      </c>
      <c r="E696" s="6">
        <v>2.9621169160823291</v>
      </c>
      <c r="F696" s="6">
        <v>2.7105975580981481</v>
      </c>
      <c r="G696" s="6">
        <v>7.6775000624774243</v>
      </c>
      <c r="H696" s="6">
        <v>5.2764582433502163</v>
      </c>
      <c r="I696" s="40">
        <f>SUMPRODUCT(J696:O696,Results!B$12:G$12)+Results!$E$5*H696-AD696+AE696</f>
        <v>69.110798875360416</v>
      </c>
      <c r="J696" s="9">
        <f>SUMPRODUCT($A696:$F696,Results!$B$15:$G$15)</f>
        <v>33.467914308619754</v>
      </c>
      <c r="K696" s="9">
        <f>SUMPRODUCT($A696:$F696,Results!$B$16:$G$16)</f>
        <v>-15.304037130016564</v>
      </c>
      <c r="L696" s="9">
        <f>SUMPRODUCT($A696:$F696,Results!$B$17:$G$17)</f>
        <v>1.7440789253286204</v>
      </c>
      <c r="M696" s="9">
        <f>SUMPRODUCT($A696:$F696,Results!$B$18:$G$18)</f>
        <v>-11.956398105498304</v>
      </c>
      <c r="N696" s="9">
        <f>SUMPRODUCT($A696:$F696,Results!$B$19:$G$19)</f>
        <v>-13.119531671730547</v>
      </c>
      <c r="O696" s="9">
        <f>SUMPRODUCT($A696:$F696,Results!$B$20:$G$20)</f>
        <v>5.0845803673882806</v>
      </c>
      <c r="P696" s="9" cm="1">
        <f t="array" ref="P696">SUMPRODUCT(J696:O696,TRANSPOSE(BQ$20:BQ$25))+$AI$20-$BQ$27</f>
        <v>38.331069617975878</v>
      </c>
      <c r="Q696" s="27" cm="1">
        <f t="array" ref="Q696">SUMPRODUCT(J696:O696,TRANSPOSE(EX$20:EX$25))+$AI$20-$EX$27</f>
        <v>37.519699733315093</v>
      </c>
      <c r="R696" s="9">
        <f>I696-Results!$E$5*H696</f>
        <v>37.452049415259118</v>
      </c>
      <c r="S696" s="9" cm="1">
        <f t="array" ref="S696">SUMPRODUCT(J696:O696,TRANSPOSE(AW$28:AW$33))+$AI$20-$AH$26</f>
        <v>41.029977967709229</v>
      </c>
      <c r="T696" s="9">
        <f>SUMPRODUCT(J696:O696,Results!K$9:P$9)</f>
        <v>39.369907108274461</v>
      </c>
      <c r="U696" s="9">
        <f>SUMPRODUCT(J696:O696,Results!K$9:P$9)+$AI$20-$AH$31</f>
        <v>37.787678387201311</v>
      </c>
      <c r="V696" s="9">
        <f t="shared" si="174"/>
        <v>30.779729257384538</v>
      </c>
      <c r="W696" s="9">
        <f t="shared" si="168"/>
        <v>31.591099142045323</v>
      </c>
      <c r="X696" s="9">
        <f t="shared" si="169"/>
        <v>31.658749460101298</v>
      </c>
      <c r="Y696" s="9">
        <f t="shared" si="170"/>
        <v>28.080820907651187</v>
      </c>
      <c r="Z696" s="9">
        <f t="shared" si="171"/>
        <v>36.368575448270285</v>
      </c>
      <c r="AA696" s="9">
        <f t="shared" si="172"/>
        <v>31.323120488159105</v>
      </c>
      <c r="AC696" s="9">
        <v>31.602405324818449</v>
      </c>
      <c r="AD696" s="9">
        <v>31.602405324818449</v>
      </c>
      <c r="AE696" s="9">
        <f t="shared" si="173"/>
        <v>31.602405324818449</v>
      </c>
      <c r="AF696" s="9">
        <f t="shared" ca="1" si="167"/>
        <v>0.34575196691772325</v>
      </c>
    </row>
    <row r="697" spans="1:32">
      <c r="A697" s="6">
        <v>-1.3851918613299716</v>
      </c>
      <c r="B697" s="6">
        <v>4.9693268692559451</v>
      </c>
      <c r="C697" s="6">
        <v>5.4332703195976786E-2</v>
      </c>
      <c r="D697" s="6">
        <v>2.9378860336081405</v>
      </c>
      <c r="E697" s="6">
        <v>1.6043531393525008</v>
      </c>
      <c r="F697" s="6">
        <v>2.1803328813436331</v>
      </c>
      <c r="G697" s="6">
        <v>2.8225501884963822</v>
      </c>
      <c r="H697" s="6">
        <v>0.42150836936917369</v>
      </c>
      <c r="I697" s="40">
        <f>SUMPRODUCT(J697:O697,Results!B$12:G$12)+Results!$E$5*H697-AD697+AE697</f>
        <v>11.364904119932339</v>
      </c>
      <c r="J697" s="9">
        <f>SUMPRODUCT($A697:$F697,Results!$B$15:$G$15)</f>
        <v>-11.206655248287896</v>
      </c>
      <c r="K697" s="9">
        <f>SUMPRODUCT($A697:$F697,Results!$B$16:$G$16)</f>
        <v>-0.93702596946667338</v>
      </c>
      <c r="L697" s="9">
        <f>SUMPRODUCT($A697:$F697,Results!$B$17:$G$17)</f>
        <v>18.672273542444945</v>
      </c>
      <c r="M697" s="9">
        <f>SUMPRODUCT($A697:$F697,Results!$B$18:$G$18)</f>
        <v>8.4686747910719156</v>
      </c>
      <c r="N697" s="9">
        <f>SUMPRODUCT($A697:$F697,Results!$B$19:$G$19)</f>
        <v>-5.6283919027596632</v>
      </c>
      <c r="O697" s="9">
        <f>SUMPRODUCT($A697:$F697,Results!$B$20:$G$20)</f>
        <v>7.9232857171018498</v>
      </c>
      <c r="P697" s="9" cm="1">
        <f t="array" ref="P697">SUMPRODUCT(J697:O697,TRANSPOSE(BQ$20:BQ$25))+$AI$20-$BQ$27</f>
        <v>9.3707405512843636</v>
      </c>
      <c r="Q697" s="27" cm="1">
        <f t="array" ref="Q697">SUMPRODUCT(J697:O697,TRANSPOSE(EX$20:EX$25))+$AI$20-$EX$27</f>
        <v>8.4315060764293221</v>
      </c>
      <c r="R697" s="9">
        <f>I697-Results!$E$5*H697</f>
        <v>8.8358539037172967</v>
      </c>
      <c r="S697" s="9" cm="1">
        <f t="array" ref="S697">SUMPRODUCT(J697:O697,TRANSPOSE(AW$28:AW$33))+$AI$20-$AH$26</f>
        <v>3.3160223992695563</v>
      </c>
      <c r="T697" s="9">
        <f>SUMPRODUCT(J697:O697,Results!K$9:P$9)</f>
        <v>10.036950645929316</v>
      </c>
      <c r="U697" s="9">
        <f>SUMPRODUCT(J697:O697,Results!K$9:P$9)+$AI$20-$AH$31</f>
        <v>8.4547219248561589</v>
      </c>
      <c r="V697" s="9">
        <f t="shared" si="174"/>
        <v>1.9941635686479753</v>
      </c>
      <c r="W697" s="9">
        <f t="shared" si="168"/>
        <v>2.9333980435030167</v>
      </c>
      <c r="X697" s="9">
        <f t="shared" si="169"/>
        <v>2.5290502162150421</v>
      </c>
      <c r="Y697" s="9">
        <f t="shared" si="170"/>
        <v>8.0488817206627825</v>
      </c>
      <c r="Z697" s="9">
        <f t="shared" si="171"/>
        <v>-21.377319307157791</v>
      </c>
      <c r="AA697" s="9">
        <f t="shared" si="172"/>
        <v>2.9101821950761799</v>
      </c>
      <c r="AC697" s="9">
        <v>2.9251028254952711</v>
      </c>
      <c r="AD697" s="9">
        <v>2.9251028254952711</v>
      </c>
      <c r="AE697" s="9">
        <f t="shared" si="173"/>
        <v>2.9251028254952711</v>
      </c>
      <c r="AF697" s="9">
        <f t="shared" ca="1" si="167"/>
        <v>0.59818037307735383</v>
      </c>
    </row>
    <row r="698" spans="1:32">
      <c r="A698" s="6">
        <v>-4.3779174822145723</v>
      </c>
      <c r="B698" s="6">
        <v>4.5928260409970028</v>
      </c>
      <c r="C698" s="6">
        <v>0.8640385737872337</v>
      </c>
      <c r="D698" s="6">
        <v>1.8675821825185523</v>
      </c>
      <c r="E698" s="6">
        <v>9.6050795965082436</v>
      </c>
      <c r="F698" s="6">
        <v>4.5022840546066396</v>
      </c>
      <c r="G698" s="6">
        <v>1.1264487000898913</v>
      </c>
      <c r="H698" s="6">
        <v>-1.2745931190373172</v>
      </c>
      <c r="I698" s="40">
        <f>SUMPRODUCT(J698:O698,Results!B$12:G$12)+Results!$E$5*H698-AD698+AE698</f>
        <v>83.124323570421311</v>
      </c>
      <c r="J698" s="9">
        <f>SUMPRODUCT($A698:$F698,Results!$B$15:$G$15)</f>
        <v>11.957666242360675</v>
      </c>
      <c r="K698" s="9">
        <f>SUMPRODUCT($A698:$F698,Results!$B$16:$G$16)</f>
        <v>13.741936279765815</v>
      </c>
      <c r="L698" s="9">
        <f>SUMPRODUCT($A698:$F698,Results!$B$17:$G$17)</f>
        <v>50.844240934871948</v>
      </c>
      <c r="M698" s="9">
        <f>SUMPRODUCT($A698:$F698,Results!$B$18:$G$18)</f>
        <v>-1.9305929098953909</v>
      </c>
      <c r="N698" s="9">
        <f>SUMPRODUCT($A698:$F698,Results!$B$19:$G$19)</f>
        <v>-27.170731178923958</v>
      </c>
      <c r="O698" s="9">
        <f>SUMPRODUCT($A698:$F698,Results!$B$20:$G$20)</f>
        <v>-5.333701685217866</v>
      </c>
      <c r="P698" s="9" cm="1">
        <f t="array" ref="P698">SUMPRODUCT(J698:O698,TRANSPOSE(BQ$20:BQ$25))+$AI$20-$BQ$27</f>
        <v>84.925067588770872</v>
      </c>
      <c r="Q698" s="27" cm="1">
        <f t="array" ref="Q698">SUMPRODUCT(J698:O698,TRANSPOSE(EX$20:EX$25))+$AI$20-$EX$27</f>
        <v>92.205200554392206</v>
      </c>
      <c r="R698" s="9">
        <f>I698-Results!$E$5*H698</f>
        <v>90.771882284645216</v>
      </c>
      <c r="S698" s="9" cm="1">
        <f t="array" ref="S698">SUMPRODUCT(J698:O698,TRANSPOSE(AW$28:AW$33))+$AI$20-$AH$26</f>
        <v>62.015542732297845</v>
      </c>
      <c r="T698" s="9">
        <f>SUMPRODUCT(J698:O698,Results!K$9:P$9)</f>
        <v>95.607586402881239</v>
      </c>
      <c r="U698" s="9">
        <f>SUMPRODUCT(J698:O698,Results!K$9:P$9)+$AI$20-$AH$31</f>
        <v>94.025357681808089</v>
      </c>
      <c r="V698" s="9">
        <f t="shared" si="174"/>
        <v>-1.8007440183495618</v>
      </c>
      <c r="W698" s="9">
        <f t="shared" si="168"/>
        <v>-9.0808769839708958</v>
      </c>
      <c r="X698" s="9">
        <f t="shared" si="169"/>
        <v>-7.647558714223905</v>
      </c>
      <c r="Y698" s="9">
        <f t="shared" si="170"/>
        <v>21.108780838123465</v>
      </c>
      <c r="Z698" s="9">
        <f t="shared" si="171"/>
        <v>50.382100143331179</v>
      </c>
      <c r="AA698" s="9">
        <f t="shared" si="172"/>
        <v>-10.901034111386778</v>
      </c>
      <c r="AC698" s="9">
        <v>-9.12754644247768</v>
      </c>
      <c r="AD698" s="9">
        <v>-9.12754644247768</v>
      </c>
      <c r="AE698" s="9">
        <f t="shared" si="173"/>
        <v>-9.12754644247768</v>
      </c>
      <c r="AF698" s="9">
        <f t="shared" ca="1" si="167"/>
        <v>0.39133562539549482</v>
      </c>
    </row>
    <row r="699" spans="1:32">
      <c r="A699" s="6">
        <v>0.52501017383608695</v>
      </c>
      <c r="B699" s="6">
        <v>0.80446487567535163</v>
      </c>
      <c r="C699" s="6">
        <v>-0.5152965565104457</v>
      </c>
      <c r="D699" s="6">
        <v>0.37110901073189217</v>
      </c>
      <c r="E699" s="6">
        <v>2.1818277750044421</v>
      </c>
      <c r="F699" s="6">
        <v>5.934842334687974</v>
      </c>
      <c r="G699" s="6">
        <v>1.0700023708083835</v>
      </c>
      <c r="H699" s="6">
        <v>-1.331039448318825</v>
      </c>
      <c r="I699" s="40">
        <f>SUMPRODUCT(J699:O699,Results!B$12:G$12)+Results!$E$5*H699-AD699+AE699</f>
        <v>5.6005503338067157</v>
      </c>
      <c r="J699" s="9">
        <f>SUMPRODUCT($A699:$F699,Results!$B$15:$G$15)</f>
        <v>8.094411151418317</v>
      </c>
      <c r="K699" s="9">
        <f>SUMPRODUCT($A699:$F699,Results!$B$16:$G$16)</f>
        <v>0.40126201532941597</v>
      </c>
      <c r="L699" s="9">
        <f>SUMPRODUCT($A699:$F699,Results!$B$17:$G$17)</f>
        <v>15.107094330118484</v>
      </c>
      <c r="M699" s="9">
        <f>SUMPRODUCT($A699:$F699,Results!$B$18:$G$18)</f>
        <v>4.3532472263494162</v>
      </c>
      <c r="N699" s="9">
        <f>SUMPRODUCT($A699:$F699,Results!$B$19:$G$19)</f>
        <v>-2.4690362149110259</v>
      </c>
      <c r="O699" s="9">
        <f>SUMPRODUCT($A699:$F699,Results!$B$20:$G$20)</f>
        <v>-3.4283367972934364</v>
      </c>
      <c r="P699" s="9" cm="1">
        <f t="array" ref="P699">SUMPRODUCT(J699:O699,TRANSPOSE(BQ$20:BQ$25))+$AI$20-$BQ$27</f>
        <v>20.831118489864629</v>
      </c>
      <c r="Q699" s="27" cm="1">
        <f t="array" ref="Q699">SUMPRODUCT(J699:O699,TRANSPOSE(EX$20:EX$25))+$AI$20-$EX$27</f>
        <v>15.625001325658289</v>
      </c>
      <c r="R699" s="9">
        <f>I699-Results!$E$5*H699</f>
        <v>13.586787023719666</v>
      </c>
      <c r="S699" s="9" cm="1">
        <f t="array" ref="S699">SUMPRODUCT(J699:O699,TRANSPOSE(AW$28:AW$33))+$AI$20-$AH$26</f>
        <v>10.402900459430455</v>
      </c>
      <c r="T699" s="9">
        <f>SUMPRODUCT(J699:O699,Results!K$9:P$9)</f>
        <v>15.970609853973624</v>
      </c>
      <c r="U699" s="9">
        <f>SUMPRODUCT(J699:O699,Results!K$9:P$9)+$AI$20-$AH$31</f>
        <v>14.388381132900463</v>
      </c>
      <c r="V699" s="9">
        <f t="shared" si="174"/>
        <v>-15.230568156057913</v>
      </c>
      <c r="W699" s="9">
        <f t="shared" si="168"/>
        <v>-10.024450991851573</v>
      </c>
      <c r="X699" s="9">
        <f t="shared" si="169"/>
        <v>-7.9862366899129498</v>
      </c>
      <c r="Y699" s="9">
        <f t="shared" si="170"/>
        <v>-4.8023501256237395</v>
      </c>
      <c r="Z699" s="9">
        <f t="shared" si="171"/>
        <v>-27.141673093283416</v>
      </c>
      <c r="AA699" s="9">
        <f t="shared" si="172"/>
        <v>-8.7878307990937472</v>
      </c>
      <c r="AC699" s="9">
        <v>-9.9646004247806061</v>
      </c>
      <c r="AD699" s="9">
        <v>-9.9646004247806061</v>
      </c>
      <c r="AE699" s="9">
        <f t="shared" si="173"/>
        <v>-9.9646004247806061</v>
      </c>
      <c r="AF699" s="9">
        <f t="shared" ca="1" si="167"/>
        <v>0.35102831426238068</v>
      </c>
    </row>
    <row r="700" spans="1:32">
      <c r="A700" s="6">
        <v>9.294149809241425</v>
      </c>
      <c r="B700" s="6">
        <v>1.7355292028956719</v>
      </c>
      <c r="C700" s="6">
        <v>0.74088889534081392</v>
      </c>
      <c r="D700" s="6">
        <v>0.54839274156275586</v>
      </c>
      <c r="E700" s="6">
        <v>6.1364932775098744</v>
      </c>
      <c r="F700" s="6">
        <v>2.2255350130142082</v>
      </c>
      <c r="G700" s="6">
        <v>3.738905843563721</v>
      </c>
      <c r="H700" s="6">
        <v>1.3378640244365125</v>
      </c>
      <c r="I700" s="40">
        <f>SUMPRODUCT(J700:O700,Results!B$12:G$12)+Results!$E$5*H700-AD700+AE700</f>
        <v>99.74169392321771</v>
      </c>
      <c r="J700" s="9">
        <f>SUMPRODUCT($A700:$F700,Results!$B$15:$G$15)</f>
        <v>52.880122433373749</v>
      </c>
      <c r="K700" s="9">
        <f>SUMPRODUCT($A700:$F700,Results!$B$16:$G$16)</f>
        <v>-26.907353402647399</v>
      </c>
      <c r="L700" s="9">
        <f>SUMPRODUCT($A700:$F700,Results!$B$17:$G$17)</f>
        <v>5.1972909798621538</v>
      </c>
      <c r="M700" s="9">
        <f>SUMPRODUCT($A700:$F700,Results!$B$18:$G$18)</f>
        <v>-7.9384530254607233</v>
      </c>
      <c r="N700" s="9">
        <f>SUMPRODUCT($A700:$F700,Results!$B$19:$G$19)</f>
        <v>-11.666459329331946</v>
      </c>
      <c r="O700" s="9">
        <f>SUMPRODUCT($A700:$F700,Results!$B$20:$G$20)</f>
        <v>29.569602170898406</v>
      </c>
      <c r="P700" s="9" cm="1">
        <f t="array" ref="P700">SUMPRODUCT(J700:O700,TRANSPOSE(BQ$20:BQ$25))+$AI$20-$BQ$27</f>
        <v>82.303236975248296</v>
      </c>
      <c r="Q700" s="27" cm="1">
        <f t="array" ref="Q700">SUMPRODUCT(J700:O700,TRANSPOSE(EX$20:EX$25))+$AI$20-$EX$27</f>
        <v>91.642560895012139</v>
      </c>
      <c r="R700" s="9">
        <f>I700-Results!$E$5*H700</f>
        <v>91.714509776598632</v>
      </c>
      <c r="S700" s="9" cm="1">
        <f t="array" ref="S700">SUMPRODUCT(J700:O700,TRANSPOSE(AW$28:AW$33))+$AI$20-$AH$26</f>
        <v>63.495875126931239</v>
      </c>
      <c r="T700" s="9">
        <f>SUMPRODUCT(J700:O700,Results!K$9:P$9)</f>
        <v>94.908182560412172</v>
      </c>
      <c r="U700" s="9">
        <f>SUMPRODUCT(J700:O700,Results!K$9:P$9)+$AI$20-$AH$31</f>
        <v>93.325953839339007</v>
      </c>
      <c r="V700" s="9">
        <f t="shared" si="174"/>
        <v>17.438456947969414</v>
      </c>
      <c r="W700" s="9">
        <f t="shared" si="168"/>
        <v>8.0991330282055713</v>
      </c>
      <c r="X700" s="9">
        <f t="shared" si="169"/>
        <v>8.0271841466190779</v>
      </c>
      <c r="Y700" s="9">
        <f t="shared" si="170"/>
        <v>36.245818796286471</v>
      </c>
      <c r="Z700" s="9">
        <f t="shared" si="171"/>
        <v>66.999470496127572</v>
      </c>
      <c r="AA700" s="9">
        <f t="shared" si="172"/>
        <v>6.4157400838787026</v>
      </c>
      <c r="AC700" s="9">
        <v>8.0676131628099625</v>
      </c>
      <c r="AD700" s="9">
        <v>8.0676131628099625</v>
      </c>
      <c r="AE700" s="9">
        <f t="shared" si="173"/>
        <v>8.0676131628099625</v>
      </c>
      <c r="AF700" s="9">
        <f t="shared" ca="1" si="167"/>
        <v>0.51851776508629821</v>
      </c>
    </row>
    <row r="701" spans="1:32">
      <c r="A701" s="6">
        <v>-0.72412018042425574</v>
      </c>
      <c r="B701" s="6">
        <v>0.51311188133263774</v>
      </c>
      <c r="C701" s="6">
        <v>-7.6261883107384645E-2</v>
      </c>
      <c r="D701" s="6">
        <v>0.94857270880898881</v>
      </c>
      <c r="E701" s="6">
        <v>1.0791153540560148</v>
      </c>
      <c r="F701" s="6">
        <v>0.92809813446557865</v>
      </c>
      <c r="G701" s="6">
        <v>-1.8127498368073991</v>
      </c>
      <c r="H701" s="6">
        <v>-4.2137916559346076</v>
      </c>
      <c r="I701" s="40">
        <f>SUMPRODUCT(J701:O701,Results!B$12:G$12)+Results!$E$5*H701-AD701+AE701</f>
        <v>-14.818140789248131</v>
      </c>
      <c r="J701" s="9">
        <f>SUMPRODUCT($A701:$F701,Results!$B$15:$G$15)</f>
        <v>-7.5749518528292509E-2</v>
      </c>
      <c r="K701" s="9">
        <f>SUMPRODUCT($A701:$F701,Results!$B$16:$G$16)</f>
        <v>2.3335046600782361</v>
      </c>
      <c r="L701" s="9">
        <f>SUMPRODUCT($A701:$F701,Results!$B$17:$G$17)</f>
        <v>7.416530112801758</v>
      </c>
      <c r="M701" s="9">
        <f>SUMPRODUCT($A701:$F701,Results!$B$18:$G$18)</f>
        <v>1.3811108139329153</v>
      </c>
      <c r="N701" s="9">
        <f>SUMPRODUCT($A701:$F701,Results!$B$19:$G$19)</f>
        <v>-3.2972497881814089</v>
      </c>
      <c r="O701" s="9">
        <f>SUMPRODUCT($A701:$F701,Results!$B$20:$G$20)</f>
        <v>-0.19335741771856729</v>
      </c>
      <c r="P701" s="9" cm="1">
        <f t="array" ref="P701">SUMPRODUCT(J701:O701,TRANSPOSE(BQ$20:BQ$25))+$AI$20-$BQ$27</f>
        <v>7.5540866805569209</v>
      </c>
      <c r="Q701" s="27" cm="1">
        <f t="array" ref="Q701">SUMPRODUCT(J701:O701,TRANSPOSE(EX$20:EX$25))+$AI$20-$EX$27</f>
        <v>10.457832899665945</v>
      </c>
      <c r="R701" s="9">
        <f>I701-Results!$E$5*H701</f>
        <v>10.464609146359516</v>
      </c>
      <c r="S701" s="9" cm="1">
        <f t="array" ref="S701">SUMPRODUCT(J701:O701,TRANSPOSE(AW$28:AW$33))+$AI$20-$AH$26</f>
        <v>2.7487322988353711</v>
      </c>
      <c r="T701" s="9">
        <f>SUMPRODUCT(J701:O701,Results!K$9:P$9)</f>
        <v>11.104950627508973</v>
      </c>
      <c r="U701" s="9">
        <f>SUMPRODUCT(J701:O701,Results!K$9:P$9)+$AI$20-$AH$31</f>
        <v>9.5227219064358195</v>
      </c>
      <c r="V701" s="9">
        <f t="shared" si="174"/>
        <v>-22.372227469805054</v>
      </c>
      <c r="W701" s="9">
        <f t="shared" si="168"/>
        <v>-25.275973688914078</v>
      </c>
      <c r="X701" s="9">
        <f t="shared" si="169"/>
        <v>-25.282749935607647</v>
      </c>
      <c r="Y701" s="9">
        <f t="shared" si="170"/>
        <v>-17.566873088083504</v>
      </c>
      <c r="Z701" s="9">
        <f t="shared" si="171"/>
        <v>-47.560364216338264</v>
      </c>
      <c r="AA701" s="9">
        <f t="shared" si="172"/>
        <v>-24.340862695683953</v>
      </c>
      <c r="AC701" s="9">
        <v>-25.288967302905732</v>
      </c>
      <c r="AD701" s="9">
        <v>-25.288967302905732</v>
      </c>
      <c r="AE701" s="9">
        <f t="shared" si="173"/>
        <v>-25.288967302905732</v>
      </c>
      <c r="AF701" s="9">
        <f t="shared" ca="1" si="167"/>
        <v>0.45254269696132954</v>
      </c>
    </row>
    <row r="702" spans="1:32">
      <c r="A702" s="6">
        <v>-0.78916080247412312</v>
      </c>
      <c r="B702" s="6">
        <v>-0.20618645559306564</v>
      </c>
      <c r="C702" s="6">
        <v>-1.1377478033165271</v>
      </c>
      <c r="D702" s="6">
        <v>0.59311582645928229</v>
      </c>
      <c r="E702" s="6">
        <v>1.8765530864105942</v>
      </c>
      <c r="F702" s="6">
        <v>-2.5797956188346238</v>
      </c>
      <c r="G702" s="6">
        <v>2.3593465949367496</v>
      </c>
      <c r="H702" s="6">
        <v>-4.1695224190458902E-2</v>
      </c>
      <c r="I702" s="40">
        <f>SUMPRODUCT(J702:O702,Results!B$12:G$12)+Results!$E$5*H702-AD702+AE702</f>
        <v>28.229385812159329</v>
      </c>
      <c r="J702" s="9">
        <f>SUMPRODUCT($A702:$F702,Results!$B$15:$G$15)</f>
        <v>2.1561612090742739</v>
      </c>
      <c r="K702" s="9">
        <f>SUMPRODUCT($A702:$F702,Results!$B$16:$G$16)</f>
        <v>4.4563296891576938</v>
      </c>
      <c r="L702" s="9">
        <f>SUMPRODUCT($A702:$F702,Results!$B$17:$G$17)</f>
        <v>4.3332756494137801</v>
      </c>
      <c r="M702" s="9">
        <f>SUMPRODUCT($A702:$F702,Results!$B$18:$G$18)</f>
        <v>-1.0103286498604027</v>
      </c>
      <c r="N702" s="9">
        <f>SUMPRODUCT($A702:$F702,Results!$B$19:$G$19)</f>
        <v>-2.2938910893697368</v>
      </c>
      <c r="O702" s="9">
        <f>SUMPRODUCT($A702:$F702,Results!$B$20:$G$20)</f>
        <v>3.8502574489176036</v>
      </c>
      <c r="P702" s="9" cm="1">
        <f t="array" ref="P702">SUMPRODUCT(J702:O702,TRANSPOSE(BQ$20:BQ$25))+$AI$20-$BQ$27</f>
        <v>14.5442205602317</v>
      </c>
      <c r="Q702" s="27" cm="1">
        <f t="array" ref="Q702">SUMPRODUCT(J702:O702,TRANSPOSE(EX$20:EX$25))+$AI$20-$EX$27</f>
        <v>27.283715570420114</v>
      </c>
      <c r="R702" s="9">
        <f>I702-Results!$E$5*H702</f>
        <v>28.479557157302082</v>
      </c>
      <c r="S702" s="9" cm="1">
        <f t="array" ref="S702">SUMPRODUCT(J702:O702,TRANSPOSE(AW$28:AW$33))+$AI$20-$AH$26</f>
        <v>4.5508814224920329</v>
      </c>
      <c r="T702" s="9">
        <f>SUMPRODUCT(J702:O702,Results!K$9:P$9)</f>
        <v>28.552329551210654</v>
      </c>
      <c r="U702" s="9">
        <f>SUMPRODUCT(J702:O702,Results!K$9:P$9)+$AI$20-$AH$31</f>
        <v>26.970100830137497</v>
      </c>
      <c r="V702" s="9">
        <f t="shared" si="174"/>
        <v>13.685165251927629</v>
      </c>
      <c r="W702" s="9">
        <f t="shared" si="168"/>
        <v>0.9456702417392151</v>
      </c>
      <c r="X702" s="9">
        <f t="shared" si="169"/>
        <v>-0.25017134514275341</v>
      </c>
      <c r="Y702" s="9">
        <f t="shared" si="170"/>
        <v>23.678504389667296</v>
      </c>
      <c r="Z702" s="9">
        <f t="shared" si="171"/>
        <v>-4.5128376149308025</v>
      </c>
      <c r="AA702" s="9">
        <f t="shared" si="172"/>
        <v>1.2592849820218319</v>
      </c>
      <c r="AC702" s="9">
        <v>0.86700904573333304</v>
      </c>
      <c r="AD702" s="9">
        <v>0.86700904573333304</v>
      </c>
      <c r="AE702" s="9">
        <f t="shared" si="173"/>
        <v>0.86700904573333304</v>
      </c>
      <c r="AF702" s="9">
        <f t="shared" ca="1" si="167"/>
        <v>5.0949327584347115E-2</v>
      </c>
    </row>
    <row r="703" spans="1:32">
      <c r="A703" s="6">
        <v>8.2891122150101726</v>
      </c>
      <c r="B703" s="6">
        <v>10.706696684148005</v>
      </c>
      <c r="C703" s="6">
        <v>3.2831546535843246</v>
      </c>
      <c r="D703" s="6">
        <v>1.5174541811779356</v>
      </c>
      <c r="E703" s="6">
        <v>-4.9803084061892537E-2</v>
      </c>
      <c r="F703" s="6">
        <v>5.8829516368777526</v>
      </c>
      <c r="G703" s="6">
        <v>4.5521667275174051</v>
      </c>
      <c r="H703" s="6">
        <v>2.1511249083901967</v>
      </c>
      <c r="I703" s="40">
        <f>SUMPRODUCT(J703:O703,Results!B$12:G$12)+Results!$E$5*H703-AD703+AE703</f>
        <v>4.1897864325006964</v>
      </c>
      <c r="J703" s="9">
        <f>SUMPRODUCT($A703:$F703,Results!$B$15:$G$15)</f>
        <v>9.8591618008320729</v>
      </c>
      <c r="K703" s="9">
        <f>SUMPRODUCT($A703:$F703,Results!$B$16:$G$16)</f>
        <v>-40.666261616574324</v>
      </c>
      <c r="L703" s="9">
        <f>SUMPRODUCT($A703:$F703,Results!$B$17:$G$17)</f>
        <v>3.5352856045190038</v>
      </c>
      <c r="M703" s="9">
        <f>SUMPRODUCT($A703:$F703,Results!$B$18:$G$18)</f>
        <v>7.3833021724323391</v>
      </c>
      <c r="N703" s="9">
        <f>SUMPRODUCT($A703:$F703,Results!$B$19:$G$19)</f>
        <v>-3.1287722235889275</v>
      </c>
      <c r="O703" s="9">
        <f>SUMPRODUCT($A703:$F703,Results!$B$20:$G$20)</f>
        <v>34.563564023134923</v>
      </c>
      <c r="P703" s="9" cm="1">
        <f t="array" ref="P703">SUMPRODUCT(J703:O703,TRANSPOSE(BQ$20:BQ$25))+$AI$20-$BQ$27</f>
        <v>7.304576797427103</v>
      </c>
      <c r="Q703" s="27" cm="1">
        <f t="array" ref="Q703">SUMPRODUCT(J703:O703,TRANSPOSE(EX$20:EX$25))+$AI$20-$EX$27</f>
        <v>-10.353384629202559</v>
      </c>
      <c r="R703" s="9">
        <f>I703-Results!$E$5*H703</f>
        <v>-8.7169630178404844</v>
      </c>
      <c r="S703" s="9" cm="1">
        <f t="array" ref="S703">SUMPRODUCT(J703:O703,TRANSPOSE(AW$28:AW$33))+$AI$20-$AH$26</f>
        <v>16.354785566291156</v>
      </c>
      <c r="T703" s="9">
        <f>SUMPRODUCT(J703:O703,Results!K$9:P$9)</f>
        <v>-6.940650781839139</v>
      </c>
      <c r="U703" s="9">
        <f>SUMPRODUCT(J703:O703,Results!K$9:P$9)+$AI$20-$AH$31</f>
        <v>-8.5228795029122963</v>
      </c>
      <c r="V703" s="9">
        <f t="shared" si="174"/>
        <v>-3.1147903649264066</v>
      </c>
      <c r="W703" s="9">
        <f t="shared" si="168"/>
        <v>14.543171061703255</v>
      </c>
      <c r="X703" s="9">
        <f t="shared" si="169"/>
        <v>12.906749450341181</v>
      </c>
      <c r="Y703" s="9">
        <f t="shared" si="170"/>
        <v>-12.164999133790459</v>
      </c>
      <c r="Z703" s="9">
        <f t="shared" si="171"/>
        <v>-28.552436994589435</v>
      </c>
      <c r="AA703" s="9">
        <f t="shared" si="172"/>
        <v>12.712665935412993</v>
      </c>
      <c r="AC703" s="9">
        <v>14.616564631066545</v>
      </c>
      <c r="AD703" s="9">
        <v>14.616564631066545</v>
      </c>
      <c r="AE703" s="9">
        <f t="shared" si="173"/>
        <v>14.616564631066545</v>
      </c>
      <c r="AF703" s="9">
        <f t="shared" ca="1" si="167"/>
        <v>0.22706657811141062</v>
      </c>
    </row>
    <row r="704" spans="1:32">
      <c r="A704" s="6">
        <v>2.4775024319961654</v>
      </c>
      <c r="B704" s="6">
        <v>-0.26178145656654095</v>
      </c>
      <c r="C704" s="6">
        <v>7.1717915101689576</v>
      </c>
      <c r="D704" s="6">
        <v>6.0461178544933922</v>
      </c>
      <c r="E704" s="6">
        <v>-0.66457454500032453</v>
      </c>
      <c r="F704" s="6">
        <v>-2.4353550185487851</v>
      </c>
      <c r="G704" s="6">
        <v>0.51032030696553488</v>
      </c>
      <c r="H704" s="6">
        <v>-1.8907215121616736</v>
      </c>
      <c r="I704" s="40">
        <f>SUMPRODUCT(J704:O704,Results!B$12:G$12)+Results!$E$5*H704-AD704+AE704</f>
        <v>8.3847426344954883</v>
      </c>
      <c r="J704" s="9">
        <f>SUMPRODUCT($A704:$F704,Results!$B$15:$G$15)</f>
        <v>15.633331163620028</v>
      </c>
      <c r="K704" s="9">
        <f>SUMPRODUCT($A704:$F704,Results!$B$16:$G$16)</f>
        <v>-17.060220684595318</v>
      </c>
      <c r="L704" s="9">
        <f>SUMPRODUCT($A704:$F704,Results!$B$17:$G$17)</f>
        <v>-7.535507328771784</v>
      </c>
      <c r="M704" s="9">
        <f>SUMPRODUCT($A704:$F704,Results!$B$18:$G$18)</f>
        <v>-12.573338596425305</v>
      </c>
      <c r="N704" s="9">
        <f>SUMPRODUCT($A704:$F704,Results!$B$19:$G$19)</f>
        <v>-25.992807304875708</v>
      </c>
      <c r="O704" s="9">
        <f>SUMPRODUCT($A704:$F704,Results!$B$20:$G$20)</f>
        <v>15.364202015148788</v>
      </c>
      <c r="P704" s="9" cm="1">
        <f t="array" ref="P704">SUMPRODUCT(J704:O704,TRANSPOSE(BQ$20:BQ$25))+$AI$20-$BQ$27</f>
        <v>14.150630369973413</v>
      </c>
      <c r="Q704" s="27" cm="1">
        <f t="array" ref="Q704">SUMPRODUCT(J704:O704,TRANSPOSE(EX$20:EX$25))+$AI$20-$EX$27</f>
        <v>18.266317600511542</v>
      </c>
      <c r="R704" s="9">
        <f>I704-Results!$E$5*H704</f>
        <v>19.729071707465529</v>
      </c>
      <c r="S704" s="9" cm="1">
        <f t="array" ref="S704">SUMPRODUCT(J704:O704,TRANSPOSE(AW$28:AW$33))+$AI$20-$AH$26</f>
        <v>35.636466811282176</v>
      </c>
      <c r="T704" s="9">
        <f>SUMPRODUCT(J704:O704,Results!K$9:P$9)</f>
        <v>18.733241865187843</v>
      </c>
      <c r="U704" s="9">
        <f>SUMPRODUCT(J704:O704,Results!K$9:P$9)+$AI$20-$AH$31</f>
        <v>17.151013144114685</v>
      </c>
      <c r="V704" s="9">
        <f t="shared" si="174"/>
        <v>-5.765887735477925</v>
      </c>
      <c r="W704" s="9">
        <f t="shared" si="168"/>
        <v>-9.8815749660160535</v>
      </c>
      <c r="X704" s="9">
        <f t="shared" si="169"/>
        <v>-11.344329072970041</v>
      </c>
      <c r="Y704" s="9">
        <f t="shared" si="170"/>
        <v>-27.251724176786688</v>
      </c>
      <c r="Z704" s="9">
        <f t="shared" si="171"/>
        <v>-24.357480792594643</v>
      </c>
      <c r="AA704" s="9">
        <f t="shared" si="172"/>
        <v>-8.7662705096191971</v>
      </c>
      <c r="AC704" s="9">
        <v>-9.9235034192598661</v>
      </c>
      <c r="AD704" s="9">
        <v>-9.9235034192598661</v>
      </c>
      <c r="AE704" s="9">
        <f t="shared" si="173"/>
        <v>-9.9235034192598661</v>
      </c>
      <c r="AF704" s="9">
        <f t="shared" ca="1" si="167"/>
        <v>0.87429068427142387</v>
      </c>
    </row>
    <row r="705" spans="1:32">
      <c r="A705" s="6">
        <v>3.5168699490780937</v>
      </c>
      <c r="B705" s="6">
        <v>5.6949648749787452</v>
      </c>
      <c r="C705" s="6">
        <v>1.958071631669547</v>
      </c>
      <c r="D705" s="6">
        <v>7.4163098667835108</v>
      </c>
      <c r="E705" s="6">
        <v>1.8655689500782058</v>
      </c>
      <c r="F705" s="6">
        <v>1.8233712930410448</v>
      </c>
      <c r="G705" s="6">
        <v>-0.33331454590560328</v>
      </c>
      <c r="H705" s="6">
        <v>-2.734356365032812</v>
      </c>
      <c r="I705" s="40">
        <f>SUMPRODUCT(J705:O705,Results!B$12:G$12)+Results!$E$5*H705-AD705+AE705</f>
        <v>19.071844695341603</v>
      </c>
      <c r="J705" s="9">
        <f>SUMPRODUCT($A705:$F705,Results!$B$15:$G$15)</f>
        <v>6.0470031302806539</v>
      </c>
      <c r="K705" s="9">
        <f>SUMPRODUCT($A705:$F705,Results!$B$16:$G$16)</f>
        <v>-19.727945759868994</v>
      </c>
      <c r="L705" s="9">
        <f>SUMPRODUCT($A705:$F705,Results!$B$17:$G$17)</f>
        <v>13.084438808429216</v>
      </c>
      <c r="M705" s="9">
        <f>SUMPRODUCT($A705:$F705,Results!$B$18:$G$18)</f>
        <v>7.3950654870702426</v>
      </c>
      <c r="N705" s="9">
        <f>SUMPRODUCT($A705:$F705,Results!$B$19:$G$19)</f>
        <v>-13.948959651030231</v>
      </c>
      <c r="O705" s="9">
        <f>SUMPRODUCT($A705:$F705,Results!$B$20:$G$20)</f>
        <v>31.514585587163872</v>
      </c>
      <c r="P705" s="9" cm="1">
        <f t="array" ref="P705">SUMPRODUCT(J705:O705,TRANSPOSE(BQ$20:BQ$25))+$AI$20-$BQ$27</f>
        <v>33.377323115379404</v>
      </c>
      <c r="Q705" s="27" cm="1">
        <f t="array" ref="Q705">SUMPRODUCT(J705:O705,TRANSPOSE(EX$20:EX$25))+$AI$20-$EX$27</f>
        <v>34.867743577635821</v>
      </c>
      <c r="R705" s="9">
        <f>I705-Results!$E$5*H705</f>
        <v>35.477982885538474</v>
      </c>
      <c r="S705" s="9" cm="1">
        <f t="array" ref="S705">SUMPRODUCT(J705:O705,TRANSPOSE(AW$28:AW$33))+$AI$20-$AH$26</f>
        <v>27.940595316350411</v>
      </c>
      <c r="T705" s="9">
        <f>SUMPRODUCT(J705:O705,Results!K$9:P$9)</f>
        <v>36.745835171768505</v>
      </c>
      <c r="U705" s="9">
        <f>SUMPRODUCT(J705:O705,Results!K$9:P$9)+$AI$20-$AH$31</f>
        <v>35.16360645069534</v>
      </c>
      <c r="V705" s="9">
        <f t="shared" si="174"/>
        <v>-14.305478420037801</v>
      </c>
      <c r="W705" s="9">
        <f t="shared" si="168"/>
        <v>-15.795898882294217</v>
      </c>
      <c r="X705" s="9">
        <f t="shared" si="169"/>
        <v>-16.40613819019687</v>
      </c>
      <c r="Y705" s="9">
        <f t="shared" si="170"/>
        <v>-8.8687506210088074</v>
      </c>
      <c r="Z705" s="9">
        <f t="shared" si="171"/>
        <v>-13.670378731748528</v>
      </c>
      <c r="AA705" s="9">
        <f t="shared" si="172"/>
        <v>-16.091761755353737</v>
      </c>
      <c r="AC705" s="9">
        <v>-15.811241742038909</v>
      </c>
      <c r="AD705" s="9">
        <v>-15.811241742038909</v>
      </c>
      <c r="AE705" s="9">
        <f t="shared" si="173"/>
        <v>-15.811241742038909</v>
      </c>
      <c r="AF705" s="9">
        <f t="shared" ca="1" si="167"/>
        <v>0.77565745949625253</v>
      </c>
    </row>
    <row r="706" spans="1:32">
      <c r="A706" s="6">
        <v>1.6152674186327238</v>
      </c>
      <c r="B706" s="6">
        <v>2.3331749023966357</v>
      </c>
      <c r="C706" s="6">
        <v>-2.9104542296230105</v>
      </c>
      <c r="D706" s="6">
        <v>1.8184435908346404</v>
      </c>
      <c r="E706" s="6">
        <v>-1.459494763737972</v>
      </c>
      <c r="F706" s="6">
        <v>2.9546836950458744</v>
      </c>
      <c r="G706" s="6">
        <v>9.8598165060533329</v>
      </c>
      <c r="H706" s="6">
        <v>7.4587746869261249</v>
      </c>
      <c r="I706" s="40">
        <f>SUMPRODUCT(J706:O706,Results!B$12:G$12)+Results!$E$5*H706-AD706+AE706</f>
        <v>24.573684904420176</v>
      </c>
      <c r="J706" s="9">
        <f>SUMPRODUCT($A706:$F706,Results!$B$15:$G$15)</f>
        <v>-10.837465532160705</v>
      </c>
      <c r="K706" s="9">
        <f>SUMPRODUCT($A706:$F706,Results!$B$16:$G$16)</f>
        <v>-5.5222494413396861</v>
      </c>
      <c r="L706" s="9">
        <f>SUMPRODUCT($A706:$F706,Results!$B$17:$G$17)</f>
        <v>1.2030264761866292</v>
      </c>
      <c r="M706" s="9">
        <f>SUMPRODUCT($A706:$F706,Results!$B$18:$G$18)</f>
        <v>14.852170305362847</v>
      </c>
      <c r="N706" s="9">
        <f>SUMPRODUCT($A706:$F706,Results!$B$19:$G$19)</f>
        <v>12.718667068291378</v>
      </c>
      <c r="O706" s="9">
        <f>SUMPRODUCT($A706:$F706,Results!$B$20:$G$20)</f>
        <v>10.819503894457004</v>
      </c>
      <c r="P706" s="9" cm="1">
        <f t="array" ref="P706">SUMPRODUCT(J706:O706,TRANSPOSE(BQ$20:BQ$25))+$AI$20-$BQ$27</f>
        <v>-16.240418894893679</v>
      </c>
      <c r="Q706" s="27" cm="1">
        <f t="array" ref="Q706">SUMPRODUCT(J706:O706,TRANSPOSE(EX$20:EX$25))+$AI$20-$EX$27</f>
        <v>-19.900429105752362</v>
      </c>
      <c r="R706" s="9">
        <f>I706-Results!$E$5*H706</f>
        <v>-20.17896321713657</v>
      </c>
      <c r="S706" s="9" cm="1">
        <f t="array" ref="S706">SUMPRODUCT(J706:O706,TRANSPOSE(AW$28:AW$33))+$AI$20-$AH$26</f>
        <v>-26.458704345063222</v>
      </c>
      <c r="T706" s="9">
        <f>SUMPRODUCT(J706:O706,Results!K$9:P$9)</f>
        <v>-19.894551720999136</v>
      </c>
      <c r="U706" s="9">
        <f>SUMPRODUCT(J706:O706,Results!K$9:P$9)+$AI$20-$AH$31</f>
        <v>-21.476780442072293</v>
      </c>
      <c r="V706" s="9">
        <f t="shared" si="174"/>
        <v>40.814103799313855</v>
      </c>
      <c r="W706" s="9">
        <f t="shared" si="168"/>
        <v>44.474114010172542</v>
      </c>
      <c r="X706" s="9">
        <f t="shared" si="169"/>
        <v>44.752648121556746</v>
      </c>
      <c r="Y706" s="9">
        <f t="shared" si="170"/>
        <v>51.032389249483401</v>
      </c>
      <c r="Z706" s="9">
        <f t="shared" si="171"/>
        <v>-8.1685385226699552</v>
      </c>
      <c r="AA706" s="9">
        <f t="shared" si="172"/>
        <v>46.050465346492473</v>
      </c>
      <c r="AC706" s="9">
        <v>44.512722054982149</v>
      </c>
      <c r="AD706" s="9">
        <v>44.512722054982149</v>
      </c>
      <c r="AE706" s="9">
        <f t="shared" si="173"/>
        <v>44.512722054982149</v>
      </c>
      <c r="AF706" s="9">
        <f t="shared" ref="AF706:AF769" ca="1" si="175">RAND()</f>
        <v>0.52472550170094034</v>
      </c>
    </row>
    <row r="707" spans="1:32">
      <c r="A707" s="6">
        <v>-0.51801824696500232</v>
      </c>
      <c r="B707" s="6">
        <v>7.5110843434452264</v>
      </c>
      <c r="C707" s="6">
        <v>4.0484659885307774</v>
      </c>
      <c r="D707" s="6">
        <v>11.460120340186176</v>
      </c>
      <c r="E707" s="6">
        <v>3.2309303010067332</v>
      </c>
      <c r="F707" s="6">
        <v>0.56950655709559461</v>
      </c>
      <c r="G707" s="6">
        <v>-2.7875213050414125</v>
      </c>
      <c r="H707" s="6">
        <v>-5.1885631241686205</v>
      </c>
      <c r="I707" s="40">
        <f>SUMPRODUCT(J707:O707,Results!B$12:G$12)+Results!$E$5*H707-AD707+AE707</f>
        <v>19.976776874407072</v>
      </c>
      <c r="J707" s="9">
        <f>SUMPRODUCT($A707:$F707,Results!$B$15:$G$15)</f>
        <v>-5.5931472106365741</v>
      </c>
      <c r="K707" s="9">
        <f>SUMPRODUCT($A707:$F707,Results!$B$16:$G$16)</f>
        <v>-12.023490300211636</v>
      </c>
      <c r="L707" s="9">
        <f>SUMPRODUCT($A707:$F707,Results!$B$17:$G$17)</f>
        <v>28.530536078194579</v>
      </c>
      <c r="M707" s="9">
        <f>SUMPRODUCT($A707:$F707,Results!$B$18:$G$18)</f>
        <v>7.3175616491469322</v>
      </c>
      <c r="N707" s="9">
        <f>SUMPRODUCT($A707:$F707,Results!$B$19:$G$19)</f>
        <v>-29.328058932519809</v>
      </c>
      <c r="O707" s="9">
        <f>SUMPRODUCT($A707:$F707,Results!$B$20:$G$20)</f>
        <v>31.162830802534437</v>
      </c>
      <c r="P707" s="9" cm="1">
        <f t="array" ref="P707">SUMPRODUCT(J707:O707,TRANSPOSE(BQ$20:BQ$25))+$AI$20-$BQ$27</f>
        <v>45.182968296935904</v>
      </c>
      <c r="Q707" s="27" cm="1">
        <f t="array" ref="Q707">SUMPRODUCT(J707:O707,TRANSPOSE(EX$20:EX$25))+$AI$20-$EX$27</f>
        <v>50.191984970925631</v>
      </c>
      <c r="R707" s="9">
        <f>I707-Results!$E$5*H707</f>
        <v>51.108155619418795</v>
      </c>
      <c r="S707" s="9" cm="1">
        <f t="array" ref="S707">SUMPRODUCT(J707:O707,TRANSPOSE(AW$28:AW$33))+$AI$20-$AH$26</f>
        <v>42.690272185816141</v>
      </c>
      <c r="T707" s="9">
        <f>SUMPRODUCT(J707:O707,Results!K$9:P$9)</f>
        <v>52.455899418645046</v>
      </c>
      <c r="U707" s="9">
        <f>SUMPRODUCT(J707:O707,Results!K$9:P$9)+$AI$20-$AH$31</f>
        <v>50.873670697571896</v>
      </c>
      <c r="V707" s="9">
        <f t="shared" si="174"/>
        <v>-25.206191422528832</v>
      </c>
      <c r="W707" s="9">
        <f t="shared" ref="W707:W770" si="176">I707-Q707</f>
        <v>-30.215208096518559</v>
      </c>
      <c r="X707" s="9">
        <f t="shared" ref="X707:X770" si="177">I707-R707</f>
        <v>-31.131378745011723</v>
      </c>
      <c r="Y707" s="9">
        <f t="shared" ref="Y707:Y770" si="178">I707-S707</f>
        <v>-22.713495311409069</v>
      </c>
      <c r="Z707" s="9">
        <f t="shared" ref="Z707:Z770" si="179">I707-$AI$20</f>
        <v>-12.765446552683059</v>
      </c>
      <c r="AA707" s="9">
        <f t="shared" ref="AA707:AA770" si="180">I707-U707</f>
        <v>-30.896893823164824</v>
      </c>
      <c r="AC707" s="9">
        <v>-30.272801003898572</v>
      </c>
      <c r="AD707" s="9">
        <v>-30.272801003898572</v>
      </c>
      <c r="AE707" s="9">
        <f t="shared" ref="AE707:AE770" si="181">AD707</f>
        <v>-30.272801003898572</v>
      </c>
      <c r="AF707" s="9">
        <f t="shared" ca="1" si="175"/>
        <v>0.32928572959799307</v>
      </c>
    </row>
    <row r="708" spans="1:32">
      <c r="A708" s="6">
        <v>0.5516831561606792</v>
      </c>
      <c r="B708" s="6">
        <v>1.6487899294211499</v>
      </c>
      <c r="C708" s="6">
        <v>6.0095790768138292E-2</v>
      </c>
      <c r="D708" s="6">
        <v>1.5562115154496381</v>
      </c>
      <c r="E708" s="6">
        <v>3.444693924989978</v>
      </c>
      <c r="F708" s="6">
        <v>2.8565833092249338</v>
      </c>
      <c r="G708" s="6">
        <v>0.41939206067733487</v>
      </c>
      <c r="H708" s="6">
        <v>-1.9816497584498736</v>
      </c>
      <c r="I708" s="40">
        <f>SUMPRODUCT(J708:O708,Results!B$12:G$12)+Results!$E$5*H708-AD708+AE708</f>
        <v>25.551378828717603</v>
      </c>
      <c r="J708" s="9">
        <f>SUMPRODUCT($A708:$F708,Results!$B$15:$G$15)</f>
        <v>10.940955919439734</v>
      </c>
      <c r="K708" s="9">
        <f>SUMPRODUCT($A708:$F708,Results!$B$16:$G$16)</f>
        <v>-1.2874410912255692</v>
      </c>
      <c r="L708" s="9">
        <f>SUMPRODUCT($A708:$F708,Results!$B$17:$G$17)</f>
        <v>16.44978808029137</v>
      </c>
      <c r="M708" s="9">
        <f>SUMPRODUCT($A708:$F708,Results!$B$18:$G$18)</f>
        <v>1.1610270244599965</v>
      </c>
      <c r="N708" s="9">
        <f>SUMPRODUCT($A708:$F708,Results!$B$19:$G$19)</f>
        <v>-8.5796533241701276</v>
      </c>
      <c r="O708" s="9">
        <f>SUMPRODUCT($A708:$F708,Results!$B$20:$G$20)</f>
        <v>4.672006825125913</v>
      </c>
      <c r="P708" s="9" cm="1">
        <f t="array" ref="P708">SUMPRODUCT(J708:O708,TRANSPOSE(BQ$20:BQ$25))+$AI$20-$BQ$27</f>
        <v>35.221038527870441</v>
      </c>
      <c r="Q708" s="27" cm="1">
        <f t="array" ref="Q708">SUMPRODUCT(J708:O708,TRANSPOSE(EX$20:EX$25))+$AI$20-$EX$27</f>
        <v>38.145054210229887</v>
      </c>
      <c r="R708" s="9">
        <f>I708-Results!$E$5*H708</f>
        <v>37.441277379416846</v>
      </c>
      <c r="S708" s="9" cm="1">
        <f t="array" ref="S708">SUMPRODUCT(J708:O708,TRANSPOSE(AW$28:AW$33))+$AI$20-$AH$26</f>
        <v>23.460585528177972</v>
      </c>
      <c r="T708" s="9">
        <f>SUMPRODUCT(J708:O708,Results!K$9:P$9)</f>
        <v>39.535330959675306</v>
      </c>
      <c r="U708" s="9">
        <f>SUMPRODUCT(J708:O708,Results!K$9:P$9)+$AI$20-$AH$31</f>
        <v>37.953102238602156</v>
      </c>
      <c r="V708" s="9">
        <f t="shared" si="174"/>
        <v>-9.6696596991528381</v>
      </c>
      <c r="W708" s="9">
        <f t="shared" si="176"/>
        <v>-12.593675381512284</v>
      </c>
      <c r="X708" s="9">
        <f t="shared" si="177"/>
        <v>-11.889898550699243</v>
      </c>
      <c r="Y708" s="9">
        <f t="shared" si="178"/>
        <v>2.0907933005396302</v>
      </c>
      <c r="Z708" s="9">
        <f t="shared" si="179"/>
        <v>-7.1908445983725287</v>
      </c>
      <c r="AA708" s="9">
        <f t="shared" si="180"/>
        <v>-12.401723409884553</v>
      </c>
      <c r="AC708" s="9">
        <v>-12.598916387062062</v>
      </c>
      <c r="AD708" s="9">
        <v>-12.598916387062062</v>
      </c>
      <c r="AE708" s="9">
        <f t="shared" si="181"/>
        <v>-12.598916387062062</v>
      </c>
      <c r="AF708" s="9">
        <f t="shared" ca="1" si="175"/>
        <v>9.2619756026997346E-2</v>
      </c>
    </row>
    <row r="709" spans="1:32">
      <c r="A709" s="6">
        <v>1.6873046597374675</v>
      </c>
      <c r="B709" s="6">
        <v>6.7528429427152341</v>
      </c>
      <c r="C709" s="6">
        <v>-1.0870338817629255</v>
      </c>
      <c r="D709" s="6">
        <v>7.5843845467239976</v>
      </c>
      <c r="E709" s="6">
        <v>2.3152083942587161</v>
      </c>
      <c r="F709" s="6">
        <v>-0.48425657924339904</v>
      </c>
      <c r="G709" s="6">
        <v>1.3172800732861232</v>
      </c>
      <c r="H709" s="6">
        <v>-1.0837617458410853</v>
      </c>
      <c r="I709" s="40">
        <f>SUMPRODUCT(J709:O709,Results!B$12:G$12)+Results!$E$5*H709-AD709+AE709</f>
        <v>33.335257013310517</v>
      </c>
      <c r="J709" s="9">
        <f>SUMPRODUCT($A709:$F709,Results!$B$15:$G$15)</f>
        <v>-6.7743394693286607</v>
      </c>
      <c r="K709" s="9">
        <f>SUMPRODUCT($A709:$F709,Results!$B$16:$G$16)</f>
        <v>-12.382759154051795</v>
      </c>
      <c r="L709" s="9">
        <f>SUMPRODUCT($A709:$F709,Results!$B$17:$G$17)</f>
        <v>17.092578784904859</v>
      </c>
      <c r="M709" s="9">
        <f>SUMPRODUCT($A709:$F709,Results!$B$18:$G$18)</f>
        <v>14.025349288751423</v>
      </c>
      <c r="N709" s="9">
        <f>SUMPRODUCT($A709:$F709,Results!$B$19:$G$19)</f>
        <v>-6.6021511737497445</v>
      </c>
      <c r="O709" s="9">
        <f>SUMPRODUCT($A709:$F709,Results!$B$20:$G$20)</f>
        <v>34.677640988357652</v>
      </c>
      <c r="P709" s="9" cm="1">
        <f t="array" ref="P709">SUMPRODUCT(J709:O709,TRANSPOSE(BQ$20:BQ$25))+$AI$20-$BQ$27</f>
        <v>29.55914106712067</v>
      </c>
      <c r="Q709" s="27" cm="1">
        <f t="array" ref="Q709">SUMPRODUCT(J709:O709,TRANSPOSE(EX$20:EX$25))+$AI$20-$EX$27</f>
        <v>38.33702344596108</v>
      </c>
      <c r="R709" s="9">
        <f>I709-Results!$E$5*H709</f>
        <v>39.837827488357028</v>
      </c>
      <c r="S709" s="9" cm="1">
        <f t="array" ref="S709">SUMPRODUCT(J709:O709,TRANSPOSE(AW$28:AW$33))+$AI$20-$AH$26</f>
        <v>12.992087341147311</v>
      </c>
      <c r="T709" s="9">
        <f>SUMPRODUCT(J709:O709,Results!K$9:P$9)</f>
        <v>40.72144263046561</v>
      </c>
      <c r="U709" s="9">
        <f>SUMPRODUCT(J709:O709,Results!K$9:P$9)+$AI$20-$AH$31</f>
        <v>39.139213909392453</v>
      </c>
      <c r="V709" s="9">
        <f t="shared" si="174"/>
        <v>3.7761159461898473</v>
      </c>
      <c r="W709" s="9">
        <f t="shared" si="176"/>
        <v>-5.0017664326505624</v>
      </c>
      <c r="X709" s="9">
        <f t="shared" si="177"/>
        <v>-6.502570475046511</v>
      </c>
      <c r="Y709" s="9">
        <f t="shared" si="178"/>
        <v>20.343169672163206</v>
      </c>
      <c r="Z709" s="9">
        <f t="shared" si="179"/>
        <v>0.59303358622038616</v>
      </c>
      <c r="AA709" s="9">
        <f t="shared" si="180"/>
        <v>-5.8039568960819352</v>
      </c>
      <c r="AC709" s="9">
        <v>-5.0680918391512719</v>
      </c>
      <c r="AD709" s="9">
        <v>-5.0680918391512719</v>
      </c>
      <c r="AE709" s="9">
        <f t="shared" si="181"/>
        <v>-5.0680918391512719</v>
      </c>
      <c r="AF709" s="9">
        <f t="shared" ca="1" si="175"/>
        <v>0.86465033771395861</v>
      </c>
    </row>
    <row r="710" spans="1:32">
      <c r="A710" s="6">
        <v>5.8330143879391976</v>
      </c>
      <c r="B710" s="6">
        <v>8.1189762560942391</v>
      </c>
      <c r="C710" s="6">
        <v>1.9162777424299871</v>
      </c>
      <c r="D710" s="6">
        <v>5.0030140216882062</v>
      </c>
      <c r="E710" s="6">
        <v>1.2448363754904295</v>
      </c>
      <c r="F710" s="6">
        <v>-2.4879374872969877</v>
      </c>
      <c r="G710" s="6">
        <v>9.2001428398371292</v>
      </c>
      <c r="H710" s="6">
        <v>6.7991010207099212</v>
      </c>
      <c r="I710" s="40">
        <f>SUMPRODUCT(J710:O710,Results!B$12:G$12)+Results!$E$5*H710-AD710+AE710</f>
        <v>74.146555644696292</v>
      </c>
      <c r="J710" s="9">
        <f>SUMPRODUCT($A710:$F710,Results!$B$15:$G$15)</f>
        <v>6.6712695243181139</v>
      </c>
      <c r="K710" s="9">
        <f>SUMPRODUCT($A710:$F710,Results!$B$16:$G$16)</f>
        <v>-30.212117501042961</v>
      </c>
      <c r="L710" s="9">
        <f>SUMPRODUCT($A710:$F710,Results!$B$17:$G$17)</f>
        <v>1.2892723302782358</v>
      </c>
      <c r="M710" s="9">
        <f>SUMPRODUCT($A710:$F710,Results!$B$18:$G$18)</f>
        <v>4.0911630296672872</v>
      </c>
      <c r="N710" s="9">
        <f>SUMPRODUCT($A710:$F710,Results!$B$19:$G$19)</f>
        <v>-8.6738982566476945</v>
      </c>
      <c r="O710" s="9">
        <f>SUMPRODUCT($A710:$F710,Results!$B$20:$G$20)</f>
        <v>43.471617778564138</v>
      </c>
      <c r="P710" s="9" cm="1">
        <f t="array" ref="P710">SUMPRODUCT(J710:O710,TRANSPOSE(BQ$20:BQ$25))+$AI$20-$BQ$27</f>
        <v>23.270716600819661</v>
      </c>
      <c r="Q710" s="27" cm="1">
        <f t="array" ref="Q710">SUMPRODUCT(J710:O710,TRANSPOSE(EX$20:EX$25))+$AI$20-$EX$27</f>
        <v>29.689217940292444</v>
      </c>
      <c r="R710" s="9">
        <f>I710-Results!$E$5*H710</f>
        <v>33.351949520436762</v>
      </c>
      <c r="S710" s="9" cm="1">
        <f t="array" ref="S710">SUMPRODUCT(J710:O710,TRANSPOSE(AW$28:AW$33))+$AI$20-$AH$26</f>
        <v>22.51085368378336</v>
      </c>
      <c r="T710" s="9">
        <f>SUMPRODUCT(J710:O710,Results!K$9:P$9)</f>
        <v>33.406889519169042</v>
      </c>
      <c r="U710" s="9">
        <f>SUMPRODUCT(J710:O710,Results!K$9:P$9)+$AI$20-$AH$31</f>
        <v>31.824660798095891</v>
      </c>
      <c r="V710" s="9">
        <f t="shared" si="174"/>
        <v>50.875839043876631</v>
      </c>
      <c r="W710" s="9">
        <f t="shared" si="176"/>
        <v>44.457337704403848</v>
      </c>
      <c r="X710" s="9">
        <f t="shared" si="177"/>
        <v>40.794606124259531</v>
      </c>
      <c r="Y710" s="9">
        <f t="shared" si="178"/>
        <v>51.635701960912932</v>
      </c>
      <c r="Z710" s="9">
        <f t="shared" si="179"/>
        <v>41.404332217606161</v>
      </c>
      <c r="AA710" s="9">
        <f t="shared" si="180"/>
        <v>42.321894846600401</v>
      </c>
      <c r="AC710" s="9">
        <v>44.37660408684895</v>
      </c>
      <c r="AD710" s="9">
        <v>44.37660408684895</v>
      </c>
      <c r="AE710" s="9">
        <f t="shared" si="181"/>
        <v>44.37660408684895</v>
      </c>
      <c r="AF710" s="9">
        <f t="shared" ca="1" si="175"/>
        <v>0.84309359442553133</v>
      </c>
    </row>
    <row r="711" spans="1:32">
      <c r="A711" s="6">
        <v>3.6799956035302683</v>
      </c>
      <c r="B711" s="6">
        <v>2.6776403144937997</v>
      </c>
      <c r="C711" s="6">
        <v>2.4147703883546456</v>
      </c>
      <c r="D711" s="6">
        <v>4.2643583280328485</v>
      </c>
      <c r="E711" s="6">
        <v>1.9161990266842368</v>
      </c>
      <c r="F711" s="6">
        <v>-1.1370521556621154</v>
      </c>
      <c r="G711" s="6">
        <v>-0.63653859909112853</v>
      </c>
      <c r="H711" s="6">
        <v>-3.037580418218337</v>
      </c>
      <c r="I711" s="40">
        <f>SUMPRODUCT(J711:O711,Results!B$12:G$12)+Results!$E$5*H711-AD711+AE711</f>
        <v>22.909019358746736</v>
      </c>
      <c r="J711" s="9">
        <f>SUMPRODUCT($A711:$F711,Results!$B$15:$G$15)</f>
        <v>15.695526050372678</v>
      </c>
      <c r="K711" s="9">
        <f>SUMPRODUCT($A711:$F711,Results!$B$16:$G$16)</f>
        <v>-16.886662381984731</v>
      </c>
      <c r="L711" s="9">
        <f>SUMPRODUCT($A711:$F711,Results!$B$17:$G$17)</f>
        <v>2.7376069988291238</v>
      </c>
      <c r="M711" s="9">
        <f>SUMPRODUCT($A711:$F711,Results!$B$18:$G$18)</f>
        <v>-2.6889406712959953</v>
      </c>
      <c r="N711" s="9">
        <f>SUMPRODUCT($A711:$F711,Results!$B$19:$G$19)</f>
        <v>-13.702040118714743</v>
      </c>
      <c r="O711" s="9">
        <f>SUMPRODUCT($A711:$F711,Results!$B$20:$G$20)</f>
        <v>24.021395533992767</v>
      </c>
      <c r="P711" s="9" cm="1">
        <f t="array" ref="P711">SUMPRODUCT(J711:O711,TRANSPOSE(BQ$20:BQ$25))+$AI$20-$BQ$27</f>
        <v>32.142896867152849</v>
      </c>
      <c r="Q711" s="27" cm="1">
        <f t="array" ref="Q711">SUMPRODUCT(J711:O711,TRANSPOSE(EX$20:EX$25))+$AI$20-$EX$27</f>
        <v>39.670628371294185</v>
      </c>
      <c r="R711" s="9">
        <f>I711-Results!$E$5*H711</f>
        <v>41.134501868056759</v>
      </c>
      <c r="S711" s="9" cm="1">
        <f t="array" ref="S711">SUMPRODUCT(J711:O711,TRANSPOSE(AW$28:AW$33))+$AI$20-$AH$26</f>
        <v>30.798889694898477</v>
      </c>
      <c r="T711" s="9">
        <f>SUMPRODUCT(J711:O711,Results!K$9:P$9)</f>
        <v>41.648987980364879</v>
      </c>
      <c r="U711" s="9">
        <f>SUMPRODUCT(J711:O711,Results!K$9:P$9)+$AI$20-$AH$31</f>
        <v>40.066759259291729</v>
      </c>
      <c r="V711" s="9">
        <f t="shared" si="174"/>
        <v>-9.2338775084061133</v>
      </c>
      <c r="W711" s="9">
        <f t="shared" si="176"/>
        <v>-16.761609012547449</v>
      </c>
      <c r="X711" s="9">
        <f t="shared" si="177"/>
        <v>-18.225482509310023</v>
      </c>
      <c r="Y711" s="9">
        <f t="shared" si="178"/>
        <v>-7.8898703361517413</v>
      </c>
      <c r="Z711" s="9">
        <f t="shared" si="179"/>
        <v>-9.8332040683433952</v>
      </c>
      <c r="AA711" s="9">
        <f t="shared" si="180"/>
        <v>-17.157739900544993</v>
      </c>
      <c r="AC711" s="9">
        <v>-16.816594618855515</v>
      </c>
      <c r="AD711" s="9">
        <v>-16.816594618855515</v>
      </c>
      <c r="AE711" s="9">
        <f t="shared" si="181"/>
        <v>-16.816594618855515</v>
      </c>
      <c r="AF711" s="9">
        <f t="shared" ca="1" si="175"/>
        <v>0.67009319979088156</v>
      </c>
    </row>
    <row r="712" spans="1:32">
      <c r="A712" s="6">
        <v>5.2481836787026852</v>
      </c>
      <c r="B712" s="6">
        <v>3.0947642691435462</v>
      </c>
      <c r="C712" s="6">
        <v>4.5276385189616963</v>
      </c>
      <c r="D712" s="6">
        <v>-0.28380724097432919</v>
      </c>
      <c r="E712" s="6">
        <v>-1.7722454491147113</v>
      </c>
      <c r="F712" s="6">
        <v>-0.66965872732223286</v>
      </c>
      <c r="G712" s="6">
        <v>7.5455091239300609</v>
      </c>
      <c r="H712" s="6">
        <v>5.144467304802852</v>
      </c>
      <c r="I712" s="40">
        <f>SUMPRODUCT(J712:O712,Results!B$12:G$12)+Results!$E$5*H712-AD712+AE712</f>
        <v>18.197748458763243</v>
      </c>
      <c r="J712" s="9">
        <f>SUMPRODUCT($A712:$F712,Results!$B$15:$G$15)</f>
        <v>12.311559099025001</v>
      </c>
      <c r="K712" s="9">
        <f>SUMPRODUCT($A712:$F712,Results!$B$16:$G$16)</f>
        <v>-25.593157403290775</v>
      </c>
      <c r="L712" s="9">
        <f>SUMPRODUCT($A712:$F712,Results!$B$17:$G$17)</f>
        <v>-14.903508100752614</v>
      </c>
      <c r="M712" s="9">
        <f>SUMPRODUCT($A712:$F712,Results!$B$18:$G$18)</f>
        <v>-7.6662125698438306</v>
      </c>
      <c r="N712" s="9">
        <f>SUMPRODUCT($A712:$F712,Results!$B$19:$G$19)</f>
        <v>-6.1418152073770509</v>
      </c>
      <c r="O712" s="9">
        <f>SUMPRODUCT($A712:$F712,Results!$B$20:$G$20)</f>
        <v>16.154111378511381</v>
      </c>
      <c r="P712" s="9" cm="1">
        <f t="array" ref="P712">SUMPRODUCT(J712:O712,TRANSPOSE(BQ$20:BQ$25))+$AI$20-$BQ$27</f>
        <v>-10.505180856290057</v>
      </c>
      <c r="Q712" s="27" cm="1">
        <f t="array" ref="Q712">SUMPRODUCT(J712:O712,TRANSPOSE(EX$20:EX$25))+$AI$20-$EX$27</f>
        <v>-15.233952112214403</v>
      </c>
      <c r="R712" s="9">
        <f>I712-Results!$E$5*H712</f>
        <v>-12.669055370053869</v>
      </c>
      <c r="S712" s="9" cm="1">
        <f t="array" ref="S712">SUMPRODUCT(J712:O712,TRANSPOSE(AW$28:AW$33))+$AI$20-$AH$26</f>
        <v>9.5969661345098274</v>
      </c>
      <c r="T712" s="9">
        <f>SUMPRODUCT(J712:O712,Results!K$9:P$9)</f>
        <v>-13.426376604674374</v>
      </c>
      <c r="U712" s="9">
        <f>SUMPRODUCT(J712:O712,Results!K$9:P$9)+$AI$20-$AH$31</f>
        <v>-15.008605325747531</v>
      </c>
      <c r="V712" s="9">
        <f t="shared" si="174"/>
        <v>28.7029293150533</v>
      </c>
      <c r="W712" s="9">
        <f t="shared" si="176"/>
        <v>33.431700570977647</v>
      </c>
      <c r="X712" s="9">
        <f t="shared" si="177"/>
        <v>30.866803828817112</v>
      </c>
      <c r="Y712" s="9">
        <f t="shared" si="178"/>
        <v>8.6007823242534158</v>
      </c>
      <c r="Z712" s="9">
        <f t="shared" si="179"/>
        <v>-14.544474968326888</v>
      </c>
      <c r="AA712" s="9">
        <f t="shared" si="180"/>
        <v>33.206353784510775</v>
      </c>
      <c r="AC712" s="9">
        <v>33.428551576699412</v>
      </c>
      <c r="AD712" s="9">
        <v>33.428551576699412</v>
      </c>
      <c r="AE712" s="9">
        <f t="shared" si="181"/>
        <v>33.428551576699412</v>
      </c>
      <c r="AF712" s="9">
        <f t="shared" ca="1" si="175"/>
        <v>0.58627409684870724</v>
      </c>
    </row>
    <row r="713" spans="1:32">
      <c r="A713" s="6">
        <v>-2.2053067320775015</v>
      </c>
      <c r="B713" s="6">
        <v>5.7877092964429186</v>
      </c>
      <c r="C713" s="6">
        <v>11.53571535530979</v>
      </c>
      <c r="D713" s="6">
        <v>-1.5082834106832388</v>
      </c>
      <c r="E713" s="6">
        <v>0.56492293399362037</v>
      </c>
      <c r="F713" s="6">
        <v>-0.56343086811014853</v>
      </c>
      <c r="G713" s="6">
        <v>0.12797502481878337</v>
      </c>
      <c r="H713" s="6">
        <v>-2.2730667943084253</v>
      </c>
      <c r="I713" s="40">
        <f>SUMPRODUCT(J713:O713,Results!B$12:G$12)+Results!$E$5*H713-AD713+AE713</f>
        <v>-25.637263976452289</v>
      </c>
      <c r="J713" s="9">
        <f>SUMPRODUCT($A713:$F713,Results!$B$15:$G$15)</f>
        <v>2.0180265806376063</v>
      </c>
      <c r="K713" s="9">
        <f>SUMPRODUCT($A713:$F713,Results!$B$16:$G$16)</f>
        <v>-11.417501840938709</v>
      </c>
      <c r="L713" s="9">
        <f>SUMPRODUCT($A713:$F713,Results!$B$17:$G$17)</f>
        <v>7.6477161951010437</v>
      </c>
      <c r="M713" s="9">
        <f>SUMPRODUCT($A713:$F713,Results!$B$18:$G$18)</f>
        <v>-22.984611277171378</v>
      </c>
      <c r="N713" s="9">
        <f>SUMPRODUCT($A713:$F713,Results!$B$19:$G$19)</f>
        <v>-35.189723056372543</v>
      </c>
      <c r="O713" s="9">
        <f>SUMPRODUCT($A713:$F713,Results!$B$20:$G$20)</f>
        <v>-10.038817992176488</v>
      </c>
      <c r="P713" s="9" cm="1">
        <f t="array" ref="P713">SUMPRODUCT(J713:O713,TRANSPOSE(BQ$20:BQ$25))+$AI$20-$BQ$27</f>
        <v>-4.3170850589477894</v>
      </c>
      <c r="Q713" s="27" cm="1">
        <f t="array" ref="Q713">SUMPRODUCT(J713:O713,TRANSPOSE(EX$20:EX$25))+$AI$20-$EX$27</f>
        <v>-15.269715480233589</v>
      </c>
      <c r="R713" s="9">
        <f>I713-Results!$E$5*H713</f>
        <v>-11.998863210601737</v>
      </c>
      <c r="S713" s="9" cm="1">
        <f t="array" ref="S713">SUMPRODUCT(J713:O713,TRANSPOSE(AW$28:AW$33))+$AI$20-$AH$26</f>
        <v>40.83578934472844</v>
      </c>
      <c r="T713" s="9">
        <f>SUMPRODUCT(J713:O713,Results!K$9:P$9)</f>
        <v>-12.049871704941474</v>
      </c>
      <c r="U713" s="9">
        <f>SUMPRODUCT(J713:O713,Results!K$9:P$9)+$AI$20-$AH$31</f>
        <v>-13.632100426014631</v>
      </c>
      <c r="V713" s="9">
        <f t="shared" si="174"/>
        <v>-21.320178917504499</v>
      </c>
      <c r="W713" s="9">
        <f t="shared" si="176"/>
        <v>-10.367548496218699</v>
      </c>
      <c r="X713" s="9">
        <f t="shared" si="177"/>
        <v>-13.638400765850552</v>
      </c>
      <c r="Y713" s="9">
        <f t="shared" si="178"/>
        <v>-66.473053321180728</v>
      </c>
      <c r="Z713" s="9">
        <f t="shared" si="179"/>
        <v>-58.37948740354242</v>
      </c>
      <c r="AA713" s="9">
        <f t="shared" si="180"/>
        <v>-12.005163550437658</v>
      </c>
      <c r="AC713" s="9">
        <v>-10.391827273745871</v>
      </c>
      <c r="AD713" s="9">
        <v>-10.391827273745871</v>
      </c>
      <c r="AE713" s="9">
        <f t="shared" si="181"/>
        <v>-10.391827273745871</v>
      </c>
      <c r="AF713" s="9">
        <f t="shared" ca="1" si="175"/>
        <v>1.8274598350565996E-2</v>
      </c>
    </row>
    <row r="714" spans="1:32">
      <c r="A714" s="6">
        <v>0.82074187116558917</v>
      </c>
      <c r="B714" s="6">
        <v>8.1036556717423345</v>
      </c>
      <c r="C714" s="6">
        <v>0.80401912938141562</v>
      </c>
      <c r="D714" s="6">
        <v>-1.28585825910591</v>
      </c>
      <c r="E714" s="6">
        <v>3.406215096081052</v>
      </c>
      <c r="F714" s="6">
        <v>1.1783643600498765</v>
      </c>
      <c r="G714" s="6">
        <v>1.9155517672183227</v>
      </c>
      <c r="H714" s="6">
        <v>-0.48549005190888583</v>
      </c>
      <c r="I714" s="40">
        <f>SUMPRODUCT(J714:O714,Results!B$12:G$12)+Results!$E$5*H714-AD714+AE714</f>
        <v>19.446366705520745</v>
      </c>
      <c r="J714" s="9">
        <f>SUMPRODUCT($A714:$F714,Results!$B$15:$G$15)</f>
        <v>-0.56192788265048943</v>
      </c>
      <c r="K714" s="9">
        <f>SUMPRODUCT($A714:$F714,Results!$B$16:$G$16)</f>
        <v>-10.111893227015162</v>
      </c>
      <c r="L714" s="9">
        <f>SUMPRODUCT($A714:$F714,Results!$B$17:$G$17)</f>
        <v>18.143333681434271</v>
      </c>
      <c r="M714" s="9">
        <f>SUMPRODUCT($A714:$F714,Results!$B$18:$G$18)</f>
        <v>1.8498465542326525</v>
      </c>
      <c r="N714" s="9">
        <f>SUMPRODUCT($A714:$F714,Results!$B$19:$G$19)</f>
        <v>-6.0546487499009674</v>
      </c>
      <c r="O714" s="9">
        <f>SUMPRODUCT($A714:$F714,Results!$B$20:$G$20)</f>
        <v>12.398948046860099</v>
      </c>
      <c r="P714" s="9" cm="1">
        <f t="array" ref="P714">SUMPRODUCT(J714:O714,TRANSPOSE(BQ$20:BQ$25))+$AI$20-$BQ$27</f>
        <v>20.697053174576958</v>
      </c>
      <c r="Q714" s="27" cm="1">
        <f t="array" ref="Q714">SUMPRODUCT(J714:O714,TRANSPOSE(EX$20:EX$25))+$AI$20-$EX$27</f>
        <v>20.05938370650189</v>
      </c>
      <c r="R714" s="9">
        <f>I714-Results!$E$5*H714</f>
        <v>22.359307016974061</v>
      </c>
      <c r="S714" s="9" cm="1">
        <f t="array" ref="S714">SUMPRODUCT(J714:O714,TRANSPOSE(AW$28:AW$33))+$AI$20-$AH$26</f>
        <v>17.011877079771445</v>
      </c>
      <c r="T714" s="9">
        <f>SUMPRODUCT(J714:O714,Results!K$9:P$9)</f>
        <v>24.144437451051573</v>
      </c>
      <c r="U714" s="9">
        <f>SUMPRODUCT(J714:O714,Results!K$9:P$9)+$AI$20-$AH$31</f>
        <v>22.562208729978416</v>
      </c>
      <c r="V714" s="9">
        <f t="shared" si="174"/>
        <v>-1.2506864690562125</v>
      </c>
      <c r="W714" s="9">
        <f t="shared" si="176"/>
        <v>-0.61301700098114509</v>
      </c>
      <c r="X714" s="9">
        <f t="shared" si="177"/>
        <v>-2.9129403114533154</v>
      </c>
      <c r="Y714" s="9">
        <f t="shared" si="178"/>
        <v>2.4344896257493005</v>
      </c>
      <c r="Z714" s="9">
        <f t="shared" si="179"/>
        <v>-13.295856721569386</v>
      </c>
      <c r="AA714" s="9">
        <f t="shared" si="180"/>
        <v>-3.1158420244576703</v>
      </c>
      <c r="AC714" s="9">
        <v>-0.65362498702594962</v>
      </c>
      <c r="AD714" s="9">
        <v>-0.65362498702594962</v>
      </c>
      <c r="AE714" s="9">
        <f t="shared" si="181"/>
        <v>-0.65362498702594962</v>
      </c>
      <c r="AF714" s="9">
        <f t="shared" ca="1" si="175"/>
        <v>0.17052259911967826</v>
      </c>
    </row>
    <row r="715" spans="1:32">
      <c r="A715" s="6">
        <v>1.1012788660202557</v>
      </c>
      <c r="B715" s="6">
        <v>7.1820484785699019</v>
      </c>
      <c r="C715" s="6">
        <v>2.7503597595682328</v>
      </c>
      <c r="D715" s="6">
        <v>5.4889840945320376</v>
      </c>
      <c r="E715" s="6">
        <v>0.82415532267000624</v>
      </c>
      <c r="F715" s="6">
        <v>5.7882226937335002</v>
      </c>
      <c r="G715" s="6">
        <v>-2.7003041580900637</v>
      </c>
      <c r="H715" s="6">
        <v>-5.1013459772172727</v>
      </c>
      <c r="I715" s="40">
        <f>SUMPRODUCT(J715:O715,Results!B$12:G$12)+Results!$E$5*H715-AD715+AE715</f>
        <v>-30.774578772027542</v>
      </c>
      <c r="J715" s="9">
        <f>SUMPRODUCT($A715:$F715,Results!$B$15:$G$15)</f>
        <v>-6.681133483320191</v>
      </c>
      <c r="K715" s="9">
        <f>SUMPRODUCT($A715:$F715,Results!$B$16:$G$16)</f>
        <v>-14.417362907790805</v>
      </c>
      <c r="L715" s="9">
        <f>SUMPRODUCT($A715:$F715,Results!$B$17:$G$17)</f>
        <v>20.108815190290517</v>
      </c>
      <c r="M715" s="9">
        <f>SUMPRODUCT($A715:$F715,Results!$B$18:$G$18)</f>
        <v>10.240821708091064</v>
      </c>
      <c r="N715" s="9">
        <f>SUMPRODUCT($A715:$F715,Results!$B$19:$G$19)</f>
        <v>-12.225418889150466</v>
      </c>
      <c r="O715" s="9">
        <f>SUMPRODUCT($A715:$F715,Results!$B$20:$G$20)</f>
        <v>16.353329959611536</v>
      </c>
      <c r="P715" s="9" cm="1">
        <f t="array" ref="P715">SUMPRODUCT(J715:O715,TRANSPOSE(BQ$20:BQ$25))+$AI$20-$BQ$27</f>
        <v>12.035726820923323</v>
      </c>
      <c r="Q715" s="27" cm="1">
        <f t="array" ref="Q715">SUMPRODUCT(J715:O715,TRANSPOSE(EX$20:EX$25))+$AI$20-$EX$27</f>
        <v>0.24782949836271939</v>
      </c>
      <c r="R715" s="9">
        <f>I715-Results!$E$5*H715</f>
        <v>-0.16650290872390627</v>
      </c>
      <c r="S715" s="9" cm="1">
        <f t="array" ref="S715">SUMPRODUCT(J715:O715,TRANSPOSE(AW$28:AW$33))+$AI$20-$AH$26</f>
        <v>14.720803414170597</v>
      </c>
      <c r="T715" s="9">
        <f>SUMPRODUCT(J715:O715,Results!K$9:P$9)</f>
        <v>1.6692227991787263</v>
      </c>
      <c r="U715" s="9">
        <f>SUMPRODUCT(J715:O715,Results!K$9:P$9)+$AI$20-$AH$31</f>
        <v>8.6994078105568917E-2</v>
      </c>
      <c r="V715" s="9">
        <f t="shared" si="174"/>
        <v>-42.810305592950868</v>
      </c>
      <c r="W715" s="9">
        <f t="shared" si="176"/>
        <v>-31.022408270390262</v>
      </c>
      <c r="X715" s="9">
        <f t="shared" si="177"/>
        <v>-30.608075863303636</v>
      </c>
      <c r="Y715" s="9">
        <f t="shared" si="178"/>
        <v>-45.495382186198142</v>
      </c>
      <c r="Z715" s="9">
        <f t="shared" si="179"/>
        <v>-63.516802199117677</v>
      </c>
      <c r="AA715" s="9">
        <f t="shared" si="180"/>
        <v>-30.861572850133111</v>
      </c>
      <c r="AC715" s="9">
        <v>-30.963971717040426</v>
      </c>
      <c r="AD715" s="9">
        <v>-30.963971717040426</v>
      </c>
      <c r="AE715" s="9">
        <f t="shared" si="181"/>
        <v>-30.963971717040426</v>
      </c>
      <c r="AF715" s="9">
        <f t="shared" ca="1" si="175"/>
        <v>0.68897284467247133</v>
      </c>
    </row>
    <row r="716" spans="1:32">
      <c r="A716" s="6">
        <v>3.0811078050635081</v>
      </c>
      <c r="B716" s="6">
        <v>6.9610838848049594</v>
      </c>
      <c r="C716" s="6">
        <v>0.57545262592886093</v>
      </c>
      <c r="D716" s="6">
        <v>-0.12241353903098369</v>
      </c>
      <c r="E716" s="6">
        <v>0.75365811424483564</v>
      </c>
      <c r="F716" s="6">
        <v>8.3317066433545399</v>
      </c>
      <c r="G716" s="6">
        <v>-0.42694093082779538</v>
      </c>
      <c r="H716" s="6">
        <v>-2.8279827499550039</v>
      </c>
      <c r="I716" s="40">
        <f>SUMPRODUCT(J716:O716,Results!B$12:G$12)+Results!$E$5*H716-AD716+AE716</f>
        <v>-32.2971509456615</v>
      </c>
      <c r="J716" s="9">
        <f>SUMPRODUCT($A716:$F716,Results!$B$15:$G$15)</f>
        <v>-4.1919232188923239E-2</v>
      </c>
      <c r="K716" s="9">
        <f>SUMPRODUCT($A716:$F716,Results!$B$16:$G$16)</f>
        <v>-16.16667229572645</v>
      </c>
      <c r="L716" s="9">
        <f>SUMPRODUCT($A716:$F716,Results!$B$17:$G$17)</f>
        <v>15.056895933522021</v>
      </c>
      <c r="M716" s="9">
        <f>SUMPRODUCT($A716:$F716,Results!$B$18:$G$18)</f>
        <v>10.629446516334635</v>
      </c>
      <c r="N716" s="9">
        <f>SUMPRODUCT($A716:$F716,Results!$B$19:$G$19)</f>
        <v>1.5887276662165513</v>
      </c>
      <c r="O716" s="9">
        <f>SUMPRODUCT($A716:$F716,Results!$B$20:$G$20)</f>
        <v>8.8655189253808011</v>
      </c>
      <c r="P716" s="9" cm="1">
        <f t="array" ref="P716">SUMPRODUCT(J716:O716,TRANSPOSE(BQ$20:BQ$25))+$AI$20-$BQ$27</f>
        <v>3.452778754895057</v>
      </c>
      <c r="Q716" s="27" cm="1">
        <f t="array" ref="Q716">SUMPRODUCT(J716:O716,TRANSPOSE(EX$20:EX$25))+$AI$20-$EX$27</f>
        <v>-14.457695451466602</v>
      </c>
      <c r="R716" s="9">
        <f>I716-Results!$E$5*H716</f>
        <v>-15.329254445931475</v>
      </c>
      <c r="S716" s="9" cm="1">
        <f t="array" ref="S716">SUMPRODUCT(J716:O716,TRANSPOSE(AW$28:AW$33))+$AI$20-$AH$26</f>
        <v>1.9554210748780463</v>
      </c>
      <c r="T716" s="9">
        <f>SUMPRODUCT(J716:O716,Results!K$9:P$9)</f>
        <v>-12.746709824388422</v>
      </c>
      <c r="U716" s="9">
        <f>SUMPRODUCT(J716:O716,Results!K$9:P$9)+$AI$20-$AH$31</f>
        <v>-14.328938545461579</v>
      </c>
      <c r="V716" s="9">
        <f t="shared" si="174"/>
        <v>-35.749929700556557</v>
      </c>
      <c r="W716" s="9">
        <f t="shared" si="176"/>
        <v>-17.839455494194898</v>
      </c>
      <c r="X716" s="9">
        <f t="shared" si="177"/>
        <v>-16.967896499730024</v>
      </c>
      <c r="Y716" s="9">
        <f t="shared" si="178"/>
        <v>-34.252572020539546</v>
      </c>
      <c r="Z716" s="9">
        <f t="shared" si="179"/>
        <v>-65.039374372751638</v>
      </c>
      <c r="AA716" s="9">
        <f t="shared" si="180"/>
        <v>-17.968212400199921</v>
      </c>
      <c r="AC716" s="9">
        <v>-17.733336860553042</v>
      </c>
      <c r="AD716" s="9">
        <v>-17.733336860553042</v>
      </c>
      <c r="AE716" s="9">
        <f t="shared" si="181"/>
        <v>-17.733336860553042</v>
      </c>
      <c r="AF716" s="9">
        <f t="shared" ca="1" si="175"/>
        <v>0.19730634421546323</v>
      </c>
    </row>
    <row r="717" spans="1:32">
      <c r="A717" s="6">
        <v>1.0113379860025775</v>
      </c>
      <c r="B717" s="6">
        <v>-0.20262003839537335</v>
      </c>
      <c r="C717" s="6">
        <v>-0.72460762414553148</v>
      </c>
      <c r="D717" s="6">
        <v>2.991435215242181</v>
      </c>
      <c r="E717" s="6">
        <v>0.96788582204738116</v>
      </c>
      <c r="F717" s="6">
        <v>2.2808945590882979</v>
      </c>
      <c r="G717" s="6">
        <v>1.8618050380594839</v>
      </c>
      <c r="H717" s="6">
        <v>-0.53923678106772455</v>
      </c>
      <c r="I717" s="40">
        <f>SUMPRODUCT(J717:O717,Results!B$12:G$12)+Results!$E$5*H717-AD717+AE717</f>
        <v>13.725621087063512</v>
      </c>
      <c r="J717" s="9">
        <f>SUMPRODUCT($A717:$F717,Results!$B$15:$G$15)</f>
        <v>5.1811187527060927</v>
      </c>
      <c r="K717" s="9">
        <f>SUMPRODUCT($A717:$F717,Results!$B$16:$G$16)</f>
        <v>-1.7787253544453867</v>
      </c>
      <c r="L717" s="9">
        <f>SUMPRODUCT($A717:$F717,Results!$B$17:$G$17)</f>
        <v>6.4855452034897674</v>
      </c>
      <c r="M717" s="9">
        <f>SUMPRODUCT($A717:$F717,Results!$B$18:$G$18)</f>
        <v>4.9851847532054689</v>
      </c>
      <c r="N717" s="9">
        <f>SUMPRODUCT($A717:$F717,Results!$B$19:$G$19)</f>
        <v>-2.179012062952753</v>
      </c>
      <c r="O717" s="9">
        <f>SUMPRODUCT($A717:$F717,Results!$B$20:$G$20)</f>
        <v>6.5892147151111722</v>
      </c>
      <c r="P717" s="9" cm="1">
        <f t="array" ref="P717">SUMPRODUCT(J717:O717,TRANSPOSE(BQ$20:BQ$25))+$AI$20-$BQ$27</f>
        <v>15.38615793799886</v>
      </c>
      <c r="Q717" s="27" cm="1">
        <f t="array" ref="Q717">SUMPRODUCT(J717:O717,TRANSPOSE(EX$20:EX$25))+$AI$20-$EX$27</f>
        <v>17.929868200586498</v>
      </c>
      <c r="R717" s="9">
        <f>I717-Results!$E$5*H717</f>
        <v>16.961041773469859</v>
      </c>
      <c r="S717" s="9" cm="1">
        <f t="array" ref="S717">SUMPRODUCT(J717:O717,TRANSPOSE(AW$28:AW$33))+$AI$20-$AH$26</f>
        <v>5.2802529096229236</v>
      </c>
      <c r="T717" s="9">
        <f>SUMPRODUCT(J717:O717,Results!K$9:P$9)</f>
        <v>17.920100950023443</v>
      </c>
      <c r="U717" s="9">
        <f>SUMPRODUCT(J717:O717,Results!K$9:P$9)+$AI$20-$AH$31</f>
        <v>16.337872228950289</v>
      </c>
      <c r="V717" s="9">
        <f t="shared" si="174"/>
        <v>-1.6605368509353475</v>
      </c>
      <c r="W717" s="9">
        <f t="shared" si="176"/>
        <v>-4.2042471135229853</v>
      </c>
      <c r="X717" s="9">
        <f t="shared" si="177"/>
        <v>-3.2354206864063464</v>
      </c>
      <c r="Y717" s="9">
        <f t="shared" si="178"/>
        <v>8.4453681774405887</v>
      </c>
      <c r="Z717" s="9">
        <f t="shared" si="179"/>
        <v>-19.016602340026619</v>
      </c>
      <c r="AA717" s="9">
        <f t="shared" si="180"/>
        <v>-2.6122511418867767</v>
      </c>
      <c r="AC717" s="9">
        <v>-4.1938813363686229</v>
      </c>
      <c r="AD717" s="9">
        <v>-4.1938813363686229</v>
      </c>
      <c r="AE717" s="9">
        <f t="shared" si="181"/>
        <v>-4.1938813363686229</v>
      </c>
      <c r="AF717" s="9">
        <f t="shared" ca="1" si="175"/>
        <v>0.77937547777001726</v>
      </c>
    </row>
    <row r="718" spans="1:32">
      <c r="A718" s="6">
        <v>4.1138610969909637</v>
      </c>
      <c r="B718" s="6">
        <v>-2.8384719927042932</v>
      </c>
      <c r="C718" s="6">
        <v>8.4241328255688632</v>
      </c>
      <c r="D718" s="6">
        <v>1.9114369141370104</v>
      </c>
      <c r="E718" s="6">
        <v>1.2752094669425771</v>
      </c>
      <c r="F718" s="6">
        <v>2.4971480920438385</v>
      </c>
      <c r="G718" s="6">
        <v>-1.4615582269567502</v>
      </c>
      <c r="H718" s="6">
        <v>-3.8626000460839585</v>
      </c>
      <c r="I718" s="40">
        <f>SUMPRODUCT(J718:O718,Results!B$12:G$12)+Results!$E$5*H718-AD718+AE718</f>
        <v>7.5492530192053451</v>
      </c>
      <c r="J718" s="9">
        <f>SUMPRODUCT($A718:$F718,Results!$B$15:$G$15)</f>
        <v>39.686325265783054</v>
      </c>
      <c r="K718" s="9">
        <f>SUMPRODUCT($A718:$F718,Results!$B$16:$G$16)</f>
        <v>-17.156692654266127</v>
      </c>
      <c r="L718" s="9">
        <f>SUMPRODUCT($A718:$F718,Results!$B$17:$G$17)</f>
        <v>-4.7595724830191051</v>
      </c>
      <c r="M718" s="9">
        <f>SUMPRODUCT($A718:$F718,Results!$B$18:$G$18)</f>
        <v>-21.58660782191728</v>
      </c>
      <c r="N718" s="9">
        <f>SUMPRODUCT($A718:$F718,Results!$B$19:$G$19)</f>
        <v>-29.623032835025384</v>
      </c>
      <c r="O718" s="9">
        <f>SUMPRODUCT($A718:$F718,Results!$B$20:$G$20)</f>
        <v>-0.2974383527722777</v>
      </c>
      <c r="P718" s="9" cm="1">
        <f t="array" ref="P718">SUMPRODUCT(J718:O718,TRANSPOSE(BQ$20:BQ$25))+$AI$20-$BQ$27</f>
        <v>35.381240619340637</v>
      </c>
      <c r="Q718" s="27" cm="1">
        <f t="array" ref="Q718">SUMPRODUCT(J718:O718,TRANSPOSE(EX$20:EX$25))+$AI$20-$EX$27</f>
        <v>31.56497741698935</v>
      </c>
      <c r="R718" s="9">
        <f>I718-Results!$E$5*H718</f>
        <v>30.724853295709096</v>
      </c>
      <c r="S718" s="9" cm="1">
        <f t="array" ref="S718">SUMPRODUCT(J718:O718,TRANSPOSE(AW$28:AW$33))+$AI$20-$AH$26</f>
        <v>57.526616097491811</v>
      </c>
      <c r="T718" s="9">
        <f>SUMPRODUCT(J718:O718,Results!K$9:P$9)</f>
        <v>31.74732113160638</v>
      </c>
      <c r="U718" s="9">
        <f>SUMPRODUCT(J718:O718,Results!K$9:P$9)+$AI$20-$AH$31</f>
        <v>30.165092410533219</v>
      </c>
      <c r="V718" s="9">
        <f t="shared" si="174"/>
        <v>-27.831987600135292</v>
      </c>
      <c r="W718" s="9">
        <f t="shared" si="176"/>
        <v>-24.015724397784005</v>
      </c>
      <c r="X718" s="9">
        <f t="shared" si="177"/>
        <v>-23.175600276503751</v>
      </c>
      <c r="Y718" s="9">
        <f t="shared" si="178"/>
        <v>-49.977363078286466</v>
      </c>
      <c r="Z718" s="9">
        <f t="shared" si="179"/>
        <v>-25.192970407884786</v>
      </c>
      <c r="AA718" s="9">
        <f t="shared" si="180"/>
        <v>-22.615839391327874</v>
      </c>
      <c r="AC718" s="9">
        <v>-23.982047071835005</v>
      </c>
      <c r="AD718" s="9">
        <v>-23.982047071835005</v>
      </c>
      <c r="AE718" s="9">
        <f t="shared" si="181"/>
        <v>-23.982047071835005</v>
      </c>
      <c r="AF718" s="9">
        <f t="shared" ca="1" si="175"/>
        <v>0.62761079518596685</v>
      </c>
    </row>
    <row r="719" spans="1:32">
      <c r="A719" s="6">
        <v>-0.37657284542349878</v>
      </c>
      <c r="B719" s="6">
        <v>4.8106600478572759</v>
      </c>
      <c r="C719" s="6">
        <v>11.334053137882769</v>
      </c>
      <c r="D719" s="6">
        <v>1.954589973771877</v>
      </c>
      <c r="E719" s="6">
        <v>-1.2040644629852673</v>
      </c>
      <c r="F719" s="6">
        <v>0.7352414667402899</v>
      </c>
      <c r="G719" s="6">
        <v>-1.4022959845026932</v>
      </c>
      <c r="H719" s="6">
        <v>-3.8033378036299017</v>
      </c>
      <c r="I719" s="40">
        <f>SUMPRODUCT(J719:O719,Results!B$12:G$12)+Results!$E$5*H719-AD719+AE719</f>
        <v>-44.020591435962046</v>
      </c>
      <c r="J719" s="9">
        <f>SUMPRODUCT($A719:$F719,Results!$B$15:$G$15)</f>
        <v>1.940077368512767</v>
      </c>
      <c r="K719" s="9">
        <f>SUMPRODUCT($A719:$F719,Results!$B$16:$G$16)</f>
        <v>-17.415337082196757</v>
      </c>
      <c r="L719" s="9">
        <f>SUMPRODUCT($A719:$F719,Results!$B$17:$G$17)</f>
        <v>2.1584789394809372</v>
      </c>
      <c r="M719" s="9">
        <f>SUMPRODUCT($A719:$F719,Results!$B$18:$G$18)</f>
        <v>-17.246827297730988</v>
      </c>
      <c r="N719" s="9">
        <f>SUMPRODUCT($A719:$F719,Results!$B$19:$G$19)</f>
        <v>-33.021386443725746</v>
      </c>
      <c r="O719" s="9">
        <f>SUMPRODUCT($A719:$F719,Results!$B$20:$G$20)</f>
        <v>-1.3971916953883055</v>
      </c>
      <c r="P719" s="9" cm="1">
        <f t="array" ref="P719">SUMPRODUCT(J719:O719,TRANSPOSE(BQ$20:BQ$25))+$AI$20-$BQ$27</f>
        <v>-9.8683252709777669</v>
      </c>
      <c r="Q719" s="27" cm="1">
        <f t="array" ref="Q719">SUMPRODUCT(J719:O719,TRANSPOSE(EX$20:EX$25))+$AI$20-$EX$27</f>
        <v>-23.453691279063964</v>
      </c>
      <c r="R719" s="9">
        <f>I719-Results!$E$5*H719</f>
        <v>-21.200564614182635</v>
      </c>
      <c r="S719" s="9" cm="1">
        <f t="array" ref="S719">SUMPRODUCT(J719:O719,TRANSPOSE(AW$28:AW$33))+$AI$20-$AH$26</f>
        <v>34.653310028905636</v>
      </c>
      <c r="T719" s="9">
        <f>SUMPRODUCT(J719:O719,Results!K$9:P$9)</f>
        <v>-21.617636386785961</v>
      </c>
      <c r="U719" s="9">
        <f>SUMPRODUCT(J719:O719,Results!K$9:P$9)+$AI$20-$AH$31</f>
        <v>-23.199865107859118</v>
      </c>
      <c r="V719" s="9">
        <f t="shared" si="174"/>
        <v>-34.152266164984283</v>
      </c>
      <c r="W719" s="9">
        <f t="shared" si="176"/>
        <v>-20.566900156898082</v>
      </c>
      <c r="X719" s="9">
        <f t="shared" si="177"/>
        <v>-22.820026821779411</v>
      </c>
      <c r="Y719" s="9">
        <f t="shared" si="178"/>
        <v>-78.673901464867683</v>
      </c>
      <c r="Z719" s="9">
        <f t="shared" si="179"/>
        <v>-76.762814863052171</v>
      </c>
      <c r="AA719" s="9">
        <f t="shared" si="180"/>
        <v>-20.820726328102928</v>
      </c>
      <c r="AC719" s="9">
        <v>-20.552981016267307</v>
      </c>
      <c r="AD719" s="9">
        <v>-20.552981016267307</v>
      </c>
      <c r="AE719" s="9">
        <f t="shared" si="181"/>
        <v>-20.552981016267307</v>
      </c>
      <c r="AF719" s="9">
        <f t="shared" ca="1" si="175"/>
        <v>0.32316394116286029</v>
      </c>
    </row>
    <row r="720" spans="1:32">
      <c r="A720" s="6">
        <v>1.6078436907238034</v>
      </c>
      <c r="B720" s="6">
        <v>1.4121159737125502</v>
      </c>
      <c r="C720" s="6">
        <v>7.2764031945078029</v>
      </c>
      <c r="D720" s="6">
        <v>-7.0495254939328608E-2</v>
      </c>
      <c r="E720" s="6">
        <v>1.4052782302268996</v>
      </c>
      <c r="F720" s="6">
        <v>7.3383481855580071</v>
      </c>
      <c r="G720" s="6">
        <v>1.3112153323889579</v>
      </c>
      <c r="H720" s="6">
        <v>-1.0898264867382506</v>
      </c>
      <c r="I720" s="40">
        <f>SUMPRODUCT(J720:O720,Results!B$12:G$12)+Results!$E$5*H720-AD720+AE720</f>
        <v>-4.8588695791803209</v>
      </c>
      <c r="J720" s="9">
        <f>SUMPRODUCT($A720:$F720,Results!$B$15:$G$15)</f>
        <v>21.536924777849304</v>
      </c>
      <c r="K720" s="9">
        <f>SUMPRODUCT($A720:$F720,Results!$B$16:$G$16)</f>
        <v>-11.864091625570653</v>
      </c>
      <c r="L720" s="9">
        <f>SUMPRODUCT($A720:$F720,Results!$B$17:$G$17)</f>
        <v>10.774683951435653</v>
      </c>
      <c r="M720" s="9">
        <f>SUMPRODUCT($A720:$F720,Results!$B$18:$G$18)</f>
        <v>-12.026487542198943</v>
      </c>
      <c r="N720" s="9">
        <f>SUMPRODUCT($A720:$F720,Results!$B$19:$G$19)</f>
        <v>-23.573192685025777</v>
      </c>
      <c r="O720" s="9">
        <f>SUMPRODUCT($A720:$F720,Results!$B$20:$G$20)</f>
        <v>-10.005254445152239</v>
      </c>
      <c r="P720" s="9" cm="1">
        <f t="array" ref="P720">SUMPRODUCT(J720:O720,TRANSPOSE(BQ$20:BQ$25))+$AI$20-$BQ$27</f>
        <v>20.397599224834934</v>
      </c>
      <c r="Q720" s="27" cm="1">
        <f t="array" ref="Q720">SUMPRODUCT(J720:O720,TRANSPOSE(EX$20:EX$25))+$AI$20-$EX$27</f>
        <v>3.3807352537483411</v>
      </c>
      <c r="R720" s="9">
        <f>I720-Results!$E$5*H720</f>
        <v>1.6800893412491824</v>
      </c>
      <c r="S720" s="9" cm="1">
        <f t="array" ref="S720">SUMPRODUCT(J720:O720,TRANSPOSE(AW$28:AW$33))+$AI$20-$AH$26</f>
        <v>41.105299704767745</v>
      </c>
      <c r="T720" s="9">
        <f>SUMPRODUCT(J720:O720,Results!K$9:P$9)</f>
        <v>4.0269785667564655</v>
      </c>
      <c r="U720" s="9">
        <f>SUMPRODUCT(J720:O720,Results!K$9:P$9)+$AI$20-$AH$31</f>
        <v>2.4447498456833046</v>
      </c>
      <c r="V720" s="9">
        <f t="shared" si="174"/>
        <v>-25.256468804015256</v>
      </c>
      <c r="W720" s="9">
        <f t="shared" si="176"/>
        <v>-8.2396048329286629</v>
      </c>
      <c r="X720" s="9">
        <f t="shared" si="177"/>
        <v>-6.5389589204295033</v>
      </c>
      <c r="Y720" s="9">
        <f t="shared" si="178"/>
        <v>-45.964169283948067</v>
      </c>
      <c r="Z720" s="9">
        <f t="shared" si="179"/>
        <v>-37.601093006270453</v>
      </c>
      <c r="AA720" s="9">
        <f t="shared" si="180"/>
        <v>-7.3036194248636255</v>
      </c>
      <c r="AC720" s="9">
        <v>-8.1370976423647647</v>
      </c>
      <c r="AD720" s="9">
        <v>-8.1370976423647647</v>
      </c>
      <c r="AE720" s="9">
        <f t="shared" si="181"/>
        <v>-8.1370976423647647</v>
      </c>
      <c r="AF720" s="9">
        <f t="shared" ca="1" si="175"/>
        <v>0.75784005340780514</v>
      </c>
    </row>
    <row r="721" spans="1:32">
      <c r="A721" s="6">
        <v>1.782982634369203</v>
      </c>
      <c r="B721" s="6">
        <v>4.3540899907663988</v>
      </c>
      <c r="C721" s="6">
        <v>1.1014027012178151</v>
      </c>
      <c r="D721" s="6">
        <v>0.37906529183983317</v>
      </c>
      <c r="E721" s="6">
        <v>0.95950635295662245</v>
      </c>
      <c r="F721" s="6">
        <v>1.2164937615347837</v>
      </c>
      <c r="G721" s="6">
        <v>5.6007130148247475</v>
      </c>
      <c r="H721" s="6">
        <v>3.199671195697539</v>
      </c>
      <c r="I721" s="40">
        <f>SUMPRODUCT(J721:O721,Results!B$12:G$12)+Results!$E$5*H721-AD721+AE721</f>
        <v>25.496547822836821</v>
      </c>
      <c r="J721" s="9">
        <f>SUMPRODUCT($A721:$F721,Results!$B$15:$G$15)</f>
        <v>1.7503884527078433</v>
      </c>
      <c r="K721" s="9">
        <f>SUMPRODUCT($A721:$F721,Results!$B$16:$G$16)</f>
        <v>-10.955059658561495</v>
      </c>
      <c r="L721" s="9">
        <f>SUMPRODUCT($A721:$F721,Results!$B$17:$G$17)</f>
        <v>5.8888808893618503</v>
      </c>
      <c r="M721" s="9">
        <f>SUMPRODUCT($A721:$F721,Results!$B$18:$G$18)</f>
        <v>1.6660555301380118</v>
      </c>
      <c r="N721" s="9">
        <f>SUMPRODUCT($A721:$F721,Results!$B$19:$G$19)</f>
        <v>-3.5885805760897371</v>
      </c>
      <c r="O721" s="9">
        <f>SUMPRODUCT($A721:$F721,Results!$B$20:$G$20)</f>
        <v>11.065879914681345</v>
      </c>
      <c r="P721" s="9" cm="1">
        <f t="array" ref="P721">SUMPRODUCT(J721:O721,TRANSPOSE(BQ$20:BQ$25))+$AI$20-$BQ$27</f>
        <v>6.6015176079818616</v>
      </c>
      <c r="Q721" s="27" cm="1">
        <f t="array" ref="Q721">SUMPRODUCT(J721:O721,TRANSPOSE(EX$20:EX$25))+$AI$20-$EX$27</f>
        <v>4.9905032459423637</v>
      </c>
      <c r="R721" s="9">
        <f>I721-Results!$E$5*H721</f>
        <v>6.2985206486515857</v>
      </c>
      <c r="S721" s="9" cm="1">
        <f t="array" ref="S721">SUMPRODUCT(J721:O721,TRANSPOSE(AW$28:AW$33))+$AI$20-$AH$26</f>
        <v>7.3245955215335883</v>
      </c>
      <c r="T721" s="9">
        <f>SUMPRODUCT(J721:O721,Results!K$9:P$9)</f>
        <v>7.075338716292233</v>
      </c>
      <c r="U721" s="9">
        <f>SUMPRODUCT(J721:O721,Results!K$9:P$9)+$AI$20-$AH$31</f>
        <v>5.4931099952190721</v>
      </c>
      <c r="V721" s="9">
        <f t="shared" si="174"/>
        <v>18.895030214854959</v>
      </c>
      <c r="W721" s="9">
        <f t="shared" si="176"/>
        <v>20.506044576894457</v>
      </c>
      <c r="X721" s="9">
        <f t="shared" si="177"/>
        <v>19.198027174185235</v>
      </c>
      <c r="Y721" s="9">
        <f t="shared" si="178"/>
        <v>18.171952301303232</v>
      </c>
      <c r="Z721" s="9">
        <f t="shared" si="179"/>
        <v>-7.2456756042533108</v>
      </c>
      <c r="AA721" s="9">
        <f t="shared" si="180"/>
        <v>20.003437827617748</v>
      </c>
      <c r="AC721" s="9">
        <v>20.496372227650344</v>
      </c>
      <c r="AD721" s="9">
        <v>20.496372227650344</v>
      </c>
      <c r="AE721" s="9">
        <f t="shared" si="181"/>
        <v>20.496372227650344</v>
      </c>
      <c r="AF721" s="9">
        <f t="shared" ca="1" si="175"/>
        <v>0.39221729577547371</v>
      </c>
    </row>
    <row r="722" spans="1:32">
      <c r="A722" s="6">
        <v>0.18315480889796765</v>
      </c>
      <c r="B722" s="6">
        <v>10.320188092039517</v>
      </c>
      <c r="C722" s="6">
        <v>1.3349849607582802</v>
      </c>
      <c r="D722" s="6">
        <v>0.85272835270217573</v>
      </c>
      <c r="E722" s="6">
        <v>3.706726857713341</v>
      </c>
      <c r="F722" s="6">
        <v>0.57843648188458885</v>
      </c>
      <c r="G722" s="6">
        <v>13.306867137350883</v>
      </c>
      <c r="H722" s="6">
        <v>10.905825318223675</v>
      </c>
      <c r="I722" s="40">
        <f>SUMPRODUCT(J722:O722,Results!B$12:G$12)+Results!$E$5*H722-AD722+AE722</f>
        <v>92.343015138217766</v>
      </c>
      <c r="J722" s="9">
        <f>SUMPRODUCT($A722:$F722,Results!$B$15:$G$15)</f>
        <v>-6.9995196969245388</v>
      </c>
      <c r="K722" s="9">
        <f>SUMPRODUCT($A722:$F722,Results!$B$16:$G$16)</f>
        <v>-11.754678635050889</v>
      </c>
      <c r="L722" s="9">
        <f>SUMPRODUCT($A722:$F722,Results!$B$17:$G$17)</f>
        <v>23.634903936944738</v>
      </c>
      <c r="M722" s="9">
        <f>SUMPRODUCT($A722:$F722,Results!$B$18:$G$18)</f>
        <v>4.5803486210679836</v>
      </c>
      <c r="N722" s="9">
        <f>SUMPRODUCT($A722:$F722,Results!$B$19:$G$19)</f>
        <v>-10.236381061967815</v>
      </c>
      <c r="O722" s="9">
        <f>SUMPRODUCT($A722:$F722,Results!$B$20:$G$20)</f>
        <v>19.146472837079767</v>
      </c>
      <c r="P722" s="9" cm="1">
        <f t="array" ref="P722">SUMPRODUCT(J722:O722,TRANSPOSE(BQ$20:BQ$25))+$AI$20-$BQ$27</f>
        <v>23.816110819722205</v>
      </c>
      <c r="Q722" s="27" cm="1">
        <f t="array" ref="Q722">SUMPRODUCT(J722:O722,TRANSPOSE(EX$20:EX$25))+$AI$20-$EX$27</f>
        <v>24.023394615320612</v>
      </c>
      <c r="R722" s="9">
        <f>I722-Results!$E$5*H722</f>
        <v>26.908063228875719</v>
      </c>
      <c r="S722" s="9" cm="1">
        <f t="array" ref="S722">SUMPRODUCT(J722:O722,TRANSPOSE(AW$28:AW$33))+$AI$20-$AH$26</f>
        <v>20.485622660927163</v>
      </c>
      <c r="T722" s="9">
        <f>SUMPRODUCT(J722:O722,Results!K$9:P$9)</f>
        <v>28.652690108829866</v>
      </c>
      <c r="U722" s="9">
        <f>SUMPRODUCT(J722:O722,Results!K$9:P$9)+$AI$20-$AH$31</f>
        <v>27.070461387756708</v>
      </c>
      <c r="V722" s="9">
        <f t="shared" si="174"/>
        <v>68.526904318495554</v>
      </c>
      <c r="W722" s="9">
        <f t="shared" si="176"/>
        <v>68.319620522897154</v>
      </c>
      <c r="X722" s="9">
        <f t="shared" si="177"/>
        <v>65.434951909342047</v>
      </c>
      <c r="Y722" s="9">
        <f t="shared" si="178"/>
        <v>71.857392477290603</v>
      </c>
      <c r="Z722" s="9">
        <f t="shared" si="179"/>
        <v>59.600791711127634</v>
      </c>
      <c r="AA722" s="9">
        <f t="shared" si="180"/>
        <v>65.272553750461057</v>
      </c>
      <c r="AC722" s="9">
        <v>68.259931087869944</v>
      </c>
      <c r="AD722" s="9">
        <v>68.259931087869944</v>
      </c>
      <c r="AE722" s="9">
        <f t="shared" si="181"/>
        <v>68.259931087869944</v>
      </c>
      <c r="AF722" s="9">
        <f t="shared" ca="1" si="175"/>
        <v>0.18853551623415432</v>
      </c>
    </row>
    <row r="723" spans="1:32">
      <c r="A723" s="6">
        <v>3.9038692178675758</v>
      </c>
      <c r="B723" s="6">
        <v>3.1644211559774407</v>
      </c>
      <c r="C723" s="6">
        <v>1.6784845399598849</v>
      </c>
      <c r="D723" s="6">
        <v>10.990628148938438</v>
      </c>
      <c r="E723" s="6">
        <v>3.3194455993106353</v>
      </c>
      <c r="F723" s="6">
        <v>1.258350278861188</v>
      </c>
      <c r="G723" s="6">
        <v>1.6367566612360043</v>
      </c>
      <c r="H723" s="6">
        <v>-0.76428515789120421</v>
      </c>
      <c r="I723" s="40">
        <f>SUMPRODUCT(J723:O723,Results!B$12:G$12)+Results!$E$5*H723-AD723+AE723</f>
        <v>64.493795975247068</v>
      </c>
      <c r="J723" s="9">
        <f>SUMPRODUCT($A723:$F723,Results!$B$15:$G$15)</f>
        <v>16.268339517079607</v>
      </c>
      <c r="K723" s="9">
        <f>SUMPRODUCT($A723:$F723,Results!$B$16:$G$16)</f>
        <v>-17.661063967479009</v>
      </c>
      <c r="L723" s="9">
        <f>SUMPRODUCT($A723:$F723,Results!$B$17:$G$17)</f>
        <v>16.168908886768634</v>
      </c>
      <c r="M723" s="9">
        <f>SUMPRODUCT($A723:$F723,Results!$B$18:$G$18)</f>
        <v>6.8326872431942274</v>
      </c>
      <c r="N723" s="9">
        <f>SUMPRODUCT($A723:$F723,Results!$B$19:$G$19)</f>
        <v>-20.720588947141916</v>
      </c>
      <c r="O723" s="9">
        <f>SUMPRODUCT($A723:$F723,Results!$B$20:$G$20)</f>
        <v>37.128112303531175</v>
      </c>
      <c r="P723" s="9" cm="1">
        <f t="array" ref="P723">SUMPRODUCT(J723:O723,TRANSPOSE(BQ$20:BQ$25))+$AI$20-$BQ$27</f>
        <v>60.03775019642422</v>
      </c>
      <c r="Q723" s="27" cm="1">
        <f t="array" ref="Q723">SUMPRODUCT(J723:O723,TRANSPOSE(EX$20:EX$25))+$AI$20-$EX$27</f>
        <v>69.54156805106075</v>
      </c>
      <c r="R723" s="9">
        <f>I723-Results!$E$5*H723</f>
        <v>69.079506922594291</v>
      </c>
      <c r="S723" s="9" cm="1">
        <f t="array" ref="S723">SUMPRODUCT(J723:O723,TRANSPOSE(AW$28:AW$33))+$AI$20-$AH$26</f>
        <v>45.417506108087949</v>
      </c>
      <c r="T723" s="9">
        <f>SUMPRODUCT(J723:O723,Results!K$9:P$9)</f>
        <v>70.710294443538373</v>
      </c>
      <c r="U723" s="9">
        <f>SUMPRODUCT(J723:O723,Results!K$9:P$9)+$AI$20-$AH$31</f>
        <v>69.128065722465209</v>
      </c>
      <c r="V723" s="9">
        <f t="shared" si="174"/>
        <v>4.4560457788228476</v>
      </c>
      <c r="W723" s="9">
        <f t="shared" si="176"/>
        <v>-5.0477720758136826</v>
      </c>
      <c r="X723" s="9">
        <f t="shared" si="177"/>
        <v>-4.5857109473472235</v>
      </c>
      <c r="Y723" s="9">
        <f t="shared" si="178"/>
        <v>19.076289867159119</v>
      </c>
      <c r="Z723" s="9">
        <f t="shared" si="179"/>
        <v>31.751572548156936</v>
      </c>
      <c r="AA723" s="9">
        <f t="shared" si="180"/>
        <v>-4.6342697472181413</v>
      </c>
      <c r="AC723" s="9">
        <v>-5.0854441849977121</v>
      </c>
      <c r="AD723" s="9">
        <v>-5.0854441849977121</v>
      </c>
      <c r="AE723" s="9">
        <f t="shared" si="181"/>
        <v>-5.0854441849977121</v>
      </c>
      <c r="AF723" s="9">
        <f t="shared" ca="1" si="175"/>
        <v>2.0471333118378676E-2</v>
      </c>
    </row>
    <row r="724" spans="1:32">
      <c r="A724" s="6">
        <v>1.5177951681096717</v>
      </c>
      <c r="B724" s="6">
        <v>2.9726935749216366</v>
      </c>
      <c r="C724" s="6">
        <v>2.3382130495775519</v>
      </c>
      <c r="D724" s="6">
        <v>-1.2683176806061542</v>
      </c>
      <c r="E724" s="6">
        <v>-3.1127025552665182</v>
      </c>
      <c r="F724" s="6">
        <v>1.7505765168588889</v>
      </c>
      <c r="G724" s="6">
        <v>-0.41952957050925682</v>
      </c>
      <c r="H724" s="6">
        <v>-2.8205713896364655</v>
      </c>
      <c r="I724" s="40">
        <f>SUMPRODUCT(J724:O724,Results!B$12:G$12)+Results!$E$5*H724-AD724+AE724</f>
        <v>-63.433953434007414</v>
      </c>
      <c r="J724" s="9">
        <f>SUMPRODUCT($A724:$F724,Results!$B$15:$G$15)</f>
        <v>-8.3493658021377559</v>
      </c>
      <c r="K724" s="9">
        <f>SUMPRODUCT($A724:$F724,Results!$B$16:$G$16)</f>
        <v>-11.980916362831726</v>
      </c>
      <c r="L724" s="9">
        <f>SUMPRODUCT($A724:$F724,Results!$B$17:$G$17)</f>
        <v>-8.5034849257590324</v>
      </c>
      <c r="M724" s="9">
        <f>SUMPRODUCT($A724:$F724,Results!$B$18:$G$18)</f>
        <v>1.0213993556193905</v>
      </c>
      <c r="N724" s="9">
        <f>SUMPRODUCT($A724:$F724,Results!$B$19:$G$19)</f>
        <v>3.245819560612706</v>
      </c>
      <c r="O724" s="9">
        <f>SUMPRODUCT($A724:$F724,Results!$B$20:$G$20)</f>
        <v>1.2891143850075975</v>
      </c>
      <c r="P724" s="9" cm="1">
        <f t="array" ref="P724">SUMPRODUCT(J724:O724,TRANSPOSE(BQ$20:BQ$25))+$AI$20-$BQ$27</f>
        <v>-36.618885933247576</v>
      </c>
      <c r="Q724" s="27" cm="1">
        <f t="array" ref="Q724">SUMPRODUCT(J724:O724,TRANSPOSE(EX$20:EX$25))+$AI$20-$EX$27</f>
        <v>-47.85955239194378</v>
      </c>
      <c r="R724" s="9">
        <f>I724-Results!$E$5*H724</f>
        <v>-46.510525096188623</v>
      </c>
      <c r="S724" s="9" cm="1">
        <f t="array" ref="S724">SUMPRODUCT(J724:O724,TRANSPOSE(AW$28:AW$33))+$AI$20-$AH$26</f>
        <v>-19.320052455679843</v>
      </c>
      <c r="T724" s="9">
        <f>SUMPRODUCT(J724:O724,Results!K$9:P$9)</f>
        <v>-47.225453094851993</v>
      </c>
      <c r="U724" s="9">
        <f>SUMPRODUCT(J724:O724,Results!K$9:P$9)+$AI$20-$AH$31</f>
        <v>-48.80768181592515</v>
      </c>
      <c r="V724" s="9">
        <f t="shared" si="174"/>
        <v>-26.815067500759838</v>
      </c>
      <c r="W724" s="9">
        <f t="shared" si="176"/>
        <v>-15.574401042063634</v>
      </c>
      <c r="X724" s="9">
        <f t="shared" si="177"/>
        <v>-16.923428337818791</v>
      </c>
      <c r="Y724" s="9">
        <f t="shared" si="178"/>
        <v>-44.113900978327571</v>
      </c>
      <c r="Z724" s="9">
        <f t="shared" si="179"/>
        <v>-96.176176861097545</v>
      </c>
      <c r="AA724" s="9">
        <f t="shared" si="180"/>
        <v>-14.626271618082264</v>
      </c>
      <c r="AC724" s="9">
        <v>-15.530067435576889</v>
      </c>
      <c r="AD724" s="9">
        <v>-15.530067435576889</v>
      </c>
      <c r="AE724" s="9">
        <f t="shared" si="181"/>
        <v>-15.530067435576889</v>
      </c>
      <c r="AF724" s="9">
        <f t="shared" ca="1" si="175"/>
        <v>0.18487586465292483</v>
      </c>
    </row>
    <row r="725" spans="1:32">
      <c r="A725" s="6">
        <v>-0.57505928417139807</v>
      </c>
      <c r="B725" s="6">
        <v>4.4498933175466266</v>
      </c>
      <c r="C725" s="6">
        <v>3.153553739750143</v>
      </c>
      <c r="D725" s="6">
        <v>3.6047559007191934</v>
      </c>
      <c r="E725" s="6">
        <v>1.1772988635501458</v>
      </c>
      <c r="F725" s="6">
        <v>1.5459397457032868</v>
      </c>
      <c r="G725" s="6">
        <v>-0.63323155375480566</v>
      </c>
      <c r="H725" s="6">
        <v>-3.0342733728820139</v>
      </c>
      <c r="I725" s="40">
        <f>SUMPRODUCT(J725:O725,Results!B$12:G$12)+Results!$E$5*H725-AD725+AE725</f>
        <v>-8.2749294627206869</v>
      </c>
      <c r="J725" s="9">
        <f>SUMPRODUCT($A725:$F725,Results!$B$15:$G$15)</f>
        <v>-3.8734618056836778</v>
      </c>
      <c r="K725" s="9">
        <f>SUMPRODUCT($A725:$F725,Results!$B$16:$G$16)</f>
        <v>-6.5781130169977624</v>
      </c>
      <c r="L725" s="9">
        <f>SUMPRODUCT($A725:$F725,Results!$B$17:$G$17)</f>
        <v>14.026369372468947</v>
      </c>
      <c r="M725" s="9">
        <f>SUMPRODUCT($A725:$F725,Results!$B$18:$G$18)</f>
        <v>1.1204487454338039</v>
      </c>
      <c r="N725" s="9">
        <f>SUMPRODUCT($A725:$F725,Results!$B$19:$G$19)</f>
        <v>-14.807909272625988</v>
      </c>
      <c r="O725" s="9">
        <f>SUMPRODUCT($A725:$F725,Results!$B$20:$G$20)</f>
        <v>8.4718384795071859</v>
      </c>
      <c r="P725" s="9" cm="1">
        <f t="array" ref="P725">SUMPRODUCT(J725:O725,TRANSPOSE(BQ$20:BQ$25))+$AI$20-$BQ$27</f>
        <v>11.495898961883547</v>
      </c>
      <c r="Q725" s="27" cm="1">
        <f t="array" ref="Q725">SUMPRODUCT(J725:O725,TRANSPOSE(EX$20:EX$25))+$AI$20-$EX$27</f>
        <v>9.1717780183401061</v>
      </c>
      <c r="R725" s="9">
        <f>I725-Results!$E$5*H725</f>
        <v>9.9307107745713967</v>
      </c>
      <c r="S725" s="9" cm="1">
        <f t="array" ref="S725">SUMPRODUCT(J725:O725,TRANSPOSE(AW$28:AW$33))+$AI$20-$AH$26</f>
        <v>17.215328685703199</v>
      </c>
      <c r="T725" s="9">
        <f>SUMPRODUCT(J725:O725,Results!K$9:P$9)</f>
        <v>10.757688413372341</v>
      </c>
      <c r="U725" s="9">
        <f>SUMPRODUCT(J725:O725,Results!K$9:P$9)+$AI$20-$AH$31</f>
        <v>9.1754596922991851</v>
      </c>
      <c r="V725" s="9">
        <f t="shared" si="174"/>
        <v>-19.770828424604233</v>
      </c>
      <c r="W725" s="9">
        <f t="shared" si="176"/>
        <v>-17.446707481060791</v>
      </c>
      <c r="X725" s="9">
        <f t="shared" si="177"/>
        <v>-18.205640237292084</v>
      </c>
      <c r="Y725" s="9">
        <f t="shared" si="178"/>
        <v>-25.490258148423884</v>
      </c>
      <c r="Z725" s="9">
        <f t="shared" si="179"/>
        <v>-41.017152889810816</v>
      </c>
      <c r="AA725" s="9">
        <f t="shared" si="180"/>
        <v>-17.45038915501987</v>
      </c>
      <c r="AC725" s="9">
        <v>-17.455721000641255</v>
      </c>
      <c r="AD725" s="9">
        <v>-17.455721000641255</v>
      </c>
      <c r="AE725" s="9">
        <f t="shared" si="181"/>
        <v>-17.455721000641255</v>
      </c>
      <c r="AF725" s="9">
        <f t="shared" ca="1" si="175"/>
        <v>0.73950104066237243</v>
      </c>
    </row>
    <row r="726" spans="1:32">
      <c r="A726" s="6">
        <v>-7.0560948058780631E-2</v>
      </c>
      <c r="B726" s="6">
        <v>7.0428824647149462</v>
      </c>
      <c r="C726" s="6">
        <v>7.1456472689556114E-2</v>
      </c>
      <c r="D726" s="6">
        <v>-1.0569288132413411E-2</v>
      </c>
      <c r="E726" s="6">
        <v>-0.16405975787883828</v>
      </c>
      <c r="F726" s="6">
        <v>3.3414425396868852</v>
      </c>
      <c r="G726" s="6">
        <v>5.7355458930688341</v>
      </c>
      <c r="H726" s="6">
        <v>3.3345040739416256</v>
      </c>
      <c r="I726" s="40">
        <f>SUMPRODUCT(J726:O726,Results!B$12:G$12)+Results!$E$5*H726-AD726+AE726</f>
        <v>-3.0877373790527685</v>
      </c>
      <c r="J726" s="9">
        <f>SUMPRODUCT($A726:$F726,Results!$B$15:$G$15)</f>
        <v>-16.361581426807682</v>
      </c>
      <c r="K726" s="9">
        <f>SUMPRODUCT($A726:$F726,Results!$B$16:$G$16)</f>
        <v>-7.6434403331585834</v>
      </c>
      <c r="L726" s="9">
        <f>SUMPRODUCT($A726:$F726,Results!$B$17:$G$17)</f>
        <v>12.07928458329528</v>
      </c>
      <c r="M726" s="9">
        <f>SUMPRODUCT($A726:$F726,Results!$B$18:$G$18)</f>
        <v>10.152961679549433</v>
      </c>
      <c r="N726" s="9">
        <f>SUMPRODUCT($A726:$F726,Results!$B$19:$G$19)</f>
        <v>2.8874801841967059</v>
      </c>
      <c r="O726" s="9">
        <f>SUMPRODUCT($A726:$F726,Results!$B$20:$G$20)</f>
        <v>7.148357287919497</v>
      </c>
      <c r="P726" s="9" cm="1">
        <f t="array" ref="P726">SUMPRODUCT(J726:O726,TRANSPOSE(BQ$20:BQ$25))+$AI$20-$BQ$27</f>
        <v>-14.70884295935279</v>
      </c>
      <c r="Q726" s="27" cm="1">
        <f t="array" ref="Q726">SUMPRODUCT(J726:O726,TRANSPOSE(EX$20:EX$25))+$AI$20-$EX$27</f>
        <v>-24.221867773321236</v>
      </c>
      <c r="R726" s="9">
        <f>I726-Results!$E$5*H726</f>
        <v>-23.094761822702523</v>
      </c>
      <c r="S726" s="9" cm="1">
        <f t="array" ref="S726">SUMPRODUCT(J726:O726,TRANSPOSE(AW$28:AW$33))+$AI$20-$AH$26</f>
        <v>-13.28708144753881</v>
      </c>
      <c r="T726" s="9">
        <f>SUMPRODUCT(J726:O726,Results!K$9:P$9)</f>
        <v>-22.198014027187362</v>
      </c>
      <c r="U726" s="9">
        <f>SUMPRODUCT(J726:O726,Results!K$9:P$9)+$AI$20-$AH$31</f>
        <v>-23.78024274826052</v>
      </c>
      <c r="V726" s="9">
        <f t="shared" si="174"/>
        <v>11.621105580300021</v>
      </c>
      <c r="W726" s="9">
        <f t="shared" si="176"/>
        <v>21.134130394268468</v>
      </c>
      <c r="X726" s="9">
        <f t="shared" si="177"/>
        <v>20.007024443649755</v>
      </c>
      <c r="Y726" s="9">
        <f t="shared" si="178"/>
        <v>10.199344068486042</v>
      </c>
      <c r="Z726" s="9">
        <f t="shared" si="179"/>
        <v>-35.8299608061429</v>
      </c>
      <c r="AA726" s="9">
        <f t="shared" si="180"/>
        <v>20.692505369207751</v>
      </c>
      <c r="AC726" s="9">
        <v>21.162482984481933</v>
      </c>
      <c r="AD726" s="9">
        <v>21.162482984481933</v>
      </c>
      <c r="AE726" s="9">
        <f t="shared" si="181"/>
        <v>21.162482984481933</v>
      </c>
      <c r="AF726" s="9">
        <f t="shared" ca="1" si="175"/>
        <v>0.77235943444048383</v>
      </c>
    </row>
    <row r="727" spans="1:32">
      <c r="A727" s="6">
        <v>-0.50665766587991801</v>
      </c>
      <c r="B727" s="6">
        <v>-3.0248879832898217</v>
      </c>
      <c r="C727" s="6">
        <v>1.7866781265185812</v>
      </c>
      <c r="D727" s="6">
        <v>5.5558822961311147</v>
      </c>
      <c r="E727" s="6">
        <v>2.676947061318109</v>
      </c>
      <c r="F727" s="6">
        <v>1.0916549302255949</v>
      </c>
      <c r="G727" s="6">
        <v>-1.5669269914729238</v>
      </c>
      <c r="H727" s="6">
        <v>-3.9679688106001323</v>
      </c>
      <c r="I727" s="40">
        <f>SUMPRODUCT(J727:O727,Results!B$12:G$12)+Results!$E$5*H727-AD727+AE727</f>
        <v>24.393726689921053</v>
      </c>
      <c r="J727" s="9">
        <f>SUMPRODUCT($A727:$F727,Results!$B$15:$G$15)</f>
        <v>15.723440219231536</v>
      </c>
      <c r="K727" s="9">
        <f>SUMPRODUCT($A727:$F727,Results!$B$16:$G$16)</f>
        <v>3.8525972937132824</v>
      </c>
      <c r="L727" s="9">
        <f>SUMPRODUCT($A727:$F727,Results!$B$17:$G$17)</f>
        <v>11.462443219759143</v>
      </c>
      <c r="M727" s="9">
        <f>SUMPRODUCT($A727:$F727,Results!$B$18:$G$18)</f>
        <v>-3.7166542726196474</v>
      </c>
      <c r="N727" s="9">
        <f>SUMPRODUCT($A727:$F727,Results!$B$19:$G$19)</f>
        <v>-18.413175006065941</v>
      </c>
      <c r="O727" s="9">
        <f>SUMPRODUCT($A727:$F727,Results!$B$20:$G$20)</f>
        <v>2.2014889826264525</v>
      </c>
      <c r="P727" s="9" cm="1">
        <f t="array" ref="P727">SUMPRODUCT(J727:O727,TRANSPOSE(BQ$20:BQ$25))+$AI$20-$BQ$27</f>
        <v>40.810161626814683</v>
      </c>
      <c r="Q727" s="27" cm="1">
        <f t="array" ref="Q727">SUMPRODUCT(J727:O727,TRANSPOSE(EX$20:EX$25))+$AI$20-$EX$27</f>
        <v>49.868031797837034</v>
      </c>
      <c r="R727" s="9">
        <f>I727-Results!$E$5*H727</f>
        <v>48.201539553521847</v>
      </c>
      <c r="S727" s="9" cm="1">
        <f t="array" ref="S727">SUMPRODUCT(J727:O727,TRANSPOSE(AW$28:AW$33))+$AI$20-$AH$26</f>
        <v>33.046435135162184</v>
      </c>
      <c r="T727" s="9">
        <f>SUMPRODUCT(J727:O727,Results!K$9:P$9)</f>
        <v>49.379211520937481</v>
      </c>
      <c r="U727" s="9">
        <f>SUMPRODUCT(J727:O727,Results!K$9:P$9)+$AI$20-$AH$31</f>
        <v>47.796982799864324</v>
      </c>
      <c r="V727" s="9">
        <f t="shared" si="174"/>
        <v>-16.41643493689363</v>
      </c>
      <c r="W727" s="9">
        <f t="shared" si="176"/>
        <v>-25.474305107915981</v>
      </c>
      <c r="X727" s="9">
        <f t="shared" si="177"/>
        <v>-23.807812863600795</v>
      </c>
      <c r="Y727" s="9">
        <f t="shared" si="178"/>
        <v>-8.6527084452411316</v>
      </c>
      <c r="Z727" s="9">
        <f t="shared" si="179"/>
        <v>-8.3484967371690786</v>
      </c>
      <c r="AA727" s="9">
        <f t="shared" si="180"/>
        <v>-23.403256109943271</v>
      </c>
      <c r="AC727" s="9">
        <v>-25.495076645685685</v>
      </c>
      <c r="AD727" s="9">
        <v>-25.495076645685685</v>
      </c>
      <c r="AE727" s="9">
        <f t="shared" si="181"/>
        <v>-25.495076645685685</v>
      </c>
      <c r="AF727" s="9">
        <f t="shared" ca="1" si="175"/>
        <v>0.52355215554523349</v>
      </c>
    </row>
    <row r="728" spans="1:32">
      <c r="A728" s="6">
        <v>4.3131553745104085</v>
      </c>
      <c r="B728" s="6">
        <v>0.29848941499177045</v>
      </c>
      <c r="C728" s="6">
        <v>7.7097055599296969</v>
      </c>
      <c r="D728" s="6">
        <v>3.0162204004798499</v>
      </c>
      <c r="E728" s="6">
        <v>0.33470384466249614</v>
      </c>
      <c r="F728" s="6">
        <v>5.1130679097485672</v>
      </c>
      <c r="G728" s="6">
        <v>-1.4783110964903525</v>
      </c>
      <c r="H728" s="6">
        <v>-3.8793529156175612</v>
      </c>
      <c r="I728" s="40">
        <f>SUMPRODUCT(J728:O728,Results!B$12:G$12)+Results!$E$5*H728-AD728+AE728</f>
        <v>-12.598248077833345</v>
      </c>
      <c r="J728" s="9">
        <f>SUMPRODUCT($A728:$F728,Results!$B$15:$G$15)</f>
        <v>28.208250511792002</v>
      </c>
      <c r="K728" s="9">
        <f>SUMPRODUCT($A728:$F728,Results!$B$16:$G$16)</f>
        <v>-21.12645124861692</v>
      </c>
      <c r="L728" s="9">
        <f>SUMPRODUCT($A728:$F728,Results!$B$17:$G$17)</f>
        <v>0.16738776738291339</v>
      </c>
      <c r="M728" s="9">
        <f>SUMPRODUCT($A728:$F728,Results!$B$18:$G$18)</f>
        <v>-12.25216434969072</v>
      </c>
      <c r="N728" s="9">
        <f>SUMPRODUCT($A728:$F728,Results!$B$19:$G$19)</f>
        <v>-24.782234540547098</v>
      </c>
      <c r="O728" s="9">
        <f>SUMPRODUCT($A728:$F728,Results!$B$20:$G$20)</f>
        <v>4.7347399649424613</v>
      </c>
      <c r="P728" s="9" cm="1">
        <f t="array" ref="P728">SUMPRODUCT(J728:O728,TRANSPOSE(BQ$20:BQ$25))+$AI$20-$BQ$27</f>
        <v>23.599159030252459</v>
      </c>
      <c r="Q728" s="27" cm="1">
        <f t="array" ref="Q728">SUMPRODUCT(J728:O728,TRANSPOSE(EX$20:EX$25))+$AI$20-$EX$27</f>
        <v>11.838960497931453</v>
      </c>
      <c r="R728" s="9">
        <f>I728-Results!$E$5*H728</f>
        <v>10.677869415872022</v>
      </c>
      <c r="S728" s="9" cm="1">
        <f t="array" ref="S728">SUMPRODUCT(J728:O728,TRANSPOSE(AW$28:AW$33))+$AI$20-$AH$26</f>
        <v>44.956997759819359</v>
      </c>
      <c r="T728" s="9">
        <f>SUMPRODUCT(J728:O728,Results!K$9:P$9)</f>
        <v>12.052813823242797</v>
      </c>
      <c r="U728" s="9">
        <f>SUMPRODUCT(J728:O728,Results!K$9:P$9)+$AI$20-$AH$31</f>
        <v>10.470585102169636</v>
      </c>
      <c r="V728" s="9">
        <f t="shared" si="174"/>
        <v>-36.197407108085805</v>
      </c>
      <c r="W728" s="9">
        <f t="shared" si="176"/>
        <v>-24.437208575764799</v>
      </c>
      <c r="X728" s="9">
        <f t="shared" si="177"/>
        <v>-23.276117493705367</v>
      </c>
      <c r="Y728" s="9">
        <f t="shared" si="178"/>
        <v>-57.555245837652706</v>
      </c>
      <c r="Z728" s="9">
        <f t="shared" si="179"/>
        <v>-45.340471504923478</v>
      </c>
      <c r="AA728" s="9">
        <f t="shared" si="180"/>
        <v>-23.068833180002983</v>
      </c>
      <c r="AC728" s="9">
        <v>-24.359157848050415</v>
      </c>
      <c r="AD728" s="9">
        <v>-24.359157848050415</v>
      </c>
      <c r="AE728" s="9">
        <f t="shared" si="181"/>
        <v>-24.359157848050415</v>
      </c>
      <c r="AF728" s="9">
        <f t="shared" ca="1" si="175"/>
        <v>0.36465402960946736</v>
      </c>
    </row>
    <row r="729" spans="1:32">
      <c r="A729" s="6">
        <v>2.9299717465526274</v>
      </c>
      <c r="B729" s="6">
        <v>2.290859797077986</v>
      </c>
      <c r="C729" s="6">
        <v>3.3503323886553646</v>
      </c>
      <c r="D729" s="6">
        <v>8.7371328220729811</v>
      </c>
      <c r="E729" s="6">
        <v>3.4406842437750145</v>
      </c>
      <c r="F729" s="6">
        <v>5.2038504135643402</v>
      </c>
      <c r="G729" s="6">
        <v>3.2140638809511395</v>
      </c>
      <c r="H729" s="6">
        <v>0.813022061823931</v>
      </c>
      <c r="I729" s="40">
        <f>SUMPRODUCT(J729:O729,Results!B$12:G$12)+Results!$E$5*H729-AD729+AE729</f>
        <v>59.856078142790523</v>
      </c>
      <c r="J729" s="9">
        <f>SUMPRODUCT($A729:$F729,Results!$B$15:$G$15)</f>
        <v>20.062104760293426</v>
      </c>
      <c r="K729" s="9">
        <f>SUMPRODUCT($A729:$F729,Results!$B$16:$G$16)</f>
        <v>-14.052661102247113</v>
      </c>
      <c r="L729" s="9">
        <f>SUMPRODUCT($A729:$F729,Results!$B$17:$G$17)</f>
        <v>20.666001996749745</v>
      </c>
      <c r="M729" s="9">
        <f>SUMPRODUCT($A729:$F729,Results!$B$18:$G$18)</f>
        <v>2.8868906719782093</v>
      </c>
      <c r="N729" s="9">
        <f>SUMPRODUCT($A729:$F729,Results!$B$19:$G$19)</f>
        <v>-24.176107678249103</v>
      </c>
      <c r="O729" s="9">
        <f>SUMPRODUCT($A729:$F729,Results!$B$20:$G$20)</f>
        <v>20.981404106514862</v>
      </c>
      <c r="P729" s="9" cm="1">
        <f t="array" ref="P729">SUMPRODUCT(J729:O729,TRANSPOSE(BQ$20:BQ$25))+$AI$20-$BQ$27</f>
        <v>57.712555427538213</v>
      </c>
      <c r="Q729" s="27" cm="1">
        <f t="array" ref="Q729">SUMPRODUCT(J729:O729,TRANSPOSE(EX$20:EX$25))+$AI$20-$EX$27</f>
        <v>57.04106876755759</v>
      </c>
      <c r="R729" s="9">
        <f>I729-Results!$E$5*H729</f>
        <v>54.977945771846933</v>
      </c>
      <c r="S729" s="9" cm="1">
        <f t="array" ref="S729">SUMPRODUCT(J729:O729,TRANSPOSE(AW$28:AW$33))+$AI$20-$AH$26</f>
        <v>50.305560436121127</v>
      </c>
      <c r="T729" s="9">
        <f>SUMPRODUCT(J729:O729,Results!K$9:P$9)</f>
        <v>57.609059723380447</v>
      </c>
      <c r="U729" s="9">
        <f>SUMPRODUCT(J729:O729,Results!K$9:P$9)+$AI$20-$AH$31</f>
        <v>56.02683100230729</v>
      </c>
      <c r="V729" s="9">
        <f t="shared" si="174"/>
        <v>2.1435227152523098</v>
      </c>
      <c r="W729" s="9">
        <f t="shared" si="176"/>
        <v>2.8150093752329326</v>
      </c>
      <c r="X729" s="9">
        <f t="shared" si="177"/>
        <v>4.8781323709435895</v>
      </c>
      <c r="Y729" s="9">
        <f t="shared" si="178"/>
        <v>9.550517706669396</v>
      </c>
      <c r="Z729" s="9">
        <f t="shared" si="179"/>
        <v>27.113854715700391</v>
      </c>
      <c r="AA729" s="9">
        <f t="shared" si="180"/>
        <v>3.8292471404832327</v>
      </c>
      <c r="AC729" s="9">
        <v>2.8470918082944365</v>
      </c>
      <c r="AD729" s="9">
        <v>2.8470918082944365</v>
      </c>
      <c r="AE729" s="9">
        <f t="shared" si="181"/>
        <v>2.8470918082944365</v>
      </c>
      <c r="AF729" s="9">
        <f t="shared" ca="1" si="175"/>
        <v>0.38466940999158661</v>
      </c>
    </row>
    <row r="730" spans="1:32">
      <c r="A730" s="6">
        <v>4.9478998915378973</v>
      </c>
      <c r="B730" s="6">
        <v>4.7758102047669917</v>
      </c>
      <c r="C730" s="6">
        <v>1.0643175588010361</v>
      </c>
      <c r="D730" s="6">
        <v>6.9987952785839695</v>
      </c>
      <c r="E730" s="6">
        <v>0.87197477219624808</v>
      </c>
      <c r="F730" s="6">
        <v>0.28443202776799997</v>
      </c>
      <c r="G730" s="6">
        <v>7.1860546022343721</v>
      </c>
      <c r="H730" s="6">
        <v>4.7850127831071632</v>
      </c>
      <c r="I730" s="40">
        <f>SUMPRODUCT(J730:O730,Results!B$12:G$12)+Results!$E$5*H730-AD730+AE730</f>
        <v>60.079604824084328</v>
      </c>
      <c r="J730" s="9">
        <f>SUMPRODUCT($A730:$F730,Results!$B$15:$G$15)</f>
        <v>7.7668123262749562</v>
      </c>
      <c r="K730" s="9">
        <f>SUMPRODUCT($A730:$F730,Results!$B$16:$G$16)</f>
        <v>-22.91955299071282</v>
      </c>
      <c r="L730" s="9">
        <f>SUMPRODUCT($A730:$F730,Results!$B$17:$G$17)</f>
        <v>3.8947632476346294</v>
      </c>
      <c r="M730" s="9">
        <f>SUMPRODUCT($A730:$F730,Results!$B$18:$G$18)</f>
        <v>7.6126735219939903</v>
      </c>
      <c r="N730" s="9">
        <f>SUMPRODUCT($A730:$F730,Results!$B$19:$G$19)</f>
        <v>-8.2133715747566818</v>
      </c>
      <c r="O730" s="9">
        <f>SUMPRODUCT($A730:$F730,Results!$B$20:$G$20)</f>
        <v>36.020948941699778</v>
      </c>
      <c r="P730" s="9" cm="1">
        <f t="array" ref="P730">SUMPRODUCT(J730:O730,TRANSPOSE(BQ$20:BQ$25))+$AI$20-$BQ$27</f>
        <v>25.911269152061969</v>
      </c>
      <c r="Q730" s="27" cm="1">
        <f t="array" ref="Q730">SUMPRODUCT(J730:O730,TRANSPOSE(EX$20:EX$25))+$AI$20-$EX$27</f>
        <v>30.19069649114715</v>
      </c>
      <c r="R730" s="9">
        <f>I730-Results!$E$5*H730</f>
        <v>31.369528125441349</v>
      </c>
      <c r="S730" s="9" cm="1">
        <f t="array" ref="S730">SUMPRODUCT(J730:O730,TRANSPOSE(AW$28:AW$33))+$AI$20-$AH$26</f>
        <v>19.639247151167538</v>
      </c>
      <c r="T730" s="9">
        <f>SUMPRODUCT(J730:O730,Results!K$9:P$9)</f>
        <v>31.89690791204098</v>
      </c>
      <c r="U730" s="9">
        <f>SUMPRODUCT(J730:O730,Results!K$9:P$9)+$AI$20-$AH$31</f>
        <v>30.314679190967823</v>
      </c>
      <c r="V730" s="9">
        <f t="shared" si="174"/>
        <v>34.168335672022359</v>
      </c>
      <c r="W730" s="9">
        <f t="shared" si="176"/>
        <v>29.888908332937177</v>
      </c>
      <c r="X730" s="9">
        <f t="shared" si="177"/>
        <v>28.710076698642979</v>
      </c>
      <c r="Y730" s="9">
        <f t="shared" si="178"/>
        <v>40.44035767291679</v>
      </c>
      <c r="Z730" s="9">
        <f t="shared" si="179"/>
        <v>27.337381396994196</v>
      </c>
      <c r="AA730" s="9">
        <f t="shared" si="180"/>
        <v>29.764925633116505</v>
      </c>
      <c r="AC730" s="9">
        <v>29.859846053385098</v>
      </c>
      <c r="AD730" s="9">
        <v>29.859846053385098</v>
      </c>
      <c r="AE730" s="9">
        <f t="shared" si="181"/>
        <v>29.859846053385098</v>
      </c>
      <c r="AF730" s="9">
        <f t="shared" ca="1" si="175"/>
        <v>2.8932840472902788E-3</v>
      </c>
    </row>
    <row r="731" spans="1:32">
      <c r="A731" s="6">
        <v>0.82784055763983422</v>
      </c>
      <c r="B731" s="6">
        <v>7.2313828249399812</v>
      </c>
      <c r="C731" s="6">
        <v>0.28637292883426574</v>
      </c>
      <c r="D731" s="6">
        <v>-0.8158467260537392</v>
      </c>
      <c r="E731" s="6">
        <v>1.9666716846432815</v>
      </c>
      <c r="F731" s="6">
        <v>-1.0577311996000349</v>
      </c>
      <c r="G731" s="6">
        <v>-3.1245280744019834</v>
      </c>
      <c r="H731" s="6">
        <v>-5.5255698935291919</v>
      </c>
      <c r="I731" s="40">
        <f>SUMPRODUCT(J731:O731,Results!B$12:G$12)+Results!$E$5*H731-AD731+AE731</f>
        <v>-20.293252471607385</v>
      </c>
      <c r="J731" s="9">
        <f>SUMPRODUCT($A731:$F731,Results!$B$15:$G$15)</f>
        <v>-5.4957086275963443</v>
      </c>
      <c r="K731" s="9">
        <f>SUMPRODUCT($A731:$F731,Results!$B$16:$G$16)</f>
        <v>-10.034106048924341</v>
      </c>
      <c r="L731" s="9">
        <f>SUMPRODUCT($A731:$F731,Results!$B$17:$G$17)</f>
        <v>10.203787931789002</v>
      </c>
      <c r="M731" s="9">
        <f>SUMPRODUCT($A731:$F731,Results!$B$18:$G$18)</f>
        <v>2.6138545106578661</v>
      </c>
      <c r="N731" s="9">
        <f>SUMPRODUCT($A731:$F731,Results!$B$19:$G$19)</f>
        <v>-2.1340239566796613</v>
      </c>
      <c r="O731" s="9">
        <f>SUMPRODUCT($A731:$F731,Results!$B$20:$G$20)</f>
        <v>15.075578915926254</v>
      </c>
      <c r="P731" s="9" cm="1">
        <f t="array" ref="P731">SUMPRODUCT(J731:O731,TRANSPOSE(BQ$20:BQ$25))+$AI$20-$BQ$27</f>
        <v>7.1552852561145031</v>
      </c>
      <c r="Q731" s="27" cm="1">
        <f t="array" ref="Q731">SUMPRODUCT(J731:O731,TRANSPOSE(EX$20:EX$25))+$AI$20-$EX$27</f>
        <v>9.8146580732120157</v>
      </c>
      <c r="R731" s="9">
        <f>I731-Results!$E$5*H731</f>
        <v>12.860166889567768</v>
      </c>
      <c r="S731" s="9" cm="1">
        <f t="array" ref="S731">SUMPRODUCT(J731:O731,TRANSPOSE(AW$28:AW$33))+$AI$20-$AH$26</f>
        <v>5.1590981430612288</v>
      </c>
      <c r="T731" s="9">
        <f>SUMPRODUCT(J731:O731,Results!K$9:P$9)</f>
        <v>13.506863246985787</v>
      </c>
      <c r="U731" s="9">
        <f>SUMPRODUCT(J731:O731,Results!K$9:P$9)+$AI$20-$AH$31</f>
        <v>11.92463452591263</v>
      </c>
      <c r="V731" s="9">
        <f t="shared" si="174"/>
        <v>-27.448537727721888</v>
      </c>
      <c r="W731" s="9">
        <f t="shared" si="176"/>
        <v>-30.107910544819401</v>
      </c>
      <c r="X731" s="9">
        <f t="shared" si="177"/>
        <v>-33.153419361175153</v>
      </c>
      <c r="Y731" s="9">
        <f t="shared" si="178"/>
        <v>-25.452350614668614</v>
      </c>
      <c r="Z731" s="9">
        <f t="shared" si="179"/>
        <v>-53.035475898697513</v>
      </c>
      <c r="AA731" s="9">
        <f t="shared" si="180"/>
        <v>-32.217886997520012</v>
      </c>
      <c r="AC731" s="9">
        <v>-30.171275277711477</v>
      </c>
      <c r="AD731" s="9">
        <v>-30.171275277711477</v>
      </c>
      <c r="AE731" s="9">
        <f t="shared" si="181"/>
        <v>-30.171275277711477</v>
      </c>
      <c r="AF731" s="9">
        <f t="shared" ca="1" si="175"/>
        <v>0.8876745718342095</v>
      </c>
    </row>
    <row r="732" spans="1:32">
      <c r="A732" s="6">
        <v>5.8197150754894098</v>
      </c>
      <c r="B732" s="6">
        <v>1.3826054469801585</v>
      </c>
      <c r="C732" s="6">
        <v>0.14029596383909237</v>
      </c>
      <c r="D732" s="6">
        <v>4.8317555648541513</v>
      </c>
      <c r="E732" s="6">
        <v>1.2513187679404041</v>
      </c>
      <c r="F732" s="6">
        <v>3.4934756595902554</v>
      </c>
      <c r="G732" s="6">
        <v>-5.2487048809371517</v>
      </c>
      <c r="H732" s="6">
        <v>-7.6497467000643606</v>
      </c>
      <c r="I732" s="40">
        <f>SUMPRODUCT(J732:O732,Results!B$12:G$12)+Results!$E$5*H732-AD732+AE732</f>
        <v>-14.095270281708821</v>
      </c>
      <c r="J732" s="9">
        <f>SUMPRODUCT($A732:$F732,Results!$B$15:$G$15)</f>
        <v>20.034390514931562</v>
      </c>
      <c r="K732" s="9">
        <f>SUMPRODUCT($A732:$F732,Results!$B$16:$G$16)</f>
        <v>-19.274516306067262</v>
      </c>
      <c r="L732" s="9">
        <f>SUMPRODUCT($A732:$F732,Results!$B$17:$G$17)</f>
        <v>2.3596692137843367</v>
      </c>
      <c r="M732" s="9">
        <f>SUMPRODUCT($A732:$F732,Results!$B$18:$G$18)</f>
        <v>5.7030023724154457</v>
      </c>
      <c r="N732" s="9">
        <f>SUMPRODUCT($A732:$F732,Results!$B$19:$G$19)</f>
        <v>-4.2392471194101757</v>
      </c>
      <c r="O732" s="9">
        <f>SUMPRODUCT($A732:$F732,Results!$B$20:$G$20)</f>
        <v>24.815671594279117</v>
      </c>
      <c r="P732" s="9" cm="1">
        <f t="array" ref="P732">SUMPRODUCT(J732:O732,TRANSPOSE(BQ$20:BQ$25))+$AI$20-$BQ$27</f>
        <v>32.151925117216173</v>
      </c>
      <c r="Q732" s="27" cm="1">
        <f t="array" ref="Q732">SUMPRODUCT(J732:O732,TRANSPOSE(EX$20:EX$25))+$AI$20-$EX$27</f>
        <v>32.737208469851012</v>
      </c>
      <c r="R732" s="9">
        <f>I732-Results!$E$5*H732</f>
        <v>31.803209918677339</v>
      </c>
      <c r="S732" s="9" cm="1">
        <f t="array" ref="S732">SUMPRODUCT(J732:O732,TRANSPOSE(AW$28:AW$33))+$AI$20-$AH$26</f>
        <v>21.148100119814771</v>
      </c>
      <c r="T732" s="9">
        <f>SUMPRODUCT(J732:O732,Results!K$9:P$9)</f>
        <v>33.288571928471903</v>
      </c>
      <c r="U732" s="9">
        <f>SUMPRODUCT(J732:O732,Results!K$9:P$9)+$AI$20-$AH$31</f>
        <v>31.706343207398746</v>
      </c>
      <c r="V732" s="9">
        <f t="shared" si="174"/>
        <v>-46.247195398924994</v>
      </c>
      <c r="W732" s="9">
        <f t="shared" si="176"/>
        <v>-46.832478751559833</v>
      </c>
      <c r="X732" s="9">
        <f t="shared" si="177"/>
        <v>-45.89848020038616</v>
      </c>
      <c r="Y732" s="9">
        <f t="shared" si="178"/>
        <v>-35.243370401523592</v>
      </c>
      <c r="Z732" s="9">
        <f t="shared" si="179"/>
        <v>-46.837493708798952</v>
      </c>
      <c r="AA732" s="9">
        <f t="shared" si="180"/>
        <v>-45.801613489107567</v>
      </c>
      <c r="AC732" s="9">
        <v>-46.803905215199023</v>
      </c>
      <c r="AD732" s="9">
        <v>-46.803905215199023</v>
      </c>
      <c r="AE732" s="9">
        <f t="shared" si="181"/>
        <v>-46.803905215199023</v>
      </c>
      <c r="AF732" s="9">
        <f t="shared" ca="1" si="175"/>
        <v>0.52057937224866913</v>
      </c>
    </row>
    <row r="733" spans="1:32">
      <c r="A733" s="6">
        <v>1.2179251005306333</v>
      </c>
      <c r="B733" s="6">
        <v>1.1087875789446844</v>
      </c>
      <c r="C733" s="6">
        <v>3.8205408340759623</v>
      </c>
      <c r="D733" s="6">
        <v>3.3807080791296857</v>
      </c>
      <c r="E733" s="6">
        <v>0.41347385731533404</v>
      </c>
      <c r="F733" s="6">
        <v>4.200517800929613E-2</v>
      </c>
      <c r="G733" s="6">
        <v>2.0758076441552054</v>
      </c>
      <c r="H733" s="6">
        <v>-0.32523417497200313</v>
      </c>
      <c r="I733" s="40">
        <f>SUMPRODUCT(J733:O733,Results!B$12:G$12)+Results!$E$5*H733-AD733+AE733</f>
        <v>12.577986356742478</v>
      </c>
      <c r="J733" s="9">
        <f>SUMPRODUCT($A733:$F733,Results!$B$15:$G$15)</f>
        <v>8.1509825464218082</v>
      </c>
      <c r="K733" s="9">
        <f>SUMPRODUCT($A733:$F733,Results!$B$16:$G$16)</f>
        <v>-9.537874149785047</v>
      </c>
      <c r="L733" s="9">
        <f>SUMPRODUCT($A733:$F733,Results!$B$17:$G$17)</f>
        <v>1.9056663245571241</v>
      </c>
      <c r="M733" s="9">
        <f>SUMPRODUCT($A733:$F733,Results!$B$18:$G$18)</f>
        <v>-5.0450667121608586</v>
      </c>
      <c r="N733" s="9">
        <f>SUMPRODUCT($A733:$F733,Results!$B$19:$G$19)</f>
        <v>-15.259023298396613</v>
      </c>
      <c r="O733" s="9">
        <f>SUMPRODUCT($A733:$F733,Results!$B$20:$G$20)</f>
        <v>8.7317063479877159</v>
      </c>
      <c r="P733" s="9" cm="1">
        <f t="array" ref="P733">SUMPRODUCT(J733:O733,TRANSPOSE(BQ$20:BQ$25))+$AI$20-$BQ$27</f>
        <v>12.509617955495116</v>
      </c>
      <c r="Q733" s="27" cm="1">
        <f t="array" ref="Q733">SUMPRODUCT(J733:O733,TRANSPOSE(EX$20:EX$25))+$AI$20-$EX$27</f>
        <v>13.817853764130227</v>
      </c>
      <c r="R733" s="9">
        <f>I733-Results!$E$5*H733</f>
        <v>14.529391406574497</v>
      </c>
      <c r="S733" s="9" cm="1">
        <f t="array" ref="S733">SUMPRODUCT(J733:O733,TRANSPOSE(AW$28:AW$33))+$AI$20-$AH$26</f>
        <v>21.448998226909957</v>
      </c>
      <c r="T733" s="9">
        <f>SUMPRODUCT(J733:O733,Results!K$9:P$9)</f>
        <v>14.65466349441291</v>
      </c>
      <c r="U733" s="9">
        <f>SUMPRODUCT(J733:O733,Results!K$9:P$9)+$AI$20-$AH$31</f>
        <v>13.072434773339751</v>
      </c>
      <c r="V733" s="9">
        <f t="shared" si="174"/>
        <v>6.8368401247361987E-2</v>
      </c>
      <c r="W733" s="9">
        <f t="shared" si="176"/>
        <v>-1.2398674073877487</v>
      </c>
      <c r="X733" s="9">
        <f t="shared" si="177"/>
        <v>-1.9514050498320188</v>
      </c>
      <c r="Y733" s="9">
        <f t="shared" si="178"/>
        <v>-8.8710118701674787</v>
      </c>
      <c r="Z733" s="9">
        <f t="shared" si="179"/>
        <v>-20.164237070347653</v>
      </c>
      <c r="AA733" s="9">
        <f t="shared" si="180"/>
        <v>-0.49444841659727246</v>
      </c>
      <c r="AC733" s="9">
        <v>-1.2571622740055446</v>
      </c>
      <c r="AD733" s="9">
        <v>-1.2571622740055446</v>
      </c>
      <c r="AE733" s="9">
        <f t="shared" si="181"/>
        <v>-1.2571622740055446</v>
      </c>
      <c r="AF733" s="9">
        <f t="shared" ca="1" si="175"/>
        <v>0.17554168801801651</v>
      </c>
    </row>
    <row r="734" spans="1:32">
      <c r="A734" s="6">
        <v>4.440622382262803</v>
      </c>
      <c r="B734" s="6">
        <v>0.11173822713784899</v>
      </c>
      <c r="C734" s="6">
        <v>5.3535125988747057</v>
      </c>
      <c r="D734" s="6">
        <v>3.3778654320718866</v>
      </c>
      <c r="E734" s="6">
        <v>3.9070519724818293</v>
      </c>
      <c r="F734" s="6">
        <v>0.37556879222429468</v>
      </c>
      <c r="G734" s="6">
        <v>4.4352920886175582</v>
      </c>
      <c r="H734" s="6">
        <v>2.0342502694903497</v>
      </c>
      <c r="I734" s="40">
        <f>SUMPRODUCT(J734:O734,Results!B$12:G$12)+Results!$E$5*H734-AD734+AE734</f>
        <v>78.652582718970777</v>
      </c>
      <c r="J734" s="9">
        <f>SUMPRODUCT($A734:$F734,Results!$B$15:$G$15)</f>
        <v>37.588286360639017</v>
      </c>
      <c r="K734" s="9">
        <f>SUMPRODUCT($A734:$F734,Results!$B$16:$G$16)</f>
        <v>-17.448301152943838</v>
      </c>
      <c r="L734" s="9">
        <f>SUMPRODUCT($A734:$F734,Results!$B$17:$G$17)</f>
        <v>5.0009171027085904</v>
      </c>
      <c r="M734" s="9">
        <f>SUMPRODUCT($A734:$F734,Results!$B$18:$G$18)</f>
        <v>-14.700457635662282</v>
      </c>
      <c r="N734" s="9">
        <f>SUMPRODUCT($A734:$F734,Results!$B$19:$G$19)</f>
        <v>-26.879150853845388</v>
      </c>
      <c r="O734" s="9">
        <f>SUMPRODUCT($A734:$F734,Results!$B$20:$G$20)</f>
        <v>15.596053784428896</v>
      </c>
      <c r="P734" s="9" cm="1">
        <f t="array" ref="P734">SUMPRODUCT(J734:O734,TRANSPOSE(BQ$20:BQ$25))+$AI$20-$BQ$27</f>
        <v>59.309950676095532</v>
      </c>
      <c r="Q734" s="27" cm="1">
        <f t="array" ref="Q734">SUMPRODUCT(J734:O734,TRANSPOSE(EX$20:EX$25))+$AI$20-$EX$27</f>
        <v>66.172470210136254</v>
      </c>
      <c r="R734" s="9">
        <f>I734-Results!$E$5*H734</f>
        <v>66.447081102028676</v>
      </c>
      <c r="S734" s="9" cm="1">
        <f t="array" ref="S734">SUMPRODUCT(J734:O734,TRANSPOSE(AW$28:AW$33))+$AI$20-$AH$26</f>
        <v>62.924537340570382</v>
      </c>
      <c r="T734" s="9">
        <f>SUMPRODUCT(J734:O734,Results!K$9:P$9)</f>
        <v>68.056819262693594</v>
      </c>
      <c r="U734" s="9">
        <f>SUMPRODUCT(J734:O734,Results!K$9:P$9)+$AI$20-$AH$31</f>
        <v>66.474590541620444</v>
      </c>
      <c r="V734" s="9">
        <f t="shared" si="174"/>
        <v>19.342632042875245</v>
      </c>
      <c r="W734" s="9">
        <f t="shared" si="176"/>
        <v>12.480112508834523</v>
      </c>
      <c r="X734" s="9">
        <f t="shared" si="177"/>
        <v>12.205501616942101</v>
      </c>
      <c r="Y734" s="9">
        <f t="shared" si="178"/>
        <v>15.728045378400395</v>
      </c>
      <c r="Z734" s="9">
        <f t="shared" si="179"/>
        <v>45.910359291880646</v>
      </c>
      <c r="AA734" s="9">
        <f t="shared" si="180"/>
        <v>12.177992177350333</v>
      </c>
      <c r="AC734" s="9">
        <v>12.441898984924748</v>
      </c>
      <c r="AD734" s="9">
        <v>12.441898984924748</v>
      </c>
      <c r="AE734" s="9">
        <f t="shared" si="181"/>
        <v>12.441898984924748</v>
      </c>
      <c r="AF734" s="9">
        <f t="shared" ca="1" si="175"/>
        <v>3.972757525814119E-2</v>
      </c>
    </row>
    <row r="735" spans="1:32">
      <c r="A735" s="6">
        <v>1.309074498469678</v>
      </c>
      <c r="B735" s="6">
        <v>-1.0971375832011694</v>
      </c>
      <c r="C735" s="6">
        <v>13.071404590631069</v>
      </c>
      <c r="D735" s="6">
        <v>-3.511471467786885</v>
      </c>
      <c r="E735" s="6">
        <v>2.9015614264237879</v>
      </c>
      <c r="F735" s="6">
        <v>-0.46855713782100833</v>
      </c>
      <c r="G735" s="6">
        <v>2.1503036753203149</v>
      </c>
      <c r="H735" s="6">
        <v>-0.25073814380689363</v>
      </c>
      <c r="I735" s="40">
        <f>SUMPRODUCT(J735:O735,Results!B$12:G$12)+Results!$E$5*H735-AD735+AE735</f>
        <v>31.743871807768404</v>
      </c>
      <c r="J735" s="9">
        <f>SUMPRODUCT($A735:$F735,Results!$B$15:$G$15)</f>
        <v>42.589877564706505</v>
      </c>
      <c r="K735" s="9">
        <f>SUMPRODUCT($A735:$F735,Results!$B$16:$G$16)</f>
        <v>-13.612124265185892</v>
      </c>
      <c r="L735" s="9">
        <f>SUMPRODUCT($A735:$F735,Results!$B$17:$G$17)</f>
        <v>-1.942547718731845</v>
      </c>
      <c r="M735" s="9">
        <f>SUMPRODUCT($A735:$F735,Results!$B$18:$G$18)</f>
        <v>-39.874683867121732</v>
      </c>
      <c r="N735" s="9">
        <f>SUMPRODUCT($A735:$F735,Results!$B$19:$G$19)</f>
        <v>-43.893162479964921</v>
      </c>
      <c r="O735" s="9">
        <f>SUMPRODUCT($A735:$F735,Results!$B$20:$G$20)</f>
        <v>-16.624227347905052</v>
      </c>
      <c r="P735" s="9" cm="1">
        <f t="array" ref="P735">SUMPRODUCT(J735:O735,TRANSPOSE(BQ$20:BQ$25))+$AI$20-$BQ$27</f>
        <v>35.540510897356661</v>
      </c>
      <c r="Q735" s="27" cm="1">
        <f t="array" ref="Q735">SUMPRODUCT(J735:O735,TRANSPOSE(EX$20:EX$25))+$AI$20-$EX$27</f>
        <v>31.60864970570816</v>
      </c>
      <c r="R735" s="9">
        <f>I735-Results!$E$5*H735</f>
        <v>33.248300670609765</v>
      </c>
      <c r="S735" s="9" cm="1">
        <f t="array" ref="S735">SUMPRODUCT(J735:O735,TRANSPOSE(AW$28:AW$33))+$AI$20-$AH$26</f>
        <v>78.232834233447321</v>
      </c>
      <c r="T735" s="9">
        <f>SUMPRODUCT(J735:O735,Results!K$9:P$9)</f>
        <v>34.095060081831022</v>
      </c>
      <c r="U735" s="9">
        <f>SUMPRODUCT(J735:O735,Results!K$9:P$9)+$AI$20-$AH$31</f>
        <v>32.512831360757872</v>
      </c>
      <c r="V735" s="9">
        <f t="shared" si="174"/>
        <v>-3.7966390895882576</v>
      </c>
      <c r="W735" s="9">
        <f t="shared" si="176"/>
        <v>0.13522210206024354</v>
      </c>
      <c r="X735" s="9">
        <f t="shared" si="177"/>
        <v>-1.5044288628413618</v>
      </c>
      <c r="Y735" s="9">
        <f t="shared" si="178"/>
        <v>-46.48896242567892</v>
      </c>
      <c r="Z735" s="9">
        <f t="shared" si="179"/>
        <v>-0.99835161932172767</v>
      </c>
      <c r="AA735" s="9">
        <f t="shared" si="180"/>
        <v>-0.76895955298946816</v>
      </c>
      <c r="AC735" s="9">
        <v>0.11077940616847926</v>
      </c>
      <c r="AD735" s="9">
        <v>0.11077940616847926</v>
      </c>
      <c r="AE735" s="9">
        <f t="shared" si="181"/>
        <v>0.11077940616847926</v>
      </c>
      <c r="AF735" s="9">
        <f t="shared" ca="1" si="175"/>
        <v>0.39713725462568172</v>
      </c>
    </row>
    <row r="736" spans="1:32">
      <c r="A736" s="6">
        <v>2.4200065905003387</v>
      </c>
      <c r="B736" s="6">
        <v>3.5957673539898702</v>
      </c>
      <c r="C736" s="6">
        <v>10.540738114170452</v>
      </c>
      <c r="D736" s="6">
        <v>0.38280718103915029</v>
      </c>
      <c r="E736" s="6">
        <v>-0.38506458769628737</v>
      </c>
      <c r="F736" s="6">
        <v>1.2401260660094189</v>
      </c>
      <c r="G736" s="6">
        <v>-1.8184283727969524</v>
      </c>
      <c r="H736" s="6">
        <v>-4.2194701919241613</v>
      </c>
      <c r="I736" s="40">
        <f>SUMPRODUCT(J736:O736,Results!B$12:G$12)+Results!$E$5*H736-AD736+AE736</f>
        <v>-32.099027020011022</v>
      </c>
      <c r="J736" s="9">
        <f>SUMPRODUCT($A736:$F736,Results!$B$15:$G$15)</f>
        <v>17.046371412539887</v>
      </c>
      <c r="K736" s="9">
        <f>SUMPRODUCT($A736:$F736,Results!$B$16:$G$16)</f>
        <v>-22.694313196930324</v>
      </c>
      <c r="L736" s="9">
        <f>SUMPRODUCT($A736:$F736,Results!$B$17:$G$17)</f>
        <v>-2.7579421315209922</v>
      </c>
      <c r="M736" s="9">
        <f>SUMPRODUCT($A736:$F736,Results!$B$18:$G$18)</f>
        <v>-19.815917457871645</v>
      </c>
      <c r="N736" s="9">
        <f>SUMPRODUCT($A736:$F736,Results!$B$19:$G$19)</f>
        <v>-29.810402909693344</v>
      </c>
      <c r="O736" s="9">
        <f>SUMPRODUCT($A736:$F736,Results!$B$20:$G$20)</f>
        <v>1.8531241286139915</v>
      </c>
      <c r="P736" s="9" cm="1">
        <f t="array" ref="P736">SUMPRODUCT(J736:O736,TRANSPOSE(BQ$20:BQ$25))+$AI$20-$BQ$27</f>
        <v>3.2598614965381927</v>
      </c>
      <c r="Q736" s="27" cm="1">
        <f t="array" ref="Q736">SUMPRODUCT(J736:O736,TRANSPOSE(EX$20:EX$25))+$AI$20-$EX$27</f>
        <v>-8.7170092569706981</v>
      </c>
      <c r="R736" s="9">
        <f>I736-Results!$E$5*H736</f>
        <v>-6.782205868466054</v>
      </c>
      <c r="S736" s="9" cm="1">
        <f t="array" ref="S736">SUMPRODUCT(J736:O736,TRANSPOSE(AW$28:AW$33))+$AI$20-$AH$26</f>
        <v>42.421418399020737</v>
      </c>
      <c r="T736" s="9">
        <f>SUMPRODUCT(J736:O736,Results!K$9:P$9)</f>
        <v>-6.6780501628873985</v>
      </c>
      <c r="U736" s="9">
        <f>SUMPRODUCT(J736:O736,Results!K$9:P$9)+$AI$20-$AH$31</f>
        <v>-8.2602788839605559</v>
      </c>
      <c r="V736" s="9">
        <f t="shared" si="174"/>
        <v>-35.358888516549214</v>
      </c>
      <c r="W736" s="9">
        <f t="shared" si="176"/>
        <v>-23.382017763040324</v>
      </c>
      <c r="X736" s="9">
        <f t="shared" si="177"/>
        <v>-25.316821151544968</v>
      </c>
      <c r="Y736" s="9">
        <f t="shared" si="178"/>
        <v>-74.520445419031759</v>
      </c>
      <c r="Z736" s="9">
        <f t="shared" si="179"/>
        <v>-64.841250447101146</v>
      </c>
      <c r="AA736" s="9">
        <f t="shared" si="180"/>
        <v>-23.838748136050466</v>
      </c>
      <c r="AC736" s="9">
        <v>-23.362237748270474</v>
      </c>
      <c r="AD736" s="9">
        <v>-23.362237748270474</v>
      </c>
      <c r="AE736" s="9">
        <f t="shared" si="181"/>
        <v>-23.362237748270474</v>
      </c>
      <c r="AF736" s="9">
        <f t="shared" ca="1" si="175"/>
        <v>0.27079368660945491</v>
      </c>
    </row>
    <row r="737" spans="1:32">
      <c r="A737" s="6">
        <v>2.6349559348154887</v>
      </c>
      <c r="B737" s="6">
        <v>1.693924914559586</v>
      </c>
      <c r="C737" s="6">
        <v>3.0549322770920093</v>
      </c>
      <c r="D737" s="6">
        <v>2.9246523068872392</v>
      </c>
      <c r="E737" s="6">
        <v>2.6045881507840716</v>
      </c>
      <c r="F737" s="6">
        <v>4.0417968251842602</v>
      </c>
      <c r="G737" s="6">
        <v>-2.8923794559286564E-2</v>
      </c>
      <c r="H737" s="6">
        <v>-2.4299656136864951</v>
      </c>
      <c r="I737" s="40">
        <f>SUMPRODUCT(J737:O737,Results!B$12:G$12)+Results!$E$5*H737-AD737+AE737</f>
        <v>18.774242956336341</v>
      </c>
      <c r="J737" s="9">
        <f>SUMPRODUCT($A737:$F737,Results!$B$15:$G$15)</f>
        <v>19.566993475282526</v>
      </c>
      <c r="K737" s="9">
        <f>SUMPRODUCT($A737:$F737,Results!$B$16:$G$16)</f>
        <v>-11.486517534166657</v>
      </c>
      <c r="L737" s="9">
        <f>SUMPRODUCT($A737:$F737,Results!$B$17:$G$17)</f>
        <v>11.708129414158609</v>
      </c>
      <c r="M737" s="9">
        <f>SUMPRODUCT($A737:$F737,Results!$B$18:$G$18)</f>
        <v>-3.046959855919062</v>
      </c>
      <c r="N737" s="9">
        <f>SUMPRODUCT($A737:$F737,Results!$B$19:$G$19)</f>
        <v>-16.059160409811142</v>
      </c>
      <c r="O737" s="9">
        <f>SUMPRODUCT($A737:$F737,Results!$B$20:$G$20)</f>
        <v>8.8174903364513533</v>
      </c>
      <c r="P737" s="9" cm="1">
        <f t="array" ref="P737">SUMPRODUCT(J737:O737,TRANSPOSE(BQ$20:BQ$25))+$AI$20-$BQ$27</f>
        <v>36.892359166613126</v>
      </c>
      <c r="Q737" s="27" cm="1">
        <f t="array" ref="Q737">SUMPRODUCT(J737:O737,TRANSPOSE(EX$20:EX$25))+$AI$20-$EX$27</f>
        <v>34.301869080520802</v>
      </c>
      <c r="R737" s="9">
        <f>I737-Results!$E$5*H737</f>
        <v>33.354036638455312</v>
      </c>
      <c r="S737" s="9" cm="1">
        <f t="array" ref="S737">SUMPRODUCT(J737:O737,TRANSPOSE(AW$28:AW$33))+$AI$20-$AH$26</f>
        <v>36.22733374453567</v>
      </c>
      <c r="T737" s="9">
        <f>SUMPRODUCT(J737:O737,Results!K$9:P$9)</f>
        <v>35.407069469527926</v>
      </c>
      <c r="U737" s="9">
        <f>SUMPRODUCT(J737:O737,Results!K$9:P$9)+$AI$20-$AH$31</f>
        <v>33.824840748454761</v>
      </c>
      <c r="V737" s="9">
        <f t="shared" si="174"/>
        <v>-18.118116210276785</v>
      </c>
      <c r="W737" s="9">
        <f t="shared" si="176"/>
        <v>-15.527626124184462</v>
      </c>
      <c r="X737" s="9">
        <f t="shared" si="177"/>
        <v>-14.579793682118972</v>
      </c>
      <c r="Y737" s="9">
        <f t="shared" si="178"/>
        <v>-17.453090788199329</v>
      </c>
      <c r="Z737" s="9">
        <f t="shared" si="179"/>
        <v>-13.96798047075379</v>
      </c>
      <c r="AA737" s="9">
        <f t="shared" si="180"/>
        <v>-15.05059779211842</v>
      </c>
      <c r="AC737" s="9">
        <v>-15.500247357035104</v>
      </c>
      <c r="AD737" s="9">
        <v>-15.500247357035104</v>
      </c>
      <c r="AE737" s="9">
        <f t="shared" si="181"/>
        <v>-15.500247357035104</v>
      </c>
      <c r="AF737" s="9">
        <f t="shared" ca="1" si="175"/>
        <v>0.61327280790077954</v>
      </c>
    </row>
    <row r="738" spans="1:32">
      <c r="A738" s="6">
        <v>1.0623344036220295</v>
      </c>
      <c r="B738" s="6">
        <v>1.8128079237762074</v>
      </c>
      <c r="C738" s="6">
        <v>8.4608419521994307</v>
      </c>
      <c r="D738" s="6">
        <v>1.9972675368432291</v>
      </c>
      <c r="E738" s="6">
        <v>5.7330801402805527</v>
      </c>
      <c r="F738" s="6">
        <v>2.625578120791582</v>
      </c>
      <c r="G738" s="6">
        <v>2.2422022744237777</v>
      </c>
      <c r="H738" s="6">
        <v>-0.15883954470343076</v>
      </c>
      <c r="I738" s="40">
        <f>SUMPRODUCT(J738:O738,Results!B$12:G$12)+Results!$E$5*H738-AD738+AE738</f>
        <v>67.069256961321372</v>
      </c>
      <c r="J738" s="9">
        <f>SUMPRODUCT($A738:$F738,Results!$B$15:$G$15)</f>
        <v>35.38526794363559</v>
      </c>
      <c r="K738" s="9">
        <f>SUMPRODUCT($A738:$F738,Results!$B$16:$G$16)</f>
        <v>-10.413763284353466</v>
      </c>
      <c r="L738" s="9">
        <f>SUMPRODUCT($A738:$F738,Results!$B$17:$G$17)</f>
        <v>20.464962226818415</v>
      </c>
      <c r="M738" s="9">
        <f>SUMPRODUCT($A738:$F738,Results!$B$18:$G$18)</f>
        <v>-21.033595161785076</v>
      </c>
      <c r="N738" s="9">
        <f>SUMPRODUCT($A738:$F738,Results!$B$19:$G$19)</f>
        <v>-40.329992672529215</v>
      </c>
      <c r="O738" s="9">
        <f>SUMPRODUCT($A738:$F738,Results!$B$20:$G$20)</f>
        <v>8.2600690084460027E-2</v>
      </c>
      <c r="P738" s="9" cm="1">
        <f t="array" ref="P738">SUMPRODUCT(J738:O738,TRANSPOSE(BQ$20:BQ$25))+$AI$20-$BQ$27</f>
        <v>68.010519476750289</v>
      </c>
      <c r="Q738" s="27" cm="1">
        <f t="array" ref="Q738">SUMPRODUCT(J738:O738,TRANSPOSE(EX$20:EX$25))+$AI$20-$EX$27</f>
        <v>68.204446237371286</v>
      </c>
      <c r="R738" s="9">
        <f>I738-Results!$E$5*H738</f>
        <v>68.022294229541956</v>
      </c>
      <c r="S738" s="9" cm="1">
        <f t="array" ref="S738">SUMPRODUCT(J738:O738,TRANSPOSE(AW$28:AW$33))+$AI$20-$AH$26</f>
        <v>81.094070709925816</v>
      </c>
      <c r="T738" s="9">
        <f>SUMPRODUCT(J738:O738,Results!K$9:P$9)</f>
        <v>70.825395869293331</v>
      </c>
      <c r="U738" s="9">
        <f>SUMPRODUCT(J738:O738,Results!K$9:P$9)+$AI$20-$AH$31</f>
        <v>69.243167148220181</v>
      </c>
      <c r="V738" s="9">
        <f t="shared" si="174"/>
        <v>-0.94126251542891737</v>
      </c>
      <c r="W738" s="9">
        <f t="shared" si="176"/>
        <v>-1.135189276049914</v>
      </c>
      <c r="X738" s="9">
        <f t="shared" si="177"/>
        <v>-0.95303726822058366</v>
      </c>
      <c r="Y738" s="9">
        <f t="shared" si="178"/>
        <v>-14.024813748604444</v>
      </c>
      <c r="Z738" s="9">
        <f t="shared" si="179"/>
        <v>34.327033534231241</v>
      </c>
      <c r="AA738" s="9">
        <f t="shared" si="180"/>
        <v>-2.1739101868988087</v>
      </c>
      <c r="AC738" s="9">
        <v>-1.1540616995119422</v>
      </c>
      <c r="AD738" s="9">
        <v>-1.1540616995119422</v>
      </c>
      <c r="AE738" s="9">
        <f t="shared" si="181"/>
        <v>-1.1540616995119422</v>
      </c>
      <c r="AF738" s="9">
        <f t="shared" ca="1" si="175"/>
        <v>0.17681078103803727</v>
      </c>
    </row>
    <row r="739" spans="1:32">
      <c r="A739" s="6">
        <v>3.9280737617682004</v>
      </c>
      <c r="B739" s="6">
        <v>0.13646403161709372</v>
      </c>
      <c r="C739" s="6">
        <v>1.3418863957265803</v>
      </c>
      <c r="D739" s="6">
        <v>3.7196863901969306</v>
      </c>
      <c r="E739" s="6">
        <v>-0.49131868680467317</v>
      </c>
      <c r="F739" s="6">
        <v>5.7952249928732158</v>
      </c>
      <c r="G739" s="6">
        <v>1.1062848199492881</v>
      </c>
      <c r="H739" s="6">
        <v>-1.2947569991779204</v>
      </c>
      <c r="I739" s="40">
        <f>SUMPRODUCT(J739:O739,Results!B$12:G$12)+Results!$E$5*H739-AD739+AE739</f>
        <v>-7.7527064427984591</v>
      </c>
      <c r="J739" s="9">
        <f>SUMPRODUCT($A739:$F739,Results!$B$15:$G$15)</f>
        <v>12.758006146672944</v>
      </c>
      <c r="K739" s="9">
        <f>SUMPRODUCT($A739:$F739,Results!$B$16:$G$16)</f>
        <v>-13.734709342999285</v>
      </c>
      <c r="L739" s="9">
        <f>SUMPRODUCT($A739:$F739,Results!$B$17:$G$17)</f>
        <v>1.4096316644726175</v>
      </c>
      <c r="M739" s="9">
        <f>SUMPRODUCT($A739:$F739,Results!$B$18:$G$18)</f>
        <v>4.931048631375309</v>
      </c>
      <c r="N739" s="9">
        <f>SUMPRODUCT($A739:$F739,Results!$B$19:$G$19)</f>
        <v>-3.8095783902497211</v>
      </c>
      <c r="O739" s="9">
        <f>SUMPRODUCT($A739:$F739,Results!$B$20:$G$20)</f>
        <v>9.8531393348196552</v>
      </c>
      <c r="P739" s="9" cm="1">
        <f t="array" ref="P739">SUMPRODUCT(J739:O739,TRANSPOSE(BQ$20:BQ$25))+$AI$20-$BQ$27</f>
        <v>10.453469058473949</v>
      </c>
      <c r="Q739" s="27" cm="1">
        <f t="array" ref="Q739">SUMPRODUCT(J739:O739,TRANSPOSE(EX$20:EX$25))+$AI$20-$EX$27</f>
        <v>2.0186678724143974</v>
      </c>
      <c r="R739" s="9">
        <f>I739-Results!$E$5*H739</f>
        <v>1.5835552269063413E-2</v>
      </c>
      <c r="S739" s="9" cm="1">
        <f t="array" ref="S739">SUMPRODUCT(J739:O739,TRANSPOSE(AW$28:AW$33))+$AI$20-$AH$26</f>
        <v>9.4457011700186229</v>
      </c>
      <c r="T739" s="9">
        <f>SUMPRODUCT(J739:O739,Results!K$9:P$9)</f>
        <v>1.326344171409346</v>
      </c>
      <c r="U739" s="9">
        <f>SUMPRODUCT(J739:O739,Results!K$9:P$9)+$AI$20-$AH$31</f>
        <v>-0.25588454966381136</v>
      </c>
      <c r="V739" s="9">
        <f t="shared" si="174"/>
        <v>-18.206175501272408</v>
      </c>
      <c r="W739" s="9">
        <f t="shared" si="176"/>
        <v>-9.7713743152128565</v>
      </c>
      <c r="X739" s="9">
        <f t="shared" si="177"/>
        <v>-7.7685419950675225</v>
      </c>
      <c r="Y739" s="9">
        <f t="shared" si="178"/>
        <v>-17.198407612817082</v>
      </c>
      <c r="Z739" s="9">
        <f t="shared" si="179"/>
        <v>-40.494929869888594</v>
      </c>
      <c r="AA739" s="9">
        <f t="shared" si="180"/>
        <v>-7.4968218931346478</v>
      </c>
      <c r="AC739" s="9">
        <v>-9.6843555361809486</v>
      </c>
      <c r="AD739" s="9">
        <v>-9.6843555361809486</v>
      </c>
      <c r="AE739" s="9">
        <f t="shared" si="181"/>
        <v>-9.6843555361809486</v>
      </c>
      <c r="AF739" s="9">
        <f t="shared" ca="1" si="175"/>
        <v>0.21305321652021614</v>
      </c>
    </row>
    <row r="740" spans="1:32">
      <c r="A740" s="6">
        <v>-0.61469642842677796</v>
      </c>
      <c r="B740" s="6">
        <v>-0.43928836780555053</v>
      </c>
      <c r="C740" s="6">
        <v>-2.6972333605435517</v>
      </c>
      <c r="D740" s="6">
        <v>0.90620610232919097</v>
      </c>
      <c r="E740" s="6">
        <v>5.749221444155701</v>
      </c>
      <c r="F740" s="6">
        <v>1.9866545057812881</v>
      </c>
      <c r="G740" s="6">
        <v>-0.63899138730237282</v>
      </c>
      <c r="H740" s="6">
        <v>-3.0400332064295812</v>
      </c>
      <c r="I740" s="40">
        <f>SUMPRODUCT(J740:O740,Results!B$12:G$12)+Results!$E$5*H740-AD740+AE740</f>
        <v>48.348083746358199</v>
      </c>
      <c r="J740" s="9">
        <f>SUMPRODUCT($A740:$F740,Results!$B$15:$G$15)</f>
        <v>15.822837909007996</v>
      </c>
      <c r="K740" s="9">
        <f>SUMPRODUCT($A740:$F740,Results!$B$16:$G$16)</f>
        <v>9.1104287542565086</v>
      </c>
      <c r="L740" s="9">
        <f>SUMPRODUCT($A740:$F740,Results!$B$17:$G$17)</f>
        <v>22.493931939099145</v>
      </c>
      <c r="M740" s="9">
        <f>SUMPRODUCT($A740:$F740,Results!$B$18:$G$18)</f>
        <v>1.5936407009916775</v>
      </c>
      <c r="N740" s="9">
        <f>SUMPRODUCT($A740:$F740,Results!$B$19:$G$19)</f>
        <v>-6.1308700642191747</v>
      </c>
      <c r="O740" s="9">
        <f>SUMPRODUCT($A740:$F740,Results!$B$20:$G$20)</f>
        <v>0.94576647042879713</v>
      </c>
      <c r="P740" s="9" cm="1">
        <f t="array" ref="P740">SUMPRODUCT(J740:O740,TRANSPOSE(BQ$20:BQ$25))+$AI$20-$BQ$27</f>
        <v>55.635873360879209</v>
      </c>
      <c r="Q740" s="27" cm="1">
        <f t="array" ref="Q740">SUMPRODUCT(J740:O740,TRANSPOSE(EX$20:EX$25))+$AI$20-$EX$27</f>
        <v>67.920005902739632</v>
      </c>
      <c r="R740" s="9">
        <f>I740-Results!$E$5*H740</f>
        <v>66.588282984935688</v>
      </c>
      <c r="S740" s="9" cm="1">
        <f t="array" ref="S740">SUMPRODUCT(J740:O740,TRANSPOSE(AW$28:AW$33))+$AI$20-$AH$26</f>
        <v>27.92558558624485</v>
      </c>
      <c r="T740" s="9">
        <f>SUMPRODUCT(J740:O740,Results!K$9:P$9)</f>
        <v>69.352044667180806</v>
      </c>
      <c r="U740" s="9">
        <f>SUMPRODUCT(J740:O740,Results!K$9:P$9)+$AI$20-$AH$31</f>
        <v>67.769815946107656</v>
      </c>
      <c r="V740" s="9">
        <f t="shared" si="174"/>
        <v>-7.2877896145210102</v>
      </c>
      <c r="W740" s="9">
        <f t="shared" si="176"/>
        <v>-19.571922156381433</v>
      </c>
      <c r="X740" s="9">
        <f t="shared" si="177"/>
        <v>-18.240199238577489</v>
      </c>
      <c r="Y740" s="9">
        <f t="shared" si="178"/>
        <v>20.422498160113349</v>
      </c>
      <c r="Z740" s="9">
        <f t="shared" si="179"/>
        <v>15.605860319268068</v>
      </c>
      <c r="AA740" s="9">
        <f t="shared" si="180"/>
        <v>-19.421732199749457</v>
      </c>
      <c r="AC740" s="9">
        <v>-19.614317138711883</v>
      </c>
      <c r="AD740" s="9">
        <v>-19.614317138711883</v>
      </c>
      <c r="AE740" s="9">
        <f t="shared" si="181"/>
        <v>-19.614317138711883</v>
      </c>
      <c r="AF740" s="9">
        <f t="shared" ca="1" si="175"/>
        <v>0.2475937974904131</v>
      </c>
    </row>
    <row r="741" spans="1:32">
      <c r="A741" s="6">
        <v>1.8969622693445294</v>
      </c>
      <c r="B741" s="6">
        <v>2.1202918040852259</v>
      </c>
      <c r="C741" s="6">
        <v>2.4083041584697042</v>
      </c>
      <c r="D741" s="6">
        <v>0.95752629567464931</v>
      </c>
      <c r="E741" s="6">
        <v>2.7126575967056503</v>
      </c>
      <c r="F741" s="6">
        <v>0.24292542862052668</v>
      </c>
      <c r="G741" s="6">
        <v>1.00751493412168</v>
      </c>
      <c r="H741" s="6">
        <v>-1.3935268850055285</v>
      </c>
      <c r="I741" s="40">
        <f>SUMPRODUCT(J741:O741,Results!B$12:G$12)+Results!$E$5*H741-AD741+AE741</f>
        <v>27.397509586546914</v>
      </c>
      <c r="J741" s="9">
        <f>SUMPRODUCT($A741:$F741,Results!$B$15:$G$15)</f>
        <v>15.739901378617461</v>
      </c>
      <c r="K741" s="9">
        <f>SUMPRODUCT($A741:$F741,Results!$B$16:$G$16)</f>
        <v>-9.1992244997066344</v>
      </c>
      <c r="L741" s="9">
        <f>SUMPRODUCT($A741:$F741,Results!$B$17:$G$17)</f>
        <v>7.319092040725395</v>
      </c>
      <c r="M741" s="9">
        <f>SUMPRODUCT($A741:$F741,Results!$B$18:$G$18)</f>
        <v>-6.0940695243170868</v>
      </c>
      <c r="N741" s="9">
        <f>SUMPRODUCT($A741:$F741,Results!$B$19:$G$19)</f>
        <v>-13.157168106095119</v>
      </c>
      <c r="O741" s="9">
        <f>SUMPRODUCT($A741:$F741,Results!$B$20:$G$20)</f>
        <v>9.3364563232930387</v>
      </c>
      <c r="P741" s="9" cm="1">
        <f t="array" ref="P741">SUMPRODUCT(J741:O741,TRANSPOSE(BQ$20:BQ$25))+$AI$20-$BQ$27</f>
        <v>30.475681774781954</v>
      </c>
      <c r="Q741" s="27" cm="1">
        <f t="array" ref="Q741">SUMPRODUCT(J741:O741,TRANSPOSE(EX$20:EX$25))+$AI$20-$EX$27</f>
        <v>34.805780316063363</v>
      </c>
      <c r="R741" s="9">
        <f>I741-Results!$E$5*H741</f>
        <v>35.758670896580085</v>
      </c>
      <c r="S741" s="9" cm="1">
        <f t="array" ref="S741">SUMPRODUCT(J741:O741,TRANSPOSE(AW$28:AW$33))+$AI$20-$AH$26</f>
        <v>30.264863219288301</v>
      </c>
      <c r="T741" s="9">
        <f>SUMPRODUCT(J741:O741,Results!K$9:P$9)</f>
        <v>36.912898317125524</v>
      </c>
      <c r="U741" s="9">
        <f>SUMPRODUCT(J741:O741,Results!K$9:P$9)+$AI$20-$AH$31</f>
        <v>35.33066959605236</v>
      </c>
      <c r="V741" s="9">
        <f t="shared" si="174"/>
        <v>-3.0781721882350404</v>
      </c>
      <c r="W741" s="9">
        <f t="shared" si="176"/>
        <v>-7.4082707295164489</v>
      </c>
      <c r="X741" s="9">
        <f t="shared" si="177"/>
        <v>-8.3611613100331716</v>
      </c>
      <c r="Y741" s="9">
        <f t="shared" si="178"/>
        <v>-2.8673536327413878</v>
      </c>
      <c r="Z741" s="9">
        <f t="shared" si="179"/>
        <v>-5.3447138405432177</v>
      </c>
      <c r="AA741" s="9">
        <f t="shared" si="180"/>
        <v>-7.9331600095054462</v>
      </c>
      <c r="AC741" s="9">
        <v>-7.4452472033402763</v>
      </c>
      <c r="AD741" s="9">
        <v>-7.4452472033402763</v>
      </c>
      <c r="AE741" s="9">
        <f t="shared" si="181"/>
        <v>-7.4452472033402763</v>
      </c>
      <c r="AF741" s="9">
        <f t="shared" ca="1" si="175"/>
        <v>0.90376905869204127</v>
      </c>
    </row>
    <row r="742" spans="1:32">
      <c r="A742" s="6">
        <v>0.89633527848059447</v>
      </c>
      <c r="B742" s="6">
        <v>2.697797755144006</v>
      </c>
      <c r="C742" s="6">
        <v>2.3302051733442819</v>
      </c>
      <c r="D742" s="6">
        <v>1.0709458072387259</v>
      </c>
      <c r="E742" s="6">
        <v>2.3287883521788109</v>
      </c>
      <c r="F742" s="6">
        <v>3.1412444857535129</v>
      </c>
      <c r="G742" s="6">
        <v>4.0948199175559346</v>
      </c>
      <c r="H742" s="6">
        <v>1.6937780984287261</v>
      </c>
      <c r="I742" s="40">
        <f>SUMPRODUCT(J742:O742,Results!B$12:G$12)+Results!$E$5*H742-AD742+AE742</f>
        <v>31.181343762226863</v>
      </c>
      <c r="J742" s="9">
        <f>SUMPRODUCT($A742:$F742,Results!$B$15:$G$15)</f>
        <v>9.7508793648143897</v>
      </c>
      <c r="K742" s="9">
        <f>SUMPRODUCT($A742:$F742,Results!$B$16:$G$16)</f>
        <v>-6.4955503680757074</v>
      </c>
      <c r="L742" s="9">
        <f>SUMPRODUCT($A742:$F742,Results!$B$17:$G$17)</f>
        <v>12.919054465060134</v>
      </c>
      <c r="M742" s="9">
        <f>SUMPRODUCT($A742:$F742,Results!$B$18:$G$18)</f>
        <v>-2.0918961674411163</v>
      </c>
      <c r="N742" s="9">
        <f>SUMPRODUCT($A742:$F742,Results!$B$19:$G$19)</f>
        <v>-12.012249955297284</v>
      </c>
      <c r="O742" s="9">
        <f>SUMPRODUCT($A742:$F742,Results!$B$20:$G$20)</f>
        <v>3.5178875899102851</v>
      </c>
      <c r="P742" s="9" cm="1">
        <f t="array" ref="P742">SUMPRODUCT(J742:O742,TRANSPOSE(BQ$20:BQ$25))+$AI$20-$BQ$27</f>
        <v>23.900304708576769</v>
      </c>
      <c r="Q742" s="27" cm="1">
        <f t="array" ref="Q742">SUMPRODUCT(J742:O742,TRANSPOSE(EX$20:EX$25))+$AI$20-$EX$27</f>
        <v>21.191425623175931</v>
      </c>
      <c r="R742" s="9">
        <f>I742-Results!$E$5*H742</f>
        <v>21.018675171654507</v>
      </c>
      <c r="S742" s="9" cm="1">
        <f t="array" ref="S742">SUMPRODUCT(J742:O742,TRANSPOSE(AW$28:AW$33))+$AI$20-$AH$26</f>
        <v>24.246901514085337</v>
      </c>
      <c r="T742" s="9">
        <f>SUMPRODUCT(J742:O742,Results!K$9:P$9)</f>
        <v>22.741529416170284</v>
      </c>
      <c r="U742" s="9">
        <f>SUMPRODUCT(J742:O742,Results!K$9:P$9)+$AI$20-$AH$31</f>
        <v>21.15930069509713</v>
      </c>
      <c r="V742" s="9">
        <f t="shared" si="174"/>
        <v>7.281039053650094</v>
      </c>
      <c r="W742" s="9">
        <f t="shared" si="176"/>
        <v>9.989918139050932</v>
      </c>
      <c r="X742" s="9">
        <f t="shared" si="177"/>
        <v>10.162668590572355</v>
      </c>
      <c r="Y742" s="9">
        <f t="shared" si="178"/>
        <v>6.9344422481415258</v>
      </c>
      <c r="Z742" s="9">
        <f t="shared" si="179"/>
        <v>-1.5608796648632683</v>
      </c>
      <c r="AA742" s="9">
        <f t="shared" si="180"/>
        <v>10.022043067129733</v>
      </c>
      <c r="AC742" s="9">
        <v>10.0023572280293</v>
      </c>
      <c r="AD742" s="9">
        <v>10.0023572280293</v>
      </c>
      <c r="AE742" s="9">
        <f t="shared" si="181"/>
        <v>10.0023572280293</v>
      </c>
      <c r="AF742" s="9">
        <f t="shared" ca="1" si="175"/>
        <v>0.57133495284461777</v>
      </c>
    </row>
    <row r="743" spans="1:32">
      <c r="A743" s="6">
        <v>1.3625494493172119</v>
      </c>
      <c r="B743" s="6">
        <v>2.3801218254794945</v>
      </c>
      <c r="C743" s="6">
        <v>10.855337365271561</v>
      </c>
      <c r="D743" s="6">
        <v>9.7408724244829923</v>
      </c>
      <c r="E743" s="6">
        <v>5.0097910371266039</v>
      </c>
      <c r="F743" s="6">
        <v>0.7491400371563075</v>
      </c>
      <c r="G743" s="6">
        <v>1.3842282172031435</v>
      </c>
      <c r="H743" s="6">
        <v>-1.016813601924065</v>
      </c>
      <c r="I743" s="40">
        <f>SUMPRODUCT(J743:O743,Results!B$12:G$12)+Results!$E$5*H743-AD743+AE743</f>
        <v>76.550327970159145</v>
      </c>
      <c r="J743" s="9">
        <f>SUMPRODUCT($A743:$F743,Results!$B$15:$G$15)</f>
        <v>32.224708395174176</v>
      </c>
      <c r="K743" s="9">
        <f>SUMPRODUCT($A743:$F743,Results!$B$16:$G$16)</f>
        <v>-17.185371163129506</v>
      </c>
      <c r="L743" s="9">
        <f>SUMPRODUCT($A743:$F743,Results!$B$17:$G$17)</f>
        <v>21.491438561578242</v>
      </c>
      <c r="M743" s="9">
        <f>SUMPRODUCT($A743:$F743,Results!$B$18:$G$18)</f>
        <v>-18.519914177102692</v>
      </c>
      <c r="N743" s="9">
        <f>SUMPRODUCT($A743:$F743,Results!$B$19:$G$19)</f>
        <v>-53.707999295151488</v>
      </c>
      <c r="O743" s="9">
        <f>SUMPRODUCT($A743:$F743,Results!$B$20:$G$20)</f>
        <v>17.869567428219749</v>
      </c>
      <c r="P743" s="9" cm="1">
        <f t="array" ref="P743">SUMPRODUCT(J743:O743,TRANSPOSE(BQ$20:BQ$25))+$AI$20-$BQ$27</f>
        <v>77.892168705469203</v>
      </c>
      <c r="Q743" s="27" cm="1">
        <f t="array" ref="Q743">SUMPRODUCT(J743:O743,TRANSPOSE(EX$20:EX$25))+$AI$20-$EX$27</f>
        <v>82.604987062437402</v>
      </c>
      <c r="R743" s="9">
        <f>I743-Results!$E$5*H743</f>
        <v>82.65120958170354</v>
      </c>
      <c r="S743" s="9" cm="1">
        <f t="array" ref="S743">SUMPRODUCT(J743:O743,TRANSPOSE(AW$28:AW$33))+$AI$20-$AH$26</f>
        <v>95.164172958160165</v>
      </c>
      <c r="T743" s="9">
        <f>SUMPRODUCT(J743:O743,Results!K$9:P$9)</f>
        <v>84.601811763126904</v>
      </c>
      <c r="U743" s="9">
        <f>SUMPRODUCT(J743:O743,Results!K$9:P$9)+$AI$20-$AH$31</f>
        <v>83.019583042053739</v>
      </c>
      <c r="V743" s="9">
        <f t="shared" si="174"/>
        <v>-1.3418407353100577</v>
      </c>
      <c r="W743" s="9">
        <f t="shared" si="176"/>
        <v>-6.054659092278257</v>
      </c>
      <c r="X743" s="9">
        <f t="shared" si="177"/>
        <v>-6.1008816115443949</v>
      </c>
      <c r="Y743" s="9">
        <f t="shared" si="178"/>
        <v>-18.61384498800102</v>
      </c>
      <c r="Z743" s="9">
        <f t="shared" si="179"/>
        <v>43.808104543069014</v>
      </c>
      <c r="AA743" s="9">
        <f t="shared" si="180"/>
        <v>-6.4692550718945938</v>
      </c>
      <c r="AC743" s="9">
        <v>-6.1029436476772787</v>
      </c>
      <c r="AD743" s="9">
        <v>-6.1029436476772787</v>
      </c>
      <c r="AE743" s="9">
        <f t="shared" si="181"/>
        <v>-6.1029436476772787</v>
      </c>
      <c r="AF743" s="9">
        <f t="shared" ca="1" si="175"/>
        <v>1.5238641250467144E-2</v>
      </c>
    </row>
    <row r="744" spans="1:32">
      <c r="A744" s="6">
        <v>5.3762807332877642</v>
      </c>
      <c r="B744" s="6">
        <v>18.562328457787881</v>
      </c>
      <c r="C744" s="6">
        <v>0.64192957818322471</v>
      </c>
      <c r="D744" s="6">
        <v>0.97421092540177012</v>
      </c>
      <c r="E744" s="6">
        <v>3.444763827505624</v>
      </c>
      <c r="F744" s="6">
        <v>14.867037469320922</v>
      </c>
      <c r="G744" s="6">
        <v>1.7095847285842518</v>
      </c>
      <c r="H744" s="6">
        <v>-0.69145709054295668</v>
      </c>
      <c r="I744" s="40">
        <f>SUMPRODUCT(J744:O744,Results!B$12:G$12)+Results!$E$5*H744-AD744+AE744</f>
        <v>-14.897552129382348</v>
      </c>
      <c r="J744" s="9">
        <f>SUMPRODUCT($A744:$F744,Results!$B$15:$G$15)</f>
        <v>-7.9064085294784316</v>
      </c>
      <c r="K744" s="9">
        <f>SUMPRODUCT($A744:$F744,Results!$B$16:$G$16)</f>
        <v>-34.211259574705124</v>
      </c>
      <c r="L744" s="9">
        <f>SUMPRODUCT($A744:$F744,Results!$B$17:$G$17)</f>
        <v>41.473476589047266</v>
      </c>
      <c r="M744" s="9">
        <f>SUMPRODUCT($A744:$F744,Results!$B$18:$G$18)</f>
        <v>25.114868926232631</v>
      </c>
      <c r="N744" s="9">
        <f>SUMPRODUCT($A744:$F744,Results!$B$19:$G$19)</f>
        <v>-0.17336977455455038</v>
      </c>
      <c r="O744" s="9">
        <f>SUMPRODUCT($A744:$F744,Results!$B$20:$G$20)</f>
        <v>29.554696653615146</v>
      </c>
      <c r="P744" s="9" cm="1">
        <f t="array" ref="P744">SUMPRODUCT(J744:O744,TRANSPOSE(BQ$20:BQ$25))+$AI$20-$BQ$27</f>
        <v>23.475750113914636</v>
      </c>
      <c r="Q744" s="27" cm="1">
        <f t="array" ref="Q744">SUMPRODUCT(J744:O744,TRANSPOSE(EX$20:EX$25))+$AI$20-$EX$27</f>
        <v>-10.1445953461103</v>
      </c>
      <c r="R744" s="9">
        <f>I744-Results!$E$5*H744</f>
        <v>-10.748809586124608</v>
      </c>
      <c r="S744" s="9" cm="1">
        <f t="array" ref="S744">SUMPRODUCT(J744:O744,TRANSPOSE(AW$28:AW$33))+$AI$20-$AH$26</f>
        <v>15.595961372810933</v>
      </c>
      <c r="T744" s="9">
        <f>SUMPRODUCT(J744:O744,Results!K$9:P$9)</f>
        <v>-5.2232478932460964</v>
      </c>
      <c r="U744" s="9">
        <f>SUMPRODUCT(J744:O744,Results!K$9:P$9)+$AI$20-$AH$31</f>
        <v>-6.8054766143192538</v>
      </c>
      <c r="V744" s="9">
        <f t="shared" si="174"/>
        <v>-38.373302243296983</v>
      </c>
      <c r="W744" s="9">
        <f t="shared" si="176"/>
        <v>-4.7529567832720474</v>
      </c>
      <c r="X744" s="9">
        <f t="shared" si="177"/>
        <v>-4.1487425432577396</v>
      </c>
      <c r="Y744" s="9">
        <f t="shared" si="178"/>
        <v>-30.493513502193281</v>
      </c>
      <c r="Z744" s="9">
        <f t="shared" si="179"/>
        <v>-47.639775556472479</v>
      </c>
      <c r="AA744" s="9">
        <f t="shared" si="180"/>
        <v>-8.0920755150630939</v>
      </c>
      <c r="AC744" s="9">
        <v>-4.5855077002582405</v>
      </c>
      <c r="AD744" s="9">
        <v>-4.5855077002582405</v>
      </c>
      <c r="AE744" s="9">
        <f t="shared" si="181"/>
        <v>-4.5855077002582405</v>
      </c>
      <c r="AF744" s="9">
        <f t="shared" ca="1" si="175"/>
        <v>7.4000356597407002E-2</v>
      </c>
    </row>
    <row r="745" spans="1:32">
      <c r="A745" s="6">
        <v>7.9017826866688443</v>
      </c>
      <c r="B745" s="6">
        <v>5.8445955386056152</v>
      </c>
      <c r="C745" s="6">
        <v>3.6919115380272132</v>
      </c>
      <c r="D745" s="6">
        <v>-0.1786626954983592</v>
      </c>
      <c r="E745" s="6">
        <v>2.8969427078288419</v>
      </c>
      <c r="F745" s="6">
        <v>1.3282483968285728</v>
      </c>
      <c r="G745" s="6">
        <v>8.1685760823769229</v>
      </c>
      <c r="H745" s="6">
        <v>5.7675342632497149</v>
      </c>
      <c r="I745" s="40">
        <f>SUMPRODUCT(J745:O745,Results!B$12:G$12)+Results!$E$5*H745-AD745+AE745</f>
        <v>75.993274587056021</v>
      </c>
      <c r="J745" s="9">
        <f>SUMPRODUCT($A745:$F745,Results!$B$15:$G$15)</f>
        <v>31.72074447209711</v>
      </c>
      <c r="K745" s="9">
        <f>SUMPRODUCT($A745:$F745,Results!$B$16:$G$16)</f>
        <v>-32.664843570270911</v>
      </c>
      <c r="L745" s="9">
        <f>SUMPRODUCT($A745:$F745,Results!$B$17:$G$17)</f>
        <v>0.11105760784135055</v>
      </c>
      <c r="M745" s="9">
        <f>SUMPRODUCT($A745:$F745,Results!$B$18:$G$18)</f>
        <v>-7.6164275055033972</v>
      </c>
      <c r="N745" s="9">
        <f>SUMPRODUCT($A745:$F745,Results!$B$19:$G$19)</f>
        <v>-12.078453919943382</v>
      </c>
      <c r="O745" s="9">
        <f>SUMPRODUCT($A745:$F745,Results!$B$20:$G$20)</f>
        <v>28.416591005550039</v>
      </c>
      <c r="P745" s="9" cm="1">
        <f t="array" ref="P745">SUMPRODUCT(J745:O745,TRANSPOSE(BQ$20:BQ$25))+$AI$20-$BQ$27</f>
        <v>40.230289131215081</v>
      </c>
      <c r="Q745" s="27" cm="1">
        <f t="array" ref="Q745">SUMPRODUCT(J745:O745,TRANSPOSE(EX$20:EX$25))+$AI$20-$EX$27</f>
        <v>39.236019935666803</v>
      </c>
      <c r="R745" s="9">
        <f>I745-Results!$E$5*H745</f>
        <v>41.388069007557732</v>
      </c>
      <c r="S745" s="9" cm="1">
        <f t="array" ref="S745">SUMPRODUCT(J745:O745,TRANSPOSE(AW$28:AW$33))+$AI$20-$AH$26</f>
        <v>44.030244083816442</v>
      </c>
      <c r="T745" s="9">
        <f>SUMPRODUCT(J745:O745,Results!K$9:P$9)</f>
        <v>43.083341518952146</v>
      </c>
      <c r="U745" s="9">
        <f>SUMPRODUCT(J745:O745,Results!K$9:P$9)+$AI$20-$AH$31</f>
        <v>41.501112797878989</v>
      </c>
      <c r="V745" s="9">
        <f t="shared" si="174"/>
        <v>35.762985455840941</v>
      </c>
      <c r="W745" s="9">
        <f t="shared" si="176"/>
        <v>36.757254651389218</v>
      </c>
      <c r="X745" s="9">
        <f t="shared" si="177"/>
        <v>34.605205579498289</v>
      </c>
      <c r="Y745" s="9">
        <f t="shared" si="178"/>
        <v>31.96303050323958</v>
      </c>
      <c r="Z745" s="9">
        <f t="shared" si="179"/>
        <v>43.25105115996589</v>
      </c>
      <c r="AA745" s="9">
        <f t="shared" si="180"/>
        <v>34.492161789177032</v>
      </c>
      <c r="AC745" s="9">
        <v>36.738117082802916</v>
      </c>
      <c r="AD745" s="9">
        <v>36.738117082802916</v>
      </c>
      <c r="AE745" s="9">
        <f t="shared" si="181"/>
        <v>36.738117082802916</v>
      </c>
      <c r="AF745" s="9">
        <f t="shared" ca="1" si="175"/>
        <v>0.85158786325986568</v>
      </c>
    </row>
    <row r="746" spans="1:32">
      <c r="A746" s="6">
        <v>4.3238960859645088</v>
      </c>
      <c r="B746" s="6">
        <v>3.0015275854912344</v>
      </c>
      <c r="C746" s="6">
        <v>1.1097479631235783</v>
      </c>
      <c r="D746" s="6">
        <v>-1.4818671987364509</v>
      </c>
      <c r="E746" s="6">
        <v>2.2597878138850342</v>
      </c>
      <c r="F746" s="6">
        <v>3.2564979792684241</v>
      </c>
      <c r="G746" s="6">
        <v>8.3566795048522113</v>
      </c>
      <c r="H746" s="6">
        <v>5.9556376857250033</v>
      </c>
      <c r="I746" s="40">
        <f>SUMPRODUCT(J746:O746,Results!B$12:G$12)+Results!$E$5*H746-AD746+AE746</f>
        <v>57.641132184876014</v>
      </c>
      <c r="J746" s="9">
        <f>SUMPRODUCT($A746:$F746,Results!$B$15:$G$15)</f>
        <v>19.900242578280974</v>
      </c>
      <c r="K746" s="9">
        <f>SUMPRODUCT($A746:$F746,Results!$B$16:$G$16)</f>
        <v>-15.459573449285502</v>
      </c>
      <c r="L746" s="9">
        <f>SUMPRODUCT($A746:$F746,Results!$B$17:$G$17)</f>
        <v>4.4719056586163601</v>
      </c>
      <c r="M746" s="9">
        <f>SUMPRODUCT($A746:$F746,Results!$B$18:$G$18)</f>
        <v>-2.5215356465312659</v>
      </c>
      <c r="N746" s="9">
        <f>SUMPRODUCT($A746:$F746,Results!$B$19:$G$19)</f>
        <v>-3.6670510500337876</v>
      </c>
      <c r="O746" s="9">
        <f>SUMPRODUCT($A746:$F746,Results!$B$20:$G$20)</f>
        <v>9.936603485846593</v>
      </c>
      <c r="P746" s="9" cm="1">
        <f t="array" ref="P746">SUMPRODUCT(J746:O746,TRANSPOSE(BQ$20:BQ$25))+$AI$20-$BQ$27</f>
        <v>24.668189144940001</v>
      </c>
      <c r="Q746" s="27" cm="1">
        <f t="array" ref="Q746">SUMPRODUCT(J746:O746,TRANSPOSE(EX$20:EX$25))+$AI$20-$EX$27</f>
        <v>21.580171462405815</v>
      </c>
      <c r="R746" s="9">
        <f>I746-Results!$E$5*H746</f>
        <v>21.907306070525991</v>
      </c>
      <c r="S746" s="9" cm="1">
        <f t="array" ref="S746">SUMPRODUCT(J746:O746,TRANSPOSE(AW$28:AW$33))+$AI$20-$AH$26</f>
        <v>21.714019646356718</v>
      </c>
      <c r="T746" s="9">
        <f>SUMPRODUCT(J746:O746,Results!K$9:P$9)</f>
        <v>23.762620683304675</v>
      </c>
      <c r="U746" s="9">
        <f>SUMPRODUCT(J746:O746,Results!K$9:P$9)+$AI$20-$AH$31</f>
        <v>22.180391962231518</v>
      </c>
      <c r="V746" s="9">
        <f t="shared" si="174"/>
        <v>32.972943039936013</v>
      </c>
      <c r="W746" s="9">
        <f t="shared" si="176"/>
        <v>36.060960722470199</v>
      </c>
      <c r="X746" s="9">
        <f t="shared" si="177"/>
        <v>35.733826114350023</v>
      </c>
      <c r="Y746" s="9">
        <f t="shared" si="178"/>
        <v>35.927112538519296</v>
      </c>
      <c r="Z746" s="9">
        <f t="shared" si="179"/>
        <v>24.898908757785883</v>
      </c>
      <c r="AA746" s="9">
        <f t="shared" si="180"/>
        <v>35.460740222644496</v>
      </c>
      <c r="AC746" s="9">
        <v>36.079451448586831</v>
      </c>
      <c r="AD746" s="9">
        <v>36.079451448586831</v>
      </c>
      <c r="AE746" s="9">
        <f t="shared" si="181"/>
        <v>36.079451448586831</v>
      </c>
      <c r="AF746" s="9">
        <f t="shared" ca="1" si="175"/>
        <v>0.95490923233024971</v>
      </c>
    </row>
    <row r="747" spans="1:32">
      <c r="A747" s="6">
        <v>1.6915787915369698</v>
      </c>
      <c r="B747" s="6">
        <v>1.6533804488627621</v>
      </c>
      <c r="C747" s="6">
        <v>5.6987952220047084</v>
      </c>
      <c r="D747" s="6">
        <v>2.3433768842301212E-2</v>
      </c>
      <c r="E747" s="6">
        <v>6.9624382565973839</v>
      </c>
      <c r="F747" s="6">
        <v>0.86974890560619045</v>
      </c>
      <c r="G747" s="6">
        <v>5.1470836830473203</v>
      </c>
      <c r="H747" s="6">
        <v>2.7460418639201118</v>
      </c>
      <c r="I747" s="40">
        <f>SUMPRODUCT(J747:O747,Results!B$12:G$12)+Results!$E$5*H747-AD747+AE747</f>
        <v>100.4137809482352</v>
      </c>
      <c r="J747" s="9">
        <f>SUMPRODUCT($A747:$F747,Results!$B$15:$G$15)</f>
        <v>38.53516615372024</v>
      </c>
      <c r="K747" s="9">
        <f>SUMPRODUCT($A747:$F747,Results!$B$16:$G$16)</f>
        <v>-8.3094242459890655</v>
      </c>
      <c r="L747" s="9">
        <f>SUMPRODUCT($A747:$F747,Results!$B$17:$G$17)</f>
        <v>19.431956893181017</v>
      </c>
      <c r="M747" s="9">
        <f>SUMPRODUCT($A747:$F747,Results!$B$18:$G$18)</f>
        <v>-19.915013896580938</v>
      </c>
      <c r="N747" s="9">
        <f>SUMPRODUCT($A747:$F747,Results!$B$19:$G$19)</f>
        <v>-32.640422795011318</v>
      </c>
      <c r="O747" s="9">
        <f>SUMPRODUCT($A747:$F747,Results!$B$20:$G$20)</f>
        <v>3.1835688722291833</v>
      </c>
      <c r="P747" s="9" cm="1">
        <f t="array" ref="P747">SUMPRODUCT(J747:O747,TRANSPOSE(BQ$20:BQ$25))+$AI$20-$BQ$27</f>
        <v>75.873448146883135</v>
      </c>
      <c r="Q747" s="27" cm="1">
        <f t="array" ref="Q747">SUMPRODUCT(J747:O747,TRANSPOSE(EX$20:EX$25))+$AI$20-$EX$27</f>
        <v>83.433770958316728</v>
      </c>
      <c r="R747" s="9">
        <f>I747-Results!$E$5*H747</f>
        <v>83.937529764714526</v>
      </c>
      <c r="S747" s="9" cm="1">
        <f t="array" ref="S747">SUMPRODUCT(J747:O747,TRANSPOSE(AW$28:AW$33))+$AI$20-$AH$26</f>
        <v>77.261176879777523</v>
      </c>
      <c r="T747" s="9">
        <f>SUMPRODUCT(J747:O747,Results!K$9:P$9)</f>
        <v>86.853766089248595</v>
      </c>
      <c r="U747" s="9">
        <f>SUMPRODUCT(J747:O747,Results!K$9:P$9)+$AI$20-$AH$31</f>
        <v>85.271537368175444</v>
      </c>
      <c r="V747" s="9">
        <f t="shared" si="174"/>
        <v>24.540332801352065</v>
      </c>
      <c r="W747" s="9">
        <f t="shared" si="176"/>
        <v>16.980009989918472</v>
      </c>
      <c r="X747" s="9">
        <f t="shared" si="177"/>
        <v>16.476251183520674</v>
      </c>
      <c r="Y747" s="9">
        <f t="shared" si="178"/>
        <v>23.152604068457677</v>
      </c>
      <c r="Z747" s="9">
        <f t="shared" si="179"/>
        <v>67.671557521145075</v>
      </c>
      <c r="AA747" s="9">
        <f t="shared" si="180"/>
        <v>15.142243580059755</v>
      </c>
      <c r="AC747" s="9">
        <v>16.919059141972241</v>
      </c>
      <c r="AD747" s="9">
        <v>16.919059141972241</v>
      </c>
      <c r="AE747" s="9">
        <f t="shared" si="181"/>
        <v>16.919059141972241</v>
      </c>
      <c r="AF747" s="9">
        <f t="shared" ca="1" si="175"/>
        <v>0.20490365820245682</v>
      </c>
    </row>
    <row r="748" spans="1:32">
      <c r="A748" s="6">
        <v>1.6281064628649666</v>
      </c>
      <c r="B748" s="6">
        <v>1.6111849707214692</v>
      </c>
      <c r="C748" s="6">
        <v>3.3508940845354163</v>
      </c>
      <c r="D748" s="6">
        <v>2.4900851367201526</v>
      </c>
      <c r="E748" s="6">
        <v>4.1957451293410921</v>
      </c>
      <c r="F748" s="6">
        <v>-0.36496003744977229</v>
      </c>
      <c r="G748" s="6">
        <v>6.1132471566269095E-2</v>
      </c>
      <c r="H748" s="6">
        <v>-2.3399093475609396</v>
      </c>
      <c r="I748" s="40">
        <f>SUMPRODUCT(J748:O748,Results!B$12:G$12)+Results!$E$5*H748-AD748+AE748</f>
        <v>45.200894637346373</v>
      </c>
      <c r="J748" s="9">
        <f>SUMPRODUCT($A748:$F748,Results!$B$15:$G$15)</f>
        <v>22.348304105075119</v>
      </c>
      <c r="K748" s="9">
        <f>SUMPRODUCT($A748:$F748,Results!$B$16:$G$16)</f>
        <v>-8.2674617531214789</v>
      </c>
      <c r="L748" s="9">
        <f>SUMPRODUCT($A748:$F748,Results!$B$17:$G$17)</f>
        <v>12.012843067046994</v>
      </c>
      <c r="M748" s="9">
        <f>SUMPRODUCT($A748:$F748,Results!$B$18:$G$18)</f>
        <v>-9.4201972603290027</v>
      </c>
      <c r="N748" s="9">
        <f>SUMPRODUCT($A748:$F748,Results!$B$19:$G$19)</f>
        <v>-21.486102137899124</v>
      </c>
      <c r="O748" s="9">
        <f>SUMPRODUCT($A748:$F748,Results!$B$20:$G$20)</f>
        <v>11.183053931178808</v>
      </c>
      <c r="P748" s="9" cm="1">
        <f t="array" ref="P748">SUMPRODUCT(J748:O748,TRANSPOSE(BQ$20:BQ$25))+$AI$20-$BQ$27</f>
        <v>49.829774493855844</v>
      </c>
      <c r="Q748" s="27" cm="1">
        <f t="array" ref="Q748">SUMPRODUCT(J748:O748,TRANSPOSE(EX$20:EX$25))+$AI$20-$EX$27</f>
        <v>58.455764966437258</v>
      </c>
      <c r="R748" s="9">
        <f>I748-Results!$E$5*H748</f>
        <v>59.240350722712009</v>
      </c>
      <c r="S748" s="9" cm="1">
        <f t="array" ref="S748">SUMPRODUCT(J748:O748,TRANSPOSE(AW$28:AW$33))+$AI$20-$AH$26</f>
        <v>47.820932196949755</v>
      </c>
      <c r="T748" s="9">
        <f>SUMPRODUCT(J748:O748,Results!K$9:P$9)</f>
        <v>60.775955149310349</v>
      </c>
      <c r="U748" s="9">
        <f>SUMPRODUCT(J748:O748,Results!K$9:P$9)+$AI$20-$AH$31</f>
        <v>59.193726428237198</v>
      </c>
      <c r="V748" s="9">
        <f t="shared" ref="V748:V811" si="182">I748-P748</f>
        <v>-4.6288798565094709</v>
      </c>
      <c r="W748" s="9">
        <f t="shared" si="176"/>
        <v>-13.254870329090885</v>
      </c>
      <c r="X748" s="9">
        <f t="shared" si="177"/>
        <v>-14.039456085365636</v>
      </c>
      <c r="Y748" s="9">
        <f t="shared" si="178"/>
        <v>-2.6200375596033822</v>
      </c>
      <c r="Z748" s="9">
        <f t="shared" si="179"/>
        <v>12.458671210256242</v>
      </c>
      <c r="AA748" s="9">
        <f t="shared" si="180"/>
        <v>-13.992831790890826</v>
      </c>
      <c r="AC748" s="9">
        <v>-13.315673333635466</v>
      </c>
      <c r="AD748" s="9">
        <v>-13.315673333635466</v>
      </c>
      <c r="AE748" s="9">
        <f t="shared" si="181"/>
        <v>-13.315673333635466</v>
      </c>
      <c r="AF748" s="9">
        <f t="shared" ca="1" si="175"/>
        <v>0.43261795271603554</v>
      </c>
    </row>
    <row r="749" spans="1:32">
      <c r="A749" s="6">
        <v>1.4231261154870996</v>
      </c>
      <c r="B749" s="6">
        <v>7.9366527539633642</v>
      </c>
      <c r="C749" s="6">
        <v>-0.57897772484835863</v>
      </c>
      <c r="D749" s="6">
        <v>17.420796006652541</v>
      </c>
      <c r="E749" s="6">
        <v>1.6229123656765483</v>
      </c>
      <c r="F749" s="6">
        <v>2.8589306161119987</v>
      </c>
      <c r="G749" s="6">
        <v>2.5506591618966659</v>
      </c>
      <c r="H749" s="6">
        <v>0.14961734276945737</v>
      </c>
      <c r="I749" s="40">
        <f>SUMPRODUCT(J749:O749,Results!B$12:G$12)+Results!$E$5*H749-AD749+AE749</f>
        <v>46.283432124507684</v>
      </c>
      <c r="J749" s="9">
        <f>SUMPRODUCT($A749:$F749,Results!$B$15:$G$15)</f>
        <v>-16.743297970035009</v>
      </c>
      <c r="K749" s="9">
        <f>SUMPRODUCT($A749:$F749,Results!$B$16:$G$16)</f>
        <v>-15.740237454884543</v>
      </c>
      <c r="L749" s="9">
        <f>SUMPRODUCT($A749:$F749,Results!$B$17:$G$17)</f>
        <v>29.447097579714775</v>
      </c>
      <c r="M749" s="9">
        <f>SUMPRODUCT($A749:$F749,Results!$B$18:$G$18)</f>
        <v>28.133951319859797</v>
      </c>
      <c r="N749" s="9">
        <f>SUMPRODUCT($A749:$F749,Results!$B$19:$G$19)</f>
        <v>-15.541157194877329</v>
      </c>
      <c r="O749" s="9">
        <f>SUMPRODUCT($A749:$F749,Results!$B$20:$G$20)</f>
        <v>50.726609637628542</v>
      </c>
      <c r="P749" s="9" cm="1">
        <f t="array" ref="P749">SUMPRODUCT(J749:O749,TRANSPOSE(BQ$20:BQ$25))+$AI$20-$BQ$27</f>
        <v>41.032327562695862</v>
      </c>
      <c r="Q749" s="27" cm="1">
        <f t="array" ref="Q749">SUMPRODUCT(J749:O749,TRANSPOSE(EX$20:EX$25))+$AI$20-$EX$27</f>
        <v>46.164817817268244</v>
      </c>
      <c r="R749" s="9">
        <f>I749-Results!$E$5*H749</f>
        <v>45.385728067890938</v>
      </c>
      <c r="S749" s="9" cm="1">
        <f t="array" ref="S749">SUMPRODUCT(J749:O749,TRANSPOSE(AW$28:AW$33))+$AI$20-$AH$26</f>
        <v>18.774208299715006</v>
      </c>
      <c r="T749" s="9">
        <f>SUMPRODUCT(J749:O749,Results!K$9:P$9)</f>
        <v>46.7563303559226</v>
      </c>
      <c r="U749" s="9">
        <f>SUMPRODUCT(J749:O749,Results!K$9:P$9)+$AI$20-$AH$31</f>
        <v>45.17410163484945</v>
      </c>
      <c r="V749" s="9">
        <f t="shared" si="182"/>
        <v>5.2511045618118217</v>
      </c>
      <c r="W749" s="9">
        <f t="shared" si="176"/>
        <v>0.11861430723944011</v>
      </c>
      <c r="X749" s="9">
        <f t="shared" si="177"/>
        <v>0.89770405661674602</v>
      </c>
      <c r="Y749" s="9">
        <f t="shared" si="178"/>
        <v>27.509223824792677</v>
      </c>
      <c r="Z749" s="9">
        <f t="shared" si="179"/>
        <v>13.541208697417552</v>
      </c>
      <c r="AA749" s="9">
        <f t="shared" si="180"/>
        <v>1.1093304896582339</v>
      </c>
      <c r="AC749" s="9">
        <v>0.10230449526152086</v>
      </c>
      <c r="AD749" s="9">
        <v>0.10230449526152086</v>
      </c>
      <c r="AE749" s="9">
        <f t="shared" si="181"/>
        <v>0.10230449526152086</v>
      </c>
      <c r="AF749" s="9">
        <f t="shared" ca="1" si="175"/>
        <v>0.73448131318739307</v>
      </c>
    </row>
    <row r="750" spans="1:32">
      <c r="A750" s="6">
        <v>1.0540300453558218</v>
      </c>
      <c r="B750" s="6">
        <v>2.9632536956381723</v>
      </c>
      <c r="C750" s="6">
        <v>0.63897316958721129</v>
      </c>
      <c r="D750" s="6">
        <v>7.4544011599673095</v>
      </c>
      <c r="E750" s="6">
        <v>1.1052622199897306</v>
      </c>
      <c r="F750" s="6">
        <v>3.2922444054968363</v>
      </c>
      <c r="G750" s="6">
        <v>6.931794241289075</v>
      </c>
      <c r="H750" s="6">
        <v>4.530752422161866</v>
      </c>
      <c r="I750" s="40">
        <f>SUMPRODUCT(J750:O750,Results!B$12:G$12)+Results!$E$5*H750-AD750+AE750</f>
        <v>48.819520905724374</v>
      </c>
      <c r="J750" s="9">
        <f>SUMPRODUCT($A750:$F750,Results!$B$15:$G$15)</f>
        <v>-1.1996634009336566</v>
      </c>
      <c r="K750" s="9">
        <f>SUMPRODUCT($A750:$F750,Results!$B$16:$G$16)</f>
        <v>-7.8628714124723471</v>
      </c>
      <c r="L750" s="9">
        <f>SUMPRODUCT($A750:$F750,Results!$B$17:$G$17)</f>
        <v>15.088801680117733</v>
      </c>
      <c r="M750" s="9">
        <f>SUMPRODUCT($A750:$F750,Results!$B$18:$G$18)</f>
        <v>10.506682340688778</v>
      </c>
      <c r="N750" s="9">
        <f>SUMPRODUCT($A750:$F750,Results!$B$19:$G$19)</f>
        <v>-9.9847371855341152</v>
      </c>
      <c r="O750" s="9">
        <f>SUMPRODUCT($A750:$F750,Results!$B$20:$G$20)</f>
        <v>18.621782702719869</v>
      </c>
      <c r="P750" s="9" cm="1">
        <f t="array" ref="P750">SUMPRODUCT(J750:O750,TRANSPOSE(BQ$20:BQ$25))+$AI$20-$BQ$27</f>
        <v>22.756247032371014</v>
      </c>
      <c r="Q750" s="27" cm="1">
        <f t="array" ref="Q750">SUMPRODUCT(J750:O750,TRANSPOSE(EX$20:EX$25))+$AI$20-$EX$27</f>
        <v>22.62010468660776</v>
      </c>
      <c r="R750" s="9">
        <f>I750-Results!$E$5*H750</f>
        <v>21.635006372753178</v>
      </c>
      <c r="S750" s="9" cm="1">
        <f t="array" ref="S750">SUMPRODUCT(J750:O750,TRANSPOSE(AW$28:AW$33))+$AI$20-$AH$26</f>
        <v>14.072677810956485</v>
      </c>
      <c r="T750" s="9">
        <f>SUMPRODUCT(J750:O750,Results!K$9:P$9)</f>
        <v>22.893551362495149</v>
      </c>
      <c r="U750" s="9">
        <f>SUMPRODUCT(J750:O750,Results!K$9:P$9)+$AI$20-$AH$31</f>
        <v>21.311322641421995</v>
      </c>
      <c r="V750" s="9">
        <f t="shared" si="182"/>
        <v>26.06327387335336</v>
      </c>
      <c r="W750" s="9">
        <f t="shared" si="176"/>
        <v>26.199416219116614</v>
      </c>
      <c r="X750" s="9">
        <f t="shared" si="177"/>
        <v>27.184514532971196</v>
      </c>
      <c r="Y750" s="9">
        <f t="shared" si="178"/>
        <v>34.74684309476789</v>
      </c>
      <c r="Z750" s="9">
        <f t="shared" si="179"/>
        <v>16.077297478634243</v>
      </c>
      <c r="AA750" s="9">
        <f t="shared" si="180"/>
        <v>27.508198264302379</v>
      </c>
      <c r="AC750" s="9">
        <v>26.216598302127196</v>
      </c>
      <c r="AD750" s="9">
        <v>26.216598302127196</v>
      </c>
      <c r="AE750" s="9">
        <f t="shared" si="181"/>
        <v>26.216598302127196</v>
      </c>
      <c r="AF750" s="9">
        <f t="shared" ca="1" si="175"/>
        <v>0.80166425943091779</v>
      </c>
    </row>
    <row r="751" spans="1:32">
      <c r="A751" s="6">
        <v>7.2899076843284112</v>
      </c>
      <c r="B751" s="6">
        <v>9.7029535529898272</v>
      </c>
      <c r="C751" s="6">
        <v>1.674324854730187</v>
      </c>
      <c r="D751" s="6">
        <v>0.68188143286855785</v>
      </c>
      <c r="E751" s="6">
        <v>2.3784180954834623E-2</v>
      </c>
      <c r="F751" s="6">
        <v>-2.7874111554220029</v>
      </c>
      <c r="G751" s="6">
        <v>2.6882851907359915</v>
      </c>
      <c r="H751" s="6">
        <v>0.28724337160878299</v>
      </c>
      <c r="I751" s="40">
        <f>SUMPRODUCT(J751:O751,Results!B$12:G$12)+Results!$E$5*H751-AD751+AE751</f>
        <v>11.004910057840259</v>
      </c>
      <c r="J751" s="9">
        <f>SUMPRODUCT($A751:$F751,Results!$B$15:$G$15)</f>
        <v>5.242104573890173</v>
      </c>
      <c r="K751" s="9">
        <f>SUMPRODUCT($A751:$F751,Results!$B$16:$G$16)</f>
        <v>-36.078873285315602</v>
      </c>
      <c r="L751" s="9">
        <f>SUMPRODUCT($A751:$F751,Results!$B$17:$G$17)</f>
        <v>-7.5459344392147631</v>
      </c>
      <c r="M751" s="9">
        <f>SUMPRODUCT($A751:$F751,Results!$B$18:$G$18)</f>
        <v>2.5316410420332587</v>
      </c>
      <c r="N751" s="9">
        <f>SUMPRODUCT($A751:$F751,Results!$B$19:$G$19)</f>
        <v>0.41914578910545736</v>
      </c>
      <c r="O751" s="9">
        <f>SUMPRODUCT($A751:$F751,Results!$B$20:$G$20)</f>
        <v>41.923998898751535</v>
      </c>
      <c r="P751" s="9" cm="1">
        <f t="array" ref="P751">SUMPRODUCT(J751:O751,TRANSPOSE(BQ$20:BQ$25))+$AI$20-$BQ$27</f>
        <v>2.679120282268812</v>
      </c>
      <c r="Q751" s="27" cm="1">
        <f t="array" ref="Q751">SUMPRODUCT(J751:O751,TRANSPOSE(EX$20:EX$25))+$AI$20-$EX$27</f>
        <v>4.2931193784582646</v>
      </c>
      <c r="R751" s="9">
        <f>I751-Results!$E$5*H751</f>
        <v>9.2814498281875615</v>
      </c>
      <c r="S751" s="9" cm="1">
        <f t="array" ref="S751">SUMPRODUCT(J751:O751,TRANSPOSE(AW$28:AW$33))+$AI$20-$AH$26</f>
        <v>8.3542336646050472</v>
      </c>
      <c r="T751" s="9">
        <f>SUMPRODUCT(J751:O751,Results!K$9:P$9)</f>
        <v>8.8892256036839257</v>
      </c>
      <c r="U751" s="9">
        <f>SUMPRODUCT(J751:O751,Results!K$9:P$9)+$AI$20-$AH$31</f>
        <v>7.3069968826107683</v>
      </c>
      <c r="V751" s="9">
        <f t="shared" si="182"/>
        <v>8.3257897755714474</v>
      </c>
      <c r="W751" s="9">
        <f t="shared" si="176"/>
        <v>6.7117906793819948</v>
      </c>
      <c r="X751" s="9">
        <f t="shared" si="177"/>
        <v>1.723460229652698</v>
      </c>
      <c r="Y751" s="9">
        <f t="shared" si="178"/>
        <v>2.6506763932352122</v>
      </c>
      <c r="Z751" s="9">
        <f t="shared" si="179"/>
        <v>-21.737313369249872</v>
      </c>
      <c r="AA751" s="9">
        <f t="shared" si="180"/>
        <v>3.6979131752294911</v>
      </c>
      <c r="AC751" s="9">
        <v>6.6403600637501263</v>
      </c>
      <c r="AD751" s="9">
        <v>6.6403600637501263</v>
      </c>
      <c r="AE751" s="9">
        <f t="shared" si="181"/>
        <v>6.6403600637501263</v>
      </c>
      <c r="AF751" s="9">
        <f t="shared" ca="1" si="175"/>
        <v>0.7837053106947528</v>
      </c>
    </row>
    <row r="752" spans="1:32">
      <c r="A752" s="6">
        <v>10.738387451871978</v>
      </c>
      <c r="B752" s="6">
        <v>0.48827694253497622</v>
      </c>
      <c r="C752" s="6">
        <v>2.1252627139004163</v>
      </c>
      <c r="D752" s="6">
        <v>0.5243635165576408</v>
      </c>
      <c r="E752" s="6">
        <v>1.5779084418161333</v>
      </c>
      <c r="F752" s="6">
        <v>0.17105960448311328</v>
      </c>
      <c r="G752" s="6">
        <v>7.254397938006619</v>
      </c>
      <c r="H752" s="6">
        <v>4.853356118879411</v>
      </c>
      <c r="I752" s="40">
        <f>SUMPRODUCT(J752:O752,Results!B$12:G$12)+Results!$E$5*H752-AD752+AE752</f>
        <v>76.348015544073974</v>
      </c>
      <c r="J752" s="9">
        <f>SUMPRODUCT($A752:$F752,Results!$B$15:$G$15)</f>
        <v>45.559798232169733</v>
      </c>
      <c r="K752" s="9">
        <f>SUMPRODUCT($A752:$F752,Results!$B$16:$G$16)</f>
        <v>-34.64978183538814</v>
      </c>
      <c r="L752" s="9">
        <f>SUMPRODUCT($A752:$F752,Results!$B$17:$G$17)</f>
        <v>-16.246431916875235</v>
      </c>
      <c r="M752" s="9">
        <f>SUMPRODUCT($A752:$F752,Results!$B$18:$G$18)</f>
        <v>-9.0634900307751067</v>
      </c>
      <c r="N752" s="9">
        <f>SUMPRODUCT($A752:$F752,Results!$B$19:$G$19)</f>
        <v>-5.2346620528300081</v>
      </c>
      <c r="O752" s="9">
        <f>SUMPRODUCT($A752:$F752,Results!$B$20:$G$20)</f>
        <v>31.723851288403615</v>
      </c>
      <c r="P752" s="9" cm="1">
        <f t="array" ref="P752">SUMPRODUCT(J752:O752,TRANSPOSE(BQ$20:BQ$25))+$AI$20-$BQ$27</f>
        <v>40.907793345470431</v>
      </c>
      <c r="Q752" s="27" cm="1">
        <f t="array" ref="Q752">SUMPRODUCT(J752:O752,TRANSPOSE(EX$20:EX$25))+$AI$20-$EX$27</f>
        <v>46.012464168360083</v>
      </c>
      <c r="R752" s="9">
        <f>I752-Results!$E$5*H752</f>
        <v>47.227878830797508</v>
      </c>
      <c r="S752" s="9" cm="1">
        <f t="array" ref="S752">SUMPRODUCT(J752:O752,TRANSPOSE(AW$28:AW$33))+$AI$20-$AH$26</f>
        <v>38.977554809974734</v>
      </c>
      <c r="T752" s="9">
        <f>SUMPRODUCT(J752:O752,Results!K$9:P$9)</f>
        <v>48.110521089954425</v>
      </c>
      <c r="U752" s="9">
        <f>SUMPRODUCT(J752:O752,Results!K$9:P$9)+$AI$20-$AH$31</f>
        <v>46.528292368881267</v>
      </c>
      <c r="V752" s="9">
        <f t="shared" si="182"/>
        <v>35.440222198603543</v>
      </c>
      <c r="W752" s="9">
        <f t="shared" si="176"/>
        <v>30.335551375713891</v>
      </c>
      <c r="X752" s="9">
        <f t="shared" si="177"/>
        <v>29.120136713276466</v>
      </c>
      <c r="Y752" s="9">
        <f t="shared" si="178"/>
        <v>37.37046073409924</v>
      </c>
      <c r="Z752" s="9">
        <f t="shared" si="179"/>
        <v>43.605792116983842</v>
      </c>
      <c r="AA752" s="9">
        <f t="shared" si="180"/>
        <v>29.819723175192706</v>
      </c>
      <c r="AC752" s="9">
        <v>30.319733927871226</v>
      </c>
      <c r="AD752" s="9">
        <v>30.319733927871226</v>
      </c>
      <c r="AE752" s="9">
        <f t="shared" si="181"/>
        <v>30.319733927871226</v>
      </c>
      <c r="AF752" s="9">
        <f t="shared" ca="1" si="175"/>
        <v>0.62193186671099843</v>
      </c>
    </row>
    <row r="753" spans="1:32">
      <c r="A753" s="6">
        <v>0.9949076184118909</v>
      </c>
      <c r="B753" s="6">
        <v>5.7656269615383859</v>
      </c>
      <c r="C753" s="6">
        <v>-0.3749125005663449</v>
      </c>
      <c r="D753" s="6">
        <v>4.7093886227711463</v>
      </c>
      <c r="E753" s="6">
        <v>0.31636203158122167</v>
      </c>
      <c r="F753" s="6">
        <v>1.5700289192718908</v>
      </c>
      <c r="G753" s="6">
        <v>1.4059820916808365</v>
      </c>
      <c r="H753" s="6">
        <v>-0.99505972744637194</v>
      </c>
      <c r="I753" s="40">
        <f>SUMPRODUCT(J753:O753,Results!B$12:G$12)+Results!$E$5*H753-AD753+AE753</f>
        <v>-2.218726344966127</v>
      </c>
      <c r="J753" s="9">
        <f>SUMPRODUCT($A753:$F753,Results!$B$15:$G$15)</f>
        <v>-11.430948956451397</v>
      </c>
      <c r="K753" s="9">
        <f>SUMPRODUCT($A753:$F753,Results!$B$16:$G$16)</f>
        <v>-10.086706629181966</v>
      </c>
      <c r="L753" s="9">
        <f>SUMPRODUCT($A753:$F753,Results!$B$17:$G$17)</f>
        <v>11.548873889275454</v>
      </c>
      <c r="M753" s="9">
        <f>SUMPRODUCT($A753:$F753,Results!$B$18:$G$18)</f>
        <v>12.539851361295787</v>
      </c>
      <c r="N753" s="9">
        <f>SUMPRODUCT($A753:$F753,Results!$B$19:$G$19)</f>
        <v>-1.6473990814860784</v>
      </c>
      <c r="O753" s="9">
        <f>SUMPRODUCT($A753:$F753,Results!$B$20:$G$20)</f>
        <v>20.833958336424402</v>
      </c>
      <c r="P753" s="9" cm="1">
        <f t="array" ref="P753">SUMPRODUCT(J753:O753,TRANSPOSE(BQ$20:BQ$25))+$AI$20-$BQ$27</f>
        <v>3.6222889483831509</v>
      </c>
      <c r="Q753" s="27" cm="1">
        <f t="array" ref="Q753">SUMPRODUCT(J753:O753,TRANSPOSE(EX$20:EX$25))+$AI$20-$EX$27</f>
        <v>2.8485734828892078</v>
      </c>
      <c r="R753" s="9">
        <f>I753-Results!$E$5*H753</f>
        <v>3.7516320197121047</v>
      </c>
      <c r="S753" s="9" cm="1">
        <f t="array" ref="S753">SUMPRODUCT(J753:O753,TRANSPOSE(AW$28:AW$33))+$AI$20-$AH$26</f>
        <v>-2.7837685812511737</v>
      </c>
      <c r="T753" s="9">
        <f>SUMPRODUCT(J753:O753,Results!K$9:P$9)</f>
        <v>4.3550764774284616</v>
      </c>
      <c r="U753" s="9">
        <f>SUMPRODUCT(J753:O753,Results!K$9:P$9)+$AI$20-$AH$31</f>
        <v>2.7728477563553042</v>
      </c>
      <c r="V753" s="9">
        <f t="shared" si="182"/>
        <v>-5.8410152933492778</v>
      </c>
      <c r="W753" s="9">
        <f t="shared" si="176"/>
        <v>-5.0672998278553347</v>
      </c>
      <c r="X753" s="9">
        <f t="shared" si="177"/>
        <v>-5.9703583646782317</v>
      </c>
      <c r="Y753" s="9">
        <f t="shared" si="178"/>
        <v>0.56504223628504668</v>
      </c>
      <c r="Z753" s="9">
        <f t="shared" si="179"/>
        <v>-34.96094977205626</v>
      </c>
      <c r="AA753" s="9">
        <f t="shared" si="180"/>
        <v>-4.9915741013214312</v>
      </c>
      <c r="AC753" s="9">
        <v>-5.0750684596117548</v>
      </c>
      <c r="AD753" s="9">
        <v>-5.0750684596117548</v>
      </c>
      <c r="AE753" s="9">
        <f t="shared" si="181"/>
        <v>-5.0750684596117548</v>
      </c>
      <c r="AF753" s="9">
        <f t="shared" ca="1" si="175"/>
        <v>1.4150560583372829E-2</v>
      </c>
    </row>
    <row r="754" spans="1:32">
      <c r="A754" s="6">
        <v>10.232333746643636</v>
      </c>
      <c r="B754" s="6">
        <v>-0.751485343849429</v>
      </c>
      <c r="C754" s="6">
        <v>0.36796032738783624</v>
      </c>
      <c r="D754" s="6">
        <v>-0.50839273365028081</v>
      </c>
      <c r="E754" s="6">
        <v>2.8603634546996948</v>
      </c>
      <c r="F754" s="6">
        <v>1.6308816908947041</v>
      </c>
      <c r="G754" s="6">
        <v>0.86442705613518267</v>
      </c>
      <c r="H754" s="6">
        <v>-1.5366147629920257</v>
      </c>
      <c r="I754" s="40">
        <f>SUMPRODUCT(J754:O754,Results!B$12:G$12)+Results!$E$5*H754-AD754+AE754</f>
        <v>48.596586720490777</v>
      </c>
      <c r="J754" s="9">
        <f>SUMPRODUCT($A754:$F754,Results!$B$15:$G$15)</f>
        <v>49.218186990466243</v>
      </c>
      <c r="K754" s="9">
        <f>SUMPRODUCT($A754:$F754,Results!$B$16:$G$16)</f>
        <v>-28.462289450802309</v>
      </c>
      <c r="L754" s="9">
        <f>SUMPRODUCT($A754:$F754,Results!$B$17:$G$17)</f>
        <v>-11.082131868567863</v>
      </c>
      <c r="M754" s="9">
        <f>SUMPRODUCT($A754:$F754,Results!$B$18:$G$18)</f>
        <v>-7.5941412763983758</v>
      </c>
      <c r="N754" s="9">
        <f>SUMPRODUCT($A754:$F754,Results!$B$19:$G$19)</f>
        <v>-2.1740301521296126</v>
      </c>
      <c r="O754" s="9">
        <f>SUMPRODUCT($A754:$F754,Results!$B$20:$G$20)</f>
        <v>26.059201442482912</v>
      </c>
      <c r="P754" s="9" cm="1">
        <f t="array" ref="P754">SUMPRODUCT(J754:O754,TRANSPOSE(BQ$20:BQ$25))+$AI$20-$BQ$27</f>
        <v>51.477174327632589</v>
      </c>
      <c r="Q754" s="27" cm="1">
        <f t="array" ref="Q754">SUMPRODUCT(J754:O754,TRANSPOSE(EX$20:EX$25))+$AI$20-$EX$27</f>
        <v>57.726740374659528</v>
      </c>
      <c r="R754" s="9">
        <f>I754-Results!$E$5*H754</f>
        <v>57.816275298442932</v>
      </c>
      <c r="S754" s="9" cm="1">
        <f t="array" ref="S754">SUMPRODUCT(J754:O754,TRANSPOSE(AW$28:AW$33))+$AI$20-$AH$26</f>
        <v>39.925831217117192</v>
      </c>
      <c r="T754" s="9">
        <f>SUMPRODUCT(J754:O754,Results!K$9:P$9)</f>
        <v>59.574876600243599</v>
      </c>
      <c r="U754" s="9">
        <f>SUMPRODUCT(J754:O754,Results!K$9:P$9)+$AI$20-$AH$31</f>
        <v>57.992647879170448</v>
      </c>
      <c r="V754" s="9">
        <f t="shared" si="182"/>
        <v>-2.8805876071418126</v>
      </c>
      <c r="W754" s="9">
        <f t="shared" si="176"/>
        <v>-9.1301536541687511</v>
      </c>
      <c r="X754" s="9">
        <f t="shared" si="177"/>
        <v>-9.2196885779521551</v>
      </c>
      <c r="Y754" s="9">
        <f t="shared" si="178"/>
        <v>8.6707555033735844</v>
      </c>
      <c r="Z754" s="9">
        <f t="shared" si="179"/>
        <v>15.854363293400645</v>
      </c>
      <c r="AA754" s="9">
        <f t="shared" si="180"/>
        <v>-9.3960611586796716</v>
      </c>
      <c r="AC754" s="9">
        <v>-9.1338100786297787</v>
      </c>
      <c r="AD754" s="9">
        <v>-9.1338100786297787</v>
      </c>
      <c r="AE754" s="9">
        <f t="shared" si="181"/>
        <v>-9.1338100786297787</v>
      </c>
      <c r="AF754" s="9">
        <f t="shared" ca="1" si="175"/>
        <v>0.97051308710330231</v>
      </c>
    </row>
    <row r="755" spans="1:32">
      <c r="A755" s="6">
        <v>1.929274637868571</v>
      </c>
      <c r="B755" s="6">
        <v>4.1866204377590597</v>
      </c>
      <c r="C755" s="6">
        <v>-0.70254552424102112</v>
      </c>
      <c r="D755" s="6">
        <v>1.243711675244896</v>
      </c>
      <c r="E755" s="6">
        <v>1.3566113445475407</v>
      </c>
      <c r="F755" s="6">
        <v>0.78193340252709043</v>
      </c>
      <c r="G755" s="6">
        <v>-0.60590664989554199</v>
      </c>
      <c r="H755" s="6">
        <v>-3.0069484690227504</v>
      </c>
      <c r="I755" s="40">
        <f>SUMPRODUCT(J755:O755,Results!B$12:G$12)+Results!$E$5*H755-AD755+AE755</f>
        <v>-3.1093965127739338</v>
      </c>
      <c r="J755" s="9">
        <f>SUMPRODUCT($A755:$F755,Results!$B$15:$G$15)</f>
        <v>0.4860820631462861</v>
      </c>
      <c r="K755" s="9">
        <f>SUMPRODUCT($A755:$F755,Results!$B$16:$G$16)</f>
        <v>-9.3594715019509866</v>
      </c>
      <c r="L755" s="9">
        <f>SUMPRODUCT($A755:$F755,Results!$B$17:$G$17)</f>
        <v>7.2026589140030399</v>
      </c>
      <c r="M755" s="9">
        <f>SUMPRODUCT($A755:$F755,Results!$B$18:$G$18)</f>
        <v>5.7643868762260997</v>
      </c>
      <c r="N755" s="9">
        <f>SUMPRODUCT($A755:$F755,Results!$B$19:$G$19)</f>
        <v>0.20964331586632026</v>
      </c>
      <c r="O755" s="9">
        <f>SUMPRODUCT($A755:$F755,Results!$B$20:$G$20)</f>
        <v>15.497199947450762</v>
      </c>
      <c r="P755" s="9" cm="1">
        <f t="array" ref="P755">SUMPRODUCT(J755:O755,TRANSPOSE(BQ$20:BQ$25))+$AI$20-$BQ$27</f>
        <v>11.481149061367162</v>
      </c>
      <c r="Q755" s="27" cm="1">
        <f t="array" ref="Q755">SUMPRODUCT(J755:O755,TRANSPOSE(EX$20:EX$25))+$AI$20-$EX$27</f>
        <v>13.756612384088186</v>
      </c>
      <c r="R755" s="9">
        <f>I755-Results!$E$5*H755</f>
        <v>14.932294301362568</v>
      </c>
      <c r="S755" s="9" cm="1">
        <f t="array" ref="S755">SUMPRODUCT(J755:O755,TRANSPOSE(AW$28:AW$33))+$AI$20-$AH$26</f>
        <v>3.5584365431612071</v>
      </c>
      <c r="T755" s="9">
        <f>SUMPRODUCT(J755:O755,Results!K$9:P$9)</f>
        <v>15.776695457840418</v>
      </c>
      <c r="U755" s="9">
        <f>SUMPRODUCT(J755:O755,Results!K$9:P$9)+$AI$20-$AH$31</f>
        <v>14.194466736767261</v>
      </c>
      <c r="V755" s="9">
        <f t="shared" si="182"/>
        <v>-14.590545574141096</v>
      </c>
      <c r="W755" s="9">
        <f t="shared" si="176"/>
        <v>-16.86600889686212</v>
      </c>
      <c r="X755" s="9">
        <f t="shared" si="177"/>
        <v>-18.041690814136501</v>
      </c>
      <c r="Y755" s="9">
        <f t="shared" si="178"/>
        <v>-6.6678330559351409</v>
      </c>
      <c r="Z755" s="9">
        <f t="shared" si="179"/>
        <v>-35.851619939864065</v>
      </c>
      <c r="AA755" s="9">
        <f t="shared" si="180"/>
        <v>-17.303863249541195</v>
      </c>
      <c r="AC755" s="9">
        <v>-16.88983792408618</v>
      </c>
      <c r="AD755" s="9">
        <v>-16.88983792408618</v>
      </c>
      <c r="AE755" s="9">
        <f t="shared" si="181"/>
        <v>-16.88983792408618</v>
      </c>
      <c r="AF755" s="9">
        <f t="shared" ca="1" si="175"/>
        <v>0.23748273967094868</v>
      </c>
    </row>
    <row r="756" spans="1:32">
      <c r="A756" s="6">
        <v>0.41435992574213748</v>
      </c>
      <c r="B756" s="6">
        <v>4.1082183192886719</v>
      </c>
      <c r="C756" s="6">
        <v>0.24855997297329283</v>
      </c>
      <c r="D756" s="6">
        <v>12.311367817044339</v>
      </c>
      <c r="E756" s="6">
        <v>2.7813270114544397</v>
      </c>
      <c r="F756" s="6">
        <v>0.15415287482562534</v>
      </c>
      <c r="G756" s="6">
        <v>1.5929403203206851</v>
      </c>
      <c r="H756" s="6">
        <v>-0.80810149880652338</v>
      </c>
      <c r="I756" s="40">
        <f>SUMPRODUCT(J756:O756,Results!B$12:G$12)+Results!$E$5*H756-AD756+AE756</f>
        <v>52.626576416135855</v>
      </c>
      <c r="J756" s="9">
        <f>SUMPRODUCT($A756:$F756,Results!$B$15:$G$15)</f>
        <v>-3.3909443344395425</v>
      </c>
      <c r="K756" s="9">
        <f>SUMPRODUCT($A756:$F756,Results!$B$16:$G$16)</f>
        <v>-7.4996282439918582</v>
      </c>
      <c r="L756" s="9">
        <f>SUMPRODUCT($A756:$F756,Results!$B$17:$G$17)</f>
        <v>22.584773299175115</v>
      </c>
      <c r="M756" s="9">
        <f>SUMPRODUCT($A756:$F756,Results!$B$18:$G$18)</f>
        <v>13.46098033899538</v>
      </c>
      <c r="N756" s="9">
        <f>SUMPRODUCT($A756:$F756,Results!$B$19:$G$19)</f>
        <v>-17.931840669677786</v>
      </c>
      <c r="O756" s="9">
        <f>SUMPRODUCT($A756:$F756,Results!$B$20:$G$20)</f>
        <v>33.9766773030384</v>
      </c>
      <c r="P756" s="9" cm="1">
        <f t="array" ref="P756">SUMPRODUCT(J756:O756,TRANSPOSE(BQ$20:BQ$25))+$AI$20-$BQ$27</f>
        <v>46.078615013026344</v>
      </c>
      <c r="Q756" s="27" cm="1">
        <f t="array" ref="Q756">SUMPRODUCT(J756:O756,TRANSPOSE(EX$20:EX$25))+$AI$20-$EX$27</f>
        <v>57.638924012492112</v>
      </c>
      <c r="R756" s="9">
        <f>I756-Results!$E$5*H756</f>
        <v>57.475185408974994</v>
      </c>
      <c r="S756" s="9" cm="1">
        <f t="array" ref="S756">SUMPRODUCT(J756:O756,TRANSPOSE(AW$28:AW$33))+$AI$20-$AH$26</f>
        <v>28.294150994999413</v>
      </c>
      <c r="T756" s="9">
        <f>SUMPRODUCT(J756:O756,Results!K$9:P$9)</f>
        <v>58.561035423140638</v>
      </c>
      <c r="U756" s="9">
        <f>SUMPRODUCT(J756:O756,Results!K$9:P$9)+$AI$20-$AH$31</f>
        <v>56.978806702067487</v>
      </c>
      <c r="V756" s="9">
        <f t="shared" si="182"/>
        <v>6.547961403109511</v>
      </c>
      <c r="W756" s="9">
        <f t="shared" si="176"/>
        <v>-5.0123475963562569</v>
      </c>
      <c r="X756" s="9">
        <f t="shared" si="177"/>
        <v>-4.8486089928391394</v>
      </c>
      <c r="Y756" s="9">
        <f t="shared" si="178"/>
        <v>24.332425421136442</v>
      </c>
      <c r="Z756" s="9">
        <f t="shared" si="179"/>
        <v>19.884352989045723</v>
      </c>
      <c r="AA756" s="9">
        <f t="shared" si="180"/>
        <v>-4.3522302859316326</v>
      </c>
      <c r="AC756" s="9">
        <v>-5.0716960250617618</v>
      </c>
      <c r="AD756" s="9">
        <v>-5.0716960250617618</v>
      </c>
      <c r="AE756" s="9">
        <f t="shared" si="181"/>
        <v>-5.0716960250617618</v>
      </c>
      <c r="AF756" s="9">
        <f t="shared" ca="1" si="175"/>
        <v>0.69046427072101446</v>
      </c>
    </row>
    <row r="757" spans="1:32">
      <c r="A757" s="6">
        <v>-1.5809139491460398</v>
      </c>
      <c r="B757" s="6">
        <v>3.9816097927921081</v>
      </c>
      <c r="C757" s="6">
        <v>2.5336964240829825</v>
      </c>
      <c r="D757" s="6">
        <v>2.0110759626798669</v>
      </c>
      <c r="E757" s="6">
        <v>-0.18719388232629922</v>
      </c>
      <c r="F757" s="6">
        <v>5.7580815816019166</v>
      </c>
      <c r="G757" s="6">
        <v>2.2453430915615518</v>
      </c>
      <c r="H757" s="6">
        <v>-0.15569872756565672</v>
      </c>
      <c r="I757" s="40">
        <f>SUMPRODUCT(J757:O757,Results!B$12:G$12)+Results!$E$5*H757-AD757+AE757</f>
        <v>-22.982418057296567</v>
      </c>
      <c r="J757" s="9">
        <f>SUMPRODUCT($A757:$F757,Results!$B$15:$G$15)</f>
        <v>-11.04947366747227</v>
      </c>
      <c r="K757" s="9">
        <f>SUMPRODUCT($A757:$F757,Results!$B$16:$G$16)</f>
        <v>-2.0560984763329273</v>
      </c>
      <c r="L757" s="9">
        <f>SUMPRODUCT($A757:$F757,Results!$B$17:$G$17)</f>
        <v>16.008446284755951</v>
      </c>
      <c r="M757" s="9">
        <f>SUMPRODUCT($A757:$F757,Results!$B$18:$G$18)</f>
        <v>5.7131785841381291</v>
      </c>
      <c r="N757" s="9">
        <f>SUMPRODUCT($A757:$F757,Results!$B$19:$G$19)</f>
        <v>-8.1219324350533615</v>
      </c>
      <c r="O757" s="9">
        <f>SUMPRODUCT($A757:$F757,Results!$B$20:$G$20)</f>
        <v>-4.2784970681716992</v>
      </c>
      <c r="P757" s="9" cm="1">
        <f t="array" ref="P757">SUMPRODUCT(J757:O757,TRANSPOSE(BQ$20:BQ$25))+$AI$20-$BQ$27</f>
        <v>-7.5100480919461212</v>
      </c>
      <c r="Q757" s="27" cm="1">
        <f t="array" ref="Q757">SUMPRODUCT(J757:O757,TRANSPOSE(EX$20:EX$25))+$AI$20-$EX$27</f>
        <v>-21.091086040183015</v>
      </c>
      <c r="R757" s="9">
        <f>I757-Results!$E$5*H757</f>
        <v>-22.048225691902626</v>
      </c>
      <c r="S757" s="9" cm="1">
        <f t="array" ref="S757">SUMPRODUCT(J757:O757,TRANSPOSE(AW$28:AW$33))+$AI$20-$AH$26</f>
        <v>0.28892752629947438</v>
      </c>
      <c r="T757" s="9">
        <f>SUMPRODUCT(J757:O757,Results!K$9:P$9)</f>
        <v>-20.696906705307946</v>
      </c>
      <c r="U757" s="9">
        <f>SUMPRODUCT(J757:O757,Results!K$9:P$9)+$AI$20-$AH$31</f>
        <v>-22.279135426381103</v>
      </c>
      <c r="V757" s="9">
        <f t="shared" si="182"/>
        <v>-15.472369965350445</v>
      </c>
      <c r="W757" s="9">
        <f t="shared" si="176"/>
        <v>-1.8913320171135517</v>
      </c>
      <c r="X757" s="9">
        <f t="shared" si="177"/>
        <v>-0.93419236539394035</v>
      </c>
      <c r="Y757" s="9">
        <f t="shared" si="178"/>
        <v>-23.271345583596041</v>
      </c>
      <c r="Z757" s="9">
        <f t="shared" si="179"/>
        <v>-55.724641484386694</v>
      </c>
      <c r="AA757" s="9">
        <f t="shared" si="180"/>
        <v>-0.70328263091546361</v>
      </c>
      <c r="AC757" s="9">
        <v>-1.8167734897978924</v>
      </c>
      <c r="AD757" s="9">
        <v>-1.8167734897978924</v>
      </c>
      <c r="AE757" s="9">
        <f t="shared" si="181"/>
        <v>-1.8167734897978924</v>
      </c>
      <c r="AF757" s="9">
        <f t="shared" ca="1" si="175"/>
        <v>0.65097694536408279</v>
      </c>
    </row>
    <row r="758" spans="1:32">
      <c r="A758" s="6">
        <v>2.1748380822783524</v>
      </c>
      <c r="B758" s="6">
        <v>-2.6323876842525888</v>
      </c>
      <c r="C758" s="6">
        <v>4.9610805637656004</v>
      </c>
      <c r="D758" s="6">
        <v>2.9450076416633566</v>
      </c>
      <c r="E758" s="6">
        <v>4.2502321940047851</v>
      </c>
      <c r="F758" s="6">
        <v>4.9836741844099475</v>
      </c>
      <c r="G758" s="6">
        <v>5.5735876327890477</v>
      </c>
      <c r="H758" s="6">
        <v>3.1725458136618392</v>
      </c>
      <c r="I758" s="40">
        <f>SUMPRODUCT(J758:O758,Results!B$12:G$12)+Results!$E$5*H758-AD758+AE758</f>
        <v>77.182383027368957</v>
      </c>
      <c r="J758" s="9">
        <f>SUMPRODUCT($A758:$F758,Results!$B$15:$G$15)</f>
        <v>37.592850468356147</v>
      </c>
      <c r="K758" s="9">
        <f>SUMPRODUCT($A758:$F758,Results!$B$16:$G$16)</f>
        <v>-5.7259929000312599</v>
      </c>
      <c r="L758" s="9">
        <f>SUMPRODUCT($A758:$F758,Results!$B$17:$G$17)</f>
        <v>13.653388803906797</v>
      </c>
      <c r="M758" s="9">
        <f>SUMPRODUCT($A758:$F758,Results!$B$18:$G$18)</f>
        <v>-13.185201833729931</v>
      </c>
      <c r="N758" s="9">
        <f>SUMPRODUCT($A758:$F758,Results!$B$19:$G$19)</f>
        <v>-27.365913107167071</v>
      </c>
      <c r="O758" s="9">
        <f>SUMPRODUCT($A758:$F758,Results!$B$20:$G$20)</f>
        <v>-2.6761946595241266</v>
      </c>
      <c r="P758" s="9" cm="1">
        <f t="array" ref="P758">SUMPRODUCT(J758:O758,TRANSPOSE(BQ$20:BQ$25))+$AI$20-$BQ$27</f>
        <v>60.990053793963234</v>
      </c>
      <c r="Q758" s="27" cm="1">
        <f t="array" ref="Q758">SUMPRODUCT(J758:O758,TRANSPOSE(EX$20:EX$25))+$AI$20-$EX$27</f>
        <v>60.779179464807171</v>
      </c>
      <c r="R758" s="9">
        <f>I758-Results!$E$5*H758</f>
        <v>58.147108145397922</v>
      </c>
      <c r="S758" s="9" cm="1">
        <f t="array" ref="S758">SUMPRODUCT(J758:O758,TRANSPOSE(AW$28:AW$33))+$AI$20-$AH$26</f>
        <v>61.501679627334383</v>
      </c>
      <c r="T758" s="9">
        <f>SUMPRODUCT(J758:O758,Results!K$9:P$9)</f>
        <v>60.965931727017939</v>
      </c>
      <c r="U758" s="9">
        <f>SUMPRODUCT(J758:O758,Results!K$9:P$9)+$AI$20-$AH$31</f>
        <v>59.383703005944781</v>
      </c>
      <c r="V758" s="9">
        <f t="shared" si="182"/>
        <v>16.192329233405722</v>
      </c>
      <c r="W758" s="9">
        <f t="shared" si="176"/>
        <v>16.403203562561785</v>
      </c>
      <c r="X758" s="9">
        <f t="shared" si="177"/>
        <v>19.035274881971034</v>
      </c>
      <c r="Y758" s="9">
        <f t="shared" si="178"/>
        <v>15.680703400034574</v>
      </c>
      <c r="Z758" s="9">
        <f t="shared" si="179"/>
        <v>44.440159600278825</v>
      </c>
      <c r="AA758" s="9">
        <f t="shared" si="180"/>
        <v>17.798680021424175</v>
      </c>
      <c r="AC758" s="9">
        <v>16.440947194502485</v>
      </c>
      <c r="AD758" s="9">
        <v>16.440947194502485</v>
      </c>
      <c r="AE758" s="9">
        <f t="shared" si="181"/>
        <v>16.440947194502485</v>
      </c>
      <c r="AF758" s="9">
        <f t="shared" ca="1" si="175"/>
        <v>0.33504125203838675</v>
      </c>
    </row>
    <row r="759" spans="1:32">
      <c r="A759" s="6">
        <v>2.2221649774104226</v>
      </c>
      <c r="B759" s="6">
        <v>3.419935034941695</v>
      </c>
      <c r="C759" s="6">
        <v>-2.1208284367102963</v>
      </c>
      <c r="D759" s="6">
        <v>0.94528011930163958</v>
      </c>
      <c r="E759" s="6">
        <v>17.700123128733676</v>
      </c>
      <c r="F759" s="6">
        <v>0.7443862931067986</v>
      </c>
      <c r="G759" s="6">
        <v>-1.1610202301994292</v>
      </c>
      <c r="H759" s="6">
        <v>-3.5620620493266379</v>
      </c>
      <c r="I759" s="40">
        <f>SUMPRODUCT(J759:O759,Results!B$12:G$12)+Results!$E$5*H759-AD759+AE759</f>
        <v>193.31194630636239</v>
      </c>
      <c r="J759" s="9">
        <f>SUMPRODUCT($A759:$F759,Results!$B$15:$G$15)</f>
        <v>62.92609822224766</v>
      </c>
      <c r="K759" s="9">
        <f>SUMPRODUCT($A759:$F759,Results!$B$16:$G$16)</f>
        <v>2.9179701922504031</v>
      </c>
      <c r="L759" s="9">
        <f>SUMPRODUCT($A759:$F759,Results!$B$17:$G$17)</f>
        <v>55.738634935036409</v>
      </c>
      <c r="M759" s="9">
        <f>SUMPRODUCT($A759:$F759,Results!$B$18:$G$18)</f>
        <v>-12.073572614848631</v>
      </c>
      <c r="N759" s="9">
        <f>SUMPRODUCT($A759:$F759,Results!$B$19:$G$19)</f>
        <v>-33.544728895118716</v>
      </c>
      <c r="O759" s="9">
        <f>SUMPRODUCT($A759:$F759,Results!$B$20:$G$20)</f>
        <v>20.915802702676796</v>
      </c>
      <c r="P759" s="9" cm="1">
        <f t="array" ref="P759">SUMPRODUCT(J759:O759,TRANSPOSE(BQ$20:BQ$25))+$AI$20-$BQ$27</f>
        <v>181.50716315783362</v>
      </c>
      <c r="Q759" s="27" cm="1">
        <f t="array" ref="Q759">SUMPRODUCT(J759:O759,TRANSPOSE(EX$20:EX$25))+$AI$20-$EX$27</f>
        <v>215.27611005162828</v>
      </c>
      <c r="R759" s="9">
        <f>I759-Results!$E$5*H759</f>
        <v>214.68431860232221</v>
      </c>
      <c r="S759" s="9" cm="1">
        <f t="array" ref="S759">SUMPRODUCT(J759:O759,TRANSPOSE(AW$28:AW$33))+$AI$20-$AH$26</f>
        <v>124.42052119371486</v>
      </c>
      <c r="T759" s="9">
        <f>SUMPRODUCT(J759:O759,Results!K$9:P$9)</f>
        <v>221.92956537843486</v>
      </c>
      <c r="U759" s="9">
        <f>SUMPRODUCT(J759:O759,Results!K$9:P$9)+$AI$20-$AH$31</f>
        <v>220.34733665736169</v>
      </c>
      <c r="V759" s="9">
        <f t="shared" si="182"/>
        <v>11.80478314852877</v>
      </c>
      <c r="W759" s="9">
        <f t="shared" si="176"/>
        <v>-21.964163745265893</v>
      </c>
      <c r="X759" s="9">
        <f t="shared" si="177"/>
        <v>-21.372372295959821</v>
      </c>
      <c r="Y759" s="9">
        <f t="shared" si="178"/>
        <v>68.891425112647525</v>
      </c>
      <c r="Z759" s="9">
        <f t="shared" si="179"/>
        <v>160.56972287927226</v>
      </c>
      <c r="AA759" s="9">
        <f t="shared" si="180"/>
        <v>-27.035390350999307</v>
      </c>
      <c r="AC759" s="9">
        <v>-22.146092288781631</v>
      </c>
      <c r="AD759" s="9">
        <v>-22.146092288781631</v>
      </c>
      <c r="AE759" s="9">
        <f t="shared" si="181"/>
        <v>-22.146092288781631</v>
      </c>
      <c r="AF759" s="9">
        <f t="shared" ca="1" si="175"/>
        <v>0.93653619468401406</v>
      </c>
    </row>
    <row r="760" spans="1:32">
      <c r="A760" s="6">
        <v>0.90115933085009181</v>
      </c>
      <c r="B760" s="6">
        <v>3.5452600390549143</v>
      </c>
      <c r="C760" s="6">
        <v>4.3948987816547502</v>
      </c>
      <c r="D760" s="6">
        <v>8.1253173708877551</v>
      </c>
      <c r="E760" s="6">
        <v>0.14642004844497758</v>
      </c>
      <c r="F760" s="6">
        <v>2.8806457662374494</v>
      </c>
      <c r="G760" s="6">
        <v>-2.1196949328659445</v>
      </c>
      <c r="H760" s="6">
        <v>-4.5207367519931534</v>
      </c>
      <c r="I760" s="40">
        <f>SUMPRODUCT(J760:O760,Results!B$12:G$12)+Results!$E$5*H760-AD760+AE760</f>
        <v>-15.915085862099517</v>
      </c>
      <c r="J760" s="9">
        <f>SUMPRODUCT($A760:$F760,Results!$B$15:$G$15)</f>
        <v>-0.5716088808114117</v>
      </c>
      <c r="K760" s="9">
        <f>SUMPRODUCT($A760:$F760,Results!$B$16:$G$16)</f>
        <v>-12.8494789585597</v>
      </c>
      <c r="L760" s="9">
        <f>SUMPRODUCT($A760:$F760,Results!$B$17:$G$17)</f>
        <v>12.138007082772216</v>
      </c>
      <c r="M760" s="9">
        <f>SUMPRODUCT($A760:$F760,Results!$B$18:$G$18)</f>
        <v>3.9147969612114104</v>
      </c>
      <c r="N760" s="9">
        <f>SUMPRODUCT($A760:$F760,Results!$B$19:$G$19)</f>
        <v>-20.07173644869739</v>
      </c>
      <c r="O760" s="9">
        <f>SUMPRODUCT($A760:$F760,Results!$B$20:$G$20)</f>
        <v>17.118361737623111</v>
      </c>
      <c r="P760" s="9" cm="1">
        <f t="array" ref="P760">SUMPRODUCT(J760:O760,TRANSPOSE(BQ$20:BQ$25))+$AI$20-$BQ$27</f>
        <v>16.069647573781715</v>
      </c>
      <c r="Q760" s="27" cm="1">
        <f t="array" ref="Q760">SUMPRODUCT(J760:O760,TRANSPOSE(EX$20:EX$25))+$AI$20-$EX$27</f>
        <v>11.584826138130033</v>
      </c>
      <c r="R760" s="9">
        <f>I760-Results!$E$5*H760</f>
        <v>11.209334649859404</v>
      </c>
      <c r="S760" s="9" cm="1">
        <f t="array" ref="S760">SUMPRODUCT(J760:O760,TRANSPOSE(AW$28:AW$33))+$AI$20-$AH$26</f>
        <v>23.758968101952064</v>
      </c>
      <c r="T760" s="9">
        <f>SUMPRODUCT(J760:O760,Results!K$9:P$9)</f>
        <v>11.927173078247421</v>
      </c>
      <c r="U760" s="9">
        <f>SUMPRODUCT(J760:O760,Results!K$9:P$9)+$AI$20-$AH$31</f>
        <v>10.344944357174263</v>
      </c>
      <c r="V760" s="9">
        <f t="shared" si="182"/>
        <v>-31.984733435881232</v>
      </c>
      <c r="W760" s="9">
        <f t="shared" si="176"/>
        <v>-27.49991200022955</v>
      </c>
      <c r="X760" s="9">
        <f t="shared" si="177"/>
        <v>-27.12442051195892</v>
      </c>
      <c r="Y760" s="9">
        <f t="shared" si="178"/>
        <v>-39.674053964051581</v>
      </c>
      <c r="Z760" s="9">
        <f t="shared" si="179"/>
        <v>-48.657309289189648</v>
      </c>
      <c r="AA760" s="9">
        <f t="shared" si="180"/>
        <v>-26.26003021927378</v>
      </c>
      <c r="AC760" s="9">
        <v>-27.476659989705738</v>
      </c>
      <c r="AD760" s="9">
        <v>-27.476659989705738</v>
      </c>
      <c r="AE760" s="9">
        <f t="shared" si="181"/>
        <v>-27.476659989705738</v>
      </c>
      <c r="AF760" s="9">
        <f t="shared" ca="1" si="175"/>
        <v>0.33186093771807623</v>
      </c>
    </row>
    <row r="761" spans="1:32">
      <c r="A761" s="6">
        <v>-1.6477113808396415</v>
      </c>
      <c r="B761" s="6">
        <v>0.75320926700392044</v>
      </c>
      <c r="C761" s="6">
        <v>1.5738520534386116</v>
      </c>
      <c r="D761" s="6">
        <v>14.729064295467953</v>
      </c>
      <c r="E761" s="6">
        <v>15.223562187341409</v>
      </c>
      <c r="F761" s="6">
        <v>3.4189651064863624</v>
      </c>
      <c r="G761" s="6">
        <v>0.28070279819087207</v>
      </c>
      <c r="H761" s="6">
        <v>-2.1203390209363366</v>
      </c>
      <c r="I761" s="40">
        <f>SUMPRODUCT(J761:O761,Results!B$12:G$12)+Results!$E$5*H761-AD761+AE761</f>
        <v>195.11959465410791</v>
      </c>
      <c r="J761" s="9">
        <f>SUMPRODUCT($A761:$F761,Results!$B$15:$G$15)</f>
        <v>45.90653966887205</v>
      </c>
      <c r="K761" s="9">
        <f>SUMPRODUCT($A761:$F761,Results!$B$16:$G$16)</f>
        <v>9.5417598381353219</v>
      </c>
      <c r="L761" s="9">
        <f>SUMPRODUCT($A761:$F761,Results!$B$17:$G$17)</f>
        <v>67.163609663533023</v>
      </c>
      <c r="M761" s="9">
        <f>SUMPRODUCT($A761:$F761,Results!$B$18:$G$18)</f>
        <v>-2.5427226565487877</v>
      </c>
      <c r="N761" s="9">
        <f>SUMPRODUCT($A761:$F761,Results!$B$19:$G$19)</f>
        <v>-55.298588174761917</v>
      </c>
      <c r="O761" s="9">
        <f>SUMPRODUCT($A761:$F761,Results!$B$20:$G$20)</f>
        <v>25.006813766570463</v>
      </c>
      <c r="P761" s="9" cm="1">
        <f t="array" ref="P761">SUMPRODUCT(J761:O761,TRANSPOSE(BQ$20:BQ$25))+$AI$20-$BQ$27</f>
        <v>182.06030987494282</v>
      </c>
      <c r="Q761" s="27" cm="1">
        <f t="array" ref="Q761">SUMPRODUCT(J761:O761,TRANSPOSE(EX$20:EX$25))+$AI$20-$EX$27</f>
        <v>211.86389804187979</v>
      </c>
      <c r="R761" s="9">
        <f>I761-Results!$E$5*H761</f>
        <v>207.84162877972594</v>
      </c>
      <c r="S761" s="9" cm="1">
        <f t="array" ref="S761">SUMPRODUCT(J761:O761,TRANSPOSE(AW$28:AW$33))+$AI$20-$AH$26</f>
        <v>132.57426703870453</v>
      </c>
      <c r="T761" s="9">
        <f>SUMPRODUCT(J761:O761,Results!K$9:P$9)</f>
        <v>214.46723755041589</v>
      </c>
      <c r="U761" s="9">
        <f>SUMPRODUCT(J761:O761,Results!K$9:P$9)+$AI$20-$AH$31</f>
        <v>212.88500882934272</v>
      </c>
      <c r="V761" s="9">
        <f t="shared" si="182"/>
        <v>13.059284779165097</v>
      </c>
      <c r="W761" s="9">
        <f t="shared" si="176"/>
        <v>-16.744303387771879</v>
      </c>
      <c r="X761" s="9">
        <f t="shared" si="177"/>
        <v>-12.722034125618023</v>
      </c>
      <c r="Y761" s="9">
        <f t="shared" si="178"/>
        <v>62.54532761540338</v>
      </c>
      <c r="Z761" s="9">
        <f t="shared" si="179"/>
        <v>162.37737122701779</v>
      </c>
      <c r="AA761" s="9">
        <f t="shared" si="180"/>
        <v>-17.76541417523481</v>
      </c>
      <c r="AC761" s="9">
        <v>-16.865525251377079</v>
      </c>
      <c r="AD761" s="9">
        <v>-16.865525251377079</v>
      </c>
      <c r="AE761" s="9">
        <f t="shared" si="181"/>
        <v>-16.865525251377079</v>
      </c>
      <c r="AF761" s="9">
        <f t="shared" ca="1" si="175"/>
        <v>0.5480533325707897</v>
      </c>
    </row>
    <row r="762" spans="1:32">
      <c r="A762" s="6">
        <v>-0.43152198970363176</v>
      </c>
      <c r="B762" s="6">
        <v>5.4426526137029718</v>
      </c>
      <c r="C762" s="6">
        <v>1.5638946053690692</v>
      </c>
      <c r="D762" s="6">
        <v>1.8267808158016121</v>
      </c>
      <c r="E762" s="6">
        <v>-0.1211088318371214</v>
      </c>
      <c r="F762" s="6">
        <v>1.1124749108340763</v>
      </c>
      <c r="G762" s="6">
        <v>0.66580221905203429</v>
      </c>
      <c r="H762" s="6">
        <v>-1.7352396000751742</v>
      </c>
      <c r="I762" s="40">
        <f>SUMPRODUCT(J762:O762,Results!B$12:G$12)+Results!$E$5*H762-AD762+AE762</f>
        <v>-21.185643106593698</v>
      </c>
      <c r="J762" s="9">
        <f>SUMPRODUCT($A762:$F762,Results!$B$15:$G$15)</f>
        <v>-12.488592946581983</v>
      </c>
      <c r="K762" s="9">
        <f>SUMPRODUCT($A762:$F762,Results!$B$16:$G$16)</f>
        <v>-7.0311706310729543</v>
      </c>
      <c r="L762" s="9">
        <f>SUMPRODUCT($A762:$F762,Results!$B$17:$G$17)</f>
        <v>9.2216176705009332</v>
      </c>
      <c r="M762" s="9">
        <f>SUMPRODUCT($A762:$F762,Results!$B$18:$G$18)</f>
        <v>5.2007757567411481</v>
      </c>
      <c r="N762" s="9">
        <f>SUMPRODUCT($A762:$F762,Results!$B$19:$G$19)</f>
        <v>-4.715608931871353</v>
      </c>
      <c r="O762" s="9">
        <f>SUMPRODUCT($A762:$F762,Results!$B$20:$G$20)</f>
        <v>8.7440752723476578</v>
      </c>
      <c r="P762" s="9" cm="1">
        <f t="array" ref="P762">SUMPRODUCT(J762:O762,TRANSPOSE(BQ$20:BQ$25))+$AI$20-$BQ$27</f>
        <v>-8.1519995045709734</v>
      </c>
      <c r="Q762" s="27" cm="1">
        <f t="array" ref="Q762">SUMPRODUCT(J762:O762,TRANSPOSE(EX$20:EX$25))+$AI$20-$EX$27</f>
        <v>-12.245426352745682</v>
      </c>
      <c r="R762" s="9">
        <f>I762-Results!$E$5*H762</f>
        <v>-10.774205506142653</v>
      </c>
      <c r="S762" s="9" cm="1">
        <f t="array" ref="S762">SUMPRODUCT(J762:O762,TRANSPOSE(AW$28:AW$33))+$AI$20-$AH$26</f>
        <v>-2.8631096330335666</v>
      </c>
      <c r="T762" s="9">
        <f>SUMPRODUCT(J762:O762,Results!K$9:P$9)</f>
        <v>-10.501373324591071</v>
      </c>
      <c r="U762" s="9">
        <f>SUMPRODUCT(J762:O762,Results!K$9:P$9)+$AI$20-$AH$31</f>
        <v>-12.083602045664229</v>
      </c>
      <c r="V762" s="9">
        <f t="shared" si="182"/>
        <v>-13.033643602022725</v>
      </c>
      <c r="W762" s="9">
        <f t="shared" si="176"/>
        <v>-8.9402167538480164</v>
      </c>
      <c r="X762" s="9">
        <f t="shared" si="177"/>
        <v>-10.411437600451045</v>
      </c>
      <c r="Y762" s="9">
        <f t="shared" si="178"/>
        <v>-18.322533473560132</v>
      </c>
      <c r="Z762" s="9">
        <f t="shared" si="179"/>
        <v>-53.927866533683826</v>
      </c>
      <c r="AA762" s="9">
        <f t="shared" si="180"/>
        <v>-9.1020410609294693</v>
      </c>
      <c r="AC762" s="9">
        <v>-8.9461709532499185</v>
      </c>
      <c r="AD762" s="9">
        <v>-8.9461709532499185</v>
      </c>
      <c r="AE762" s="9">
        <f t="shared" si="181"/>
        <v>-8.9461709532499185</v>
      </c>
      <c r="AF762" s="9">
        <f t="shared" ca="1" si="175"/>
        <v>0.29583850384785382</v>
      </c>
    </row>
    <row r="763" spans="1:32">
      <c r="A763" s="6">
        <v>1.0571813484749064</v>
      </c>
      <c r="B763" s="6">
        <v>4.2373644218015381</v>
      </c>
      <c r="C763" s="6">
        <v>6.7141747374296994</v>
      </c>
      <c r="D763" s="6">
        <v>0.40754402923738375</v>
      </c>
      <c r="E763" s="6">
        <v>5.6107399374200879</v>
      </c>
      <c r="F763" s="6">
        <v>-0.36275144644484492</v>
      </c>
      <c r="G763" s="6">
        <v>8.4326646395006755</v>
      </c>
      <c r="H763" s="6">
        <v>6.0316228203734674</v>
      </c>
      <c r="I763" s="40">
        <f>SUMPRODUCT(J763:O763,Results!B$12:G$12)+Results!$E$5*H763-AD763+AE763</f>
        <v>101.04362297172526</v>
      </c>
      <c r="J763" s="9">
        <f>SUMPRODUCT($A763:$F763,Results!$B$15:$G$15)</f>
        <v>26.657807497845852</v>
      </c>
      <c r="K763" s="9">
        <f>SUMPRODUCT($A763:$F763,Results!$B$16:$G$16)</f>
        <v>-11.66956433204791</v>
      </c>
      <c r="L763" s="9">
        <f>SUMPRODUCT($A763:$F763,Results!$B$17:$G$17)</f>
        <v>17.833164067512449</v>
      </c>
      <c r="M763" s="9">
        <f>SUMPRODUCT($A763:$F763,Results!$B$18:$G$18)</f>
        <v>-18.289066590352483</v>
      </c>
      <c r="N763" s="9">
        <f>SUMPRODUCT($A763:$F763,Results!$B$19:$G$19)</f>
        <v>-32.696008149275684</v>
      </c>
      <c r="O763" s="9">
        <f>SUMPRODUCT($A763:$F763,Results!$B$20:$G$20)</f>
        <v>6.8740488722908042</v>
      </c>
      <c r="P763" s="9" cm="1">
        <f t="array" ref="P763">SUMPRODUCT(J763:O763,TRANSPOSE(BQ$20:BQ$25))+$AI$20-$BQ$27</f>
        <v>58.013425203449692</v>
      </c>
      <c r="Q763" s="27" cm="1">
        <f t="array" ref="Q763">SUMPRODUCT(J763:O763,TRANSPOSE(EX$20:EX$25))+$AI$20-$EX$27</f>
        <v>62.973867487438966</v>
      </c>
      <c r="R763" s="9">
        <f>I763-Results!$E$5*H763</f>
        <v>64.853886049484458</v>
      </c>
      <c r="S763" s="9" cm="1">
        <f t="array" ref="S763">SUMPRODUCT(J763:O763,TRANSPOSE(AW$28:AW$33))+$AI$20-$AH$26</f>
        <v>67.906698886653388</v>
      </c>
      <c r="T763" s="9">
        <f>SUMPRODUCT(J763:O763,Results!K$9:P$9)</f>
        <v>66.938612489487809</v>
      </c>
      <c r="U763" s="9">
        <f>SUMPRODUCT(J763:O763,Results!K$9:P$9)+$AI$20-$AH$31</f>
        <v>65.356383768414645</v>
      </c>
      <c r="V763" s="9">
        <f t="shared" si="182"/>
        <v>43.030197768275563</v>
      </c>
      <c r="W763" s="9">
        <f t="shared" si="176"/>
        <v>38.06975548428629</v>
      </c>
      <c r="X763" s="9">
        <f t="shared" si="177"/>
        <v>36.189736922240797</v>
      </c>
      <c r="Y763" s="9">
        <f t="shared" si="178"/>
        <v>33.136924085071868</v>
      </c>
      <c r="Z763" s="9">
        <f t="shared" si="179"/>
        <v>68.301399544635132</v>
      </c>
      <c r="AA763" s="9">
        <f t="shared" si="180"/>
        <v>35.687239203310611</v>
      </c>
      <c r="AC763" s="9">
        <v>37.997019442035253</v>
      </c>
      <c r="AD763" s="9">
        <v>37.997019442035253</v>
      </c>
      <c r="AE763" s="9">
        <f t="shared" si="181"/>
        <v>37.997019442035253</v>
      </c>
      <c r="AF763" s="9">
        <f t="shared" ca="1" si="175"/>
        <v>0.5356262026701385</v>
      </c>
    </row>
    <row r="764" spans="1:32">
      <c r="A764" s="6">
        <v>-3.472505766653259E-2</v>
      </c>
      <c r="B764" s="6">
        <v>6.0071263598576783</v>
      </c>
      <c r="C764" s="6">
        <v>5.7832061516092308</v>
      </c>
      <c r="D764" s="6">
        <v>7.4046846883689712</v>
      </c>
      <c r="E764" s="6">
        <v>-0.21779043367260564</v>
      </c>
      <c r="F764" s="6">
        <v>-0.40470543318320068</v>
      </c>
      <c r="G764" s="6">
        <v>4.0741417882637112</v>
      </c>
      <c r="H764" s="6">
        <v>1.6730999691365027</v>
      </c>
      <c r="I764" s="40">
        <f>SUMPRODUCT(J764:O764,Results!B$12:G$12)+Results!$E$5*H764-AD764+AE764</f>
        <v>15.558361901885881</v>
      </c>
      <c r="J764" s="9">
        <f>SUMPRODUCT($A764:$F764,Results!$B$15:$G$15)</f>
        <v>-8.5670813392354859</v>
      </c>
      <c r="K764" s="9">
        <f>SUMPRODUCT($A764:$F764,Results!$B$16:$G$16)</f>
        <v>-14.986423475159137</v>
      </c>
      <c r="L764" s="9">
        <f>SUMPRODUCT($A764:$F764,Results!$B$17:$G$17)</f>
        <v>10.193184005899891</v>
      </c>
      <c r="M764" s="9">
        <f>SUMPRODUCT($A764:$F764,Results!$B$18:$G$18)</f>
        <v>0.61981203523891648</v>
      </c>
      <c r="N764" s="9">
        <f>SUMPRODUCT($A764:$F764,Results!$B$19:$G$19)</f>
        <v>-23.017011196705347</v>
      </c>
      <c r="O764" s="9">
        <f>SUMPRODUCT($A764:$F764,Results!$B$20:$G$20)</f>
        <v>20.252602240698195</v>
      </c>
      <c r="P764" s="9" cm="1">
        <f t="array" ref="P764">SUMPRODUCT(J764:O764,TRANSPOSE(BQ$20:BQ$25))+$AI$20-$BQ$27</f>
        <v>5.6787170394625193</v>
      </c>
      <c r="Q764" s="27" cm="1">
        <f t="array" ref="Q764">SUMPRODUCT(J764:O764,TRANSPOSE(EX$20:EX$25))+$AI$20-$EX$27</f>
        <v>3.6145776278154642</v>
      </c>
      <c r="R764" s="9">
        <f>I764-Results!$E$5*H764</f>
        <v>5.5197620870668658</v>
      </c>
      <c r="S764" s="9" cm="1">
        <f t="array" ref="S764">SUMPRODUCT(J764:O764,TRANSPOSE(AW$28:AW$33))+$AI$20-$AH$26</f>
        <v>22.215517684179652</v>
      </c>
      <c r="T764" s="9">
        <f>SUMPRODUCT(J764:O764,Results!K$9:P$9)</f>
        <v>5.2685176109019878</v>
      </c>
      <c r="U764" s="9">
        <f>SUMPRODUCT(J764:O764,Results!K$9:P$9)+$AI$20-$AH$31</f>
        <v>3.6862888898288304</v>
      </c>
      <c r="V764" s="9">
        <f t="shared" si="182"/>
        <v>9.8796448624233619</v>
      </c>
      <c r="W764" s="9">
        <f t="shared" si="176"/>
        <v>11.943784274070417</v>
      </c>
      <c r="X764" s="9">
        <f t="shared" si="177"/>
        <v>10.038599814819015</v>
      </c>
      <c r="Y764" s="9">
        <f t="shared" si="178"/>
        <v>-6.6571557822937706</v>
      </c>
      <c r="Z764" s="9">
        <f t="shared" si="179"/>
        <v>-17.18386152520425</v>
      </c>
      <c r="AA764" s="9">
        <f t="shared" si="180"/>
        <v>11.872073012057051</v>
      </c>
      <c r="AC764" s="9">
        <v>11.913408758066119</v>
      </c>
      <c r="AD764" s="9">
        <v>11.913408758066119</v>
      </c>
      <c r="AE764" s="9">
        <f t="shared" si="181"/>
        <v>11.913408758066119</v>
      </c>
      <c r="AF764" s="9">
        <f t="shared" ca="1" si="175"/>
        <v>0.3112683974673508</v>
      </c>
    </row>
    <row r="765" spans="1:32">
      <c r="A765" s="6">
        <v>3.2459854446077241</v>
      </c>
      <c r="B765" s="6">
        <v>7.5111794580466862</v>
      </c>
      <c r="C765" s="6">
        <v>0.16608515835247606</v>
      </c>
      <c r="D765" s="6">
        <v>4.8234720282869006</v>
      </c>
      <c r="E765" s="6">
        <v>0.99031595652993065</v>
      </c>
      <c r="F765" s="6">
        <v>-1.3076392475152006</v>
      </c>
      <c r="G765" s="6">
        <v>3.649583396689799</v>
      </c>
      <c r="H765" s="6">
        <v>1.2485415775625905</v>
      </c>
      <c r="I765" s="40">
        <f>SUMPRODUCT(J765:O765,Results!B$12:G$12)+Results!$E$5*H765-AD765+AE765</f>
        <v>28.940337997885369</v>
      </c>
      <c r="J765" s="9">
        <f>SUMPRODUCT($A765:$F765,Results!$B$15:$G$15)</f>
        <v>-4.6414314592141404</v>
      </c>
      <c r="K765" s="9">
        <f>SUMPRODUCT($A765:$F765,Results!$B$16:$G$16)</f>
        <v>-19.685228159121177</v>
      </c>
      <c r="L765" s="9">
        <f>SUMPRODUCT($A765:$F765,Results!$B$17:$G$17)</f>
        <v>6.9962748132363206</v>
      </c>
      <c r="M765" s="9">
        <f>SUMPRODUCT($A765:$F765,Results!$B$18:$G$18)</f>
        <v>9.4226079933221527</v>
      </c>
      <c r="N765" s="9">
        <f>SUMPRODUCT($A765:$F765,Results!$B$19:$G$19)</f>
        <v>-3.764386896762498</v>
      </c>
      <c r="O765" s="9">
        <f>SUMPRODUCT($A765:$F765,Results!$B$20:$G$20)</f>
        <v>34.425429328372665</v>
      </c>
      <c r="P765" s="9" cm="1">
        <f t="array" ref="P765">SUMPRODUCT(J765:O765,TRANSPOSE(BQ$20:BQ$25))+$AI$20-$BQ$27</f>
        <v>13.689144841941662</v>
      </c>
      <c r="Q765" s="27" cm="1">
        <f t="array" ref="Q765">SUMPRODUCT(J765:O765,TRANSPOSE(EX$20:EX$25))+$AI$20-$EX$27</f>
        <v>18.709848625699884</v>
      </c>
      <c r="R765" s="9">
        <f>I765-Results!$E$5*H765</f>
        <v>21.449088532509826</v>
      </c>
      <c r="S765" s="9" cm="1">
        <f t="array" ref="S765">SUMPRODUCT(J765:O765,TRANSPOSE(AW$28:AW$33))+$AI$20-$AH$26</f>
        <v>7.7730235978564508</v>
      </c>
      <c r="T765" s="9">
        <f>SUMPRODUCT(J765:O765,Results!K$9:P$9)</f>
        <v>21.661721801231771</v>
      </c>
      <c r="U765" s="9">
        <f>SUMPRODUCT(J765:O765,Results!K$9:P$9)+$AI$20-$AH$31</f>
        <v>20.079493080158613</v>
      </c>
      <c r="V765" s="9">
        <f t="shared" si="182"/>
        <v>15.251193155943707</v>
      </c>
      <c r="W765" s="9">
        <f t="shared" si="176"/>
        <v>10.230489372185485</v>
      </c>
      <c r="X765" s="9">
        <f t="shared" si="177"/>
        <v>7.4912494653755424</v>
      </c>
      <c r="Y765" s="9">
        <f t="shared" si="178"/>
        <v>21.167314400028918</v>
      </c>
      <c r="Z765" s="9">
        <f t="shared" si="179"/>
        <v>-3.8018854292047628</v>
      </c>
      <c r="AA765" s="9">
        <f t="shared" si="180"/>
        <v>8.8608449177267552</v>
      </c>
      <c r="AC765" s="9">
        <v>10.168059275310167</v>
      </c>
      <c r="AD765" s="9">
        <v>10.168059275310167</v>
      </c>
      <c r="AE765" s="9">
        <f t="shared" si="181"/>
        <v>10.168059275310167</v>
      </c>
      <c r="AF765" s="9">
        <f t="shared" ca="1" si="175"/>
        <v>0.21649443162997895</v>
      </c>
    </row>
    <row r="766" spans="1:32">
      <c r="A766" s="6">
        <v>-0.51136391517952151</v>
      </c>
      <c r="B766" s="6">
        <v>9.6351663207036395</v>
      </c>
      <c r="C766" s="6">
        <v>-2.6606983566624369</v>
      </c>
      <c r="D766" s="6">
        <v>3.0832819960106592</v>
      </c>
      <c r="E766" s="6">
        <v>0.5220135155177491</v>
      </c>
      <c r="F766" s="6">
        <v>-1.1153866751775625</v>
      </c>
      <c r="G766" s="6">
        <v>3.842856760920923</v>
      </c>
      <c r="H766" s="6">
        <v>1.4418149417937145</v>
      </c>
      <c r="I766" s="40">
        <f>SUMPRODUCT(J766:O766,Results!B$12:G$12)+Results!$E$5*H766-AD766+AE766</f>
        <v>5.7834538817381613</v>
      </c>
      <c r="J766" s="9">
        <f>SUMPRODUCT($A766:$F766,Results!$B$15:$G$15)</f>
        <v>-28.306221158518067</v>
      </c>
      <c r="K766" s="9">
        <f>SUMPRODUCT($A766:$F766,Results!$B$16:$G$16)</f>
        <v>-7.6170207510583268</v>
      </c>
      <c r="L766" s="9">
        <f>SUMPRODUCT($A766:$F766,Results!$B$17:$G$17)</f>
        <v>15.096729850838006</v>
      </c>
      <c r="M766" s="9">
        <f>SUMPRODUCT($A766:$F766,Results!$B$18:$G$18)</f>
        <v>18.350925022685786</v>
      </c>
      <c r="N766" s="9">
        <f>SUMPRODUCT($A766:$F766,Results!$B$19:$G$19)</f>
        <v>6.6815526210145828</v>
      </c>
      <c r="O766" s="9">
        <f>SUMPRODUCT($A766:$F766,Results!$B$20:$G$20)</f>
        <v>25.834030919169656</v>
      </c>
      <c r="P766" s="9" cm="1">
        <f t="array" ref="P766">SUMPRODUCT(J766:O766,TRANSPOSE(BQ$20:BQ$25))+$AI$20-$BQ$27</f>
        <v>-9.1031248529637274</v>
      </c>
      <c r="Q766" s="27" cm="1">
        <f t="array" ref="Q766">SUMPRODUCT(J766:O766,TRANSPOSE(EX$20:EX$25))+$AI$20-$EX$27</f>
        <v>-5.9555857827738379</v>
      </c>
      <c r="R766" s="9">
        <f>I766-Results!$E$5*H766</f>
        <v>-2.8674357690241266</v>
      </c>
      <c r="S766" s="9" cm="1">
        <f t="array" ref="S766">SUMPRODUCT(J766:O766,TRANSPOSE(AW$28:AW$33))+$AI$20-$AH$26</f>
        <v>-20.52818880633254</v>
      </c>
      <c r="T766" s="9">
        <f>SUMPRODUCT(J766:O766,Results!K$9:P$9)</f>
        <v>-2.7794192916819185</v>
      </c>
      <c r="U766" s="9">
        <f>SUMPRODUCT(J766:O766,Results!K$9:P$9)+$AI$20-$AH$31</f>
        <v>-4.3616480127550759</v>
      </c>
      <c r="V766" s="9">
        <f t="shared" si="182"/>
        <v>14.886578734701889</v>
      </c>
      <c r="W766" s="9">
        <f t="shared" si="176"/>
        <v>11.739039664511999</v>
      </c>
      <c r="X766" s="9">
        <f t="shared" si="177"/>
        <v>8.6508896507622879</v>
      </c>
      <c r="Y766" s="9">
        <f t="shared" si="178"/>
        <v>26.311642688070702</v>
      </c>
      <c r="Z766" s="9">
        <f t="shared" si="179"/>
        <v>-26.95876954535197</v>
      </c>
      <c r="AA766" s="9">
        <f t="shared" si="180"/>
        <v>10.145101894493237</v>
      </c>
      <c r="AC766" s="9">
        <v>11.674342808900775</v>
      </c>
      <c r="AD766" s="9">
        <v>11.674342808900775</v>
      </c>
      <c r="AE766" s="9">
        <f t="shared" si="181"/>
        <v>11.674342808900775</v>
      </c>
      <c r="AF766" s="9">
        <f t="shared" ca="1" si="175"/>
        <v>0.17997987219876765</v>
      </c>
    </row>
    <row r="767" spans="1:32">
      <c r="A767" s="6">
        <v>-1.0294660407631799</v>
      </c>
      <c r="B767" s="6">
        <v>6.2377067747736747</v>
      </c>
      <c r="C767" s="6">
        <v>1.083625619783039</v>
      </c>
      <c r="D767" s="6">
        <v>1.0333747807294886</v>
      </c>
      <c r="E767" s="6">
        <v>2.0777166039845016</v>
      </c>
      <c r="F767" s="6">
        <v>1.6059033280523074</v>
      </c>
      <c r="G767" s="6">
        <v>6.6502406907671192</v>
      </c>
      <c r="H767" s="6">
        <v>4.2491988716399103</v>
      </c>
      <c r="I767" s="40">
        <f>SUMPRODUCT(J767:O767,Results!B$12:G$12)+Results!$E$5*H767-AD767+AE767</f>
        <v>35.214458394647565</v>
      </c>
      <c r="J767" s="9">
        <f>SUMPRODUCT($A767:$F767,Results!$B$15:$G$15)</f>
        <v>-8.3914108849938334</v>
      </c>
      <c r="K767" s="9">
        <f>SUMPRODUCT($A767:$F767,Results!$B$16:$G$16)</f>
        <v>-3.9144567252385478</v>
      </c>
      <c r="L767" s="9">
        <f>SUMPRODUCT($A767:$F767,Results!$B$17:$G$17)</f>
        <v>18.181818003225743</v>
      </c>
      <c r="M767" s="9">
        <f>SUMPRODUCT($A767:$F767,Results!$B$18:$G$18)</f>
        <v>4.225388085729116</v>
      </c>
      <c r="N767" s="9">
        <f>SUMPRODUCT($A767:$F767,Results!$B$19:$G$19)</f>
        <v>-7.5700530020330037</v>
      </c>
      <c r="O767" s="9">
        <f>SUMPRODUCT($A767:$F767,Results!$B$20:$G$20)</f>
        <v>7.19028018697826</v>
      </c>
      <c r="P767" s="9" cm="1">
        <f t="array" ref="P767">SUMPRODUCT(J767:O767,TRANSPOSE(BQ$20:BQ$25))+$AI$20-$BQ$27</f>
        <v>10.208627159723491</v>
      </c>
      <c r="Q767" s="27" cm="1">
        <f t="array" ref="Q767">SUMPRODUCT(J767:O767,TRANSPOSE(EX$20:EX$25))+$AI$20-$EX$27</f>
        <v>8.4072744401334987</v>
      </c>
      <c r="R767" s="9">
        <f>I767-Results!$E$5*H767</f>
        <v>9.7192651648081032</v>
      </c>
      <c r="S767" s="9" cm="1">
        <f t="array" ref="S767">SUMPRODUCT(J767:O767,TRANSPOSE(AW$28:AW$33))+$AI$20-$AH$26</f>
        <v>8.9548069440078919</v>
      </c>
      <c r="T767" s="9">
        <f>SUMPRODUCT(J767:O767,Results!K$9:P$9)</f>
        <v>10.991198165779304</v>
      </c>
      <c r="U767" s="9">
        <f>SUMPRODUCT(J767:O767,Results!K$9:P$9)+$AI$20-$AH$31</f>
        <v>9.4089694447061447</v>
      </c>
      <c r="V767" s="9">
        <f t="shared" si="182"/>
        <v>25.005831234924074</v>
      </c>
      <c r="W767" s="9">
        <f t="shared" si="176"/>
        <v>26.807183954514066</v>
      </c>
      <c r="X767" s="9">
        <f t="shared" si="177"/>
        <v>25.495193229839462</v>
      </c>
      <c r="Y767" s="9">
        <f t="shared" si="178"/>
        <v>26.259651450639673</v>
      </c>
      <c r="Z767" s="9">
        <f t="shared" si="179"/>
        <v>2.4722349675574335</v>
      </c>
      <c r="AA767" s="9">
        <f t="shared" si="180"/>
        <v>25.80548894994142</v>
      </c>
      <c r="AC767" s="9">
        <v>26.78626177360853</v>
      </c>
      <c r="AD767" s="9">
        <v>26.78626177360853</v>
      </c>
      <c r="AE767" s="9">
        <f t="shared" si="181"/>
        <v>26.78626177360853</v>
      </c>
      <c r="AF767" s="9">
        <f t="shared" ca="1" si="175"/>
        <v>4.9544299240975365E-2</v>
      </c>
    </row>
    <row r="768" spans="1:32">
      <c r="A768" s="6">
        <v>-1.2562920298405782</v>
      </c>
      <c r="B768" s="6">
        <v>5.3406256775133292</v>
      </c>
      <c r="C768" s="6">
        <v>3.0431910742118347</v>
      </c>
      <c r="D768" s="6">
        <v>1.5827248384524113</v>
      </c>
      <c r="E768" s="6">
        <v>5.3148511873994391</v>
      </c>
      <c r="F768" s="6">
        <v>1.9122685621457229</v>
      </c>
      <c r="G768" s="6">
        <v>3.6000981920459338</v>
      </c>
      <c r="H768" s="6">
        <v>1.1990563729187254</v>
      </c>
      <c r="I768" s="40">
        <f>SUMPRODUCT(J768:O768,Results!B$12:G$12)+Results!$E$5*H768-AD768+AE768</f>
        <v>57.971897575819519</v>
      </c>
      <c r="J768" s="9">
        <f>SUMPRODUCT($A768:$F768,Results!$B$15:$G$15)</f>
        <v>8.3331619936432286</v>
      </c>
      <c r="K768" s="9">
        <f>SUMPRODUCT($A768:$F768,Results!$B$16:$G$16)</f>
        <v>-2.1546440287268505</v>
      </c>
      <c r="L768" s="9">
        <f>SUMPRODUCT($A768:$F768,Results!$B$17:$G$17)</f>
        <v>27.895758608585396</v>
      </c>
      <c r="M768" s="9">
        <f>SUMPRODUCT($A768:$F768,Results!$B$18:$G$18)</f>
        <v>-4.365430339043761</v>
      </c>
      <c r="N768" s="9">
        <f>SUMPRODUCT($A768:$F768,Results!$B$19:$G$19)</f>
        <v>-22.184852474339582</v>
      </c>
      <c r="O768" s="9">
        <f>SUMPRODUCT($A768:$F768,Results!$B$20:$G$20)</f>
        <v>4.7270184230258439</v>
      </c>
      <c r="P768" s="9" cm="1">
        <f t="array" ref="P768">SUMPRODUCT(J768:O768,TRANSPOSE(BQ$20:BQ$25))+$AI$20-$BQ$27</f>
        <v>47.481444159253194</v>
      </c>
      <c r="Q768" s="27" cm="1">
        <f t="array" ref="Q768">SUMPRODUCT(J768:O768,TRANSPOSE(EX$20:EX$25))+$AI$20-$EX$27</f>
        <v>50.095879027359075</v>
      </c>
      <c r="R768" s="9">
        <f>I768-Results!$E$5*H768</f>
        <v>50.777559338307164</v>
      </c>
      <c r="S768" s="9" cm="1">
        <f t="array" ref="S768">SUMPRODUCT(J768:O768,TRANSPOSE(AW$28:AW$33))+$AI$20-$AH$26</f>
        <v>44.098031044983969</v>
      </c>
      <c r="T768" s="9">
        <f>SUMPRODUCT(J768:O768,Results!K$9:P$9)</f>
        <v>53.334694219393612</v>
      </c>
      <c r="U768" s="9">
        <f>SUMPRODUCT(J768:O768,Results!K$9:P$9)+$AI$20-$AH$31</f>
        <v>51.752465498320447</v>
      </c>
      <c r="V768" s="9">
        <f t="shared" si="182"/>
        <v>10.490453416566325</v>
      </c>
      <c r="W768" s="9">
        <f t="shared" si="176"/>
        <v>7.8760185484604435</v>
      </c>
      <c r="X768" s="9">
        <f t="shared" si="177"/>
        <v>7.1943382375123548</v>
      </c>
      <c r="Y768" s="9">
        <f t="shared" si="178"/>
        <v>13.873866530835549</v>
      </c>
      <c r="Z768" s="9">
        <f t="shared" si="179"/>
        <v>25.229674148729387</v>
      </c>
      <c r="AA768" s="9">
        <f t="shared" si="180"/>
        <v>6.2194320774990715</v>
      </c>
      <c r="AC768" s="9">
        <v>7.8328341784103586</v>
      </c>
      <c r="AD768" s="9">
        <v>7.8328341784103586</v>
      </c>
      <c r="AE768" s="9">
        <f t="shared" si="181"/>
        <v>7.8328341784103586</v>
      </c>
      <c r="AF768" s="9">
        <f t="shared" ca="1" si="175"/>
        <v>0.49367752089903849</v>
      </c>
    </row>
    <row r="769" spans="1:32">
      <c r="A769" s="6">
        <v>1.0242127962781609</v>
      </c>
      <c r="B769" s="6">
        <v>1.856299762446185</v>
      </c>
      <c r="C769" s="6">
        <v>2.159219998804045</v>
      </c>
      <c r="D769" s="6">
        <v>2.1343675977180214</v>
      </c>
      <c r="E769" s="6">
        <v>8.9940926208701004</v>
      </c>
      <c r="F769" s="6">
        <v>-2.4584265749590398E-2</v>
      </c>
      <c r="G769" s="6">
        <v>5.3795908083947097</v>
      </c>
      <c r="H769" s="6">
        <v>2.9785489892675012</v>
      </c>
      <c r="I769" s="40">
        <f>SUMPRODUCT(J769:O769,Results!B$12:G$12)+Results!$E$5*H769-AD769+AE769</f>
        <v>131.58113703459327</v>
      </c>
      <c r="J769" s="9">
        <f>SUMPRODUCT($A769:$F769,Results!$B$15:$G$15)</f>
        <v>36.053885704932618</v>
      </c>
      <c r="K769" s="9">
        <f>SUMPRODUCT($A769:$F769,Results!$B$16:$G$16)</f>
        <v>-2.174080702131219</v>
      </c>
      <c r="L769" s="9">
        <f>SUMPRODUCT($A769:$F769,Results!$B$17:$G$17)</f>
        <v>28.645999875646602</v>
      </c>
      <c r="M769" s="9">
        <f>SUMPRODUCT($A769:$F769,Results!$B$18:$G$18)</f>
        <v>-12.13062985398526</v>
      </c>
      <c r="N769" s="9">
        <f>SUMPRODUCT($A769:$F769,Results!$B$19:$G$19)</f>
        <v>-28.858170403104907</v>
      </c>
      <c r="O769" s="9">
        <f>SUMPRODUCT($A769:$F769,Results!$B$20:$G$20)</f>
        <v>11.278054056136517</v>
      </c>
      <c r="P769" s="9" cm="1">
        <f t="array" ref="P769">SUMPRODUCT(J769:O769,TRANSPOSE(BQ$20:BQ$25))+$AI$20-$BQ$27</f>
        <v>96.27985531300169</v>
      </c>
      <c r="Q769" s="27" cm="1">
        <f t="array" ref="Q769">SUMPRODUCT(J769:O769,TRANSPOSE(EX$20:EX$25))+$AI$20-$EX$27</f>
        <v>113.52607504628358</v>
      </c>
      <c r="R769" s="9">
        <f>I769-Results!$E$5*H769</f>
        <v>113.70984309898826</v>
      </c>
      <c r="S769" s="9" cm="1">
        <f t="array" ref="S769">SUMPRODUCT(J769:O769,TRANSPOSE(AW$28:AW$33))+$AI$20-$AH$26</f>
        <v>77.541334113804325</v>
      </c>
      <c r="T769" s="9">
        <f>SUMPRODUCT(J769:O769,Results!K$9:P$9)</f>
        <v>117.22039536786482</v>
      </c>
      <c r="U769" s="9">
        <f>SUMPRODUCT(J769:O769,Results!K$9:P$9)+$AI$20-$AH$31</f>
        <v>115.63816664679166</v>
      </c>
      <c r="V769" s="9">
        <f t="shared" si="182"/>
        <v>35.301281721591579</v>
      </c>
      <c r="W769" s="9">
        <f t="shared" si="176"/>
        <v>18.055061988309689</v>
      </c>
      <c r="X769" s="9">
        <f t="shared" si="177"/>
        <v>17.87129393560501</v>
      </c>
      <c r="Y769" s="9">
        <f t="shared" si="178"/>
        <v>54.039802920788944</v>
      </c>
      <c r="Z769" s="9">
        <f t="shared" si="179"/>
        <v>98.838913607503144</v>
      </c>
      <c r="AA769" s="9">
        <f t="shared" si="180"/>
        <v>15.942970387801608</v>
      </c>
      <c r="AC769" s="9">
        <v>17.951243189906791</v>
      </c>
      <c r="AD769" s="9">
        <v>17.951243189906791</v>
      </c>
      <c r="AE769" s="9">
        <f t="shared" si="181"/>
        <v>17.951243189906791</v>
      </c>
      <c r="AF769" s="9">
        <f t="shared" ca="1" si="175"/>
        <v>0.44964793221878885</v>
      </c>
    </row>
    <row r="770" spans="1:32">
      <c r="A770" s="6">
        <v>1.3634414648777917</v>
      </c>
      <c r="B770" s="6">
        <v>1.719688390882643</v>
      </c>
      <c r="C770" s="6">
        <v>2.2560359651542696</v>
      </c>
      <c r="D770" s="6">
        <v>0.2563054814669723</v>
      </c>
      <c r="E770" s="6">
        <v>2.0197891791031042</v>
      </c>
      <c r="F770" s="6">
        <v>0.11247690726375682</v>
      </c>
      <c r="G770" s="6">
        <v>1.0824712986967671</v>
      </c>
      <c r="H770" s="6">
        <v>-1.3185705204304414</v>
      </c>
      <c r="I770" s="40">
        <f>SUMPRODUCT(J770:O770,Results!B$12:G$12)+Results!$E$5*H770-AD770+AE770</f>
        <v>17.348861718351536</v>
      </c>
      <c r="J770" s="9">
        <f>SUMPRODUCT($A770:$F770,Results!$B$15:$G$15)</f>
        <v>12.259975087988373</v>
      </c>
      <c r="K770" s="9">
        <f>SUMPRODUCT($A770:$F770,Results!$B$16:$G$16)</f>
        <v>-7.247692780686898</v>
      </c>
      <c r="L770" s="9">
        <f>SUMPRODUCT($A770:$F770,Results!$B$17:$G$17)</f>
        <v>5.114474904538258</v>
      </c>
      <c r="M770" s="9">
        <f>SUMPRODUCT($A770:$F770,Results!$B$18:$G$18)</f>
        <v>-5.9988163880336325</v>
      </c>
      <c r="N770" s="9">
        <f>SUMPRODUCT($A770:$F770,Results!$B$19:$G$19)</f>
        <v>-10.779696418645289</v>
      </c>
      <c r="O770" s="9">
        <f>SUMPRODUCT($A770:$F770,Results!$B$20:$G$20)</f>
        <v>5.7520568326752448</v>
      </c>
      <c r="P770" s="9" cm="1">
        <f t="array" ref="P770">SUMPRODUCT(J770:O770,TRANSPOSE(BQ$20:BQ$25))+$AI$20-$BQ$27</f>
        <v>20.998723194254467</v>
      </c>
      <c r="Q770" s="27" cm="1">
        <f t="array" ref="Q770">SUMPRODUCT(J770:O770,TRANSPOSE(EX$20:EX$25))+$AI$20-$EX$27</f>
        <v>24.255707485400251</v>
      </c>
      <c r="R770" s="9">
        <f>I770-Results!$E$5*H770</f>
        <v>25.260284840934183</v>
      </c>
      <c r="S770" s="9" cm="1">
        <f t="array" ref="S770">SUMPRODUCT(J770:O770,TRANSPOSE(AW$28:AW$33))+$AI$20-$AH$26</f>
        <v>22.832327337940441</v>
      </c>
      <c r="T770" s="9">
        <f>SUMPRODUCT(J770:O770,Results!K$9:P$9)</f>
        <v>26.100335050405235</v>
      </c>
      <c r="U770" s="9">
        <f>SUMPRODUCT(J770:O770,Results!K$9:P$9)+$AI$20-$AH$31</f>
        <v>24.518106329332078</v>
      </c>
      <c r="V770" s="9">
        <f t="shared" si="182"/>
        <v>-3.6498614759029309</v>
      </c>
      <c r="W770" s="9">
        <f t="shared" si="176"/>
        <v>-6.9068457670487149</v>
      </c>
      <c r="X770" s="9">
        <f t="shared" si="177"/>
        <v>-7.9114231225826472</v>
      </c>
      <c r="Y770" s="9">
        <f t="shared" si="178"/>
        <v>-5.4834656195889053</v>
      </c>
      <c r="Z770" s="9">
        <f t="shared" si="179"/>
        <v>-15.393361708738595</v>
      </c>
      <c r="AA770" s="9">
        <f t="shared" si="180"/>
        <v>-7.1692446109805417</v>
      </c>
      <c r="AC770" s="9">
        <v>-6.9385422658347338</v>
      </c>
      <c r="AD770" s="9">
        <v>-6.9385422658347338</v>
      </c>
      <c r="AE770" s="9">
        <f t="shared" si="181"/>
        <v>-6.9385422658347338</v>
      </c>
      <c r="AF770" s="9">
        <f t="shared" ref="AF770:AF833" ca="1" si="183">RAND()</f>
        <v>0.84692625825926782</v>
      </c>
    </row>
    <row r="771" spans="1:32">
      <c r="A771" s="6">
        <v>2.9561290545875156</v>
      </c>
      <c r="B771" s="6">
        <v>4.1719260876748061</v>
      </c>
      <c r="C771" s="6">
        <v>4.4097682732518972</v>
      </c>
      <c r="D771" s="6">
        <v>-0.46808511101884254</v>
      </c>
      <c r="E771" s="6">
        <v>-2.7069714432994543</v>
      </c>
      <c r="F771" s="6">
        <v>2.8936240107654976E-5</v>
      </c>
      <c r="G771" s="6">
        <v>2.3044682022648431</v>
      </c>
      <c r="H771" s="6">
        <v>-9.657361686236543E-2</v>
      </c>
      <c r="I771" s="40">
        <f>SUMPRODUCT(J771:O771,Results!B$12:G$12)+Results!$E$5*H771-AD771+AE771</f>
        <v>-34.595651545681037</v>
      </c>
      <c r="J771" s="9">
        <f>SUMPRODUCT($A771:$F771,Results!$B$15:$G$15)</f>
        <v>-1.6560643551276077</v>
      </c>
      <c r="K771" s="9">
        <f>SUMPRODUCT($A771:$F771,Results!$B$16:$G$16)</f>
        <v>-20.182934499244357</v>
      </c>
      <c r="L771" s="9">
        <f>SUMPRODUCT($A771:$F771,Results!$B$17:$G$17)</f>
        <v>-11.117337150461102</v>
      </c>
      <c r="M771" s="9">
        <f>SUMPRODUCT($A771:$F771,Results!$B$18:$G$18)</f>
        <v>-4.0558424901262251</v>
      </c>
      <c r="N771" s="9">
        <f>SUMPRODUCT($A771:$F771,Results!$B$19:$G$19)</f>
        <v>-4.1137053355066131</v>
      </c>
      <c r="O771" s="9">
        <f>SUMPRODUCT($A771:$F771,Results!$B$20:$G$20)</f>
        <v>9.7718003711057069</v>
      </c>
      <c r="P771" s="9" cm="1">
        <f t="array" ref="P771">SUMPRODUCT(J771:O771,TRANSPOSE(BQ$20:BQ$25))+$AI$20-$BQ$27</f>
        <v>-27.603170217270218</v>
      </c>
      <c r="Q771" s="27" cm="1">
        <f t="array" ref="Q771">SUMPRODUCT(J771:O771,TRANSPOSE(EX$20:EX$25))+$AI$20-$EX$27</f>
        <v>-36.559050663496393</v>
      </c>
      <c r="R771" s="9">
        <f>I771-Results!$E$5*H771</f>
        <v>-34.016209844506847</v>
      </c>
      <c r="S771" s="9" cm="1">
        <f t="array" ref="S771">SUMPRODUCT(J771:O771,TRANSPOSE(AW$28:AW$33))+$AI$20-$AH$26</f>
        <v>-4.1287327769481621</v>
      </c>
      <c r="T771" s="9">
        <f>SUMPRODUCT(J771:O771,Results!K$9:P$9)</f>
        <v>-35.002091212392052</v>
      </c>
      <c r="U771" s="9">
        <f>SUMPRODUCT(J771:O771,Results!K$9:P$9)+$AI$20-$AH$31</f>
        <v>-36.58431993346521</v>
      </c>
      <c r="V771" s="9">
        <f t="shared" si="182"/>
        <v>-6.9924813284108183</v>
      </c>
      <c r="W771" s="9">
        <f t="shared" ref="W771:W834" si="184">I771-Q771</f>
        <v>1.9633991178153565</v>
      </c>
      <c r="X771" s="9">
        <f t="shared" ref="X771:X834" si="185">I771-R771</f>
        <v>-0.57944170117418992</v>
      </c>
      <c r="Y771" s="9">
        <f t="shared" ref="Y771:Y834" si="186">I771-S771</f>
        <v>-30.466918768732874</v>
      </c>
      <c r="Z771" s="9">
        <f t="shared" ref="Z771:Z834" si="187">I771-$AI$20</f>
        <v>-67.337874972771175</v>
      </c>
      <c r="AA771" s="9">
        <f t="shared" ref="AA771:AA834" si="188">I771-U771</f>
        <v>1.9886683877841733</v>
      </c>
      <c r="AC771" s="9">
        <v>1.9761608095217369</v>
      </c>
      <c r="AD771" s="9">
        <v>1.9761608095217369</v>
      </c>
      <c r="AE771" s="9">
        <f t="shared" ref="AE771:AE834" si="189">AD771</f>
        <v>1.9761608095217369</v>
      </c>
      <c r="AF771" s="9">
        <f t="shared" ca="1" si="183"/>
        <v>9.9286752061177874E-2</v>
      </c>
    </row>
    <row r="772" spans="1:32">
      <c r="A772" s="6">
        <v>-0.45949035790849235</v>
      </c>
      <c r="B772" s="6">
        <v>1.0480502893693804</v>
      </c>
      <c r="C772" s="6">
        <v>9.6764411169408557</v>
      </c>
      <c r="D772" s="6">
        <v>2.5831182810389222</v>
      </c>
      <c r="E772" s="6">
        <v>1.3266281069575205</v>
      </c>
      <c r="F772" s="6">
        <v>4.9603667716637788E-2</v>
      </c>
      <c r="G772" s="6">
        <v>4.7304172611362469</v>
      </c>
      <c r="H772" s="6">
        <v>2.3293754420090385</v>
      </c>
      <c r="I772" s="40">
        <f>SUMPRODUCT(J772:O772,Results!B$12:G$12)+Results!$E$5*H772-AD772+AE772</f>
        <v>33.423141754240618</v>
      </c>
      <c r="J772" s="9">
        <f>SUMPRODUCT($A772:$F772,Results!$B$15:$G$15)</f>
        <v>16.556009194559692</v>
      </c>
      <c r="K772" s="9">
        <f>SUMPRODUCT($A772:$F772,Results!$B$16:$G$16)</f>
        <v>-9.6296857928615172</v>
      </c>
      <c r="L772" s="9">
        <f>SUMPRODUCT($A772:$F772,Results!$B$17:$G$17)</f>
        <v>5.8581523610205606</v>
      </c>
      <c r="M772" s="9">
        <f>SUMPRODUCT($A772:$F772,Results!$B$18:$G$18)</f>
        <v>-20.27415987050626</v>
      </c>
      <c r="N772" s="9">
        <f>SUMPRODUCT($A772:$F772,Results!$B$19:$G$19)</f>
        <v>-35.758123775397728</v>
      </c>
      <c r="O772" s="9">
        <f>SUMPRODUCT($A772:$F772,Results!$B$20:$G$20)</f>
        <v>-3.4783579525917658</v>
      </c>
      <c r="P772" s="9" cm="1">
        <f t="array" ref="P772">SUMPRODUCT(J772:O772,TRANSPOSE(BQ$20:BQ$25))+$AI$20-$BQ$27</f>
        <v>21.46610593854475</v>
      </c>
      <c r="Q772" s="27" cm="1">
        <f t="array" ref="Q772">SUMPRODUCT(J772:O772,TRANSPOSE(EX$20:EX$25))+$AI$20-$EX$27</f>
        <v>18.4161966843225</v>
      </c>
      <c r="R772" s="9">
        <f>I772-Results!$E$5*H772</f>
        <v>19.446889102186386</v>
      </c>
      <c r="S772" s="9" cm="1">
        <f t="array" ref="S772">SUMPRODUCT(J772:O772,TRANSPOSE(AW$28:AW$33))+$AI$20-$AH$26</f>
        <v>51.297671746708502</v>
      </c>
      <c r="T772" s="9">
        <f>SUMPRODUCT(J772:O772,Results!K$9:P$9)</f>
        <v>19.801695523980545</v>
      </c>
      <c r="U772" s="9">
        <f>SUMPRODUCT(J772:O772,Results!K$9:P$9)+$AI$20-$AH$31</f>
        <v>18.219466802907391</v>
      </c>
      <c r="V772" s="9">
        <f t="shared" si="182"/>
        <v>11.957035815695868</v>
      </c>
      <c r="W772" s="9">
        <f t="shared" si="184"/>
        <v>15.006945069918117</v>
      </c>
      <c r="X772" s="9">
        <f t="shared" si="185"/>
        <v>13.976252652054232</v>
      </c>
      <c r="Y772" s="9">
        <f t="shared" si="186"/>
        <v>-17.874529992467885</v>
      </c>
      <c r="Z772" s="9">
        <f t="shared" si="187"/>
        <v>0.68091832715048639</v>
      </c>
      <c r="AA772" s="9">
        <f t="shared" si="188"/>
        <v>15.203674951333227</v>
      </c>
      <c r="AC772" s="9">
        <v>14.989089447957838</v>
      </c>
      <c r="AD772" s="9">
        <v>14.989089447957838</v>
      </c>
      <c r="AE772" s="9">
        <f t="shared" si="189"/>
        <v>14.989089447957838</v>
      </c>
      <c r="AF772" s="9">
        <f t="shared" ca="1" si="183"/>
        <v>0.62109293600951743</v>
      </c>
    </row>
    <row r="773" spans="1:32">
      <c r="A773" s="6">
        <v>-1.0489967726477878</v>
      </c>
      <c r="B773" s="6">
        <v>12.71289289434087</v>
      </c>
      <c r="C773" s="6">
        <v>2.5938660177166684</v>
      </c>
      <c r="D773" s="6">
        <v>-0.95172049191537345</v>
      </c>
      <c r="E773" s="6">
        <v>-2.0538273387862165</v>
      </c>
      <c r="F773" s="6">
        <v>6.5735739293713467</v>
      </c>
      <c r="G773" s="6">
        <v>4.6113779063431171</v>
      </c>
      <c r="H773" s="6">
        <v>2.2103360872159086</v>
      </c>
      <c r="I773" s="40">
        <f>SUMPRODUCT(J773:O773,Results!B$12:G$12)+Results!$E$5*H773-AD773+AE773</f>
        <v>-55.677233428009679</v>
      </c>
      <c r="J773" s="9">
        <f>SUMPRODUCT($A773:$F773,Results!$B$15:$G$15)</f>
        <v>-34.53068761140792</v>
      </c>
      <c r="K773" s="9">
        <f>SUMPRODUCT($A773:$F773,Results!$B$16:$G$16)</f>
        <v>-14.370733838767324</v>
      </c>
      <c r="L773" s="9">
        <f>SUMPRODUCT($A773:$F773,Results!$B$17:$G$17)</f>
        <v>17.637389812036453</v>
      </c>
      <c r="M773" s="9">
        <f>SUMPRODUCT($A773:$F773,Results!$B$18:$G$18)</f>
        <v>14.415088265847292</v>
      </c>
      <c r="N773" s="9">
        <f>SUMPRODUCT($A773:$F773,Results!$B$19:$G$19)</f>
        <v>2.1828211648403819</v>
      </c>
      <c r="O773" s="9">
        <f>SUMPRODUCT($A773:$F773,Results!$B$20:$G$20)</f>
        <v>4.5331582564327171</v>
      </c>
      <c r="P773" s="9" cm="1">
        <f t="array" ref="P773">SUMPRODUCT(J773:O773,TRANSPOSE(BQ$20:BQ$25))+$AI$20-$BQ$27</f>
        <v>-44.147006514845927</v>
      </c>
      <c r="Q773" s="27" cm="1">
        <f t="array" ref="Q773">SUMPRODUCT(J773:O773,TRANSPOSE(EX$20:EX$25))+$AI$20-$EX$27</f>
        <v>-70.718397796255175</v>
      </c>
      <c r="R773" s="9">
        <f>I773-Results!$E$5*H773</f>
        <v>-68.939249951305129</v>
      </c>
      <c r="S773" s="9" cm="1">
        <f t="array" ref="S773">SUMPRODUCT(J773:O773,TRANSPOSE(AW$28:AW$33))+$AI$20-$AH$26</f>
        <v>-25.721024665277287</v>
      </c>
      <c r="T773" s="9">
        <f>SUMPRODUCT(J773:O773,Results!K$9:P$9)</f>
        <v>-67.924365371803958</v>
      </c>
      <c r="U773" s="9">
        <f>SUMPRODUCT(J773:O773,Results!K$9:P$9)+$AI$20-$AH$31</f>
        <v>-69.506594092877123</v>
      </c>
      <c r="V773" s="9">
        <f t="shared" si="182"/>
        <v>-11.530226913163752</v>
      </c>
      <c r="W773" s="9">
        <f t="shared" si="184"/>
        <v>15.041164368245497</v>
      </c>
      <c r="X773" s="9">
        <f t="shared" si="185"/>
        <v>13.262016523295451</v>
      </c>
      <c r="Y773" s="9">
        <f t="shared" si="186"/>
        <v>-29.956208762732391</v>
      </c>
      <c r="Z773" s="9">
        <f t="shared" si="187"/>
        <v>-88.41945685509981</v>
      </c>
      <c r="AA773" s="9">
        <f t="shared" si="188"/>
        <v>13.829360664867444</v>
      </c>
      <c r="AC773" s="9">
        <v>15.134276077949899</v>
      </c>
      <c r="AD773" s="9">
        <v>15.134276077949899</v>
      </c>
      <c r="AE773" s="9">
        <f t="shared" si="189"/>
        <v>15.134276077949899</v>
      </c>
      <c r="AF773" s="9">
        <f t="shared" ca="1" si="183"/>
        <v>0.89725435361844053</v>
      </c>
    </row>
    <row r="774" spans="1:32">
      <c r="A774" s="6">
        <v>6.7670203711554571</v>
      </c>
      <c r="B774" s="6">
        <v>-0.81148442516988906</v>
      </c>
      <c r="C774" s="6">
        <v>0.72295641545096045</v>
      </c>
      <c r="D774" s="6">
        <v>10.136673763302646</v>
      </c>
      <c r="E774" s="6">
        <v>-0.29975622606678826</v>
      </c>
      <c r="F774" s="6">
        <v>3.2313866566761273</v>
      </c>
      <c r="G774" s="6">
        <v>6.4409585684029071</v>
      </c>
      <c r="H774" s="6">
        <v>4.0399167492756991</v>
      </c>
      <c r="I774" s="40">
        <f>SUMPRODUCT(J774:O774,Results!B$12:G$12)+Results!$E$5*H774-AD774+AE774</f>
        <v>57.665912735346438</v>
      </c>
      <c r="J774" s="9">
        <f>SUMPRODUCT($A774:$F774,Results!$B$15:$G$15)</f>
        <v>20.678469140780123</v>
      </c>
      <c r="K774" s="9">
        <f>SUMPRODUCT($A774:$F774,Results!$B$16:$G$16)</f>
        <v>-22.550478170766624</v>
      </c>
      <c r="L774" s="9">
        <f>SUMPRODUCT($A774:$F774,Results!$B$17:$G$17)</f>
        <v>-2.8651744303739823</v>
      </c>
      <c r="M774" s="9">
        <f>SUMPRODUCT($A774:$F774,Results!$B$18:$G$18)</f>
        <v>9.0415714468669677</v>
      </c>
      <c r="N774" s="9">
        <f>SUMPRODUCT($A774:$F774,Results!$B$19:$G$19)</f>
        <v>-7.9205828942576337</v>
      </c>
      <c r="O774" s="9">
        <f>SUMPRODUCT($A774:$F774,Results!$B$20:$G$20)</f>
        <v>34.009609140945599</v>
      </c>
      <c r="P774" s="9" cm="1">
        <f t="array" ref="P774">SUMPRODUCT(J774:O774,TRANSPOSE(BQ$20:BQ$25))+$AI$20-$BQ$27</f>
        <v>32.701963988642326</v>
      </c>
      <c r="Q774" s="27" cm="1">
        <f t="array" ref="Q774">SUMPRODUCT(J774:O774,TRANSPOSE(EX$20:EX$25))+$AI$20-$EX$27</f>
        <v>35.312480161301465</v>
      </c>
      <c r="R774" s="9">
        <f>I774-Results!$E$5*H774</f>
        <v>33.42641223969224</v>
      </c>
      <c r="S774" s="9" cm="1">
        <f t="array" ref="S774">SUMPRODUCT(J774:O774,TRANSPOSE(AW$28:AW$33))+$AI$20-$AH$26</f>
        <v>21.994943197377538</v>
      </c>
      <c r="T774" s="9">
        <f>SUMPRODUCT(J774:O774,Results!K$9:P$9)</f>
        <v>34.164825756641726</v>
      </c>
      <c r="U774" s="9">
        <f>SUMPRODUCT(J774:O774,Results!K$9:P$9)+$AI$20-$AH$31</f>
        <v>32.582597035568568</v>
      </c>
      <c r="V774" s="9">
        <f t="shared" si="182"/>
        <v>24.963948746704112</v>
      </c>
      <c r="W774" s="9">
        <f t="shared" si="184"/>
        <v>22.353432574044973</v>
      </c>
      <c r="X774" s="9">
        <f t="shared" si="185"/>
        <v>24.239500495654198</v>
      </c>
      <c r="Y774" s="9">
        <f t="shared" si="186"/>
        <v>35.670969537968901</v>
      </c>
      <c r="Z774" s="9">
        <f t="shared" si="187"/>
        <v>24.923689308256307</v>
      </c>
      <c r="AA774" s="9">
        <f t="shared" si="188"/>
        <v>25.08331569977787</v>
      </c>
      <c r="AC774" s="9">
        <v>22.392998664542404</v>
      </c>
      <c r="AD774" s="9">
        <v>22.392998664542404</v>
      </c>
      <c r="AE774" s="9">
        <f t="shared" si="189"/>
        <v>22.392998664542404</v>
      </c>
      <c r="AF774" s="9">
        <f t="shared" ca="1" si="183"/>
        <v>1.1474972264967631E-2</v>
      </c>
    </row>
    <row r="775" spans="1:32">
      <c r="A775" s="6">
        <v>-0.38074836769818826</v>
      </c>
      <c r="B775" s="6">
        <v>2.1240586189970143</v>
      </c>
      <c r="C775" s="6">
        <v>5.6122771740695683</v>
      </c>
      <c r="D775" s="6">
        <v>6.3530977830171143E-2</v>
      </c>
      <c r="E775" s="6">
        <v>-1.2356726881220421</v>
      </c>
      <c r="F775" s="6">
        <v>5.2096254240984869</v>
      </c>
      <c r="G775" s="6">
        <v>1.2021695145209537</v>
      </c>
      <c r="H775" s="6">
        <v>-1.1988723046062548</v>
      </c>
      <c r="I775" s="40">
        <f>SUMPRODUCT(J775:O775,Results!B$12:G$12)+Results!$E$5*H775-AD775+AE775</f>
        <v>-38.875868333849034</v>
      </c>
      <c r="J775" s="9">
        <f>SUMPRODUCT($A775:$F775,Results!$B$15:$G$15)</f>
        <v>-0.31263074002023561</v>
      </c>
      <c r="K775" s="9">
        <f>SUMPRODUCT($A775:$F775,Results!$B$16:$G$16)</f>
        <v>-7.0493459987003941</v>
      </c>
      <c r="L775" s="9">
        <f>SUMPRODUCT($A775:$F775,Results!$B$17:$G$17)</f>
        <v>5.1398824891700983</v>
      </c>
      <c r="M775" s="9">
        <f>SUMPRODUCT($A775:$F775,Results!$B$18:$G$18)</f>
        <v>-5.0796100244717355</v>
      </c>
      <c r="N775" s="9">
        <f>SUMPRODUCT($A775:$F775,Results!$B$19:$G$19)</f>
        <v>-13.410338649356753</v>
      </c>
      <c r="O775" s="9">
        <f>SUMPRODUCT($A775:$F775,Results!$B$20:$G$20)</f>
        <v>-10.548572760054276</v>
      </c>
      <c r="P775" s="9" cm="1">
        <f t="array" ref="P775">SUMPRODUCT(J775:O775,TRANSPOSE(BQ$20:BQ$25))+$AI$20-$BQ$27</f>
        <v>-14.319897959455528</v>
      </c>
      <c r="Q775" s="27" cm="1">
        <f t="array" ref="Q775">SUMPRODUCT(J775:O775,TRANSPOSE(EX$20:EX$25))+$AI$20-$EX$27</f>
        <v>-31.07933021605124</v>
      </c>
      <c r="R775" s="9">
        <f>I775-Results!$E$5*H775</f>
        <v>-31.682634506211507</v>
      </c>
      <c r="S775" s="9" cm="1">
        <f t="array" ref="S775">SUMPRODUCT(J775:O775,TRANSPOSE(AW$28:AW$33))+$AI$20-$AH$26</f>
        <v>8.6391018541914804</v>
      </c>
      <c r="T775" s="9">
        <f>SUMPRODUCT(J775:O775,Results!K$9:P$9)</f>
        <v>-30.915178809706326</v>
      </c>
      <c r="U775" s="9">
        <f>SUMPRODUCT(J775:O775,Results!K$9:P$9)+$AI$20-$AH$31</f>
        <v>-32.497407530779483</v>
      </c>
      <c r="V775" s="9">
        <f t="shared" si="182"/>
        <v>-24.555970374393507</v>
      </c>
      <c r="W775" s="9">
        <f t="shared" si="184"/>
        <v>-7.7965381177977946</v>
      </c>
      <c r="X775" s="9">
        <f t="shared" si="185"/>
        <v>-7.1932338276375276</v>
      </c>
      <c r="Y775" s="9">
        <f t="shared" si="186"/>
        <v>-47.514970188040515</v>
      </c>
      <c r="Z775" s="9">
        <f t="shared" si="187"/>
        <v>-71.618091760939166</v>
      </c>
      <c r="AA775" s="9">
        <f t="shared" si="188"/>
        <v>-6.3784608030695509</v>
      </c>
      <c r="AC775" s="9">
        <v>-7.7096814147170676</v>
      </c>
      <c r="AD775" s="9">
        <v>-7.7096814147170676</v>
      </c>
      <c r="AE775" s="9">
        <f t="shared" si="189"/>
        <v>-7.7096814147170676</v>
      </c>
      <c r="AF775" s="9">
        <f t="shared" ca="1" si="183"/>
        <v>0.40656698704712069</v>
      </c>
    </row>
    <row r="776" spans="1:32">
      <c r="A776" s="6">
        <v>2.0864257638986348</v>
      </c>
      <c r="B776" s="6">
        <v>4.1945599438201402</v>
      </c>
      <c r="C776" s="6">
        <v>0.82780161930291996</v>
      </c>
      <c r="D776" s="6">
        <v>-0.5430091604808257</v>
      </c>
      <c r="E776" s="6">
        <v>-0.39439731962718938</v>
      </c>
      <c r="F776" s="6">
        <v>0.62202186312791696</v>
      </c>
      <c r="G776" s="6">
        <v>0.29237765489768142</v>
      </c>
      <c r="H776" s="6">
        <v>-2.108664164229527</v>
      </c>
      <c r="I776" s="40">
        <f>SUMPRODUCT(J776:O776,Results!B$12:G$12)+Results!$E$5*H776-AD776+AE776</f>
        <v>-22.62138247268452</v>
      </c>
      <c r="J776" s="9">
        <f>SUMPRODUCT($A776:$F776,Results!$B$15:$G$15)</f>
        <v>-2.0565538005272348</v>
      </c>
      <c r="K776" s="9">
        <f>SUMPRODUCT($A776:$F776,Results!$B$16:$G$16)</f>
        <v>-12.182320427116874</v>
      </c>
      <c r="L776" s="9">
        <f>SUMPRODUCT($A776:$F776,Results!$B$17:$G$17)</f>
        <v>-0.54920175246169245</v>
      </c>
      <c r="M776" s="9">
        <f>SUMPRODUCT($A776:$F776,Results!$B$18:$G$18)</f>
        <v>2.2399944135500842</v>
      </c>
      <c r="N776" s="9">
        <f>SUMPRODUCT($A776:$F776,Results!$B$19:$G$19)</f>
        <v>1.3693943504490314</v>
      </c>
      <c r="O776" s="9">
        <f>SUMPRODUCT($A776:$F776,Results!$B$20:$G$20)</f>
        <v>10.479016702870149</v>
      </c>
      <c r="P776" s="9" cm="1">
        <f t="array" ref="P776">SUMPRODUCT(J776:O776,TRANSPOSE(BQ$20:BQ$25))+$AI$20-$BQ$27</f>
        <v>-8.7403582332208885</v>
      </c>
      <c r="Q776" s="27" cm="1">
        <f t="array" ref="Q776">SUMPRODUCT(J776:O776,TRANSPOSE(EX$20:EX$25))+$AI$20-$EX$27</f>
        <v>-11.730655991103017</v>
      </c>
      <c r="R776" s="9">
        <f>I776-Results!$E$5*H776</f>
        <v>-9.9693974873073579</v>
      </c>
      <c r="S776" s="9" cm="1">
        <f t="array" ref="S776">SUMPRODUCT(J776:O776,TRANSPOSE(AW$28:AW$33))+$AI$20-$AH$26</f>
        <v>-4.5956415307416592</v>
      </c>
      <c r="T776" s="9">
        <f>SUMPRODUCT(J776:O776,Results!K$9:P$9)</f>
        <v>-9.8545213813207972</v>
      </c>
      <c r="U776" s="9">
        <f>SUMPRODUCT(J776:O776,Results!K$9:P$9)+$AI$20-$AH$31</f>
        <v>-11.436750102393955</v>
      </c>
      <c r="V776" s="9">
        <f t="shared" si="182"/>
        <v>-13.881024239463631</v>
      </c>
      <c r="W776" s="9">
        <f t="shared" si="184"/>
        <v>-10.890726481581503</v>
      </c>
      <c r="X776" s="9">
        <f t="shared" si="185"/>
        <v>-12.651984985377162</v>
      </c>
      <c r="Y776" s="9">
        <f t="shared" si="186"/>
        <v>-18.02574094194286</v>
      </c>
      <c r="Z776" s="9">
        <f t="shared" si="187"/>
        <v>-55.363605899774655</v>
      </c>
      <c r="AA776" s="9">
        <f t="shared" si="188"/>
        <v>-11.184632370290565</v>
      </c>
      <c r="AC776" s="9">
        <v>-10.896060088639867</v>
      </c>
      <c r="AD776" s="9">
        <v>-10.896060088639867</v>
      </c>
      <c r="AE776" s="9">
        <f t="shared" si="189"/>
        <v>-10.896060088639867</v>
      </c>
      <c r="AF776" s="9">
        <f t="shared" ca="1" si="183"/>
        <v>0.46961992904968308</v>
      </c>
    </row>
    <row r="777" spans="1:32">
      <c r="A777" s="6">
        <v>0.75190398273866021</v>
      </c>
      <c r="B777" s="6">
        <v>4.959364645051596</v>
      </c>
      <c r="C777" s="6">
        <v>4.5715962152994916</v>
      </c>
      <c r="D777" s="6">
        <v>-1.0806335655425086</v>
      </c>
      <c r="E777" s="6">
        <v>3.7320751942536958</v>
      </c>
      <c r="F777" s="6">
        <v>1.4295259624815329</v>
      </c>
      <c r="G777" s="6">
        <v>9.0521287670506911</v>
      </c>
      <c r="H777" s="6">
        <v>6.6510869479234831</v>
      </c>
      <c r="I777" s="40">
        <f>SUMPRODUCT(J777:O777,Results!B$12:G$12)+Results!$E$5*H777-AD777+AE777</f>
        <v>71.943570081514622</v>
      </c>
      <c r="J777" s="9">
        <f>SUMPRODUCT($A777:$F777,Results!$B$15:$G$15)</f>
        <v>14.14255596597804</v>
      </c>
      <c r="K777" s="9">
        <f>SUMPRODUCT($A777:$F777,Results!$B$16:$G$16)</f>
        <v>-9.9073725184856194</v>
      </c>
      <c r="L777" s="9">
        <f>SUMPRODUCT($A777:$F777,Results!$B$17:$G$17)</f>
        <v>15.307575367018472</v>
      </c>
      <c r="M777" s="9">
        <f>SUMPRODUCT($A777:$F777,Results!$B$18:$G$18)</f>
        <v>-10.271472933625587</v>
      </c>
      <c r="N777" s="9">
        <f>SUMPRODUCT($A777:$F777,Results!$B$19:$G$19)</f>
        <v>-19.782439309980585</v>
      </c>
      <c r="O777" s="9">
        <f>SUMPRODUCT($A777:$F777,Results!$B$20:$G$20)</f>
        <v>3.2007582778668127</v>
      </c>
      <c r="P777" s="9" cm="1">
        <f t="array" ref="P777">SUMPRODUCT(J777:O777,TRANSPOSE(BQ$20:BQ$25))+$AI$20-$BQ$27</f>
        <v>32.132299701407909</v>
      </c>
      <c r="Q777" s="27" cm="1">
        <f t="array" ref="Q777">SUMPRODUCT(J777:O777,TRANSPOSE(EX$20:EX$25))+$AI$20-$EX$27</f>
        <v>30.528532933956228</v>
      </c>
      <c r="R777" s="9">
        <f>I777-Results!$E$5*H777</f>
        <v>32.03704839397372</v>
      </c>
      <c r="S777" s="9" cm="1">
        <f t="array" ref="S777">SUMPRODUCT(J777:O777,TRANSPOSE(AW$28:AW$33))+$AI$20-$AH$26</f>
        <v>40.373963811970853</v>
      </c>
      <c r="T777" s="9">
        <f>SUMPRODUCT(J777:O777,Results!K$9:P$9)</f>
        <v>33.894342685713859</v>
      </c>
      <c r="U777" s="9">
        <f>SUMPRODUCT(J777:O777,Results!K$9:P$9)+$AI$20-$AH$31</f>
        <v>32.312113964640702</v>
      </c>
      <c r="V777" s="9">
        <f t="shared" si="182"/>
        <v>39.811270380106713</v>
      </c>
      <c r="W777" s="9">
        <f t="shared" si="184"/>
        <v>41.415037147558394</v>
      </c>
      <c r="X777" s="9">
        <f t="shared" si="185"/>
        <v>39.906521687540902</v>
      </c>
      <c r="Y777" s="9">
        <f t="shared" si="186"/>
        <v>31.569606269543769</v>
      </c>
      <c r="Z777" s="9">
        <f t="shared" si="187"/>
        <v>39.201346654424491</v>
      </c>
      <c r="AA777" s="9">
        <f t="shared" si="188"/>
        <v>39.63145611687392</v>
      </c>
      <c r="AC777" s="9">
        <v>41.386769595986394</v>
      </c>
      <c r="AD777" s="9">
        <v>41.386769595986394</v>
      </c>
      <c r="AE777" s="9">
        <f t="shared" si="189"/>
        <v>41.386769595986394</v>
      </c>
      <c r="AF777" s="9">
        <f t="shared" ca="1" si="183"/>
        <v>0.94845231352681636</v>
      </c>
    </row>
    <row r="778" spans="1:32">
      <c r="A778" s="6">
        <v>2.4627805042265813</v>
      </c>
      <c r="B778" s="6">
        <v>1.9905911360184003</v>
      </c>
      <c r="C778" s="6">
        <v>12.626760971377209</v>
      </c>
      <c r="D778" s="6">
        <v>0.44602218605016497</v>
      </c>
      <c r="E778" s="6">
        <v>5.6295151749654657</v>
      </c>
      <c r="F778" s="6">
        <v>3.1065459467786343</v>
      </c>
      <c r="G778" s="6">
        <v>2.8767532730949572</v>
      </c>
      <c r="H778" s="6">
        <v>0.47571145396774872</v>
      </c>
      <c r="I778" s="40">
        <f>SUMPRODUCT(J778:O778,Results!B$12:G$12)+Results!$E$5*H778-AD778+AE778</f>
        <v>68.051168914028253</v>
      </c>
      <c r="J778" s="9">
        <f>SUMPRODUCT($A778:$F778,Results!$B$15:$G$15)</f>
        <v>47.58315013837445</v>
      </c>
      <c r="K778" s="9">
        <f>SUMPRODUCT($A778:$F778,Results!$B$16:$G$16)</f>
        <v>-18.832272196210106</v>
      </c>
      <c r="L778" s="9">
        <f>SUMPRODUCT($A778:$F778,Results!$B$17:$G$17)</f>
        <v>15.814121559181094</v>
      </c>
      <c r="M778" s="9">
        <f>SUMPRODUCT($A778:$F778,Results!$B$18:$G$18)</f>
        <v>-32.19715191360504</v>
      </c>
      <c r="N778" s="9">
        <f>SUMPRODUCT($A778:$F778,Results!$B$19:$G$19)</f>
        <v>-50.716330591799398</v>
      </c>
      <c r="O778" s="9">
        <f>SUMPRODUCT($A778:$F778,Results!$B$20:$G$20)</f>
        <v>-3.4907206227705574</v>
      </c>
      <c r="P778" s="9" cm="1">
        <f t="array" ref="P778">SUMPRODUCT(J778:O778,TRANSPOSE(BQ$20:BQ$25))+$AI$20-$BQ$27</f>
        <v>70.462670447167994</v>
      </c>
      <c r="Q778" s="27" cm="1">
        <f t="array" ref="Q778">SUMPRODUCT(J778:O778,TRANSPOSE(EX$20:EX$25))+$AI$20-$EX$27</f>
        <v>64.932557909635648</v>
      </c>
      <c r="R778" s="9">
        <f>I778-Results!$E$5*H778</f>
        <v>65.196900190221754</v>
      </c>
      <c r="S778" s="9" cm="1">
        <f t="array" ref="S778">SUMPRODUCT(J778:O778,TRANSPOSE(AW$28:AW$33))+$AI$20-$AH$26</f>
        <v>100.26927132844803</v>
      </c>
      <c r="T778" s="9">
        <f>SUMPRODUCT(J778:O778,Results!K$9:P$9)</f>
        <v>68.063338019894516</v>
      </c>
      <c r="U778" s="9">
        <f>SUMPRODUCT(J778:O778,Results!K$9:P$9)+$AI$20-$AH$31</f>
        <v>66.481109298821366</v>
      </c>
      <c r="V778" s="9">
        <f t="shared" si="182"/>
        <v>-2.4115015331397416</v>
      </c>
      <c r="W778" s="9">
        <f t="shared" si="184"/>
        <v>3.118611004392605</v>
      </c>
      <c r="X778" s="9">
        <f t="shared" si="185"/>
        <v>2.8542687238064985</v>
      </c>
      <c r="Y778" s="9">
        <f t="shared" si="186"/>
        <v>-32.218102414419775</v>
      </c>
      <c r="Z778" s="9">
        <f t="shared" si="187"/>
        <v>35.308945486938121</v>
      </c>
      <c r="AA778" s="9">
        <f t="shared" si="188"/>
        <v>1.5700596152068869</v>
      </c>
      <c r="AC778" s="9">
        <v>3.1175051424555562</v>
      </c>
      <c r="AD778" s="9">
        <v>3.1175051424555562</v>
      </c>
      <c r="AE778" s="9">
        <f t="shared" si="189"/>
        <v>3.1175051424555562</v>
      </c>
      <c r="AF778" s="9">
        <f t="shared" ca="1" si="183"/>
        <v>8.1304870331874168E-3</v>
      </c>
    </row>
    <row r="779" spans="1:32">
      <c r="A779" s="6">
        <v>0.1100101568563701</v>
      </c>
      <c r="B779" s="6">
        <v>1.0368336353031973</v>
      </c>
      <c r="C779" s="6">
        <v>1.1011715570123499</v>
      </c>
      <c r="D779" s="6">
        <v>9.8625336559976002</v>
      </c>
      <c r="E779" s="6">
        <v>4.8301873008076397</v>
      </c>
      <c r="F779" s="6">
        <v>4.5041486356867466</v>
      </c>
      <c r="G779" s="6">
        <v>3.4091982525619833</v>
      </c>
      <c r="H779" s="6">
        <v>1.0081564334347748</v>
      </c>
      <c r="I779" s="40">
        <f>SUMPRODUCT(J779:O779,Results!B$12:G$12)+Results!$E$5*H779-AD779+AE779</f>
        <v>77.239359565971682</v>
      </c>
      <c r="J779" s="9">
        <f>SUMPRODUCT($A779:$F779,Results!$B$15:$G$15)</f>
        <v>13.813915397009119</v>
      </c>
      <c r="K779" s="9">
        <f>SUMPRODUCT($A779:$F779,Results!$B$16:$G$16)</f>
        <v>-1.114089805313315</v>
      </c>
      <c r="L779" s="9">
        <f>SUMPRODUCT($A779:$F779,Results!$B$17:$G$17)</f>
        <v>29.766061986650623</v>
      </c>
      <c r="M779" s="9">
        <f>SUMPRODUCT($A779:$F779,Results!$B$18:$G$18)</f>
        <v>6.6669266952662554</v>
      </c>
      <c r="N779" s="9">
        <f>SUMPRODUCT($A779:$F779,Results!$B$19:$G$19)</f>
        <v>-23.465710173997437</v>
      </c>
      <c r="O779" s="9">
        <f>SUMPRODUCT($A779:$F779,Results!$B$20:$G$20)</f>
        <v>16.441050445515629</v>
      </c>
      <c r="P779" s="9" cm="1">
        <f t="array" ref="P779">SUMPRODUCT(J779:O779,TRANSPOSE(BQ$20:BQ$25))+$AI$20-$BQ$27</f>
        <v>67.548674167333928</v>
      </c>
      <c r="Q779" s="27" cm="1">
        <f t="array" ref="Q779">SUMPRODUCT(J779:O779,TRANSPOSE(EX$20:EX$25))+$AI$20-$EX$27</f>
        <v>73.927525675361437</v>
      </c>
      <c r="R779" s="9">
        <f>I779-Results!$E$5*H779</f>
        <v>71.190420965363032</v>
      </c>
      <c r="S779" s="9" cm="1">
        <f t="array" ref="S779">SUMPRODUCT(J779:O779,TRANSPOSE(AW$28:AW$33))+$AI$20-$AH$26</f>
        <v>47.801752262382038</v>
      </c>
      <c r="T779" s="9">
        <f>SUMPRODUCT(J779:O779,Results!K$9:P$9)</f>
        <v>74.126428927298178</v>
      </c>
      <c r="U779" s="9">
        <f>SUMPRODUCT(J779:O779,Results!K$9:P$9)+$AI$20-$AH$31</f>
        <v>72.544200206225014</v>
      </c>
      <c r="V779" s="9">
        <f t="shared" si="182"/>
        <v>9.6906853986377541</v>
      </c>
      <c r="W779" s="9">
        <f t="shared" si="184"/>
        <v>3.3118338906102451</v>
      </c>
      <c r="X779" s="9">
        <f t="shared" si="185"/>
        <v>6.0489386006086505</v>
      </c>
      <c r="Y779" s="9">
        <f t="shared" si="186"/>
        <v>29.437607303589644</v>
      </c>
      <c r="Z779" s="9">
        <f t="shared" si="187"/>
        <v>44.497136138881551</v>
      </c>
      <c r="AA779" s="9">
        <f t="shared" si="188"/>
        <v>4.6951593597466683</v>
      </c>
      <c r="AC779" s="9">
        <v>3.3141624318391507</v>
      </c>
      <c r="AD779" s="9">
        <v>3.3141624318391507</v>
      </c>
      <c r="AE779" s="9">
        <f t="shared" si="189"/>
        <v>3.3141624318391507</v>
      </c>
      <c r="AF779" s="9">
        <f t="shared" ca="1" si="183"/>
        <v>0.41669538199359735</v>
      </c>
    </row>
    <row r="780" spans="1:32">
      <c r="A780" s="6">
        <v>1.4785905204416294</v>
      </c>
      <c r="B780" s="6">
        <v>5.8845721439819467</v>
      </c>
      <c r="C780" s="6">
        <v>1.4690565086832292</v>
      </c>
      <c r="D780" s="6">
        <v>1.1296085030808076</v>
      </c>
      <c r="E780" s="6">
        <v>-3.2354191859618293</v>
      </c>
      <c r="F780" s="6">
        <v>1.1687481693921669</v>
      </c>
      <c r="G780" s="6">
        <v>1.951608259816076</v>
      </c>
      <c r="H780" s="6">
        <v>-0.44943355931113249</v>
      </c>
      <c r="I780" s="40">
        <f>SUMPRODUCT(J780:O780,Results!B$12:G$12)+Results!$E$5*H780-AD780+AE780</f>
        <v>-48.955321192666126</v>
      </c>
      <c r="J780" s="9">
        <f>SUMPRODUCT($A780:$F780,Results!$B$15:$G$15)</f>
        <v>-18.483329835948105</v>
      </c>
      <c r="K780" s="9">
        <f>SUMPRODUCT($A780:$F780,Results!$B$16:$G$16)</f>
        <v>-15.153056244725828</v>
      </c>
      <c r="L780" s="9">
        <f>SUMPRODUCT($A780:$F780,Results!$B$17:$G$17)</f>
        <v>-4.1373686866286077</v>
      </c>
      <c r="M780" s="9">
        <f>SUMPRODUCT($A780:$F780,Results!$B$18:$G$18)</f>
        <v>8.3900798339645775</v>
      </c>
      <c r="N780" s="9">
        <f>SUMPRODUCT($A780:$F780,Results!$B$19:$G$19)</f>
        <v>4.6989879087709907</v>
      </c>
      <c r="O780" s="9">
        <f>SUMPRODUCT($A780:$F780,Results!$B$20:$G$20)</f>
        <v>12.764819827116348</v>
      </c>
      <c r="P780" s="9" cm="1">
        <f t="array" ref="P780">SUMPRODUCT(J780:O780,TRANSPOSE(BQ$20:BQ$25))+$AI$20-$BQ$27</f>
        <v>-38.145479673297075</v>
      </c>
      <c r="Q780" s="27" cm="1">
        <f t="array" ref="Q780">SUMPRODUCT(J780:O780,TRANSPOSE(EX$20:EX$25))+$AI$20-$EX$27</f>
        <v>-48.324599844742771</v>
      </c>
      <c r="R780" s="9">
        <f>I780-Results!$E$5*H780</f>
        <v>-46.25871983679933</v>
      </c>
      <c r="S780" s="9" cm="1">
        <f t="array" ref="S780">SUMPRODUCT(J780:O780,TRANSPOSE(AW$28:AW$33))+$AI$20-$AH$26</f>
        <v>-24.849583957686189</v>
      </c>
      <c r="T780" s="9">
        <f>SUMPRODUCT(J780:O780,Results!K$9:P$9)</f>
        <v>-47.128562151689088</v>
      </c>
      <c r="U780" s="9">
        <f>SUMPRODUCT(J780:O780,Results!K$9:P$9)+$AI$20-$AH$31</f>
        <v>-48.710790872762246</v>
      </c>
      <c r="V780" s="9">
        <f t="shared" si="182"/>
        <v>-10.809841519369051</v>
      </c>
      <c r="W780" s="9">
        <f t="shared" si="184"/>
        <v>-0.63072134792335532</v>
      </c>
      <c r="X780" s="9">
        <f t="shared" si="185"/>
        <v>-2.6966013558667967</v>
      </c>
      <c r="Y780" s="9">
        <f t="shared" si="186"/>
        <v>-24.105737234979937</v>
      </c>
      <c r="Z780" s="9">
        <f t="shared" si="187"/>
        <v>-81.697544619756258</v>
      </c>
      <c r="AA780" s="9">
        <f t="shared" si="188"/>
        <v>-0.24453031990388041</v>
      </c>
      <c r="AC780" s="9">
        <v>-0.60421365964589313</v>
      </c>
      <c r="AD780" s="9">
        <v>-0.60421365964589313</v>
      </c>
      <c r="AE780" s="9">
        <f t="shared" si="189"/>
        <v>-0.60421365964589313</v>
      </c>
      <c r="AF780" s="9">
        <f t="shared" ca="1" si="183"/>
        <v>0.42178799471711725</v>
      </c>
    </row>
    <row r="781" spans="1:32">
      <c r="A781" s="6">
        <v>5.3533433829799097</v>
      </c>
      <c r="B781" s="6">
        <v>1.1926227475816784</v>
      </c>
      <c r="C781" s="6">
        <v>-1.2014962985930273</v>
      </c>
      <c r="D781" s="6">
        <v>-1.2472036932935213</v>
      </c>
      <c r="E781" s="6">
        <v>-1.2562837228491053</v>
      </c>
      <c r="F781" s="6">
        <v>3.6575511823900198</v>
      </c>
      <c r="G781" s="6">
        <v>-0.51237989212756829</v>
      </c>
      <c r="H781" s="6">
        <v>-2.9134217112547769</v>
      </c>
      <c r="I781" s="40">
        <f>SUMPRODUCT(J781:O781,Results!B$12:G$12)+Results!$E$5*H781-AD781+AE781</f>
        <v>-32.522931871980433</v>
      </c>
      <c r="J781" s="9">
        <f>SUMPRODUCT($A781:$F781,Results!$B$15:$G$15)</f>
        <v>10.196665904490343</v>
      </c>
      <c r="K781" s="9">
        <f>SUMPRODUCT($A781:$F781,Results!$B$16:$G$16)</f>
        <v>-16.369226469107016</v>
      </c>
      <c r="L781" s="9">
        <f>SUMPRODUCT($A781:$F781,Results!$B$17:$G$17)</f>
        <v>-9.027394690194452</v>
      </c>
      <c r="M781" s="9">
        <f>SUMPRODUCT($A781:$F781,Results!$B$18:$G$18)</f>
        <v>5.516257484098384</v>
      </c>
      <c r="N781" s="9">
        <f>SUMPRODUCT($A781:$F781,Results!$B$19:$G$19)</f>
        <v>11.573360744666136</v>
      </c>
      <c r="O781" s="9">
        <f>SUMPRODUCT($A781:$F781,Results!$B$20:$G$20)</f>
        <v>10.966729694606144</v>
      </c>
      <c r="P781" s="9" cm="1">
        <f t="array" ref="P781">SUMPRODUCT(J781:O781,TRANSPOSE(BQ$20:BQ$25))+$AI$20-$BQ$27</f>
        <v>-8.2737176055592805</v>
      </c>
      <c r="Q781" s="27" cm="1">
        <f t="array" ref="Q781">SUMPRODUCT(J781:O781,TRANSPOSE(EX$20:EX$25))+$AI$20-$EX$27</f>
        <v>-14.873713641788715</v>
      </c>
      <c r="R781" s="9">
        <f>I781-Results!$E$5*H781</f>
        <v>-15.042401604451772</v>
      </c>
      <c r="S781" s="9" cm="1">
        <f t="array" ref="S781">SUMPRODUCT(J781:O781,TRANSPOSE(AW$28:AW$33))+$AI$20-$AH$26</f>
        <v>-11.83069801913355</v>
      </c>
      <c r="T781" s="9">
        <f>SUMPRODUCT(J781:O781,Results!K$9:P$9)</f>
        <v>-14.431027282940473</v>
      </c>
      <c r="U781" s="9">
        <f>SUMPRODUCT(J781:O781,Results!K$9:P$9)+$AI$20-$AH$31</f>
        <v>-16.01325600401363</v>
      </c>
      <c r="V781" s="9">
        <f t="shared" si="182"/>
        <v>-24.249214266421152</v>
      </c>
      <c r="W781" s="9">
        <f t="shared" si="184"/>
        <v>-17.649218230191718</v>
      </c>
      <c r="X781" s="9">
        <f t="shared" si="185"/>
        <v>-17.48053026752866</v>
      </c>
      <c r="Y781" s="9">
        <f t="shared" si="186"/>
        <v>-20.692233852846883</v>
      </c>
      <c r="Z781" s="9">
        <f t="shared" si="187"/>
        <v>-65.265155299070557</v>
      </c>
      <c r="AA781" s="9">
        <f t="shared" si="188"/>
        <v>-16.509675867966802</v>
      </c>
      <c r="AC781" s="9">
        <v>-17.589509050313996</v>
      </c>
      <c r="AD781" s="9">
        <v>-17.589509050313996</v>
      </c>
      <c r="AE781" s="9">
        <f t="shared" si="189"/>
        <v>-17.589509050313996</v>
      </c>
      <c r="AF781" s="9">
        <f t="shared" ca="1" si="183"/>
        <v>0.62148163983679361</v>
      </c>
    </row>
    <row r="782" spans="1:32">
      <c r="A782" s="6">
        <v>-1.3096150103092694</v>
      </c>
      <c r="B782" s="6">
        <v>-0.10528117839213418</v>
      </c>
      <c r="C782" s="6">
        <v>3.0288016449062289</v>
      </c>
      <c r="D782" s="6">
        <v>8.6164179205477076</v>
      </c>
      <c r="E782" s="6">
        <v>10.375218424515174</v>
      </c>
      <c r="F782" s="6">
        <v>-2.3483815638142045</v>
      </c>
      <c r="G782" s="6">
        <v>1.8651361098028061</v>
      </c>
      <c r="H782" s="6">
        <v>-0.5359057093244024</v>
      </c>
      <c r="I782" s="40">
        <f>SUMPRODUCT(J782:O782,Results!B$12:G$12)+Results!$E$5*H782-AD782+AE782</f>
        <v>146.36290956327645</v>
      </c>
      <c r="J782" s="9">
        <f>SUMPRODUCT($A782:$F782,Results!$B$15:$G$15)</f>
        <v>35.469884771844455</v>
      </c>
      <c r="K782" s="9">
        <f>SUMPRODUCT($A782:$F782,Results!$B$16:$G$16)</f>
        <v>5.2683141864949938</v>
      </c>
      <c r="L782" s="9">
        <f>SUMPRODUCT($A782:$F782,Results!$B$17:$G$17)</f>
        <v>37.339869870576102</v>
      </c>
      <c r="M782" s="9">
        <f>SUMPRODUCT($A782:$F782,Results!$B$18:$G$18)</f>
        <v>-12.15180915162145</v>
      </c>
      <c r="N782" s="9">
        <f>SUMPRODUCT($A782:$F782,Results!$B$19:$G$19)</f>
        <v>-43.380128054232543</v>
      </c>
      <c r="O782" s="9">
        <f>SUMPRODUCT($A782:$F782,Results!$B$20:$G$20)</f>
        <v>17.122038517360672</v>
      </c>
      <c r="P782" s="9" cm="1">
        <f t="array" ref="P782">SUMPRODUCT(J782:O782,TRANSPOSE(BQ$20:BQ$25))+$AI$20-$BQ$27</f>
        <v>121.51322954524389</v>
      </c>
      <c r="Q782" s="27" cm="1">
        <f t="array" ref="Q782">SUMPRODUCT(J782:O782,TRANSPOSE(EX$20:EX$25))+$AI$20-$EX$27</f>
        <v>150.00620908396229</v>
      </c>
      <c r="R782" s="9">
        <f>I782-Results!$E$5*H782</f>
        <v>149.57834381922285</v>
      </c>
      <c r="S782" s="9" cm="1">
        <f t="array" ref="S782">SUMPRODUCT(J782:O782,TRANSPOSE(AW$28:AW$33))+$AI$20-$AH$26</f>
        <v>97.075397480651944</v>
      </c>
      <c r="T782" s="9">
        <f>SUMPRODUCT(J782:O782,Results!K$9:P$9)</f>
        <v>152.87796238209341</v>
      </c>
      <c r="U782" s="9">
        <f>SUMPRODUCT(J782:O782,Results!K$9:P$9)+$AI$20-$AH$31</f>
        <v>151.29573366102025</v>
      </c>
      <c r="V782" s="9">
        <f t="shared" si="182"/>
        <v>24.849680018032558</v>
      </c>
      <c r="W782" s="9">
        <f t="shared" si="184"/>
        <v>-3.6432995206858436</v>
      </c>
      <c r="X782" s="9">
        <f t="shared" si="185"/>
        <v>-3.2154342559464055</v>
      </c>
      <c r="Y782" s="9">
        <f t="shared" si="186"/>
        <v>49.287512082624502</v>
      </c>
      <c r="Z782" s="9">
        <f t="shared" si="187"/>
        <v>113.62068613618632</v>
      </c>
      <c r="AA782" s="9">
        <f t="shared" si="188"/>
        <v>-4.9328240977438043</v>
      </c>
      <c r="AC782" s="9">
        <v>-3.8028212714541496</v>
      </c>
      <c r="AD782" s="9">
        <v>-3.8028212714541496</v>
      </c>
      <c r="AE782" s="9">
        <f t="shared" si="189"/>
        <v>-3.8028212714541496</v>
      </c>
      <c r="AF782" s="9">
        <f t="shared" ca="1" si="183"/>
        <v>0.53499904176303048</v>
      </c>
    </row>
    <row r="783" spans="1:32">
      <c r="A783" s="6">
        <v>1.8920489750181175</v>
      </c>
      <c r="B783" s="6">
        <v>1.7177948013314592</v>
      </c>
      <c r="C783" s="6">
        <v>4.1706377398612275</v>
      </c>
      <c r="D783" s="6">
        <v>0.8182145593182667</v>
      </c>
      <c r="E783" s="6">
        <v>5.2615486703098817</v>
      </c>
      <c r="F783" s="6">
        <v>0.66343410331367014</v>
      </c>
      <c r="G783" s="6">
        <v>9.0185782967191326</v>
      </c>
      <c r="H783" s="6">
        <v>6.6175364775919245</v>
      </c>
      <c r="I783" s="40">
        <f>SUMPRODUCT(J783:O783,Results!B$12:G$12)+Results!$E$5*H783-AD783+AE783</f>
        <v>105.84198627273058</v>
      </c>
      <c r="J783" s="9">
        <f>SUMPRODUCT($A783:$F783,Results!$B$15:$G$15)</f>
        <v>29.52254206272967</v>
      </c>
      <c r="K783" s="9">
        <f>SUMPRODUCT($A783:$F783,Results!$B$16:$G$16)</f>
        <v>-8.7578504721523558</v>
      </c>
      <c r="L783" s="9">
        <f>SUMPRODUCT($A783:$F783,Results!$B$17:$G$17)</f>
        <v>14.6722609659807</v>
      </c>
      <c r="M783" s="9">
        <f>SUMPRODUCT($A783:$F783,Results!$B$18:$G$18)</f>
        <v>-13.571550240500128</v>
      </c>
      <c r="N783" s="9">
        <f>SUMPRODUCT($A783:$F783,Results!$B$19:$G$19)</f>
        <v>-24.572155446804516</v>
      </c>
      <c r="O783" s="9">
        <f>SUMPRODUCT($A783:$F783,Results!$B$20:$G$20)</f>
        <v>6.7931554194483024</v>
      </c>
      <c r="P783" s="9" cm="1">
        <f t="array" ref="P783">SUMPRODUCT(J783:O783,TRANSPOSE(BQ$20:BQ$25))+$AI$20-$BQ$27</f>
        <v>58.847453256612489</v>
      </c>
      <c r="Q783" s="27" cm="1">
        <f t="array" ref="Q783">SUMPRODUCT(J783:O783,TRANSPOSE(EX$20:EX$25))+$AI$20-$EX$27</f>
        <v>65.569583899562616</v>
      </c>
      <c r="R783" s="9">
        <f>I783-Results!$E$5*H783</f>
        <v>66.136767407179036</v>
      </c>
      <c r="S783" s="9" cm="1">
        <f t="array" ref="S783">SUMPRODUCT(J783:O783,TRANSPOSE(AW$28:AW$33))+$AI$20-$AH$26</f>
        <v>58.310358553328555</v>
      </c>
      <c r="T783" s="9">
        <f>SUMPRODUCT(J783:O783,Results!K$9:P$9)</f>
        <v>68.359287360748453</v>
      </c>
      <c r="U783" s="9">
        <f>SUMPRODUCT(J783:O783,Results!K$9:P$9)+$AI$20-$AH$31</f>
        <v>66.777058639675289</v>
      </c>
      <c r="V783" s="9">
        <f t="shared" si="182"/>
        <v>46.994533016118091</v>
      </c>
      <c r="W783" s="9">
        <f t="shared" si="184"/>
        <v>40.272402373167964</v>
      </c>
      <c r="X783" s="9">
        <f t="shared" si="185"/>
        <v>39.705218865551544</v>
      </c>
      <c r="Y783" s="9">
        <f t="shared" si="186"/>
        <v>47.531627719402024</v>
      </c>
      <c r="Z783" s="9">
        <f t="shared" si="187"/>
        <v>73.099762845640441</v>
      </c>
      <c r="AA783" s="9">
        <f t="shared" si="188"/>
        <v>39.064927633055291</v>
      </c>
      <c r="AC783" s="9">
        <v>40.221374090867258</v>
      </c>
      <c r="AD783" s="9">
        <v>40.221374090867258</v>
      </c>
      <c r="AE783" s="9">
        <f t="shared" si="189"/>
        <v>40.221374090867258</v>
      </c>
      <c r="AF783" s="9">
        <f t="shared" ca="1" si="183"/>
        <v>0.83182106554396285</v>
      </c>
    </row>
    <row r="784" spans="1:32">
      <c r="A784" s="6">
        <v>2.7147697326707605</v>
      </c>
      <c r="B784" s="6">
        <v>11.593838542753934</v>
      </c>
      <c r="C784" s="6">
        <v>6.0889315102744401</v>
      </c>
      <c r="D784" s="6">
        <v>2.5723865854434389</v>
      </c>
      <c r="E784" s="6">
        <v>14.314322965599876</v>
      </c>
      <c r="F784" s="6">
        <v>-1.9211079881888746</v>
      </c>
      <c r="G784" s="6">
        <v>0.7202423280486584</v>
      </c>
      <c r="H784" s="6">
        <v>-1.6807994910785502</v>
      </c>
      <c r="I784" s="40">
        <f>SUMPRODUCT(J784:O784,Results!B$12:G$12)+Results!$E$5*H784-AD784+AE784</f>
        <v>159.84522453241189</v>
      </c>
      <c r="J784" s="9">
        <f>SUMPRODUCT($A784:$F784,Results!$B$15:$G$15)</f>
        <v>46.084566058988209</v>
      </c>
      <c r="K784" s="9">
        <f>SUMPRODUCT($A784:$F784,Results!$B$16:$G$16)</f>
        <v>-19.831564796308641</v>
      </c>
      <c r="L784" s="9">
        <f>SUMPRODUCT($A784:$F784,Results!$B$17:$G$17)</f>
        <v>49.087975520590611</v>
      </c>
      <c r="M784" s="9">
        <f>SUMPRODUCT($A784:$F784,Results!$B$18:$G$18)</f>
        <v>-19.101724694145943</v>
      </c>
      <c r="N784" s="9">
        <f>SUMPRODUCT($A784:$F784,Results!$B$19:$G$19)</f>
        <v>-50.3643008550765</v>
      </c>
      <c r="O784" s="9">
        <f>SUMPRODUCT($A784:$F784,Results!$B$20:$G$20)</f>
        <v>34.406293092000944</v>
      </c>
      <c r="P784" s="9" cm="1">
        <f t="array" ref="P784">SUMPRODUCT(J784:O784,TRANSPOSE(BQ$20:BQ$25))+$AI$20-$BQ$27</f>
        <v>145.4985835452284</v>
      </c>
      <c r="Q784" s="27" cm="1">
        <f t="array" ref="Q784">SUMPRODUCT(J784:O784,TRANSPOSE(EX$20:EX$25))+$AI$20-$EX$27</f>
        <v>166.31078759741706</v>
      </c>
      <c r="R784" s="9">
        <f>I784-Results!$E$5*H784</f>
        <v>169.93002147888319</v>
      </c>
      <c r="S784" s="9" cm="1">
        <f t="array" ref="S784">SUMPRODUCT(J784:O784,TRANSPOSE(AW$28:AW$33))+$AI$20-$AH$26</f>
        <v>129.98549918880383</v>
      </c>
      <c r="T784" s="9">
        <f>SUMPRODUCT(J784:O784,Results!K$9:P$9)</f>
        <v>175.1777250278802</v>
      </c>
      <c r="U784" s="9">
        <f>SUMPRODUCT(J784:O784,Results!K$9:P$9)+$AI$20-$AH$31</f>
        <v>173.59549630680704</v>
      </c>
      <c r="V784" s="9">
        <f t="shared" si="182"/>
        <v>14.346640987183491</v>
      </c>
      <c r="W784" s="9">
        <f t="shared" si="184"/>
        <v>-6.4655630650051705</v>
      </c>
      <c r="X784" s="9">
        <f t="shared" si="185"/>
        <v>-10.0847969464713</v>
      </c>
      <c r="Y784" s="9">
        <f t="shared" si="186"/>
        <v>29.859725343608062</v>
      </c>
      <c r="Z784" s="9">
        <f t="shared" si="187"/>
        <v>127.10300110532177</v>
      </c>
      <c r="AA784" s="9">
        <f t="shared" si="188"/>
        <v>-13.750271774395145</v>
      </c>
      <c r="AC784" s="9">
        <v>-6.6635585840562612</v>
      </c>
      <c r="AD784" s="9">
        <v>-6.6635585840562612</v>
      </c>
      <c r="AE784" s="9">
        <f t="shared" si="189"/>
        <v>-6.6635585840562612</v>
      </c>
      <c r="AF784" s="9">
        <f t="shared" ca="1" si="183"/>
        <v>0.31360596933916618</v>
      </c>
    </row>
    <row r="785" spans="1:32">
      <c r="A785" s="6">
        <v>0.10944442925019245</v>
      </c>
      <c r="B785" s="6">
        <v>3.8519919154563689</v>
      </c>
      <c r="C785" s="6">
        <v>-1.849966110472584</v>
      </c>
      <c r="D785" s="6">
        <v>1.6383905520682192</v>
      </c>
      <c r="E785" s="6">
        <v>1.9675874769250723</v>
      </c>
      <c r="F785" s="6">
        <v>5.7708050689702732</v>
      </c>
      <c r="G785" s="6">
        <v>-0.4081705422423284</v>
      </c>
      <c r="H785" s="6">
        <v>-2.809212361369537</v>
      </c>
      <c r="I785" s="40">
        <f>SUMPRODUCT(J785:O785,Results!B$12:G$12)+Results!$E$5*H785-AD785+AE785</f>
        <v>-9.1551614352372397</v>
      </c>
      <c r="J785" s="9">
        <f>SUMPRODUCT($A785:$F785,Results!$B$15:$G$15)</f>
        <v>-4.1591804838702622</v>
      </c>
      <c r="K785" s="9">
        <f>SUMPRODUCT($A785:$F785,Results!$B$16:$G$16)</f>
        <v>-1.0062628228400847</v>
      </c>
      <c r="L785" s="9">
        <f>SUMPRODUCT($A785:$F785,Results!$B$17:$G$17)</f>
        <v>19.866069813022374</v>
      </c>
      <c r="M785" s="9">
        <f>SUMPRODUCT($A785:$F785,Results!$B$18:$G$18)</f>
        <v>12.316755079641101</v>
      </c>
      <c r="N785" s="9">
        <f>SUMPRODUCT($A785:$F785,Results!$B$19:$G$19)</f>
        <v>1.6848963872347433</v>
      </c>
      <c r="O785" s="9">
        <f>SUMPRODUCT($A785:$F785,Results!$B$20:$G$20)</f>
        <v>4.7002298664943929</v>
      </c>
      <c r="P785" s="9" cm="1">
        <f t="array" ref="P785">SUMPRODUCT(J785:O785,TRANSPOSE(BQ$20:BQ$25))+$AI$20-$BQ$27</f>
        <v>14.629112647102254</v>
      </c>
      <c r="Q785" s="27" cm="1">
        <f t="array" ref="Q785">SUMPRODUCT(J785:O785,TRANSPOSE(EX$20:EX$25))+$AI$20-$EX$27</f>
        <v>9.0652099916326563</v>
      </c>
      <c r="R785" s="9">
        <f>I785-Results!$E$5*H785</f>
        <v>7.7001127329799814</v>
      </c>
      <c r="S785" s="9" cm="1">
        <f t="array" ref="S785">SUMPRODUCT(J785:O785,TRANSPOSE(AW$28:AW$33))+$AI$20-$AH$26</f>
        <v>-0.14398116657539362</v>
      </c>
      <c r="T785" s="9">
        <f>SUMPRODUCT(J785:O785,Results!K$9:P$9)</f>
        <v>10.01049515925248</v>
      </c>
      <c r="U785" s="9">
        <f>SUMPRODUCT(J785:O785,Results!K$9:P$9)+$AI$20-$AH$31</f>
        <v>8.4282664381793211</v>
      </c>
      <c r="V785" s="9">
        <f t="shared" si="182"/>
        <v>-23.784274082339493</v>
      </c>
      <c r="W785" s="9">
        <f t="shared" si="184"/>
        <v>-18.220371426869896</v>
      </c>
      <c r="X785" s="9">
        <f t="shared" si="185"/>
        <v>-16.855274168217221</v>
      </c>
      <c r="Y785" s="9">
        <f t="shared" si="186"/>
        <v>-9.0111802686618461</v>
      </c>
      <c r="Z785" s="9">
        <f t="shared" si="187"/>
        <v>-41.897384862327371</v>
      </c>
      <c r="AA785" s="9">
        <f t="shared" si="188"/>
        <v>-17.583427873416561</v>
      </c>
      <c r="AC785" s="9">
        <v>-18.170672524800914</v>
      </c>
      <c r="AD785" s="9">
        <v>-18.170672524800914</v>
      </c>
      <c r="AE785" s="9">
        <f t="shared" si="189"/>
        <v>-18.170672524800914</v>
      </c>
      <c r="AF785" s="9">
        <f t="shared" ca="1" si="183"/>
        <v>0.77833734429001245</v>
      </c>
    </row>
    <row r="786" spans="1:32">
      <c r="A786" s="6">
        <v>1.3228480685501856</v>
      </c>
      <c r="B786" s="6">
        <v>-1.1825107935852774</v>
      </c>
      <c r="C786" s="6">
        <v>2.1252506347396301</v>
      </c>
      <c r="D786" s="6">
        <v>1.307884834567967</v>
      </c>
      <c r="E786" s="6">
        <v>-2.0950928918681799</v>
      </c>
      <c r="F786" s="6">
        <v>1.9860220993916773</v>
      </c>
      <c r="G786" s="6">
        <v>-0.6067759468603876</v>
      </c>
      <c r="H786" s="6">
        <v>-3.0078177659875962</v>
      </c>
      <c r="I786" s="40">
        <f>SUMPRODUCT(J786:O786,Results!B$12:G$12)+Results!$E$5*H786-AD786+AE786</f>
        <v>-39.051177421878727</v>
      </c>
      <c r="J786" s="9">
        <f>SUMPRODUCT($A786:$F786,Results!$B$15:$G$15)</f>
        <v>2.6869719962528595</v>
      </c>
      <c r="K786" s="9">
        <f>SUMPRODUCT($A786:$F786,Results!$B$16:$G$16)</f>
        <v>-6.1929043606808403</v>
      </c>
      <c r="L786" s="9">
        <f>SUMPRODUCT($A786:$F786,Results!$B$17:$G$17)</f>
        <v>-7.1305016848225353</v>
      </c>
      <c r="M786" s="9">
        <f>SUMPRODUCT($A786:$F786,Results!$B$18:$G$18)</f>
        <v>-1.1268022449146531</v>
      </c>
      <c r="N786" s="9">
        <f>SUMPRODUCT($A786:$F786,Results!$B$19:$G$19)</f>
        <v>-2.416461841613617</v>
      </c>
      <c r="O786" s="9">
        <f>SUMPRODUCT($A786:$F786,Results!$B$20:$G$20)</f>
        <v>-0.991339457855128</v>
      </c>
      <c r="P786" s="9" cm="1">
        <f t="array" ref="P786">SUMPRODUCT(J786:O786,TRANSPOSE(BQ$20:BQ$25))+$AI$20-$BQ$27</f>
        <v>-15.3797422117742</v>
      </c>
      <c r="Q786" s="27" cm="1">
        <f t="array" ref="Q786">SUMPRODUCT(J786:O786,TRANSPOSE(EX$20:EX$25))+$AI$20-$EX$27</f>
        <v>-20.611481422665214</v>
      </c>
      <c r="R786" s="9">
        <f>I786-Results!$E$5*H786</f>
        <v>-21.004270825953149</v>
      </c>
      <c r="S786" s="9" cm="1">
        <f t="array" ref="S786">SUMPRODUCT(J786:O786,TRANSPOSE(AW$28:AW$33))+$AI$20-$AH$26</f>
        <v>-5.4328677945456789</v>
      </c>
      <c r="T786" s="9">
        <f>SUMPRODUCT(J786:O786,Results!K$9:P$9)</f>
        <v>-21.35754741619807</v>
      </c>
      <c r="U786" s="9">
        <f>SUMPRODUCT(J786:O786,Results!K$9:P$9)+$AI$20-$AH$31</f>
        <v>-22.939776137271227</v>
      </c>
      <c r="V786" s="9">
        <f t="shared" si="182"/>
        <v>-23.671435210104526</v>
      </c>
      <c r="W786" s="9">
        <f t="shared" si="184"/>
        <v>-18.439695999213512</v>
      </c>
      <c r="X786" s="9">
        <f t="shared" si="185"/>
        <v>-18.046906595925577</v>
      </c>
      <c r="Y786" s="9">
        <f t="shared" si="186"/>
        <v>-33.618309627333048</v>
      </c>
      <c r="Z786" s="9">
        <f t="shared" si="187"/>
        <v>-71.793400848968858</v>
      </c>
      <c r="AA786" s="9">
        <f t="shared" si="188"/>
        <v>-16.111401284607499</v>
      </c>
      <c r="AC786" s="9">
        <v>-18.396550074119471</v>
      </c>
      <c r="AD786" s="9">
        <v>-18.396550074119471</v>
      </c>
      <c r="AE786" s="9">
        <f t="shared" si="189"/>
        <v>-18.396550074119471</v>
      </c>
      <c r="AF786" s="9">
        <f t="shared" ca="1" si="183"/>
        <v>2.1595750746664311E-2</v>
      </c>
    </row>
    <row r="787" spans="1:32">
      <c r="A787" s="6">
        <v>-0.63805458720178321</v>
      </c>
      <c r="B787" s="6">
        <v>2.8180281406424608</v>
      </c>
      <c r="C787" s="6">
        <v>0.36492805694975927</v>
      </c>
      <c r="D787" s="6">
        <v>-0.64740102891493456</v>
      </c>
      <c r="E787" s="6">
        <v>4.7905634947446991</v>
      </c>
      <c r="F787" s="6">
        <v>2.1527200407685516</v>
      </c>
      <c r="G787" s="6">
        <v>1.7867429006269318</v>
      </c>
      <c r="H787" s="6">
        <v>-0.61429891850027674</v>
      </c>
      <c r="I787" s="40">
        <f>SUMPRODUCT(J787:O787,Results!B$12:G$12)+Results!$E$5*H787-AD787+AE787</f>
        <v>40.908384814117696</v>
      </c>
      <c r="J787" s="9">
        <f>SUMPRODUCT($A787:$F787,Results!$B$15:$G$15)</f>
        <v>10.806701816979405</v>
      </c>
      <c r="K787" s="9">
        <f>SUMPRODUCT($A787:$F787,Results!$B$16:$G$16)</f>
        <v>1.9481824972683301</v>
      </c>
      <c r="L787" s="9">
        <f>SUMPRODUCT($A787:$F787,Results!$B$17:$G$17)</f>
        <v>21.402536944555514</v>
      </c>
      <c r="M787" s="9">
        <f>SUMPRODUCT($A787:$F787,Results!$B$18:$G$18)</f>
        <v>-2.4876222402999408</v>
      </c>
      <c r="N787" s="9">
        <f>SUMPRODUCT($A787:$F787,Results!$B$19:$G$19)</f>
        <v>-10.847192660243259</v>
      </c>
      <c r="O787" s="9">
        <f>SUMPRODUCT($A787:$F787,Results!$B$20:$G$20)</f>
        <v>-0.23551075976698188</v>
      </c>
      <c r="P787" s="9" cm="1">
        <f t="array" ref="P787">SUMPRODUCT(J787:O787,TRANSPOSE(BQ$20:BQ$25))+$AI$20-$BQ$27</f>
        <v>40.36059231597978</v>
      </c>
      <c r="Q787" s="27" cm="1">
        <f t="array" ref="Q787">SUMPRODUCT(J787:O787,TRANSPOSE(EX$20:EX$25))+$AI$20-$EX$27</f>
        <v>44.555794597380867</v>
      </c>
      <c r="R787" s="9">
        <f>I787-Results!$E$5*H787</f>
        <v>44.594178325119358</v>
      </c>
      <c r="S787" s="9" cm="1">
        <f t="array" ref="S787">SUMPRODUCT(J787:O787,TRANSPOSE(AW$28:AW$33))+$AI$20-$AH$26</f>
        <v>29.246318578950223</v>
      </c>
      <c r="T787" s="9">
        <f>SUMPRODUCT(J787:O787,Results!K$9:P$9)</f>
        <v>47.043986831327452</v>
      </c>
      <c r="U787" s="9">
        <f>SUMPRODUCT(J787:O787,Results!K$9:P$9)+$AI$20-$AH$31</f>
        <v>45.461758110254294</v>
      </c>
      <c r="V787" s="9">
        <f t="shared" si="182"/>
        <v>0.54779249813791608</v>
      </c>
      <c r="W787" s="9">
        <f t="shared" si="184"/>
        <v>-3.6474097832631713</v>
      </c>
      <c r="X787" s="9">
        <f t="shared" si="185"/>
        <v>-3.6857935110016626</v>
      </c>
      <c r="Y787" s="9">
        <f t="shared" si="186"/>
        <v>11.662066235167472</v>
      </c>
      <c r="Z787" s="9">
        <f t="shared" si="187"/>
        <v>8.1661613870275644</v>
      </c>
      <c r="AA787" s="9">
        <f t="shared" si="188"/>
        <v>-4.5533732961365985</v>
      </c>
      <c r="AC787" s="9">
        <v>-3.6778520326300992</v>
      </c>
      <c r="AD787" s="9">
        <v>-3.6778520326300992</v>
      </c>
      <c r="AE787" s="9">
        <f t="shared" si="189"/>
        <v>-3.6778520326300992</v>
      </c>
      <c r="AF787" s="9">
        <f t="shared" ca="1" si="183"/>
        <v>0.68219540336878393</v>
      </c>
    </row>
    <row r="788" spans="1:32">
      <c r="A788" s="6">
        <v>8.8445022715868404</v>
      </c>
      <c r="B788" s="6">
        <v>-0.97305841376075608</v>
      </c>
      <c r="C788" s="6">
        <v>6.0849525691007615</v>
      </c>
      <c r="D788" s="6">
        <v>-1.90441093288345</v>
      </c>
      <c r="E788" s="6">
        <v>3.1297566797059537</v>
      </c>
      <c r="F788" s="6">
        <v>6.2312520141041361</v>
      </c>
      <c r="G788" s="6">
        <v>7.1711486709455112</v>
      </c>
      <c r="H788" s="6">
        <v>4.7701068518183032</v>
      </c>
      <c r="I788" s="40">
        <f>SUMPRODUCT(J788:O788,Results!B$12:G$12)+Results!$E$5*H788-AD788+AE788</f>
        <v>72.540940276550188</v>
      </c>
      <c r="J788" s="9">
        <f>SUMPRODUCT($A788:$F788,Results!$B$15:$G$15)</f>
        <v>57.347466504655856</v>
      </c>
      <c r="K788" s="9">
        <f>SUMPRODUCT($A788:$F788,Results!$B$16:$G$16)</f>
        <v>-28.551244068580392</v>
      </c>
      <c r="L788" s="9">
        <f>SUMPRODUCT($A788:$F788,Results!$B$17:$G$17)</f>
        <v>-4.0010747126085597</v>
      </c>
      <c r="M788" s="9">
        <f>SUMPRODUCT($A788:$F788,Results!$B$18:$G$18)</f>
        <v>-18.956297290034492</v>
      </c>
      <c r="N788" s="9">
        <f>SUMPRODUCT($A788:$F788,Results!$B$19:$G$19)</f>
        <v>-19.352804374471518</v>
      </c>
      <c r="O788" s="9">
        <f>SUMPRODUCT($A788:$F788,Results!$B$20:$G$20)</f>
        <v>6.7046805151381701</v>
      </c>
      <c r="P788" s="9" cm="1">
        <f t="array" ref="P788">SUMPRODUCT(J788:O788,TRANSPOSE(BQ$20:BQ$25))+$AI$20-$BQ$27</f>
        <v>54.059067321105324</v>
      </c>
      <c r="Q788" s="27" cm="1">
        <f t="array" ref="Q788">SUMPRODUCT(J788:O788,TRANSPOSE(EX$20:EX$25))+$AI$20-$EX$27</f>
        <v>45.381778403356492</v>
      </c>
      <c r="R788" s="9">
        <f>I788-Results!$E$5*H788</f>
        <v>43.920299165640373</v>
      </c>
      <c r="S788" s="9" cm="1">
        <f t="array" ref="S788">SUMPRODUCT(J788:O788,TRANSPOSE(AW$28:AW$33))+$AI$20-$AH$26</f>
        <v>63.920738281033536</v>
      </c>
      <c r="T788" s="9">
        <f>SUMPRODUCT(J788:O788,Results!K$9:P$9)</f>
        <v>46.829347213325079</v>
      </c>
      <c r="U788" s="9">
        <f>SUMPRODUCT(J788:O788,Results!K$9:P$9)+$AI$20-$AH$31</f>
        <v>45.247118492251929</v>
      </c>
      <c r="V788" s="9">
        <f t="shared" si="182"/>
        <v>18.481872955444864</v>
      </c>
      <c r="W788" s="9">
        <f t="shared" si="184"/>
        <v>27.159161873193696</v>
      </c>
      <c r="X788" s="9">
        <f t="shared" si="185"/>
        <v>28.620641110909816</v>
      </c>
      <c r="Y788" s="9">
        <f t="shared" si="186"/>
        <v>8.620201995516652</v>
      </c>
      <c r="Z788" s="9">
        <f t="shared" si="187"/>
        <v>39.798716849460057</v>
      </c>
      <c r="AA788" s="9">
        <f t="shared" si="188"/>
        <v>27.29382178429826</v>
      </c>
      <c r="AC788" s="9">
        <v>27.23818531825809</v>
      </c>
      <c r="AD788" s="9">
        <v>27.23818531825809</v>
      </c>
      <c r="AE788" s="9">
        <f t="shared" si="189"/>
        <v>27.23818531825809</v>
      </c>
      <c r="AF788" s="9">
        <f t="shared" ca="1" si="183"/>
        <v>0.34021380102937226</v>
      </c>
    </row>
    <row r="789" spans="1:32">
      <c r="A789" s="6">
        <v>0.93012476632323016</v>
      </c>
      <c r="B789" s="6">
        <v>1.2731541382977076</v>
      </c>
      <c r="C789" s="6">
        <v>2.3153879014827043</v>
      </c>
      <c r="D789" s="6">
        <v>1.9031431162006347</v>
      </c>
      <c r="E789" s="6">
        <v>0.8950638822925534</v>
      </c>
      <c r="F789" s="6">
        <v>3.0558109063876326</v>
      </c>
      <c r="G789" s="6">
        <v>2.0486111783164467</v>
      </c>
      <c r="H789" s="6">
        <v>-0.35243064081076181</v>
      </c>
      <c r="I789" s="40">
        <f>SUMPRODUCT(J789:O789,Results!B$12:G$12)+Results!$E$5*H789-AD789+AE789</f>
        <v>6.5460654754753822</v>
      </c>
      <c r="J789" s="9">
        <f>SUMPRODUCT($A789:$F789,Results!$B$15:$G$15)</f>
        <v>7.2244509006367519</v>
      </c>
      <c r="K789" s="9">
        <f>SUMPRODUCT($A789:$F789,Results!$B$16:$G$16)</f>
        <v>-6.0670888733841633</v>
      </c>
      <c r="L789" s="9">
        <f>SUMPRODUCT($A789:$F789,Results!$B$17:$G$17)</f>
        <v>7.4556100309259437</v>
      </c>
      <c r="M789" s="9">
        <f>SUMPRODUCT($A789:$F789,Results!$B$18:$G$18)</f>
        <v>-1.010883216213176</v>
      </c>
      <c r="N789" s="9">
        <f>SUMPRODUCT($A789:$F789,Results!$B$19:$G$19)</f>
        <v>-9.873197279112361</v>
      </c>
      <c r="O789" s="9">
        <f>SUMPRODUCT($A789:$F789,Results!$B$20:$G$20)</f>
        <v>2.5536123524931611</v>
      </c>
      <c r="P789" s="9" cm="1">
        <f t="array" ref="P789">SUMPRODUCT(J789:O789,TRANSPOSE(BQ$20:BQ$25))+$AI$20-$BQ$27</f>
        <v>12.79334767483126</v>
      </c>
      <c r="Q789" s="27" cm="1">
        <f t="array" ref="Q789">SUMPRODUCT(J789:O789,TRANSPOSE(EX$20:EX$25))+$AI$20-$EX$27</f>
        <v>9.1765825097114018</v>
      </c>
      <c r="R789" s="9">
        <f>I789-Results!$E$5*H789</f>
        <v>8.6606493203399531</v>
      </c>
      <c r="S789" s="9" cm="1">
        <f t="array" ref="S789">SUMPRODUCT(J789:O789,TRANSPOSE(AW$28:AW$33))+$AI$20-$AH$26</f>
        <v>15.655509036724347</v>
      </c>
      <c r="T789" s="9">
        <f>SUMPRODUCT(J789:O789,Results!K$9:P$9)</f>
        <v>9.7704159867285529</v>
      </c>
      <c r="U789" s="9">
        <f>SUMPRODUCT(J789:O789,Results!K$9:P$9)+$AI$20-$AH$31</f>
        <v>8.1881872656553938</v>
      </c>
      <c r="V789" s="9">
        <f t="shared" si="182"/>
        <v>-6.2472821993558778</v>
      </c>
      <c r="W789" s="9">
        <f t="shared" si="184"/>
        <v>-2.6305170342360196</v>
      </c>
      <c r="X789" s="9">
        <f t="shared" si="185"/>
        <v>-2.1145838448645708</v>
      </c>
      <c r="Y789" s="9">
        <f t="shared" si="186"/>
        <v>-9.1094435612489644</v>
      </c>
      <c r="Z789" s="9">
        <f t="shared" si="187"/>
        <v>-26.196157951614751</v>
      </c>
      <c r="AA789" s="9">
        <f t="shared" si="188"/>
        <v>-1.6421217901800116</v>
      </c>
      <c r="AC789" s="9">
        <v>-2.6038332365962429</v>
      </c>
      <c r="AD789" s="9">
        <v>-2.6038332365962429</v>
      </c>
      <c r="AE789" s="9">
        <f t="shared" si="189"/>
        <v>-2.6038332365962429</v>
      </c>
      <c r="AF789" s="9">
        <f t="shared" ca="1" si="183"/>
        <v>0.16272405355125008</v>
      </c>
    </row>
    <row r="790" spans="1:32">
      <c r="A790" s="6">
        <v>8.1497168760784593</v>
      </c>
      <c r="B790" s="6">
        <v>1.5233453430766386</v>
      </c>
      <c r="C790" s="6">
        <v>-0.88465715899900699</v>
      </c>
      <c r="D790" s="6">
        <v>-0.26799876140898338</v>
      </c>
      <c r="E790" s="6">
        <v>4.2589271958076615</v>
      </c>
      <c r="F790" s="6">
        <v>6.0398705799134875</v>
      </c>
      <c r="G790" s="6">
        <v>1.7211481373072832</v>
      </c>
      <c r="H790" s="6">
        <v>-0.67989368181992527</v>
      </c>
      <c r="I790" s="40">
        <f>SUMPRODUCT(J790:O790,Results!B$12:G$12)+Results!$E$5*H790-AD790+AE790</f>
        <v>51.425125933076636</v>
      </c>
      <c r="J790" s="9">
        <f>SUMPRODUCT($A790:$F790,Results!$B$15:$G$15)</f>
        <v>40.470560533668213</v>
      </c>
      <c r="K790" s="9">
        <f>SUMPRODUCT($A790:$F790,Results!$B$16:$G$16)</f>
        <v>-21.816607993305357</v>
      </c>
      <c r="L790" s="9">
        <f>SUMPRODUCT($A790:$F790,Results!$B$17:$G$17)</f>
        <v>6.5347893174164113</v>
      </c>
      <c r="M790" s="9">
        <f>SUMPRODUCT($A790:$F790,Results!$B$18:$G$18)</f>
        <v>0.46299996567885238</v>
      </c>
      <c r="N790" s="9">
        <f>SUMPRODUCT($A790:$F790,Results!$B$19:$G$19)</f>
        <v>-1.4536234411028535</v>
      </c>
      <c r="O790" s="9">
        <f>SUMPRODUCT($A790:$F790,Results!$B$20:$G$20)</f>
        <v>19.842105390223256</v>
      </c>
      <c r="P790" s="9" cm="1">
        <f t="array" ref="P790">SUMPRODUCT(J790:O790,TRANSPOSE(BQ$20:BQ$25))+$AI$20-$BQ$27</f>
        <v>57.924317716549986</v>
      </c>
      <c r="Q790" s="27" cm="1">
        <f t="array" ref="Q790">SUMPRODUCT(J790:O790,TRANSPOSE(EX$20:EX$25))+$AI$20-$EX$27</f>
        <v>57.039667920929702</v>
      </c>
      <c r="R790" s="9">
        <f>I790-Results!$E$5*H790</f>
        <v>55.504488023996188</v>
      </c>
      <c r="S790" s="9" cm="1">
        <f t="array" ref="S790">SUMPRODUCT(J790:O790,TRANSPOSE(AW$28:AW$33))+$AI$20-$AH$26</f>
        <v>38.313192574970856</v>
      </c>
      <c r="T790" s="9">
        <f>SUMPRODUCT(J790:O790,Results!K$9:P$9)</f>
        <v>58.931634397578122</v>
      </c>
      <c r="U790" s="9">
        <f>SUMPRODUCT(J790:O790,Results!K$9:P$9)+$AI$20-$AH$31</f>
        <v>57.349405676504972</v>
      </c>
      <c r="V790" s="9">
        <f t="shared" si="182"/>
        <v>-6.4991917834733499</v>
      </c>
      <c r="W790" s="9">
        <f t="shared" si="184"/>
        <v>-5.614541987853066</v>
      </c>
      <c r="X790" s="9">
        <f t="shared" si="185"/>
        <v>-4.0793620909195525</v>
      </c>
      <c r="Y790" s="9">
        <f t="shared" si="186"/>
        <v>13.11193335810578</v>
      </c>
      <c r="Z790" s="9">
        <f t="shared" si="187"/>
        <v>18.682902505986505</v>
      </c>
      <c r="AA790" s="9">
        <f t="shared" si="188"/>
        <v>-5.9242797434283361</v>
      </c>
      <c r="AC790" s="9">
        <v>-5.5670629486817163</v>
      </c>
      <c r="AD790" s="9">
        <v>-5.5670629486817163</v>
      </c>
      <c r="AE790" s="9">
        <f t="shared" si="189"/>
        <v>-5.5670629486817163</v>
      </c>
      <c r="AF790" s="9">
        <f t="shared" ca="1" si="183"/>
        <v>0.65703735258410234</v>
      </c>
    </row>
    <row r="791" spans="1:32">
      <c r="A791" s="6">
        <v>2.7978240028305397</v>
      </c>
      <c r="B791" s="6">
        <v>3.1949293614381777</v>
      </c>
      <c r="C791" s="6">
        <v>9.2004882888494741</v>
      </c>
      <c r="D791" s="6">
        <v>-1.577650997598683</v>
      </c>
      <c r="E791" s="6">
        <v>2.5070100334113978</v>
      </c>
      <c r="F791" s="6">
        <v>2.4505791190106163</v>
      </c>
      <c r="G791" s="6">
        <v>12.353504595818968</v>
      </c>
      <c r="H791" s="6">
        <v>9.9524627766917604</v>
      </c>
      <c r="I791" s="40">
        <f>SUMPRODUCT(J791:O791,Results!B$12:G$12)+Results!$E$5*H791-AD791+AE791</f>
        <v>82.047812004533284</v>
      </c>
      <c r="J791" s="9">
        <f>SUMPRODUCT($A791:$F791,Results!$B$15:$G$15)</f>
        <v>29.121570366418524</v>
      </c>
      <c r="K791" s="9">
        <f>SUMPRODUCT($A791:$F791,Results!$B$16:$G$16)</f>
        <v>-19.389567354907431</v>
      </c>
      <c r="L791" s="9">
        <f>SUMPRODUCT($A791:$F791,Results!$B$17:$G$17)</f>
        <v>5.2519879795401732</v>
      </c>
      <c r="M791" s="9">
        <f>SUMPRODUCT($A791:$F791,Results!$B$18:$G$18)</f>
        <v>-21.860690697833604</v>
      </c>
      <c r="N791" s="9">
        <f>SUMPRODUCT($A791:$F791,Results!$B$19:$G$19)</f>
        <v>-30.235159324125302</v>
      </c>
      <c r="O791" s="9">
        <f>SUMPRODUCT($A791:$F791,Results!$B$20:$G$20)</f>
        <v>-1.2254013829677142</v>
      </c>
      <c r="P791" s="9" cm="1">
        <f t="array" ref="P791">SUMPRODUCT(J791:O791,TRANSPOSE(BQ$20:BQ$25))+$AI$20-$BQ$27</f>
        <v>29.887607000645637</v>
      </c>
      <c r="Q791" s="27" cm="1">
        <f t="array" ref="Q791">SUMPRODUCT(J791:O791,TRANSPOSE(EX$20:EX$25))+$AI$20-$EX$27</f>
        <v>21.121424503339263</v>
      </c>
      <c r="R791" s="9">
        <f>I791-Results!$E$5*H791</f>
        <v>22.333035344382722</v>
      </c>
      <c r="S791" s="9" cm="1">
        <f t="array" ref="S791">SUMPRODUCT(J791:O791,TRANSPOSE(AW$28:AW$33))+$AI$20-$AH$26</f>
        <v>57.543468506905384</v>
      </c>
      <c r="T791" s="9">
        <f>SUMPRODUCT(J791:O791,Results!K$9:P$9)</f>
        <v>23.916489284139416</v>
      </c>
      <c r="U791" s="9">
        <f>SUMPRODUCT(J791:O791,Results!K$9:P$9)+$AI$20-$AH$31</f>
        <v>22.334260563066259</v>
      </c>
      <c r="V791" s="9">
        <f t="shared" si="182"/>
        <v>52.160205003887647</v>
      </c>
      <c r="W791" s="9">
        <f t="shared" si="184"/>
        <v>60.926387501194021</v>
      </c>
      <c r="X791" s="9">
        <f t="shared" si="185"/>
        <v>59.714776660150562</v>
      </c>
      <c r="Y791" s="9">
        <f t="shared" si="186"/>
        <v>24.5043434976279</v>
      </c>
      <c r="Z791" s="9">
        <f t="shared" si="187"/>
        <v>49.305588577443153</v>
      </c>
      <c r="AA791" s="9">
        <f t="shared" si="188"/>
        <v>59.713551441467025</v>
      </c>
      <c r="AC791" s="9">
        <v>60.939519753683605</v>
      </c>
      <c r="AD791" s="9">
        <v>60.939519753683605</v>
      </c>
      <c r="AE791" s="9">
        <f t="shared" si="189"/>
        <v>60.939519753683605</v>
      </c>
      <c r="AF791" s="9">
        <f t="shared" ca="1" si="183"/>
        <v>0.54628316015491052</v>
      </c>
    </row>
    <row r="792" spans="1:32">
      <c r="A792" s="6">
        <v>-0.1283006448632113</v>
      </c>
      <c r="B792" s="6">
        <v>-5.8989374146019249E-2</v>
      </c>
      <c r="C792" s="6">
        <v>5.1796594423895392</v>
      </c>
      <c r="D792" s="6">
        <v>2.7327441004801738</v>
      </c>
      <c r="E792" s="6">
        <v>3.3910031231665974</v>
      </c>
      <c r="F792" s="6">
        <v>3.4567336664839643</v>
      </c>
      <c r="G792" s="6">
        <v>11.570692925388547</v>
      </c>
      <c r="H792" s="6">
        <v>9.1696511062613393</v>
      </c>
      <c r="I792" s="40">
        <f>SUMPRODUCT(J792:O792,Results!B$12:G$12)+Results!$E$5*H792-AD792+AE792</f>
        <v>94.889893134434004</v>
      </c>
      <c r="J792" s="9">
        <f>SUMPRODUCT($A792:$F792,Results!$B$15:$G$15)</f>
        <v>20.696851709838135</v>
      </c>
      <c r="K792" s="9">
        <f>SUMPRODUCT($A792:$F792,Results!$B$16:$G$16)</f>
        <v>-2.732489723626911</v>
      </c>
      <c r="L792" s="9">
        <f>SUMPRODUCT($A792:$F792,Results!$B$17:$G$17)</f>
        <v>16.231008567277442</v>
      </c>
      <c r="M792" s="9">
        <f>SUMPRODUCT($A792:$F792,Results!$B$18:$G$18)</f>
        <v>-10.646975400590833</v>
      </c>
      <c r="N792" s="9">
        <f>SUMPRODUCT($A792:$F792,Results!$B$19:$G$19)</f>
        <v>-26.394316088907118</v>
      </c>
      <c r="O792" s="9">
        <f>SUMPRODUCT($A792:$F792,Results!$B$20:$G$20)</f>
        <v>-3.7948661503231831</v>
      </c>
      <c r="P792" s="9" cm="1">
        <f t="array" ref="P792">SUMPRODUCT(J792:O792,TRANSPOSE(BQ$20:BQ$25))+$AI$20-$BQ$27</f>
        <v>42.362786563239816</v>
      </c>
      <c r="Q792" s="27" cm="1">
        <f t="array" ref="Q792">SUMPRODUCT(J792:O792,TRANSPOSE(EX$20:EX$25))+$AI$20-$EX$27</f>
        <v>41.136637757393501</v>
      </c>
      <c r="R792" s="9">
        <f>I792-Results!$E$5*H792</f>
        <v>39.871986496865972</v>
      </c>
      <c r="S792" s="9" cm="1">
        <f t="array" ref="S792">SUMPRODUCT(J792:O792,TRANSPOSE(AW$28:AW$33))+$AI$20-$AH$26</f>
        <v>48.36799301164919</v>
      </c>
      <c r="T792" s="9">
        <f>SUMPRODUCT(J792:O792,Results!K$9:P$9)</f>
        <v>41.956498762640017</v>
      </c>
      <c r="U792" s="9">
        <f>SUMPRODUCT(J792:O792,Results!K$9:P$9)+$AI$20-$AH$31</f>
        <v>40.374270041566859</v>
      </c>
      <c r="V792" s="9">
        <f t="shared" si="182"/>
        <v>52.527106571194189</v>
      </c>
      <c r="W792" s="9">
        <f t="shared" si="184"/>
        <v>53.753255377040503</v>
      </c>
      <c r="X792" s="9">
        <f t="shared" si="185"/>
        <v>55.017906637568032</v>
      </c>
      <c r="Y792" s="9">
        <f t="shared" si="186"/>
        <v>46.521900122784814</v>
      </c>
      <c r="Z792" s="9">
        <f t="shared" si="187"/>
        <v>62.147669707343873</v>
      </c>
      <c r="AA792" s="9">
        <f t="shared" si="188"/>
        <v>54.515623092867145</v>
      </c>
      <c r="AC792" s="9">
        <v>53.767486012821891</v>
      </c>
      <c r="AD792" s="9">
        <v>53.767486012821891</v>
      </c>
      <c r="AE792" s="9">
        <f t="shared" si="189"/>
        <v>53.767486012821891</v>
      </c>
      <c r="AF792" s="9">
        <f t="shared" ca="1" si="183"/>
        <v>0.92699713041281218</v>
      </c>
    </row>
    <row r="793" spans="1:32">
      <c r="A793" s="6">
        <v>4.1962717686748734</v>
      </c>
      <c r="B793" s="6">
        <v>-0.20776335069971405</v>
      </c>
      <c r="C793" s="6">
        <v>2.2398220678918315</v>
      </c>
      <c r="D793" s="6">
        <v>1.3325702019449868</v>
      </c>
      <c r="E793" s="6">
        <v>-1.1370194273368259</v>
      </c>
      <c r="F793" s="6">
        <v>2.5588990664384736</v>
      </c>
      <c r="G793" s="6">
        <v>2.3406624551923287</v>
      </c>
      <c r="H793" s="6">
        <v>-6.0379363934879748E-2</v>
      </c>
      <c r="I793" s="40">
        <f>SUMPRODUCT(J793:O793,Results!B$12:G$12)+Results!$E$5*H793-AD793+AE793</f>
        <v>-5.3227645445696794</v>
      </c>
      <c r="J793" s="9">
        <f>SUMPRODUCT($A793:$F793,Results!$B$15:$G$15)</f>
        <v>14.326788125502887</v>
      </c>
      <c r="K793" s="9">
        <f>SUMPRODUCT($A793:$F793,Results!$B$16:$G$16)</f>
        <v>-15.510406598241111</v>
      </c>
      <c r="L793" s="9">
        <f>SUMPRODUCT($A793:$F793,Results!$B$17:$G$17)</f>
        <v>-8.1513602589534102</v>
      </c>
      <c r="M793" s="9">
        <f>SUMPRODUCT($A793:$F793,Results!$B$18:$G$18)</f>
        <v>-1.9503594816447816</v>
      </c>
      <c r="N793" s="9">
        <f>SUMPRODUCT($A793:$F793,Results!$B$19:$G$19)</f>
        <v>-3.1951283308415492</v>
      </c>
      <c r="O793" s="9">
        <f>SUMPRODUCT($A793:$F793,Results!$B$20:$G$20)</f>
        <v>8.5962148478019635</v>
      </c>
      <c r="P793" s="9" cm="1">
        <f t="array" ref="P793">SUMPRODUCT(J793:O793,TRANSPOSE(BQ$20:BQ$25))+$AI$20-$BQ$27</f>
        <v>0.24807735510694329</v>
      </c>
      <c r="Q793" s="27" cm="1">
        <f t="array" ref="Q793">SUMPRODUCT(J793:O793,TRANSPOSE(EX$20:EX$25))+$AI$20-$EX$27</f>
        <v>-4.6974888897734566</v>
      </c>
      <c r="R793" s="9">
        <f>I793-Results!$E$5*H793</f>
        <v>-4.9604883609604009</v>
      </c>
      <c r="S793" s="9" cm="1">
        <f t="array" ref="S793">SUMPRODUCT(J793:O793,TRANSPOSE(AW$28:AW$33))+$AI$20-$AH$26</f>
        <v>7.0887613059013148</v>
      </c>
      <c r="T793" s="9">
        <f>SUMPRODUCT(J793:O793,Results!K$9:P$9)</f>
        <v>-4.7120257610112866</v>
      </c>
      <c r="U793" s="9">
        <f>SUMPRODUCT(J793:O793,Results!K$9:P$9)+$AI$20-$AH$31</f>
        <v>-6.2942544820844439</v>
      </c>
      <c r="V793" s="9">
        <f t="shared" si="182"/>
        <v>-5.5708418996766227</v>
      </c>
      <c r="W793" s="9">
        <f t="shared" si="184"/>
        <v>-0.62527565479622282</v>
      </c>
      <c r="X793" s="9">
        <f t="shared" si="185"/>
        <v>-0.36227618360927849</v>
      </c>
      <c r="Y793" s="9">
        <f t="shared" si="186"/>
        <v>-12.411525850470994</v>
      </c>
      <c r="Z793" s="9">
        <f t="shared" si="187"/>
        <v>-38.064987971659811</v>
      </c>
      <c r="AA793" s="9">
        <f t="shared" si="188"/>
        <v>0.97148993751476453</v>
      </c>
      <c r="AC793" s="9">
        <v>-0.58088771969629605</v>
      </c>
      <c r="AD793" s="9">
        <v>-0.58088771969629605</v>
      </c>
      <c r="AE793" s="9">
        <f t="shared" si="189"/>
        <v>-0.58088771969629605</v>
      </c>
      <c r="AF793" s="9">
        <f t="shared" ca="1" si="183"/>
        <v>0.67525843143430542</v>
      </c>
    </row>
    <row r="794" spans="1:32">
      <c r="A794" s="6">
        <v>5.421785108385305</v>
      </c>
      <c r="B794" s="6">
        <v>2.6279547317429621</v>
      </c>
      <c r="C794" s="6">
        <v>1.0979463339897517</v>
      </c>
      <c r="D794" s="6">
        <v>-1.6893927271604015</v>
      </c>
      <c r="E794" s="6">
        <v>2.7526442833372156</v>
      </c>
      <c r="F794" s="6">
        <v>7.3931404325643735</v>
      </c>
      <c r="G794" s="6">
        <v>1.5707561315372036</v>
      </c>
      <c r="H794" s="6">
        <v>-0.83028568759000487</v>
      </c>
      <c r="I794" s="40">
        <f>SUMPRODUCT(J794:O794,Results!B$12:G$12)+Results!$E$5*H794-AD794+AE794</f>
        <v>16.435828992154327</v>
      </c>
      <c r="J794" s="9">
        <f>SUMPRODUCT($A794:$F794,Results!$B$15:$G$15)</f>
        <v>27.172329238231328</v>
      </c>
      <c r="K794" s="9">
        <f>SUMPRODUCT($A794:$F794,Results!$B$16:$G$16)</f>
        <v>-17.239386532947197</v>
      </c>
      <c r="L794" s="9">
        <f>SUMPRODUCT($A794:$F794,Results!$B$17:$G$17)</f>
        <v>8.8616867222250093</v>
      </c>
      <c r="M794" s="9">
        <f>SUMPRODUCT($A794:$F794,Results!$B$18:$G$18)</f>
        <v>-0.76331231357208829</v>
      </c>
      <c r="N794" s="9">
        <f>SUMPRODUCT($A794:$F794,Results!$B$19:$G$19)</f>
        <v>-3.5254295684568429</v>
      </c>
      <c r="O794" s="9">
        <f>SUMPRODUCT($A794:$F794,Results!$B$20:$G$20)</f>
        <v>6.4725931179283229</v>
      </c>
      <c r="P794" s="9" cm="1">
        <f t="array" ref="P794">SUMPRODUCT(J794:O794,TRANSPOSE(BQ$20:BQ$25))+$AI$20-$BQ$27</f>
        <v>33.179080846497477</v>
      </c>
      <c r="Q794" s="27" cm="1">
        <f t="array" ref="Q794">SUMPRODUCT(J794:O794,TRANSPOSE(EX$20:EX$25))+$AI$20-$EX$27</f>
        <v>22.921538280420904</v>
      </c>
      <c r="R794" s="9">
        <f>I794-Results!$E$5*H794</f>
        <v>21.417543117694358</v>
      </c>
      <c r="S794" s="9" cm="1">
        <f t="array" ref="S794">SUMPRODUCT(J794:O794,TRANSPOSE(AW$28:AW$33))+$AI$20-$AH$26</f>
        <v>27.521579264838536</v>
      </c>
      <c r="T794" s="9">
        <f>SUMPRODUCT(J794:O794,Results!K$9:P$9)</f>
        <v>24.532674476750746</v>
      </c>
      <c r="U794" s="9">
        <f>SUMPRODUCT(J794:O794,Results!K$9:P$9)+$AI$20-$AH$31</f>
        <v>22.950445755677592</v>
      </c>
      <c r="V794" s="9">
        <f t="shared" si="182"/>
        <v>-16.74325185434315</v>
      </c>
      <c r="W794" s="9">
        <f t="shared" si="184"/>
        <v>-6.4857092882665768</v>
      </c>
      <c r="X794" s="9">
        <f t="shared" si="185"/>
        <v>-4.9817141255400301</v>
      </c>
      <c r="Y794" s="9">
        <f t="shared" si="186"/>
        <v>-11.085750272684209</v>
      </c>
      <c r="Z794" s="9">
        <f t="shared" si="187"/>
        <v>-16.306394434935804</v>
      </c>
      <c r="AA794" s="9">
        <f t="shared" si="188"/>
        <v>-6.5146167635232644</v>
      </c>
      <c r="AC794" s="9">
        <v>-6.4015336263485949</v>
      </c>
      <c r="AD794" s="9">
        <v>-6.4015336263485949</v>
      </c>
      <c r="AE794" s="9">
        <f t="shared" si="189"/>
        <v>-6.4015336263485949</v>
      </c>
      <c r="AF794" s="9">
        <f t="shared" ca="1" si="183"/>
        <v>0.5399434649797723</v>
      </c>
    </row>
    <row r="795" spans="1:32">
      <c r="A795" s="6">
        <v>1.4223675061027292</v>
      </c>
      <c r="B795" s="6">
        <v>-0.18032548537554971</v>
      </c>
      <c r="C795" s="6">
        <v>1.9068967725792521</v>
      </c>
      <c r="D795" s="6">
        <v>8.1474558144959026</v>
      </c>
      <c r="E795" s="6">
        <v>1.9306554784442487</v>
      </c>
      <c r="F795" s="6">
        <v>8.5095081635769816</v>
      </c>
      <c r="G795" s="6">
        <v>1.9226784154789167</v>
      </c>
      <c r="H795" s="6">
        <v>-0.47836340364829177</v>
      </c>
      <c r="I795" s="40">
        <f>SUMPRODUCT(J795:O795,Results!B$12:G$12)+Results!$E$5*H795-AD795+AE795</f>
        <v>25.382925739509687</v>
      </c>
      <c r="J795" s="9">
        <f>SUMPRODUCT($A795:$F795,Results!$B$15:$G$15)</f>
        <v>13.086588777387794</v>
      </c>
      <c r="K795" s="9">
        <f>SUMPRODUCT($A795:$F795,Results!$B$16:$G$16)</f>
        <v>-5.2902927992806212</v>
      </c>
      <c r="L795" s="9">
        <f>SUMPRODUCT($A795:$F795,Results!$B$17:$G$17)</f>
        <v>20.778393052919281</v>
      </c>
      <c r="M795" s="9">
        <f>SUMPRODUCT($A795:$F795,Results!$B$18:$G$18)</f>
        <v>7.9735978177336877</v>
      </c>
      <c r="N795" s="9">
        <f>SUMPRODUCT($A795:$F795,Results!$B$19:$G$19)</f>
        <v>-16.600521149041739</v>
      </c>
      <c r="O795" s="9">
        <f>SUMPRODUCT($A795:$F795,Results!$B$20:$G$20)</f>
        <v>7.3874075068784464</v>
      </c>
      <c r="P795" s="9" cm="1">
        <f t="array" ref="P795">SUMPRODUCT(J795:O795,TRANSPOSE(BQ$20:BQ$25))+$AI$20-$BQ$27</f>
        <v>40.095755681539337</v>
      </c>
      <c r="Q795" s="27" cm="1">
        <f t="array" ref="Q795">SUMPRODUCT(J795:O795,TRANSPOSE(EX$20:EX$25))+$AI$20-$EX$27</f>
        <v>32.42307225545953</v>
      </c>
      <c r="R795" s="9">
        <f>I795-Results!$E$5*H795</f>
        <v>28.253106161399437</v>
      </c>
      <c r="S795" s="9" cm="1">
        <f t="array" ref="S795">SUMPRODUCT(J795:O795,TRANSPOSE(AW$28:AW$33))+$AI$20-$AH$26</f>
        <v>30.849247022903697</v>
      </c>
      <c r="T795" s="9">
        <f>SUMPRODUCT(J795:O795,Results!K$9:P$9)</f>
        <v>31.080885636231496</v>
      </c>
      <c r="U795" s="9">
        <f>SUMPRODUCT(J795:O795,Results!K$9:P$9)+$AI$20-$AH$31</f>
        <v>29.498656915158335</v>
      </c>
      <c r="V795" s="9">
        <f t="shared" si="182"/>
        <v>-14.71282994202965</v>
      </c>
      <c r="W795" s="9">
        <f t="shared" si="184"/>
        <v>-7.0401465159498429</v>
      </c>
      <c r="X795" s="9">
        <f t="shared" si="185"/>
        <v>-2.8701804218897493</v>
      </c>
      <c r="Y795" s="9">
        <f t="shared" si="186"/>
        <v>-5.4663212833940094</v>
      </c>
      <c r="Z795" s="9">
        <f t="shared" si="187"/>
        <v>-7.3592976875804439</v>
      </c>
      <c r="AA795" s="9">
        <f t="shared" si="188"/>
        <v>-4.1157311756486479</v>
      </c>
      <c r="AC795" s="9">
        <v>-6.9370360946070946</v>
      </c>
      <c r="AD795" s="9">
        <v>-6.9370360946070946</v>
      </c>
      <c r="AE795" s="9">
        <f t="shared" si="189"/>
        <v>-6.9370360946070946</v>
      </c>
      <c r="AF795" s="9">
        <f t="shared" ca="1" si="183"/>
        <v>0.64126804113511982</v>
      </c>
    </row>
    <row r="796" spans="1:32">
      <c r="A796" s="6">
        <v>2.8207002689976535</v>
      </c>
      <c r="B796" s="6">
        <v>0.94001141047605297</v>
      </c>
      <c r="C796" s="6">
        <v>2.6718921084746698</v>
      </c>
      <c r="D796" s="6">
        <v>-0.20726894782448288</v>
      </c>
      <c r="E796" s="6">
        <v>0.58522872270142079</v>
      </c>
      <c r="F796" s="6">
        <v>1.7732236064022346</v>
      </c>
      <c r="G796" s="6">
        <v>0.42074647372065277</v>
      </c>
      <c r="H796" s="6">
        <v>-1.9802953454065557</v>
      </c>
      <c r="I796" s="40">
        <f>SUMPRODUCT(J796:O796,Results!B$12:G$12)+Results!$E$5*H796-AD796+AE796</f>
        <v>-3.7227185925319368</v>
      </c>
      <c r="J796" s="9">
        <f>SUMPRODUCT($A796:$F796,Results!$B$15:$G$15)</f>
        <v>14.887883049111068</v>
      </c>
      <c r="K796" s="9">
        <f>SUMPRODUCT($A796:$F796,Results!$B$16:$G$16)</f>
        <v>-11.743237928779264</v>
      </c>
      <c r="L796" s="9">
        <f>SUMPRODUCT($A796:$F796,Results!$B$17:$G$17)</f>
        <v>-1.2929261888171126</v>
      </c>
      <c r="M796" s="9">
        <f>SUMPRODUCT($A796:$F796,Results!$B$18:$G$18)</f>
        <v>-5.6796618016349969</v>
      </c>
      <c r="N796" s="9">
        <f>SUMPRODUCT($A796:$F796,Results!$B$19:$G$19)</f>
        <v>-7.5129381037998533</v>
      </c>
      <c r="O796" s="9">
        <f>SUMPRODUCT($A796:$F796,Results!$B$20:$G$20)</f>
        <v>4.5700345402029896</v>
      </c>
      <c r="P796" s="9" cm="1">
        <f t="array" ref="P796">SUMPRODUCT(J796:O796,TRANSPOSE(BQ$20:BQ$25))+$AI$20-$BQ$27</f>
        <v>10.34057773411093</v>
      </c>
      <c r="Q796" s="27" cm="1">
        <f t="array" ref="Q796">SUMPRODUCT(J796:O796,TRANSPOSE(EX$20:EX$25))+$AI$20-$EX$27</f>
        <v>7.7739567049336102</v>
      </c>
      <c r="R796" s="9">
        <f>I796-Results!$E$5*H796</f>
        <v>8.1590534799073975</v>
      </c>
      <c r="S796" s="9" cm="1">
        <f t="array" ref="S796">SUMPRODUCT(J796:O796,TRANSPOSE(AW$28:AW$33))+$AI$20-$AH$26</f>
        <v>16.762731118197806</v>
      </c>
      <c r="T796" s="9">
        <f>SUMPRODUCT(J796:O796,Results!K$9:P$9)</f>
        <v>8.8766618558035564</v>
      </c>
      <c r="U796" s="9">
        <f>SUMPRODUCT(J796:O796,Results!K$9:P$9)+$AI$20-$AH$31</f>
        <v>7.2944331347303972</v>
      </c>
      <c r="V796" s="9">
        <f t="shared" si="182"/>
        <v>-14.063296326642867</v>
      </c>
      <c r="W796" s="9">
        <f t="shared" si="184"/>
        <v>-11.496675297465547</v>
      </c>
      <c r="X796" s="9">
        <f t="shared" si="185"/>
        <v>-11.881772072439334</v>
      </c>
      <c r="Y796" s="9">
        <f t="shared" si="186"/>
        <v>-20.485449710729743</v>
      </c>
      <c r="Z796" s="9">
        <f t="shared" si="187"/>
        <v>-36.464942019622072</v>
      </c>
      <c r="AA796" s="9">
        <f t="shared" si="188"/>
        <v>-11.017151727262334</v>
      </c>
      <c r="AC796" s="9">
        <v>-11.483104538522117</v>
      </c>
      <c r="AD796" s="9">
        <v>-11.483104538522117</v>
      </c>
      <c r="AE796" s="9">
        <f t="shared" si="189"/>
        <v>-11.483104538522117</v>
      </c>
      <c r="AF796" s="9">
        <f t="shared" ca="1" si="183"/>
        <v>0.1308813862684739</v>
      </c>
    </row>
    <row r="797" spans="1:32">
      <c r="A797" s="6">
        <v>1.0849865780571526</v>
      </c>
      <c r="B797" s="6">
        <v>-1.8517896704482333</v>
      </c>
      <c r="C797" s="6">
        <v>3.285691124337752</v>
      </c>
      <c r="D797" s="6">
        <v>2.15859184426458</v>
      </c>
      <c r="E797" s="6">
        <v>2.0543470848925489</v>
      </c>
      <c r="F797" s="6">
        <v>-1.3180954390903385</v>
      </c>
      <c r="G797" s="6">
        <v>3.0586631936352808</v>
      </c>
      <c r="H797" s="6">
        <v>0.65762137450807234</v>
      </c>
      <c r="I797" s="40">
        <f>SUMPRODUCT(J797:O797,Results!B$12:G$12)+Results!$E$5*H797-AD797+AE797</f>
        <v>43.652652733512596</v>
      </c>
      <c r="J797" s="9">
        <f>SUMPRODUCT($A797:$F797,Results!$B$15:$G$15)</f>
        <v>20.193311465453473</v>
      </c>
      <c r="K797" s="9">
        <f>SUMPRODUCT($A797:$F797,Results!$B$16:$G$16)</f>
        <v>-3.9648868343724595</v>
      </c>
      <c r="L797" s="9">
        <f>SUMPRODUCT($A797:$F797,Results!$B$17:$G$17)</f>
        <v>1.1343745783645911</v>
      </c>
      <c r="M797" s="9">
        <f>SUMPRODUCT($A797:$F797,Results!$B$18:$G$18)</f>
        <v>-11.262397413972208</v>
      </c>
      <c r="N797" s="9">
        <f>SUMPRODUCT($A797:$F797,Results!$B$19:$G$19)</f>
        <v>-17.451211867457872</v>
      </c>
      <c r="O797" s="9">
        <f>SUMPRODUCT($A797:$F797,Results!$B$20:$G$20)</f>
        <v>3.6528293434964869</v>
      </c>
      <c r="P797" s="9" cm="1">
        <f t="array" ref="P797">SUMPRODUCT(J797:O797,TRANSPOSE(BQ$20:BQ$25))+$AI$20-$BQ$27</f>
        <v>30.382204188961488</v>
      </c>
      <c r="Q797" s="27" cm="1">
        <f t="array" ref="Q797">SUMPRODUCT(J797:O797,TRANSPOSE(EX$20:EX$25))+$AI$20-$EX$27</f>
        <v>39.299468370259262</v>
      </c>
      <c r="R797" s="9">
        <f>I797-Results!$E$5*H797</f>
        <v>39.70692448646416</v>
      </c>
      <c r="S797" s="9" cm="1">
        <f t="array" ref="S797">SUMPRODUCT(J797:O797,TRANSPOSE(AW$28:AW$33))+$AI$20-$AH$26</f>
        <v>33.405456100644088</v>
      </c>
      <c r="T797" s="9">
        <f>SUMPRODUCT(J797:O797,Results!K$9:P$9)</f>
        <v>40.097092456628637</v>
      </c>
      <c r="U797" s="9">
        <f>SUMPRODUCT(J797:O797,Results!K$9:P$9)+$AI$20-$AH$31</f>
        <v>38.51486373555548</v>
      </c>
      <c r="V797" s="9">
        <f t="shared" si="182"/>
        <v>13.270448544551108</v>
      </c>
      <c r="W797" s="9">
        <f t="shared" si="184"/>
        <v>4.3531843632533338</v>
      </c>
      <c r="X797" s="9">
        <f t="shared" si="185"/>
        <v>3.9457282470484358</v>
      </c>
      <c r="Y797" s="9">
        <f t="shared" si="186"/>
        <v>10.247196632868508</v>
      </c>
      <c r="Z797" s="9">
        <f t="shared" si="187"/>
        <v>10.910429306422465</v>
      </c>
      <c r="AA797" s="9">
        <f t="shared" si="188"/>
        <v>5.1377889979571165</v>
      </c>
      <c r="AC797" s="9">
        <v>4.3035504485080054</v>
      </c>
      <c r="AD797" s="9">
        <v>4.3035504485080054</v>
      </c>
      <c r="AE797" s="9">
        <f t="shared" si="189"/>
        <v>4.3035504485080054</v>
      </c>
      <c r="AF797" s="9">
        <f t="shared" ca="1" si="183"/>
        <v>0.79957324168095845</v>
      </c>
    </row>
    <row r="798" spans="1:32">
      <c r="A798" s="6">
        <v>4.5670632427841173</v>
      </c>
      <c r="B798" s="6">
        <v>5.351662201120738</v>
      </c>
      <c r="C798" s="6">
        <v>4.5481970787092258</v>
      </c>
      <c r="D798" s="6">
        <v>1.1920861463261596</v>
      </c>
      <c r="E798" s="6">
        <v>3.224258578511555</v>
      </c>
      <c r="F798" s="6">
        <v>3.4346327822589804</v>
      </c>
      <c r="G798" s="6">
        <v>0.80898302835011249</v>
      </c>
      <c r="H798" s="6">
        <v>-1.592058790777096</v>
      </c>
      <c r="I798" s="40">
        <f>SUMPRODUCT(J798:O798,Results!B$12:G$12)+Results!$E$5*H798-AD798+AE798</f>
        <v>26.609880724448452</v>
      </c>
      <c r="J798" s="9">
        <f>SUMPRODUCT($A798:$F798,Results!$B$15:$G$15)</f>
        <v>23.638034162594526</v>
      </c>
      <c r="K798" s="9">
        <f>SUMPRODUCT($A798:$F798,Results!$B$16:$G$16)</f>
        <v>-22.524193356956829</v>
      </c>
      <c r="L798" s="9">
        <f>SUMPRODUCT($A798:$F798,Results!$B$17:$G$17)</f>
        <v>11.120637638610802</v>
      </c>
      <c r="M798" s="9">
        <f>SUMPRODUCT($A798:$F798,Results!$B$18:$G$18)</f>
        <v>-6.3662298248369655</v>
      </c>
      <c r="N798" s="9">
        <f>SUMPRODUCT($A798:$F798,Results!$B$19:$G$19)</f>
        <v>-18.405454515886909</v>
      </c>
      <c r="O798" s="9">
        <f>SUMPRODUCT($A798:$F798,Results!$B$20:$G$20)</f>
        <v>16.848382281658388</v>
      </c>
      <c r="P798" s="9" cm="1">
        <f t="array" ref="P798">SUMPRODUCT(J798:O798,TRANSPOSE(BQ$20:BQ$25))+$AI$20-$BQ$27</f>
        <v>40.283695534894754</v>
      </c>
      <c r="Q798" s="27" cm="1">
        <f t="array" ref="Q798">SUMPRODUCT(J798:O798,TRANSPOSE(EX$20:EX$25))+$AI$20-$EX$27</f>
        <v>35.408932456649637</v>
      </c>
      <c r="R798" s="9">
        <f>I798-Results!$E$5*H798</f>
        <v>36.16223346911103</v>
      </c>
      <c r="S798" s="9" cm="1">
        <f t="array" ref="S798">SUMPRODUCT(J798:O798,TRANSPOSE(AW$28:AW$33))+$AI$20-$AH$26</f>
        <v>45.812390621915583</v>
      </c>
      <c r="T798" s="9">
        <f>SUMPRODUCT(J798:O798,Results!K$9:P$9)</f>
        <v>38.403549978920545</v>
      </c>
      <c r="U798" s="9">
        <f>SUMPRODUCT(J798:O798,Results!K$9:P$9)+$AI$20-$AH$31</f>
        <v>36.821321257847387</v>
      </c>
      <c r="V798" s="9">
        <f t="shared" si="182"/>
        <v>-13.673814810446302</v>
      </c>
      <c r="W798" s="9">
        <f t="shared" si="184"/>
        <v>-8.7990517322011854</v>
      </c>
      <c r="X798" s="9">
        <f t="shared" si="185"/>
        <v>-9.5523527446625778</v>
      </c>
      <c r="Y798" s="9">
        <f t="shared" si="186"/>
        <v>-19.202509897467131</v>
      </c>
      <c r="Z798" s="9">
        <f t="shared" si="187"/>
        <v>-6.1323427026416795</v>
      </c>
      <c r="AA798" s="9">
        <f t="shared" si="188"/>
        <v>-10.211440533398935</v>
      </c>
      <c r="AC798" s="9">
        <v>-8.78880609855117</v>
      </c>
      <c r="AD798" s="9">
        <v>-8.78880609855117</v>
      </c>
      <c r="AE798" s="9">
        <f t="shared" si="189"/>
        <v>-8.78880609855117</v>
      </c>
      <c r="AF798" s="9">
        <f t="shared" ca="1" si="183"/>
        <v>0.53096109267676594</v>
      </c>
    </row>
    <row r="799" spans="1:32">
      <c r="A799" s="6">
        <v>3.2401851318767299</v>
      </c>
      <c r="B799" s="6">
        <v>5.9210768096906312</v>
      </c>
      <c r="C799" s="6">
        <v>7.4097825658664433</v>
      </c>
      <c r="D799" s="6">
        <v>-1.1376467545275353</v>
      </c>
      <c r="E799" s="6">
        <v>-1.0245501943877202</v>
      </c>
      <c r="F799" s="6">
        <v>-0.37818667553338692</v>
      </c>
      <c r="G799" s="6">
        <v>-2.2763279345056406</v>
      </c>
      <c r="H799" s="6">
        <v>-4.6773697536328491</v>
      </c>
      <c r="I799" s="40">
        <f>SUMPRODUCT(J799:O799,Results!B$12:G$12)+Results!$E$5*H799-AD799+AE799</f>
        <v>-44.952540326154541</v>
      </c>
      <c r="J799" s="9">
        <f>SUMPRODUCT($A799:$F799,Results!$B$15:$G$15)</f>
        <v>7.2149664570006191</v>
      </c>
      <c r="K799" s="9">
        <f>SUMPRODUCT($A799:$F799,Results!$B$16:$G$16)</f>
        <v>-25.025376370260172</v>
      </c>
      <c r="L799" s="9">
        <f>SUMPRODUCT($A799:$F799,Results!$B$17:$G$17)</f>
        <v>-6.4499716462119459</v>
      </c>
      <c r="M799" s="9">
        <f>SUMPRODUCT($A799:$F799,Results!$B$18:$G$18)</f>
        <v>-12.394264646135438</v>
      </c>
      <c r="N799" s="9">
        <f>SUMPRODUCT($A799:$F799,Results!$B$19:$G$19)</f>
        <v>-16.118748823533259</v>
      </c>
      <c r="O799" s="9">
        <f>SUMPRODUCT($A799:$F799,Results!$B$20:$G$20)</f>
        <v>10.340160803979455</v>
      </c>
      <c r="P799" s="9" cm="1">
        <f t="array" ref="P799">SUMPRODUCT(J799:O799,TRANSPOSE(BQ$20:BQ$25))+$AI$20-$BQ$27</f>
        <v>-10.827708117207784</v>
      </c>
      <c r="Q799" s="27" cm="1">
        <f t="array" ref="Q799">SUMPRODUCT(J799:O799,TRANSPOSE(EX$20:EX$25))+$AI$20-$EX$27</f>
        <v>-20.259577385241528</v>
      </c>
      <c r="R799" s="9">
        <f>I799-Results!$E$5*H799</f>
        <v>-16.888321804357446</v>
      </c>
      <c r="S799" s="9" cm="1">
        <f t="array" ref="S799">SUMPRODUCT(J799:O799,TRANSPOSE(AW$28:AW$33))+$AI$20-$AH$26</f>
        <v>20.591829108805399</v>
      </c>
      <c r="T799" s="9">
        <f>SUMPRODUCT(J799:O799,Results!K$9:P$9)</f>
        <v>-17.318606119448205</v>
      </c>
      <c r="U799" s="9">
        <f>SUMPRODUCT(J799:O799,Results!K$9:P$9)+$AI$20-$AH$31</f>
        <v>-18.900834840521362</v>
      </c>
      <c r="V799" s="9">
        <f t="shared" si="182"/>
        <v>-34.124832208946756</v>
      </c>
      <c r="W799" s="9">
        <f t="shared" si="184"/>
        <v>-24.692962940913013</v>
      </c>
      <c r="X799" s="9">
        <f t="shared" si="185"/>
        <v>-28.064218521797095</v>
      </c>
      <c r="Y799" s="9">
        <f t="shared" si="186"/>
        <v>-65.544369434959947</v>
      </c>
      <c r="Z799" s="9">
        <f t="shared" si="187"/>
        <v>-77.694763753244672</v>
      </c>
      <c r="AA799" s="9">
        <f t="shared" si="188"/>
        <v>-26.051705485633178</v>
      </c>
      <c r="AC799" s="9">
        <v>-24.700555790783142</v>
      </c>
      <c r="AD799" s="9">
        <v>-24.700555790783142</v>
      </c>
      <c r="AE799" s="9">
        <f t="shared" si="189"/>
        <v>-24.700555790783142</v>
      </c>
      <c r="AF799" s="9">
        <f t="shared" ca="1" si="183"/>
        <v>0.6944839514102471</v>
      </c>
    </row>
    <row r="800" spans="1:32">
      <c r="A800" s="6">
        <v>-1.8751101639513041</v>
      </c>
      <c r="B800" s="6">
        <v>-8.8097131592800401E-2</v>
      </c>
      <c r="C800" s="6">
        <v>1.3783154554502388</v>
      </c>
      <c r="D800" s="6">
        <v>15.544759835707897</v>
      </c>
      <c r="E800" s="6">
        <v>3.0672138222248684</v>
      </c>
      <c r="F800" s="6">
        <v>0.90626924419376897</v>
      </c>
      <c r="G800" s="6">
        <v>4.1819782415919882</v>
      </c>
      <c r="H800" s="6">
        <v>1.7809364224647797</v>
      </c>
      <c r="I800" s="40">
        <f>SUMPRODUCT(J800:O800,Results!B$12:G$12)+Results!$E$5*H800-AD800+AE800</f>
        <v>79.875279255630417</v>
      </c>
      <c r="J800" s="9">
        <f>SUMPRODUCT($A800:$F800,Results!$B$15:$G$15)</f>
        <v>-0.22054807609663346</v>
      </c>
      <c r="K800" s="9">
        <f>SUMPRODUCT($A800:$F800,Results!$B$16:$G$16)</f>
        <v>2.7939942030229443</v>
      </c>
      <c r="L800" s="9">
        <f>SUMPRODUCT($A800:$F800,Results!$B$17:$G$17)</f>
        <v>26.823663273527526</v>
      </c>
      <c r="M800" s="9">
        <f>SUMPRODUCT($A800:$F800,Results!$B$18:$G$18)</f>
        <v>10.777968623913239</v>
      </c>
      <c r="N800" s="9">
        <f>SUMPRODUCT($A800:$F800,Results!$B$19:$G$19)</f>
        <v>-27.712946916038455</v>
      </c>
      <c r="O800" s="9">
        <f>SUMPRODUCT($A800:$F800,Results!$B$20:$G$20)</f>
        <v>24.520432592957313</v>
      </c>
      <c r="P800" s="9" cm="1">
        <f t="array" ref="P800">SUMPRODUCT(J800:O800,TRANSPOSE(BQ$20:BQ$25))+$AI$20-$BQ$27</f>
        <v>57.350268371984761</v>
      </c>
      <c r="Q800" s="27" cm="1">
        <f t="array" ref="Q800">SUMPRODUCT(J800:O800,TRANSPOSE(EX$20:EX$25))+$AI$20-$EX$27</f>
        <v>71.379267495397755</v>
      </c>
      <c r="R800" s="9">
        <f>I800-Results!$E$5*H800</f>
        <v>69.189660720841744</v>
      </c>
      <c r="S800" s="9" cm="1">
        <f t="array" ref="S800">SUMPRODUCT(J800:O800,TRANSPOSE(AW$28:AW$33))+$AI$20-$AH$26</f>
        <v>39.296186233221789</v>
      </c>
      <c r="T800" s="9">
        <f>SUMPRODUCT(J800:O800,Results!K$9:P$9)</f>
        <v>70.403124319726999</v>
      </c>
      <c r="U800" s="9">
        <f>SUMPRODUCT(J800:O800,Results!K$9:P$9)+$AI$20-$AH$31</f>
        <v>68.820895598653834</v>
      </c>
      <c r="V800" s="9">
        <f t="shared" si="182"/>
        <v>22.525010883645656</v>
      </c>
      <c r="W800" s="9">
        <f t="shared" si="184"/>
        <v>8.4960117602326619</v>
      </c>
      <c r="X800" s="9">
        <f t="shared" si="185"/>
        <v>10.685618534788674</v>
      </c>
      <c r="Y800" s="9">
        <f t="shared" si="186"/>
        <v>40.579093022408628</v>
      </c>
      <c r="Z800" s="9">
        <f t="shared" si="187"/>
        <v>47.133055828540286</v>
      </c>
      <c r="AA800" s="9">
        <f t="shared" si="188"/>
        <v>11.054383656976583</v>
      </c>
      <c r="AC800" s="9">
        <v>8.4505095511722317</v>
      </c>
      <c r="AD800" s="9">
        <v>8.4505095511722317</v>
      </c>
      <c r="AE800" s="9">
        <f t="shared" si="189"/>
        <v>8.4505095511722317</v>
      </c>
      <c r="AF800" s="9">
        <f t="shared" ca="1" si="183"/>
        <v>0.17103784988228532</v>
      </c>
    </row>
    <row r="801" spans="1:32">
      <c r="A801" s="6">
        <v>3.1893737662148549</v>
      </c>
      <c r="B801" s="6">
        <v>8.0962379033188387</v>
      </c>
      <c r="C801" s="6">
        <v>0.91867882036609771</v>
      </c>
      <c r="D801" s="6">
        <v>-2.0201284091753728</v>
      </c>
      <c r="E801" s="6">
        <v>1.3695332098312394</v>
      </c>
      <c r="F801" s="6">
        <v>-0.3231768871621325</v>
      </c>
      <c r="G801" s="6">
        <v>4.3258900779015814</v>
      </c>
      <c r="H801" s="6">
        <v>1.9248482587743729</v>
      </c>
      <c r="I801" s="40">
        <f>SUMPRODUCT(J801:O801,Results!B$12:G$12)+Results!$E$5*H801-AD801+AE801</f>
        <v>17.0310109092473</v>
      </c>
      <c r="J801" s="9">
        <f>SUMPRODUCT($A801:$F801,Results!$B$15:$G$15)</f>
        <v>0.29006769287224332</v>
      </c>
      <c r="K801" s="9">
        <f>SUMPRODUCT($A801:$F801,Results!$B$16:$G$16)</f>
        <v>-18.888985521523917</v>
      </c>
      <c r="L801" s="9">
        <f>SUMPRODUCT($A801:$F801,Results!$B$17:$G$17)</f>
        <v>4.4173764560759059</v>
      </c>
      <c r="M801" s="9">
        <f>SUMPRODUCT($A801:$F801,Results!$B$18:$G$18)</f>
        <v>1.3366582596504437</v>
      </c>
      <c r="N801" s="9">
        <f>SUMPRODUCT($A801:$F801,Results!$B$19:$G$19)</f>
        <v>6.7844473011293538E-2</v>
      </c>
      <c r="O801" s="9">
        <f>SUMPRODUCT($A801:$F801,Results!$B$20:$G$20)</f>
        <v>19.224784810298342</v>
      </c>
      <c r="P801" s="9" cm="1">
        <f t="array" ref="P801">SUMPRODUCT(J801:O801,TRANSPOSE(BQ$20:BQ$25))+$AI$20-$BQ$27</f>
        <v>3.5064552645461831</v>
      </c>
      <c r="Q801" s="27" cm="1">
        <f t="array" ref="Q801">SUMPRODUCT(J801:O801,TRANSPOSE(EX$20:EX$25))+$AI$20-$EX$27</f>
        <v>2.0987652382816364</v>
      </c>
      <c r="R801" s="9">
        <f>I801-Results!$E$5*H801</f>
        <v>5.4819213566010632</v>
      </c>
      <c r="S801" s="9" cm="1">
        <f t="array" ref="S801">SUMPRODUCT(J801:O801,TRANSPOSE(AW$28:AW$33))+$AI$20-$AH$26</f>
        <v>5.7849849144695611</v>
      </c>
      <c r="T801" s="9">
        <f>SUMPRODUCT(J801:O801,Results!K$9:P$9)</f>
        <v>6.152217793708715</v>
      </c>
      <c r="U801" s="9">
        <f>SUMPRODUCT(J801:O801,Results!K$9:P$9)+$AI$20-$AH$31</f>
        <v>4.5699890726355576</v>
      </c>
      <c r="V801" s="9">
        <f t="shared" si="182"/>
        <v>13.524555644701117</v>
      </c>
      <c r="W801" s="9">
        <f t="shared" si="184"/>
        <v>14.932245670965663</v>
      </c>
      <c r="X801" s="9">
        <f t="shared" si="185"/>
        <v>11.549089552646237</v>
      </c>
      <c r="Y801" s="9">
        <f t="shared" si="186"/>
        <v>11.246025994777739</v>
      </c>
      <c r="Z801" s="9">
        <f t="shared" si="187"/>
        <v>-15.711212517842831</v>
      </c>
      <c r="AA801" s="9">
        <f t="shared" si="188"/>
        <v>12.461021836611742</v>
      </c>
      <c r="AC801" s="9">
        <v>14.889562427105979</v>
      </c>
      <c r="AD801" s="9">
        <v>14.889562427105979</v>
      </c>
      <c r="AE801" s="9">
        <f t="shared" si="189"/>
        <v>14.889562427105979</v>
      </c>
      <c r="AF801" s="9">
        <f t="shared" ca="1" si="183"/>
        <v>0.77815350984563636</v>
      </c>
    </row>
    <row r="802" spans="1:32">
      <c r="A802" s="6">
        <v>-0.60537529565196102</v>
      </c>
      <c r="B802" s="6">
        <v>3.3528091858151634</v>
      </c>
      <c r="C802" s="6">
        <v>4.4039380783908229</v>
      </c>
      <c r="D802" s="6">
        <v>12.844482372953427</v>
      </c>
      <c r="E802" s="6">
        <v>7.5813556367896933</v>
      </c>
      <c r="F802" s="6">
        <v>-2.496671425833497</v>
      </c>
      <c r="G802" s="6">
        <v>1.7939945794146157</v>
      </c>
      <c r="H802" s="6">
        <v>-0.60704723971259278</v>
      </c>
      <c r="I802" s="40">
        <f>SUMPRODUCT(J802:O802,Results!B$12:G$12)+Results!$E$5*H802-AD802+AE802</f>
        <v>118.31855122519929</v>
      </c>
      <c r="J802" s="9">
        <f>SUMPRODUCT($A802:$F802,Results!$B$15:$G$15)</f>
        <v>19.555391326269117</v>
      </c>
      <c r="K802" s="9">
        <f>SUMPRODUCT($A802:$F802,Results!$B$16:$G$16)</f>
        <v>-5.2699968231787571</v>
      </c>
      <c r="L802" s="9">
        <f>SUMPRODUCT($A802:$F802,Results!$B$17:$G$17)</f>
        <v>34.184809725609618</v>
      </c>
      <c r="M802" s="9">
        <f>SUMPRODUCT($A802:$F802,Results!$B$18:$G$18)</f>
        <v>-4.156389072868131</v>
      </c>
      <c r="N802" s="9">
        <f>SUMPRODUCT($A802:$F802,Results!$B$19:$G$19)</f>
        <v>-43.852679502626067</v>
      </c>
      <c r="O802" s="9">
        <f>SUMPRODUCT($A802:$F802,Results!$B$20:$G$20)</f>
        <v>31.837523361689165</v>
      </c>
      <c r="P802" s="9" cm="1">
        <f t="array" ref="P802">SUMPRODUCT(J802:O802,TRANSPOSE(BQ$20:BQ$25))+$AI$20-$BQ$27</f>
        <v>98.880131414886165</v>
      </c>
      <c r="Q802" s="27" cm="1">
        <f t="array" ref="Q802">SUMPRODUCT(J802:O802,TRANSPOSE(EX$20:EX$25))+$AI$20-$EX$27</f>
        <v>121.47919846216814</v>
      </c>
      <c r="R802" s="9">
        <f>I802-Results!$E$5*H802</f>
        <v>121.96083466347484</v>
      </c>
      <c r="S802" s="9" cm="1">
        <f t="array" ref="S802">SUMPRODUCT(J802:O802,TRANSPOSE(AW$28:AW$33))+$AI$20-$AH$26</f>
        <v>84.080510425149825</v>
      </c>
      <c r="T802" s="9">
        <f>SUMPRODUCT(J802:O802,Results!K$9:P$9)</f>
        <v>124.14341472422861</v>
      </c>
      <c r="U802" s="9">
        <f>SUMPRODUCT(J802:O802,Results!K$9:P$9)+$AI$20-$AH$31</f>
        <v>122.56118600315546</v>
      </c>
      <c r="V802" s="9">
        <f t="shared" si="182"/>
        <v>19.438419810313121</v>
      </c>
      <c r="W802" s="9">
        <f t="shared" si="184"/>
        <v>-3.1606472369688561</v>
      </c>
      <c r="X802" s="9">
        <f t="shared" si="185"/>
        <v>-3.6422834382755553</v>
      </c>
      <c r="Y802" s="9">
        <f t="shared" si="186"/>
        <v>34.238040800049461</v>
      </c>
      <c r="Z802" s="9">
        <f t="shared" si="187"/>
        <v>85.576327798109162</v>
      </c>
      <c r="AA802" s="9">
        <f t="shared" si="188"/>
        <v>-4.2426347779561695</v>
      </c>
      <c r="AC802" s="9">
        <v>-3.3039958468205839</v>
      </c>
      <c r="AD802" s="9">
        <v>-3.3039958468205839</v>
      </c>
      <c r="AE802" s="9">
        <f t="shared" si="189"/>
        <v>-3.3039958468205839</v>
      </c>
      <c r="AF802" s="9">
        <f t="shared" ca="1" si="183"/>
        <v>0.77299042972802778</v>
      </c>
    </row>
    <row r="803" spans="1:32">
      <c r="A803" s="6">
        <v>2.3890456307358012</v>
      </c>
      <c r="B803" s="6">
        <v>1.3173054752521975</v>
      </c>
      <c r="C803" s="6">
        <v>0.13514978537540406</v>
      </c>
      <c r="D803" s="6">
        <v>-0.33483594616769419</v>
      </c>
      <c r="E803" s="6">
        <v>0.57934967153611372</v>
      </c>
      <c r="F803" s="6">
        <v>-1.1007838127563361</v>
      </c>
      <c r="G803" s="6">
        <v>8.2334790975262262</v>
      </c>
      <c r="H803" s="6">
        <v>5.8324372783990182</v>
      </c>
      <c r="I803" s="40">
        <f>SUMPRODUCT(J803:O803,Results!B$12:G$12)+Results!$E$5*H803-AD803+AE803</f>
        <v>47.491704111163735</v>
      </c>
      <c r="J803" s="9">
        <f>SUMPRODUCT($A803:$F803,Results!$B$15:$G$15)</f>
        <v>7.6977337481826345</v>
      </c>
      <c r="K803" s="9">
        <f>SUMPRODUCT($A803:$F803,Results!$B$16:$G$16)</f>
        <v>-8.7259894832938976</v>
      </c>
      <c r="L803" s="9">
        <f>SUMPRODUCT($A803:$F803,Results!$B$17:$G$17)</f>
        <v>-3.4207200483234534</v>
      </c>
      <c r="M803" s="9">
        <f>SUMPRODUCT($A803:$F803,Results!$B$18:$G$18)</f>
        <v>-1.6100606804020567</v>
      </c>
      <c r="N803" s="9">
        <f>SUMPRODUCT($A803:$F803,Results!$B$19:$G$19)</f>
        <v>1.4960168146634256E-2</v>
      </c>
      <c r="O803" s="9">
        <f>SUMPRODUCT($A803:$F803,Results!$B$20:$G$20)</f>
        <v>10.220931498533025</v>
      </c>
      <c r="P803" s="9" cm="1">
        <f t="array" ref="P803">SUMPRODUCT(J803:O803,TRANSPOSE(BQ$20:BQ$25))+$AI$20-$BQ$27</f>
        <v>5.8280954274047829</v>
      </c>
      <c r="Q803" s="27" cm="1">
        <f t="array" ref="Q803">SUMPRODUCT(J803:O803,TRANSPOSE(EX$20:EX$25))+$AI$20-$EX$27</f>
        <v>10.967225120138387</v>
      </c>
      <c r="R803" s="9">
        <f>I803-Results!$E$5*H803</f>
        <v>12.497080440769629</v>
      </c>
      <c r="S803" s="9" cm="1">
        <f t="array" ref="S803">SUMPRODUCT(J803:O803,TRANSPOSE(AW$28:AW$33))+$AI$20-$AH$26</f>
        <v>3.8538743453115814</v>
      </c>
      <c r="T803" s="9">
        <f>SUMPRODUCT(J803:O803,Results!K$9:P$9)</f>
        <v>12.525198480363112</v>
      </c>
      <c r="U803" s="9">
        <f>SUMPRODUCT(J803:O803,Results!K$9:P$9)+$AI$20-$AH$31</f>
        <v>10.942969759289952</v>
      </c>
      <c r="V803" s="9">
        <f t="shared" si="182"/>
        <v>41.663608683758952</v>
      </c>
      <c r="W803" s="9">
        <f t="shared" si="184"/>
        <v>36.524478991025347</v>
      </c>
      <c r="X803" s="9">
        <f t="shared" si="185"/>
        <v>34.994623670394105</v>
      </c>
      <c r="Y803" s="9">
        <f t="shared" si="186"/>
        <v>43.637829765852153</v>
      </c>
      <c r="Z803" s="9">
        <f t="shared" si="187"/>
        <v>14.749480684073603</v>
      </c>
      <c r="AA803" s="9">
        <f t="shared" si="188"/>
        <v>36.548734351873783</v>
      </c>
      <c r="AC803" s="9">
        <v>36.48574763616125</v>
      </c>
      <c r="AD803" s="9">
        <v>36.48574763616125</v>
      </c>
      <c r="AE803" s="9">
        <f t="shared" si="189"/>
        <v>36.48574763616125</v>
      </c>
      <c r="AF803" s="9">
        <f t="shared" ca="1" si="183"/>
        <v>5.1784801152415794E-2</v>
      </c>
    </row>
    <row r="804" spans="1:32">
      <c r="A804" s="6">
        <v>-0.23405238837057149</v>
      </c>
      <c r="B804" s="6">
        <v>5.0905043742177769</v>
      </c>
      <c r="C804" s="6">
        <v>6.8649967458665886</v>
      </c>
      <c r="D804" s="6">
        <v>3.2438332326870292</v>
      </c>
      <c r="E804" s="6">
        <v>2.6283696327507804</v>
      </c>
      <c r="F804" s="6">
        <v>-1.2701471091899934</v>
      </c>
      <c r="G804" s="6">
        <v>0.9614288979661485</v>
      </c>
      <c r="H804" s="6">
        <v>-1.43961292116106</v>
      </c>
      <c r="I804" s="40">
        <f>SUMPRODUCT(J804:O804,Results!B$12:G$12)+Results!$E$5*H804-AD804+AE804</f>
        <v>24.235675389771078</v>
      </c>
      <c r="J804" s="9">
        <f>SUMPRODUCT($A804:$F804,Results!$B$15:$G$15)</f>
        <v>7.5545750655961426</v>
      </c>
      <c r="K804" s="9">
        <f>SUMPRODUCT($A804:$F804,Results!$B$16:$G$16)</f>
        <v>-11.697838618458261</v>
      </c>
      <c r="L804" s="9">
        <f>SUMPRODUCT($A804:$F804,Results!$B$17:$G$17)</f>
        <v>13.350624810334134</v>
      </c>
      <c r="M804" s="9">
        <f>SUMPRODUCT($A804:$F804,Results!$B$18:$G$18)</f>
        <v>-11.406849174992262</v>
      </c>
      <c r="N804" s="9">
        <f>SUMPRODUCT($A804:$F804,Results!$B$19:$G$19)</f>
        <v>-29.485819588195934</v>
      </c>
      <c r="O804" s="9">
        <f>SUMPRODUCT($A804:$F804,Results!$B$20:$G$20)</f>
        <v>10.563030417894046</v>
      </c>
      <c r="P804" s="9" cm="1">
        <f t="array" ref="P804">SUMPRODUCT(J804:O804,TRANSPOSE(BQ$20:BQ$25))+$AI$20-$BQ$27</f>
        <v>28.443639346078804</v>
      </c>
      <c r="Q804" s="27" cm="1">
        <f t="array" ref="Q804">SUMPRODUCT(J804:O804,TRANSPOSE(EX$20:EX$25))+$AI$20-$EX$27</f>
        <v>30.519921664022675</v>
      </c>
      <c r="R804" s="9">
        <f>I804-Results!$E$5*H804</f>
        <v>32.873352916737439</v>
      </c>
      <c r="S804" s="9" cm="1">
        <f t="array" ref="S804">SUMPRODUCT(J804:O804,TRANSPOSE(AW$28:AW$33))+$AI$20-$AH$26</f>
        <v>45.263307446471416</v>
      </c>
      <c r="T804" s="9">
        <f>SUMPRODUCT(J804:O804,Results!K$9:P$9)</f>
        <v>33.517407624777888</v>
      </c>
      <c r="U804" s="9">
        <f>SUMPRODUCT(J804:O804,Results!K$9:P$9)+$AI$20-$AH$31</f>
        <v>31.935178903704724</v>
      </c>
      <c r="V804" s="9">
        <f t="shared" si="182"/>
        <v>-4.2079639563077258</v>
      </c>
      <c r="W804" s="9">
        <f t="shared" si="184"/>
        <v>-6.284246274251597</v>
      </c>
      <c r="X804" s="9">
        <f t="shared" si="185"/>
        <v>-8.6376775269663604</v>
      </c>
      <c r="Y804" s="9">
        <f t="shared" si="186"/>
        <v>-21.027632056700337</v>
      </c>
      <c r="Z804" s="9">
        <f t="shared" si="187"/>
        <v>-8.5065480373190532</v>
      </c>
      <c r="AA804" s="9">
        <f t="shared" si="188"/>
        <v>-7.6995035139336458</v>
      </c>
      <c r="AC804" s="9">
        <v>-6.3488510197687482</v>
      </c>
      <c r="AD804" s="9">
        <v>-6.3488510197687482</v>
      </c>
      <c r="AE804" s="9">
        <f t="shared" si="189"/>
        <v>-6.3488510197687482</v>
      </c>
      <c r="AF804" s="9">
        <f t="shared" ca="1" si="183"/>
        <v>0.32038483516837046</v>
      </c>
    </row>
    <row r="805" spans="1:32">
      <c r="A805" s="6">
        <v>4.9536070119592139</v>
      </c>
      <c r="B805" s="6">
        <v>0.90115975883915311</v>
      </c>
      <c r="C805" s="6">
        <v>4.3130796700231508</v>
      </c>
      <c r="D805" s="6">
        <v>3.0933470998660879</v>
      </c>
      <c r="E805" s="6">
        <v>7.0560307655600472</v>
      </c>
      <c r="F805" s="6">
        <v>6.9139913940371871</v>
      </c>
      <c r="G805" s="6">
        <v>1.3791597959128465</v>
      </c>
      <c r="H805" s="6">
        <v>-1.0218820232143619</v>
      </c>
      <c r="I805" s="40">
        <f>SUMPRODUCT(J805:O805,Results!B$12:G$12)+Results!$E$5*H805-AD805+AE805</f>
        <v>82.595573602118677</v>
      </c>
      <c r="J805" s="9">
        <f>SUMPRODUCT($A805:$F805,Results!$B$15:$G$15)</f>
        <v>48.865338229971812</v>
      </c>
      <c r="K805" s="9">
        <f>SUMPRODUCT($A805:$F805,Results!$B$16:$G$16)</f>
        <v>-15.543216739796909</v>
      </c>
      <c r="L805" s="9">
        <f>SUMPRODUCT($A805:$F805,Results!$B$17:$G$17)</f>
        <v>23.493007397031899</v>
      </c>
      <c r="M805" s="9">
        <f>SUMPRODUCT($A805:$F805,Results!$B$18:$G$18)</f>
        <v>-10.523130977422644</v>
      </c>
      <c r="N805" s="9">
        <f>SUMPRODUCT($A805:$F805,Results!$B$19:$G$19)</f>
        <v>-29.252381709967437</v>
      </c>
      <c r="O805" s="9">
        <f>SUMPRODUCT($A805:$F805,Results!$B$20:$G$20)</f>
        <v>10.733736141132585</v>
      </c>
      <c r="P805" s="9" cm="1">
        <f t="array" ref="P805">SUMPRODUCT(J805:O805,TRANSPOSE(BQ$20:BQ$25))+$AI$20-$BQ$27</f>
        <v>91.739426558143407</v>
      </c>
      <c r="Q805" s="27" cm="1">
        <f t="array" ref="Q805">SUMPRODUCT(J805:O805,TRANSPOSE(EX$20:EX$25))+$AI$20-$EX$27</f>
        <v>91.3299783347843</v>
      </c>
      <c r="R805" s="9">
        <f>I805-Results!$E$5*H805</f>
        <v>88.72686574140485</v>
      </c>
      <c r="S805" s="9" cm="1">
        <f t="array" ref="S805">SUMPRODUCT(J805:O805,TRANSPOSE(AW$28:AW$33))+$AI$20-$AH$26</f>
        <v>81.83868802901334</v>
      </c>
      <c r="T805" s="9">
        <f>SUMPRODUCT(J805:O805,Results!K$9:P$9)</f>
        <v>93.265364193749065</v>
      </c>
      <c r="U805" s="9">
        <f>SUMPRODUCT(J805:O805,Results!K$9:P$9)+$AI$20-$AH$31</f>
        <v>91.6831354726759</v>
      </c>
      <c r="V805" s="9">
        <f t="shared" si="182"/>
        <v>-9.1438529560247304</v>
      </c>
      <c r="W805" s="9">
        <f t="shared" si="184"/>
        <v>-8.7344047326656238</v>
      </c>
      <c r="X805" s="9">
        <f t="shared" si="185"/>
        <v>-6.1312921392861739</v>
      </c>
      <c r="Y805" s="9">
        <f t="shared" si="186"/>
        <v>0.75688557310533611</v>
      </c>
      <c r="Z805" s="9">
        <f t="shared" si="187"/>
        <v>49.853350175028545</v>
      </c>
      <c r="AA805" s="9">
        <f t="shared" si="188"/>
        <v>-9.0875618705572236</v>
      </c>
      <c r="AC805" s="9">
        <v>-8.696960729438743</v>
      </c>
      <c r="AD805" s="9">
        <v>-8.696960729438743</v>
      </c>
      <c r="AE805" s="9">
        <f t="shared" si="189"/>
        <v>-8.696960729438743</v>
      </c>
      <c r="AF805" s="9">
        <f t="shared" ca="1" si="183"/>
        <v>0.8424316105131141</v>
      </c>
    </row>
    <row r="806" spans="1:32">
      <c r="A806" s="6">
        <v>0.55714162641226472</v>
      </c>
      <c r="B806" s="6">
        <v>4.3370583755999181</v>
      </c>
      <c r="C806" s="6">
        <v>3.910673320739543</v>
      </c>
      <c r="D806" s="6">
        <v>3.7797788606781726</v>
      </c>
      <c r="E806" s="6">
        <v>1.1330362965911156</v>
      </c>
      <c r="F806" s="6">
        <v>-1.7416343389305444</v>
      </c>
      <c r="G806" s="6">
        <v>9.9440097086023513</v>
      </c>
      <c r="H806" s="6">
        <v>7.5429678894751433</v>
      </c>
      <c r="I806" s="40">
        <f>SUMPRODUCT(J806:O806,Results!B$12:G$12)+Results!$E$5*H806-AD806+AE806</f>
        <v>65.836483347454433</v>
      </c>
      <c r="J806" s="9">
        <f>SUMPRODUCT($A806:$F806,Results!$B$15:$G$15)</f>
        <v>0.85391608340705494</v>
      </c>
      <c r="K806" s="9">
        <f>SUMPRODUCT($A806:$F806,Results!$B$16:$G$16)</f>
        <v>-11.357479025282531</v>
      </c>
      <c r="L806" s="9">
        <f>SUMPRODUCT($A806:$F806,Results!$B$17:$G$17)</f>
        <v>6.8991916623501677</v>
      </c>
      <c r="M806" s="9">
        <f>SUMPRODUCT($A806:$F806,Results!$B$18:$G$18)</f>
        <v>-3.5053262137849397</v>
      </c>
      <c r="N806" s="9">
        <f>SUMPRODUCT($A806:$F806,Results!$B$19:$G$19)</f>
        <v>-17.195161146156167</v>
      </c>
      <c r="O806" s="9">
        <f>SUMPRODUCT($A806:$F806,Results!$B$20:$G$20)</f>
        <v>15.814835340022503</v>
      </c>
      <c r="P806" s="9" cm="1">
        <f t="array" ref="P806">SUMPRODUCT(J806:O806,TRANSPOSE(BQ$20:BQ$25))+$AI$20-$BQ$27</f>
        <v>14.360113148270678</v>
      </c>
      <c r="Q806" s="27" cm="1">
        <f t="array" ref="Q806">SUMPRODUCT(J806:O806,TRANSPOSE(EX$20:EX$25))+$AI$20-$EX$27</f>
        <v>18.334148066067456</v>
      </c>
      <c r="R806" s="9">
        <f>I806-Results!$E$5*H806</f>
        <v>20.578676010603573</v>
      </c>
      <c r="S806" s="9" cm="1">
        <f t="array" ref="S806">SUMPRODUCT(J806:O806,TRANSPOSE(AW$28:AW$33))+$AI$20-$AH$26</f>
        <v>23.142578753658931</v>
      </c>
      <c r="T806" s="9">
        <f>SUMPRODUCT(J806:O806,Results!K$9:P$9)</f>
        <v>20.568373985655956</v>
      </c>
      <c r="U806" s="9">
        <f>SUMPRODUCT(J806:O806,Results!K$9:P$9)+$AI$20-$AH$31</f>
        <v>18.986145264582802</v>
      </c>
      <c r="V806" s="9">
        <f t="shared" si="182"/>
        <v>51.476370199183755</v>
      </c>
      <c r="W806" s="9">
        <f t="shared" si="184"/>
        <v>47.502335281386976</v>
      </c>
      <c r="X806" s="9">
        <f t="shared" si="185"/>
        <v>45.25780733685086</v>
      </c>
      <c r="Y806" s="9">
        <f t="shared" si="186"/>
        <v>42.693904593795502</v>
      </c>
      <c r="Z806" s="9">
        <f t="shared" si="187"/>
        <v>33.094259920364301</v>
      </c>
      <c r="AA806" s="9">
        <f t="shared" si="188"/>
        <v>46.85033808287163</v>
      </c>
      <c r="AC806" s="9">
        <v>47.441535410276892</v>
      </c>
      <c r="AD806" s="9">
        <v>47.441535410276892</v>
      </c>
      <c r="AE806" s="9">
        <f t="shared" si="189"/>
        <v>47.441535410276892</v>
      </c>
      <c r="AF806" s="9">
        <f t="shared" ca="1" si="183"/>
        <v>0.77788097575723225</v>
      </c>
    </row>
    <row r="807" spans="1:32">
      <c r="A807" s="6">
        <v>2.2875893476326938</v>
      </c>
      <c r="B807" s="6">
        <v>3.5059588228203862</v>
      </c>
      <c r="C807" s="6">
        <v>-1.9513313989656285</v>
      </c>
      <c r="D807" s="6">
        <v>5.591734549536044</v>
      </c>
      <c r="E807" s="6">
        <v>-0.24530829884311312</v>
      </c>
      <c r="F807" s="6">
        <v>11.234920927253341</v>
      </c>
      <c r="G807" s="6">
        <v>2.5420142439691649</v>
      </c>
      <c r="H807" s="6">
        <v>0.14097242484195638</v>
      </c>
      <c r="I807" s="40">
        <f>SUMPRODUCT(J807:O807,Results!B$12:G$12)+Results!$E$5*H807-AD807+AE807</f>
        <v>-14.669542916015601</v>
      </c>
      <c r="J807" s="9">
        <f>SUMPRODUCT($A807:$F807,Results!$B$15:$G$15)</f>
        <v>-5.5810402840740903</v>
      </c>
      <c r="K807" s="9">
        <f>SUMPRODUCT($A807:$F807,Results!$B$16:$G$16)</f>
        <v>-8.5751363773114058</v>
      </c>
      <c r="L807" s="9">
        <f>SUMPRODUCT($A807:$F807,Results!$B$17:$G$17)</f>
        <v>19.130784860099709</v>
      </c>
      <c r="M807" s="9">
        <f>SUMPRODUCT($A807:$F807,Results!$B$18:$G$18)</f>
        <v>22.754003250745193</v>
      </c>
      <c r="N807" s="9">
        <f>SUMPRODUCT($A807:$F807,Results!$B$19:$G$19)</f>
        <v>5.1005014327825782</v>
      </c>
      <c r="O807" s="9">
        <f>SUMPRODUCT($A807:$F807,Results!$B$20:$G$20)</f>
        <v>10.400164354362563</v>
      </c>
      <c r="P807" s="9" cm="1">
        <f t="array" ref="P807">SUMPRODUCT(J807:O807,TRANSPOSE(BQ$20:BQ$25))+$AI$20-$BQ$27</f>
        <v>6.1333025931422966</v>
      </c>
      <c r="Q807" s="27" cm="1">
        <f t="array" ref="Q807">SUMPRODUCT(J807:O807,TRANSPOSE(EX$20:EX$25))+$AI$20-$EX$27</f>
        <v>-11.533844213228303</v>
      </c>
      <c r="R807" s="9">
        <f>I807-Results!$E$5*H807</f>
        <v>-15.515377465067338</v>
      </c>
      <c r="S807" s="9" cm="1">
        <f t="array" ref="S807">SUMPRODUCT(J807:O807,TRANSPOSE(AW$28:AW$33))+$AI$20-$AH$26</f>
        <v>-9.0549547405072772</v>
      </c>
      <c r="T807" s="9">
        <f>SUMPRODUCT(J807:O807,Results!K$9:P$9)</f>
        <v>-12.679343755581026</v>
      </c>
      <c r="U807" s="9">
        <f>SUMPRODUCT(J807:O807,Results!K$9:P$9)+$AI$20-$AH$31</f>
        <v>-14.261572476654184</v>
      </c>
      <c r="V807" s="9">
        <f t="shared" si="182"/>
        <v>-20.802845509157898</v>
      </c>
      <c r="W807" s="9">
        <f t="shared" si="184"/>
        <v>-3.1356987027872982</v>
      </c>
      <c r="X807" s="9">
        <f t="shared" si="185"/>
        <v>0.84583454905173738</v>
      </c>
      <c r="Y807" s="9">
        <f t="shared" si="186"/>
        <v>-5.6145881755083238</v>
      </c>
      <c r="Z807" s="9">
        <f t="shared" si="187"/>
        <v>-47.411766343105732</v>
      </c>
      <c r="AA807" s="9">
        <f t="shared" si="188"/>
        <v>-0.40797043936141719</v>
      </c>
      <c r="AC807" s="9">
        <v>-2.9757914910201713</v>
      </c>
      <c r="AD807" s="9">
        <v>-2.9757914910201713</v>
      </c>
      <c r="AE807" s="9">
        <f t="shared" si="189"/>
        <v>-2.9757914910201713</v>
      </c>
      <c r="AF807" s="9">
        <f t="shared" ca="1" si="183"/>
        <v>0.20303217688532083</v>
      </c>
    </row>
    <row r="808" spans="1:32">
      <c r="A808" s="6">
        <v>1.7495549041911731</v>
      </c>
      <c r="B808" s="6">
        <v>-0.75458728579060819</v>
      </c>
      <c r="C808" s="6">
        <v>8.5792903189398935</v>
      </c>
      <c r="D808" s="6">
        <v>0.43951052128288826</v>
      </c>
      <c r="E808" s="6">
        <v>1.4055984646248845</v>
      </c>
      <c r="F808" s="6">
        <v>3.4822181814879234</v>
      </c>
      <c r="G808" s="6">
        <v>2.8642308814208923</v>
      </c>
      <c r="H808" s="6">
        <v>0.46318906229368384</v>
      </c>
      <c r="I808" s="40">
        <f>SUMPRODUCT(J808:O808,Results!B$12:G$12)+Results!$E$5*H808-AD808+AE808</f>
        <v>19.067022490986488</v>
      </c>
      <c r="J808" s="9">
        <f>SUMPRODUCT($A808:$F808,Results!$B$15:$G$15)</f>
        <v>28.395399755852402</v>
      </c>
      <c r="K808" s="9">
        <f>SUMPRODUCT($A808:$F808,Results!$B$16:$G$16)</f>
        <v>-11.923606154720009</v>
      </c>
      <c r="L808" s="9">
        <f>SUMPRODUCT($A808:$F808,Results!$B$17:$G$17)</f>
        <v>2.8478966170578488</v>
      </c>
      <c r="M808" s="9">
        <f>SUMPRODUCT($A808:$F808,Results!$B$18:$G$18)</f>
        <v>-19.945311339885457</v>
      </c>
      <c r="N808" s="9">
        <f>SUMPRODUCT($A808:$F808,Results!$B$19:$G$19)</f>
        <v>-29.342606202676947</v>
      </c>
      <c r="O808" s="9">
        <f>SUMPRODUCT($A808:$F808,Results!$B$20:$G$20)</f>
        <v>-8.1769631014735822</v>
      </c>
      <c r="P808" s="9" cm="1">
        <f t="array" ref="P808">SUMPRODUCT(J808:O808,TRANSPOSE(BQ$20:BQ$25))+$AI$20-$BQ$27</f>
        <v>25.396460367825632</v>
      </c>
      <c r="Q808" s="27" cm="1">
        <f t="array" ref="Q808">SUMPRODUCT(J808:O808,TRANSPOSE(EX$20:EX$25))+$AI$20-$EX$27</f>
        <v>16.915366944878052</v>
      </c>
      <c r="R808" s="9">
        <f>I808-Results!$E$5*H808</f>
        <v>16.287888117224384</v>
      </c>
      <c r="S808" s="9" cm="1">
        <f t="array" ref="S808">SUMPRODUCT(J808:O808,TRANSPOSE(AW$28:AW$33))+$AI$20-$AH$26</f>
        <v>50.594681169674075</v>
      </c>
      <c r="T808" s="9">
        <f>SUMPRODUCT(J808:O808,Results!K$9:P$9)</f>
        <v>17.600922420954841</v>
      </c>
      <c r="U808" s="9">
        <f>SUMPRODUCT(J808:O808,Results!K$9:P$9)+$AI$20-$AH$31</f>
        <v>16.01869369988168</v>
      </c>
      <c r="V808" s="9">
        <f t="shared" si="182"/>
        <v>-6.3294378768391439</v>
      </c>
      <c r="W808" s="9">
        <f t="shared" si="184"/>
        <v>2.1516555461084366</v>
      </c>
      <c r="X808" s="9">
        <f t="shared" si="185"/>
        <v>2.7791343737621048</v>
      </c>
      <c r="Y808" s="9">
        <f t="shared" si="186"/>
        <v>-31.527658678687587</v>
      </c>
      <c r="Z808" s="9">
        <f t="shared" si="187"/>
        <v>-13.675200936103643</v>
      </c>
      <c r="AA808" s="9">
        <f t="shared" si="188"/>
        <v>3.048328791104808</v>
      </c>
      <c r="AC808" s="9">
        <v>2.1959756664909946</v>
      </c>
      <c r="AD808" s="9">
        <v>2.1959756664909946</v>
      </c>
      <c r="AE808" s="9">
        <f t="shared" si="189"/>
        <v>2.1959756664909946</v>
      </c>
      <c r="AF808" s="9">
        <f t="shared" ca="1" si="183"/>
        <v>0.34740253679887489</v>
      </c>
    </row>
    <row r="809" spans="1:32">
      <c r="A809" s="6">
        <v>-0.5777682151675595</v>
      </c>
      <c r="B809" s="6">
        <v>5.2651067569098773</v>
      </c>
      <c r="C809" s="6">
        <v>4.1661541837212406</v>
      </c>
      <c r="D809" s="6">
        <v>1.9907827154010131</v>
      </c>
      <c r="E809" s="6">
        <v>2.5687919232383516</v>
      </c>
      <c r="F809" s="6">
        <v>2.6427076011703292</v>
      </c>
      <c r="G809" s="6">
        <v>6.5889496551895412</v>
      </c>
      <c r="H809" s="6">
        <v>4.1879078360623332</v>
      </c>
      <c r="I809" s="40">
        <f>SUMPRODUCT(J809:O809,Results!B$12:G$12)+Results!$E$5*H809-AD809+AE809</f>
        <v>43.870596648401815</v>
      </c>
      <c r="J809" s="9">
        <f>SUMPRODUCT($A809:$F809,Results!$B$15:$G$15)</f>
        <v>2.3030059063054682</v>
      </c>
      <c r="K809" s="9">
        <f>SUMPRODUCT($A809:$F809,Results!$B$16:$G$16)</f>
        <v>-7.0755665274485624</v>
      </c>
      <c r="L809" s="9">
        <f>SUMPRODUCT($A809:$F809,Results!$B$17:$G$17)</f>
        <v>19.103816688151674</v>
      </c>
      <c r="M809" s="9">
        <f>SUMPRODUCT($A809:$F809,Results!$B$18:$G$18)</f>
        <v>-2.9308685558665961</v>
      </c>
      <c r="N809" s="9">
        <f>SUMPRODUCT($A809:$F809,Results!$B$19:$G$19)</f>
        <v>-19.216255535776998</v>
      </c>
      <c r="O809" s="9">
        <f>SUMPRODUCT($A809:$F809,Results!$B$20:$G$20)</f>
        <v>4.4536710536552757</v>
      </c>
      <c r="P809" s="9" cm="1">
        <f t="array" ref="P809">SUMPRODUCT(J809:O809,TRANSPOSE(BQ$20:BQ$25))+$AI$20-$BQ$27</f>
        <v>22.536725233067862</v>
      </c>
      <c r="Q809" s="27" cm="1">
        <f t="array" ref="Q809">SUMPRODUCT(J809:O809,TRANSPOSE(EX$20:EX$25))+$AI$20-$EX$27</f>
        <v>18.069105370404941</v>
      </c>
      <c r="R809" s="9">
        <f>I809-Results!$E$5*H809</f>
        <v>18.743149632027816</v>
      </c>
      <c r="S809" s="9" cm="1">
        <f t="array" ref="S809">SUMPRODUCT(J809:O809,TRANSPOSE(AW$28:AW$33))+$AI$20-$AH$26</f>
        <v>29.862413109081984</v>
      </c>
      <c r="T809" s="9">
        <f>SUMPRODUCT(J809:O809,Results!K$9:P$9)</f>
        <v>20.403641897998433</v>
      </c>
      <c r="U809" s="9">
        <f>SUMPRODUCT(J809:O809,Results!K$9:P$9)+$AI$20-$AH$31</f>
        <v>18.821413176925276</v>
      </c>
      <c r="V809" s="9">
        <f t="shared" si="182"/>
        <v>21.333871415333952</v>
      </c>
      <c r="W809" s="9">
        <f t="shared" si="184"/>
        <v>25.801491277996874</v>
      </c>
      <c r="X809" s="9">
        <f t="shared" si="185"/>
        <v>25.127447016373999</v>
      </c>
      <c r="Y809" s="9">
        <f t="shared" si="186"/>
        <v>14.00818353931983</v>
      </c>
      <c r="Z809" s="9">
        <f t="shared" si="187"/>
        <v>11.128373221311683</v>
      </c>
      <c r="AA809" s="9">
        <f t="shared" si="188"/>
        <v>25.049183471476539</v>
      </c>
      <c r="AC809" s="9">
        <v>25.798877258677109</v>
      </c>
      <c r="AD809" s="9">
        <v>25.798877258677109</v>
      </c>
      <c r="AE809" s="9">
        <f t="shared" si="189"/>
        <v>25.798877258677109</v>
      </c>
      <c r="AF809" s="9">
        <f t="shared" ca="1" si="183"/>
        <v>0.46643004418692335</v>
      </c>
    </row>
    <row r="810" spans="1:32">
      <c r="A810" s="6">
        <v>1.5688465454858458</v>
      </c>
      <c r="B810" s="6">
        <v>3.0528712235890461</v>
      </c>
      <c r="C810" s="6">
        <v>-0.15512931657687368</v>
      </c>
      <c r="D810" s="6">
        <v>3.3205289515135301</v>
      </c>
      <c r="E810" s="6">
        <v>-8.8131586684840155E-2</v>
      </c>
      <c r="F810" s="6">
        <v>-0.52747299536309245</v>
      </c>
      <c r="G810" s="6">
        <v>-0.99569583894396885</v>
      </c>
      <c r="H810" s="6">
        <v>-3.3967376580711774</v>
      </c>
      <c r="I810" s="40">
        <f>SUMPRODUCT(J810:O810,Results!B$12:G$12)+Results!$E$5*H810-AD810+AE810</f>
        <v>-13.582846428376445</v>
      </c>
      <c r="J810" s="9">
        <f>SUMPRODUCT($A810:$F810,Results!$B$15:$G$15)</f>
        <v>-3.9777764960147626</v>
      </c>
      <c r="K810" s="9">
        <f>SUMPRODUCT($A810:$F810,Results!$B$16:$G$16)</f>
        <v>-9.184576034808158</v>
      </c>
      <c r="L810" s="9">
        <f>SUMPRODUCT($A810:$F810,Results!$B$17:$G$17)</f>
        <v>2.0290252919376273</v>
      </c>
      <c r="M810" s="9">
        <f>SUMPRODUCT($A810:$F810,Results!$B$18:$G$18)</f>
        <v>6.3212840647762985</v>
      </c>
      <c r="N810" s="9">
        <f>SUMPRODUCT($A810:$F810,Results!$B$19:$G$19)</f>
        <v>-0.90075967457919703</v>
      </c>
      <c r="O810" s="9">
        <f>SUMPRODUCT($A810:$F810,Results!$B$20:$G$20)</f>
        <v>17.581199845706994</v>
      </c>
      <c r="P810" s="9" cm="1">
        <f t="array" ref="P810">SUMPRODUCT(J810:O810,TRANSPOSE(BQ$20:BQ$25))+$AI$20-$BQ$27</f>
        <v>1.7191345027449287</v>
      </c>
      <c r="Q810" s="27" cm="1">
        <f t="array" ref="Q810">SUMPRODUCT(J810:O810,TRANSPOSE(EX$20:EX$25))+$AI$20-$EX$27</f>
        <v>5.5005570891976561</v>
      </c>
      <c r="R810" s="9">
        <f>I810-Results!$E$5*H810</f>
        <v>6.7975795200506184</v>
      </c>
      <c r="S810" s="9" cm="1">
        <f t="array" ref="S810">SUMPRODUCT(J810:O810,TRANSPOSE(AW$28:AW$33))+$AI$20-$AH$26</f>
        <v>-2.1701111046436665</v>
      </c>
      <c r="T810" s="9">
        <f>SUMPRODUCT(J810:O810,Results!K$9:P$9)</f>
        <v>6.6899368719494348</v>
      </c>
      <c r="U810" s="9">
        <f>SUMPRODUCT(J810:O810,Results!K$9:P$9)+$AI$20-$AH$31</f>
        <v>5.1077081508762774</v>
      </c>
      <c r="V810" s="9">
        <f t="shared" si="182"/>
        <v>-15.301980931121374</v>
      </c>
      <c r="W810" s="9">
        <f t="shared" si="184"/>
        <v>-19.083403517574101</v>
      </c>
      <c r="X810" s="9">
        <f t="shared" si="185"/>
        <v>-20.380425948427064</v>
      </c>
      <c r="Y810" s="9">
        <f t="shared" si="186"/>
        <v>-11.412735323732779</v>
      </c>
      <c r="Z810" s="9">
        <f t="shared" si="187"/>
        <v>-46.32506985546658</v>
      </c>
      <c r="AA810" s="9">
        <f t="shared" si="188"/>
        <v>-18.690554579252723</v>
      </c>
      <c r="AC810" s="9">
        <v>-19.114531197476762</v>
      </c>
      <c r="AD810" s="9">
        <v>-19.114531197476762</v>
      </c>
      <c r="AE810" s="9">
        <f t="shared" si="189"/>
        <v>-19.114531197476762</v>
      </c>
      <c r="AF810" s="9">
        <f t="shared" ca="1" si="183"/>
        <v>0.85781072756432308</v>
      </c>
    </row>
    <row r="811" spans="1:32">
      <c r="A811" s="6">
        <v>3.0244014962268699</v>
      </c>
      <c r="B811" s="6">
        <v>6.0358641799868558</v>
      </c>
      <c r="C811" s="6">
        <v>6.3378241714290935</v>
      </c>
      <c r="D811" s="6">
        <v>4.2389722806705743</v>
      </c>
      <c r="E811" s="6">
        <v>0.13324277806519785</v>
      </c>
      <c r="F811" s="6">
        <v>6.9035109446034104</v>
      </c>
      <c r="G811" s="6">
        <v>-0.23850001492214051</v>
      </c>
      <c r="H811" s="6">
        <v>-2.6395418340493491</v>
      </c>
      <c r="I811" s="40">
        <f>SUMPRODUCT(J811:O811,Results!B$12:G$12)+Results!$E$5*H811-AD811+AE811</f>
        <v>-22.824824157989312</v>
      </c>
      <c r="J811" s="9">
        <f>SUMPRODUCT($A811:$F811,Results!$B$15:$G$15)</f>
        <v>7.0728441550854999</v>
      </c>
      <c r="K811" s="9">
        <f>SUMPRODUCT($A811:$F811,Results!$B$16:$G$16)</f>
        <v>-22.618687575818811</v>
      </c>
      <c r="L811" s="9">
        <f>SUMPRODUCT($A811:$F811,Results!$B$17:$G$17)</f>
        <v>12.39922061448331</v>
      </c>
      <c r="M811" s="9">
        <f>SUMPRODUCT($A811:$F811,Results!$B$18:$G$18)</f>
        <v>0.41025565260642605</v>
      </c>
      <c r="N811" s="9">
        <f>SUMPRODUCT($A811:$F811,Results!$B$19:$G$19)</f>
        <v>-19.788294325089396</v>
      </c>
      <c r="O811" s="9">
        <f>SUMPRODUCT($A811:$F811,Results!$B$20:$G$20)</f>
        <v>12.152614987676511</v>
      </c>
      <c r="P811" s="9" cm="1">
        <f t="array" ref="P811">SUMPRODUCT(J811:O811,TRANSPOSE(BQ$20:BQ$25))+$AI$20-$BQ$27</f>
        <v>11.757901781421921</v>
      </c>
      <c r="Q811" s="27" cm="1">
        <f t="array" ref="Q811">SUMPRODUCT(J811:O811,TRANSPOSE(EX$20:EX$25))+$AI$20-$EX$27</f>
        <v>-6.376207691157326</v>
      </c>
      <c r="R811" s="9">
        <f>I811-Results!$E$5*H811</f>
        <v>-6.9875731536932175</v>
      </c>
      <c r="S811" s="9" cm="1">
        <f t="array" ref="S811">SUMPRODUCT(J811:O811,TRANSPOSE(AW$28:AW$33))+$AI$20-$AH$26</f>
        <v>29.471160051848656</v>
      </c>
      <c r="T811" s="9">
        <f>SUMPRODUCT(J811:O811,Results!K$9:P$9)</f>
        <v>-5.1612577293900053</v>
      </c>
      <c r="U811" s="9">
        <f>SUMPRODUCT(J811:O811,Results!K$9:P$9)+$AI$20-$AH$31</f>
        <v>-6.7434864504631626</v>
      </c>
      <c r="V811" s="9">
        <f t="shared" si="182"/>
        <v>-34.582725939411233</v>
      </c>
      <c r="W811" s="9">
        <f t="shared" si="184"/>
        <v>-16.448616466831986</v>
      </c>
      <c r="X811" s="9">
        <f t="shared" si="185"/>
        <v>-15.837251004296094</v>
      </c>
      <c r="Y811" s="9">
        <f t="shared" si="186"/>
        <v>-52.295984209837968</v>
      </c>
      <c r="Z811" s="9">
        <f t="shared" si="187"/>
        <v>-55.567047585079443</v>
      </c>
      <c r="AA811" s="9">
        <f t="shared" si="188"/>
        <v>-16.081337707526149</v>
      </c>
      <c r="AC811" s="9">
        <v>-16.354422452703393</v>
      </c>
      <c r="AD811" s="9">
        <v>-16.354422452703393</v>
      </c>
      <c r="AE811" s="9">
        <f t="shared" si="189"/>
        <v>-16.354422452703393</v>
      </c>
      <c r="AF811" s="9">
        <f t="shared" ca="1" si="183"/>
        <v>0.33483189432785621</v>
      </c>
    </row>
    <row r="812" spans="1:32">
      <c r="A812" s="6">
        <v>3.0971219383204849</v>
      </c>
      <c r="B812" s="6">
        <v>3.2827530230167703</v>
      </c>
      <c r="C812" s="6">
        <v>5.9504512273144332</v>
      </c>
      <c r="D812" s="6">
        <v>5.039202866349588</v>
      </c>
      <c r="E812" s="6">
        <v>3.0272650533917727</v>
      </c>
      <c r="F812" s="6">
        <v>3.0470983905050857E-2</v>
      </c>
      <c r="G812" s="6">
        <v>5.3584748958883903</v>
      </c>
      <c r="H812" s="6">
        <v>2.9574330767611818</v>
      </c>
      <c r="I812" s="40">
        <f>SUMPRODUCT(J812:O812,Results!B$12:G$12)+Results!$E$5*H812-AD812+AE812</f>
        <v>69.014982102733342</v>
      </c>
      <c r="J812" s="9">
        <f>SUMPRODUCT($A812:$F812,Results!$B$15:$G$15)</f>
        <v>22.440963193599913</v>
      </c>
      <c r="K812" s="9">
        <f>SUMPRODUCT($A812:$F812,Results!$B$16:$G$16)</f>
        <v>-18.73838071207615</v>
      </c>
      <c r="L812" s="9">
        <f>SUMPRODUCT($A812:$F812,Results!$B$17:$G$17)</f>
        <v>9.3207825017103012</v>
      </c>
      <c r="M812" s="9">
        <f>SUMPRODUCT($A812:$F812,Results!$B$18:$G$18)</f>
        <v>-9.7602387778845667</v>
      </c>
      <c r="N812" s="9">
        <f>SUMPRODUCT($A812:$F812,Results!$B$19:$G$19)</f>
        <v>-28.03819663094259</v>
      </c>
      <c r="O812" s="9">
        <f>SUMPRODUCT($A812:$F812,Results!$B$20:$G$20)</f>
        <v>20.147893514286007</v>
      </c>
      <c r="P812" s="9" cm="1">
        <f t="array" ref="P812">SUMPRODUCT(J812:O812,TRANSPOSE(BQ$20:BQ$25))+$AI$20-$BQ$27</f>
        <v>46.215632329504864</v>
      </c>
      <c r="Q812" s="27" cm="1">
        <f t="array" ref="Q812">SUMPRODUCT(J812:O812,TRANSPOSE(EX$20:EX$25))+$AI$20-$EX$27</f>
        <v>50.116273442583605</v>
      </c>
      <c r="R812" s="9">
        <f>I812-Results!$E$5*H812</f>
        <v>51.270383642166252</v>
      </c>
      <c r="S812" s="9" cm="1">
        <f t="array" ref="S812">SUMPRODUCT(J812:O812,TRANSPOSE(AW$28:AW$33))+$AI$20-$AH$26</f>
        <v>54.59411181052711</v>
      </c>
      <c r="T812" s="9">
        <f>SUMPRODUCT(J812:O812,Results!K$9:P$9)</f>
        <v>52.4453904944953</v>
      </c>
      <c r="U812" s="9">
        <f>SUMPRODUCT(J812:O812,Results!K$9:P$9)+$AI$20-$AH$31</f>
        <v>50.863161773422149</v>
      </c>
      <c r="V812" s="9">
        <f t="shared" ref="V812:V875" si="190">I812-P812</f>
        <v>22.799349773228478</v>
      </c>
      <c r="W812" s="9">
        <f t="shared" si="184"/>
        <v>18.898708660149737</v>
      </c>
      <c r="X812" s="9">
        <f t="shared" si="185"/>
        <v>17.74459846056709</v>
      </c>
      <c r="Y812" s="9">
        <f t="shared" si="186"/>
        <v>14.420870292206232</v>
      </c>
      <c r="Z812" s="9">
        <f t="shared" si="187"/>
        <v>36.27275867564321</v>
      </c>
      <c r="AA812" s="9">
        <f t="shared" si="188"/>
        <v>18.151820329311192</v>
      </c>
      <c r="AC812" s="9">
        <v>18.855120144910302</v>
      </c>
      <c r="AD812" s="9">
        <v>18.855120144910302</v>
      </c>
      <c r="AE812" s="9">
        <f t="shared" si="189"/>
        <v>18.855120144910302</v>
      </c>
      <c r="AF812" s="9">
        <f t="shared" ca="1" si="183"/>
        <v>1.4440763964199799E-2</v>
      </c>
    </row>
    <row r="813" spans="1:32">
      <c r="A813" s="6">
        <v>7.0133947311786722</v>
      </c>
      <c r="B813" s="6">
        <v>0.76639849374810987</v>
      </c>
      <c r="C813" s="6">
        <v>7.1465115059966227</v>
      </c>
      <c r="D813" s="6">
        <v>6.1883398328336732</v>
      </c>
      <c r="E813" s="6">
        <v>1.9089339786075463</v>
      </c>
      <c r="F813" s="6">
        <v>4.9228343118337277</v>
      </c>
      <c r="G813" s="6">
        <v>7.9414872866044108</v>
      </c>
      <c r="H813" s="6">
        <v>5.5404454674772019</v>
      </c>
      <c r="I813" s="40">
        <f>SUMPRODUCT(J813:O813,Results!B$12:G$12)+Results!$E$5*H813-AD813+AE813</f>
        <v>77.529764327602464</v>
      </c>
      <c r="J813" s="9">
        <f>SUMPRODUCT($A813:$F813,Results!$B$15:$G$15)</f>
        <v>39.806187630609351</v>
      </c>
      <c r="K813" s="9">
        <f>SUMPRODUCT($A813:$F813,Results!$B$16:$G$16)</f>
        <v>-29.114398639172585</v>
      </c>
      <c r="L813" s="9">
        <f>SUMPRODUCT($A813:$F813,Results!$B$17:$G$17)</f>
        <v>2.5434058641587844</v>
      </c>
      <c r="M813" s="9">
        <f>SUMPRODUCT($A813:$F813,Results!$B$18:$G$18)</f>
        <v>-9.9783321875214632</v>
      </c>
      <c r="N813" s="9">
        <f>SUMPRODUCT($A813:$F813,Results!$B$19:$G$19)</f>
        <v>-28.36793966979014</v>
      </c>
      <c r="O813" s="9">
        <f>SUMPRODUCT($A813:$F813,Results!$B$20:$G$20)</f>
        <v>21.321100265050418</v>
      </c>
      <c r="P813" s="9" cm="1">
        <f t="array" ref="P813">SUMPRODUCT(J813:O813,TRANSPOSE(BQ$20:BQ$25))+$AI$20-$BQ$27</f>
        <v>51.673605046433075</v>
      </c>
      <c r="Q813" s="27" cm="1">
        <f t="array" ref="Q813">SUMPRODUCT(J813:O813,TRANSPOSE(EX$20:EX$25))+$AI$20-$EX$27</f>
        <v>45.659519641207936</v>
      </c>
      <c r="R813" s="9">
        <f>I813-Results!$E$5*H813</f>
        <v>44.287091522739253</v>
      </c>
      <c r="S813" s="9" cm="1">
        <f t="array" ref="S813">SUMPRODUCT(J813:O813,TRANSPOSE(AW$28:AW$33))+$AI$20-$AH$26</f>
        <v>62.866877985542388</v>
      </c>
      <c r="T813" s="9">
        <f>SUMPRODUCT(J813:O813,Results!K$9:P$9)</f>
        <v>46.280685673090154</v>
      </c>
      <c r="U813" s="9">
        <f>SUMPRODUCT(J813:O813,Results!K$9:P$9)+$AI$20-$AH$31</f>
        <v>44.698456952016997</v>
      </c>
      <c r="V813" s="9">
        <f t="shared" si="190"/>
        <v>25.85615928116939</v>
      </c>
      <c r="W813" s="9">
        <f t="shared" si="184"/>
        <v>31.870244686394528</v>
      </c>
      <c r="X813" s="9">
        <f t="shared" si="185"/>
        <v>33.242672804863211</v>
      </c>
      <c r="Y813" s="9">
        <f t="shared" si="186"/>
        <v>14.662886342060077</v>
      </c>
      <c r="Z813" s="9">
        <f t="shared" si="187"/>
        <v>44.787540900512333</v>
      </c>
      <c r="AA813" s="9">
        <f t="shared" si="188"/>
        <v>32.831307375585467</v>
      </c>
      <c r="AC813" s="9">
        <v>31.927474003021956</v>
      </c>
      <c r="AD813" s="9">
        <v>31.927474003021956</v>
      </c>
      <c r="AE813" s="9">
        <f t="shared" si="189"/>
        <v>31.927474003021956</v>
      </c>
      <c r="AF813" s="9">
        <f t="shared" ca="1" si="183"/>
        <v>0.18138860224007913</v>
      </c>
    </row>
    <row r="814" spans="1:32">
      <c r="A814" s="6">
        <v>5.2663057989410484</v>
      </c>
      <c r="B814" s="6">
        <v>4.3258419832634445</v>
      </c>
      <c r="C814" s="6">
        <v>0.56676686348720529</v>
      </c>
      <c r="D814" s="6">
        <v>-1.4813928171927775</v>
      </c>
      <c r="E814" s="6">
        <v>3.998331121267912</v>
      </c>
      <c r="F814" s="6">
        <v>-0.57254627028045413</v>
      </c>
      <c r="G814" s="6">
        <v>-0.18314588900770776</v>
      </c>
      <c r="H814" s="6">
        <v>-2.5841877081349161</v>
      </c>
      <c r="I814" s="40">
        <f>SUMPRODUCT(J814:O814,Results!B$12:G$12)+Results!$E$5*H814-AD814+AE814</f>
        <v>36.268274021501995</v>
      </c>
      <c r="J814" s="9">
        <f>SUMPRODUCT($A814:$F814,Results!$B$15:$G$15)</f>
        <v>25.176158646183044</v>
      </c>
      <c r="K814" s="9">
        <f>SUMPRODUCT($A814:$F814,Results!$B$16:$G$16)</f>
        <v>-18.883914657433483</v>
      </c>
      <c r="L814" s="9">
        <f>SUMPRODUCT($A814:$F814,Results!$B$17:$G$17)</f>
        <v>4.2256294480832919</v>
      </c>
      <c r="M814" s="9">
        <f>SUMPRODUCT($A814:$F814,Results!$B$18:$G$18)</f>
        <v>-5.3065717119504541</v>
      </c>
      <c r="N814" s="9">
        <f>SUMPRODUCT($A814:$F814,Results!$B$19:$G$19)</f>
        <v>-5.7284128392336875</v>
      </c>
      <c r="O814" s="9">
        <f>SUMPRODUCT($A814:$F814,Results!$B$20:$G$20)</f>
        <v>21.441197541383801</v>
      </c>
      <c r="P814" s="9" cm="1">
        <f t="array" ref="P814">SUMPRODUCT(J814:O814,TRANSPOSE(BQ$20:BQ$25))+$AI$20-$BQ$27</f>
        <v>42.003613885060368</v>
      </c>
      <c r="Q814" s="27" cm="1">
        <f t="array" ref="Q814">SUMPRODUCT(J814:O814,TRANSPOSE(EX$20:EX$25))+$AI$20-$EX$27</f>
        <v>49.568159705057582</v>
      </c>
      <c r="R814" s="9">
        <f>I814-Results!$E$5*H814</f>
        <v>51.773400270311491</v>
      </c>
      <c r="S814" s="9" cm="1">
        <f t="array" ref="S814">SUMPRODUCT(J814:O814,TRANSPOSE(AW$28:AW$33))+$AI$20-$AH$26</f>
        <v>33.334167105224836</v>
      </c>
      <c r="T814" s="9">
        <f>SUMPRODUCT(J814:O814,Results!K$9:P$9)</f>
        <v>53.394533261317186</v>
      </c>
      <c r="U814" s="9">
        <f>SUMPRODUCT(J814:O814,Results!K$9:P$9)+$AI$20-$AH$31</f>
        <v>51.812304540244028</v>
      </c>
      <c r="V814" s="9">
        <f t="shared" si="190"/>
        <v>-5.735339863558373</v>
      </c>
      <c r="W814" s="9">
        <f t="shared" si="184"/>
        <v>-13.299885683555587</v>
      </c>
      <c r="X814" s="9">
        <f t="shared" si="185"/>
        <v>-15.505126248809496</v>
      </c>
      <c r="Y814" s="9">
        <f t="shared" si="186"/>
        <v>2.9341069162771589</v>
      </c>
      <c r="Z814" s="9">
        <f t="shared" si="187"/>
        <v>3.5260505944118634</v>
      </c>
      <c r="AA814" s="9">
        <f t="shared" si="188"/>
        <v>-15.544030518742034</v>
      </c>
      <c r="AC814" s="9">
        <v>-13.363985291539862</v>
      </c>
      <c r="AD814" s="9">
        <v>-13.363985291539862</v>
      </c>
      <c r="AE814" s="9">
        <f t="shared" si="189"/>
        <v>-13.363985291539862</v>
      </c>
      <c r="AF814" s="9">
        <f t="shared" ca="1" si="183"/>
        <v>7.8668355383804567E-2</v>
      </c>
    </row>
    <row r="815" spans="1:32">
      <c r="A815" s="6">
        <v>2.2811549724540034</v>
      </c>
      <c r="B815" s="6">
        <v>-2.742392979347807</v>
      </c>
      <c r="C815" s="6">
        <v>0.67407290542662712</v>
      </c>
      <c r="D815" s="6">
        <v>4.6613247419353767</v>
      </c>
      <c r="E815" s="6">
        <v>-3.3761184170259431</v>
      </c>
      <c r="F815" s="6">
        <v>2.6299530538226459</v>
      </c>
      <c r="G815" s="6">
        <v>0.7201213226069838</v>
      </c>
      <c r="H815" s="6">
        <v>-1.6809204965202247</v>
      </c>
      <c r="I815" s="40">
        <f>SUMPRODUCT(J815:O815,Results!B$12:G$12)+Results!$E$5*H815-AD815+AE815</f>
        <v>-34.344650668785889</v>
      </c>
      <c r="J815" s="9">
        <f>SUMPRODUCT($A815:$F815,Results!$B$15:$G$15)</f>
        <v>0.55480078670132038</v>
      </c>
      <c r="K815" s="9">
        <f>SUMPRODUCT($A815:$F815,Results!$B$16:$G$16)</f>
        <v>-7.3193576182082491</v>
      </c>
      <c r="L815" s="9">
        <f>SUMPRODUCT($A815:$F815,Results!$B$17:$G$17)</f>
        <v>-10.687523665715279</v>
      </c>
      <c r="M815" s="9">
        <f>SUMPRODUCT($A815:$F815,Results!$B$18:$G$18)</f>
        <v>5.9662032878012834</v>
      </c>
      <c r="N815" s="9">
        <f>SUMPRODUCT($A815:$F815,Results!$B$19:$G$19)</f>
        <v>1.8887158662245156</v>
      </c>
      <c r="O815" s="9">
        <f>SUMPRODUCT($A815:$F815,Results!$B$20:$G$20)</f>
        <v>6.1552860114183074</v>
      </c>
      <c r="P815" s="9" cm="1">
        <f t="array" ref="P815">SUMPRODUCT(J815:O815,TRANSPOSE(BQ$20:BQ$25))+$AI$20-$BQ$27</f>
        <v>-18.470980545275008</v>
      </c>
      <c r="Q815" s="27" cm="1">
        <f t="array" ref="Q815">SUMPRODUCT(J815:O815,TRANSPOSE(EX$20:EX$25))+$AI$20-$EX$27</f>
        <v>-22.785762994986246</v>
      </c>
      <c r="R815" s="9">
        <f>I815-Results!$E$5*H815</f>
        <v>-24.259127689664538</v>
      </c>
      <c r="S815" s="9" cm="1">
        <f t="array" ref="S815">SUMPRODUCT(J815:O815,TRANSPOSE(AW$28:AW$33))+$AI$20-$AH$26</f>
        <v>-14.742277549274068</v>
      </c>
      <c r="T815" s="9">
        <f>SUMPRODUCT(J815:O815,Results!K$9:P$9)</f>
        <v>-24.96202729469374</v>
      </c>
      <c r="U815" s="9">
        <f>SUMPRODUCT(J815:O815,Results!K$9:P$9)+$AI$20-$AH$31</f>
        <v>-26.544256015766898</v>
      </c>
      <c r="V815" s="9">
        <f t="shared" si="190"/>
        <v>-15.87367012351088</v>
      </c>
      <c r="W815" s="9">
        <f t="shared" si="184"/>
        <v>-11.558887673799642</v>
      </c>
      <c r="X815" s="9">
        <f t="shared" si="185"/>
        <v>-10.08552297912135</v>
      </c>
      <c r="Y815" s="9">
        <f t="shared" si="186"/>
        <v>-19.602373119511821</v>
      </c>
      <c r="Z815" s="9">
        <f t="shared" si="187"/>
        <v>-67.086874095876027</v>
      </c>
      <c r="AA815" s="9">
        <f t="shared" si="188"/>
        <v>-7.8003946530189907</v>
      </c>
      <c r="AC815" s="9">
        <v>-11.494540651275031</v>
      </c>
      <c r="AD815" s="9">
        <v>-11.494540651275031</v>
      </c>
      <c r="AE815" s="9">
        <f t="shared" si="189"/>
        <v>-11.494540651275031</v>
      </c>
      <c r="AF815" s="9">
        <f t="shared" ca="1" si="183"/>
        <v>0.79004560270849178</v>
      </c>
    </row>
    <row r="816" spans="1:32">
      <c r="A816" s="6">
        <v>5.0690656590833383</v>
      </c>
      <c r="B816" s="6">
        <v>5.4049602546833793</v>
      </c>
      <c r="C816" s="6">
        <v>8.4368119395115766</v>
      </c>
      <c r="D816" s="6">
        <v>4.8847320833931827</v>
      </c>
      <c r="E816" s="6">
        <v>-0.90966035587507799</v>
      </c>
      <c r="F816" s="6">
        <v>1.1787618950836962</v>
      </c>
      <c r="G816" s="6">
        <v>3.6945797149394775</v>
      </c>
      <c r="H816" s="6">
        <v>1.293537895812269</v>
      </c>
      <c r="I816" s="40">
        <f>SUMPRODUCT(J816:O816,Results!B$12:G$12)+Results!$E$5*H816-AD816+AE816</f>
        <v>9.4721906295817107</v>
      </c>
      <c r="J816" s="9">
        <f>SUMPRODUCT($A816:$F816,Results!$B$15:$G$15)</f>
        <v>14.073766437670781</v>
      </c>
      <c r="K816" s="9">
        <f>SUMPRODUCT($A816:$F816,Results!$B$16:$G$16)</f>
        <v>-32.181626784408962</v>
      </c>
      <c r="L816" s="9">
        <f>SUMPRODUCT($A816:$F816,Results!$B$17:$G$17)</f>
        <v>-3.5141200095985785</v>
      </c>
      <c r="M816" s="9">
        <f>SUMPRODUCT($A816:$F816,Results!$B$18:$G$18)</f>
        <v>-8.4187397720529873</v>
      </c>
      <c r="N816" s="9">
        <f>SUMPRODUCT($A816:$F816,Results!$B$19:$G$19)</f>
        <v>-24.552553045232159</v>
      </c>
      <c r="O816" s="9">
        <f>SUMPRODUCT($A816:$F816,Results!$B$20:$G$20)</f>
        <v>24.0330695840746</v>
      </c>
      <c r="P816" s="9" cm="1">
        <f t="array" ref="P816">SUMPRODUCT(J816:O816,TRANSPOSE(BQ$20:BQ$25))+$AI$20-$BQ$27</f>
        <v>8.8572927624670754</v>
      </c>
      <c r="Q816" s="27" cm="1">
        <f t="array" ref="Q816">SUMPRODUCT(J816:O816,TRANSPOSE(EX$20:EX$25))+$AI$20-$EX$27</f>
        <v>-0.24786798513898134</v>
      </c>
      <c r="R816" s="9">
        <f>I816-Results!$E$5*H816</f>
        <v>1.7109632547080968</v>
      </c>
      <c r="S816" s="9" cm="1">
        <f t="array" ref="S816">SUMPRODUCT(J816:O816,TRANSPOSE(AW$28:AW$33))+$AI$20-$AH$26</f>
        <v>36.915517704063731</v>
      </c>
      <c r="T816" s="9">
        <f>SUMPRODUCT(J816:O816,Results!K$9:P$9)</f>
        <v>1.6800002019235691</v>
      </c>
      <c r="U816" s="9">
        <f>SUMPRODUCT(J816:O816,Results!K$9:P$9)+$AI$20-$AH$31</f>
        <v>9.7771480850411763E-2</v>
      </c>
      <c r="V816" s="9">
        <f t="shared" si="190"/>
        <v>0.61489786711463523</v>
      </c>
      <c r="W816" s="9">
        <f t="shared" si="184"/>
        <v>9.720058614720692</v>
      </c>
      <c r="X816" s="9">
        <f t="shared" si="185"/>
        <v>7.7612273748736138</v>
      </c>
      <c r="Y816" s="9">
        <f t="shared" si="186"/>
        <v>-27.443327074482021</v>
      </c>
      <c r="Z816" s="9">
        <f t="shared" si="187"/>
        <v>-23.270032797508421</v>
      </c>
      <c r="AA816" s="9">
        <f t="shared" si="188"/>
        <v>9.3744191487312989</v>
      </c>
      <c r="AC816" s="9">
        <v>9.7350805649887846</v>
      </c>
      <c r="AD816" s="9">
        <v>9.7350805649887846</v>
      </c>
      <c r="AE816" s="9">
        <f t="shared" si="189"/>
        <v>9.7350805649887846</v>
      </c>
      <c r="AF816" s="9">
        <f t="shared" ca="1" si="183"/>
        <v>0.60404020522388746</v>
      </c>
    </row>
    <row r="817" spans="1:32">
      <c r="A817" s="6">
        <v>-0.18626279858541953</v>
      </c>
      <c r="B817" s="6">
        <v>2.7924943572397831</v>
      </c>
      <c r="C817" s="6">
        <v>5.6080451111156124</v>
      </c>
      <c r="D817" s="6">
        <v>0.95784812312014755</v>
      </c>
      <c r="E817" s="6">
        <v>0.88694651557948068</v>
      </c>
      <c r="F817" s="6">
        <v>2.0268501177683969</v>
      </c>
      <c r="G817" s="6">
        <v>0.29605835649632362</v>
      </c>
      <c r="H817" s="6">
        <v>-2.104983462630885</v>
      </c>
      <c r="I817" s="40">
        <f>SUMPRODUCT(J817:O817,Results!B$12:G$12)+Results!$E$5*H817-AD817+AE817</f>
        <v>-9.7580631874513166</v>
      </c>
      <c r="J817" s="9">
        <f>SUMPRODUCT($A817:$F817,Results!$B$15:$G$15)</f>
        <v>5.9052277613412434</v>
      </c>
      <c r="K817" s="9">
        <f>SUMPRODUCT($A817:$F817,Results!$B$16:$G$16)</f>
        <v>-7.8253312332532525</v>
      </c>
      <c r="L817" s="9">
        <f>SUMPRODUCT($A817:$F817,Results!$B$17:$G$17)</f>
        <v>8.3376730755460393</v>
      </c>
      <c r="M817" s="9">
        <f>SUMPRODUCT($A817:$F817,Results!$B$18:$G$18)</f>
        <v>-8.5909686796509561</v>
      </c>
      <c r="N817" s="9">
        <f>SUMPRODUCT($A817:$F817,Results!$B$19:$G$19)</f>
        <v>-19.430032245865661</v>
      </c>
      <c r="O817" s="9">
        <f>SUMPRODUCT($A817:$F817,Results!$B$20:$G$20)</f>
        <v>-1.8692863949293339</v>
      </c>
      <c r="P817" s="9" cm="1">
        <f t="array" ref="P817">SUMPRODUCT(J817:O817,TRANSPOSE(BQ$20:BQ$25))+$AI$20-$BQ$27</f>
        <v>8.5660202840442565</v>
      </c>
      <c r="Q817" s="27" cm="1">
        <f t="array" ref="Q817">SUMPRODUCT(J817:O817,TRANSPOSE(EX$20:EX$25))+$AI$20-$EX$27</f>
        <v>2.2201738197270657</v>
      </c>
      <c r="R817" s="9">
        <f>I817-Results!$E$5*H817</f>
        <v>2.8718375883339924</v>
      </c>
      <c r="S817" s="9" cm="1">
        <f t="array" ref="S817">SUMPRODUCT(J817:O817,TRANSPOSE(AW$28:AW$33))+$AI$20-$AH$26</f>
        <v>25.88672407894677</v>
      </c>
      <c r="T817" s="9">
        <f>SUMPRODUCT(J817:O817,Results!K$9:P$9)</f>
        <v>3.6725272819425454</v>
      </c>
      <c r="U817" s="9">
        <f>SUMPRODUCT(J817:O817,Results!K$9:P$9)+$AI$20-$AH$31</f>
        <v>2.0902985608693854</v>
      </c>
      <c r="V817" s="9">
        <f t="shared" si="190"/>
        <v>-18.324083471495573</v>
      </c>
      <c r="W817" s="9">
        <f t="shared" si="184"/>
        <v>-11.978237007178382</v>
      </c>
      <c r="X817" s="9">
        <f t="shared" si="185"/>
        <v>-12.629900775785309</v>
      </c>
      <c r="Y817" s="9">
        <f t="shared" si="186"/>
        <v>-35.644787266398083</v>
      </c>
      <c r="Z817" s="9">
        <f t="shared" si="187"/>
        <v>-42.500286614541452</v>
      </c>
      <c r="AA817" s="9">
        <f t="shared" si="188"/>
        <v>-11.848361748320702</v>
      </c>
      <c r="AC817" s="9">
        <v>-11.966551877961226</v>
      </c>
      <c r="AD817" s="9">
        <v>-11.966551877961226</v>
      </c>
      <c r="AE817" s="9">
        <f t="shared" si="189"/>
        <v>-11.966551877961226</v>
      </c>
      <c r="AF817" s="9">
        <f t="shared" ca="1" si="183"/>
        <v>0.26188608323460016</v>
      </c>
    </row>
    <row r="818" spans="1:32">
      <c r="A818" s="6">
        <v>4.8036772443434339</v>
      </c>
      <c r="B818" s="6">
        <v>3.2794130512731425</v>
      </c>
      <c r="C818" s="6">
        <v>-0.54545569815461792</v>
      </c>
      <c r="D818" s="6">
        <v>1.3836341606558351</v>
      </c>
      <c r="E818" s="6">
        <v>3.0644299924830891</v>
      </c>
      <c r="F818" s="6">
        <v>3.0748740250658457</v>
      </c>
      <c r="G818" s="6">
        <v>2.5888908447806069</v>
      </c>
      <c r="H818" s="6">
        <v>0.18784902565339845</v>
      </c>
      <c r="I818" s="40">
        <f>SUMPRODUCT(J818:O818,Results!B$12:G$12)+Results!$E$5*H818-AD818+AE818</f>
        <v>41.059372871450556</v>
      </c>
      <c r="J818" s="9">
        <f>SUMPRODUCT($A818:$F818,Results!$B$15:$G$15)</f>
        <v>19.573514870648832</v>
      </c>
      <c r="K818" s="9">
        <f>SUMPRODUCT($A818:$F818,Results!$B$16:$G$16)</f>
        <v>-15.734965613956458</v>
      </c>
      <c r="L818" s="9">
        <f>SUMPRODUCT($A818:$F818,Results!$B$17:$G$17)</f>
        <v>8.8189624525879022</v>
      </c>
      <c r="M818" s="9">
        <f>SUMPRODUCT($A818:$F818,Results!$B$18:$G$18)</f>
        <v>3.4272210024454446</v>
      </c>
      <c r="N818" s="9">
        <f>SUMPRODUCT($A818:$F818,Results!$B$19:$G$19)</f>
        <v>-2.9188583112127455</v>
      </c>
      <c r="O818" s="9">
        <f>SUMPRODUCT($A818:$F818,Results!$B$20:$G$20)</f>
        <v>19.850059304435906</v>
      </c>
      <c r="P818" s="9" cm="1">
        <f t="array" ref="P818">SUMPRODUCT(J818:O818,TRANSPOSE(BQ$20:BQ$25))+$AI$20-$BQ$27</f>
        <v>38.181186824142493</v>
      </c>
      <c r="Q818" s="27" cm="1">
        <f t="array" ref="Q818">SUMPRODUCT(J818:O818,TRANSPOSE(EX$20:EX$25))+$AI$20-$EX$27</f>
        <v>39.982936014394213</v>
      </c>
      <c r="R818" s="9">
        <f>I818-Results!$E$5*H818</f>
        <v>39.932278717530167</v>
      </c>
      <c r="S818" s="9" cm="1">
        <f t="array" ref="S818">SUMPRODUCT(J818:O818,TRANSPOSE(AW$28:AW$33))+$AI$20-$AH$26</f>
        <v>24.140847890711861</v>
      </c>
      <c r="T818" s="9">
        <f>SUMPRODUCT(J818:O818,Results!K$9:P$9)</f>
        <v>42.072592294417106</v>
      </c>
      <c r="U818" s="9">
        <f>SUMPRODUCT(J818:O818,Results!K$9:P$9)+$AI$20-$AH$31</f>
        <v>40.490363573343956</v>
      </c>
      <c r="V818" s="9">
        <f t="shared" si="190"/>
        <v>2.8781860473080627</v>
      </c>
      <c r="W818" s="9">
        <f t="shared" si="184"/>
        <v>1.0764368570563434</v>
      </c>
      <c r="X818" s="9">
        <f t="shared" si="185"/>
        <v>1.1270941539203889</v>
      </c>
      <c r="Y818" s="9">
        <f t="shared" si="186"/>
        <v>16.918524980738695</v>
      </c>
      <c r="Z818" s="9">
        <f t="shared" si="187"/>
        <v>8.3171494443604246</v>
      </c>
      <c r="AA818" s="9">
        <f t="shared" si="188"/>
        <v>0.56900929810660017</v>
      </c>
      <c r="AC818" s="9">
        <v>1.0786329150480114</v>
      </c>
      <c r="AD818" s="9">
        <v>1.0786329150480114</v>
      </c>
      <c r="AE818" s="9">
        <f t="shared" si="189"/>
        <v>1.0786329150480114</v>
      </c>
      <c r="AF818" s="9">
        <f t="shared" ca="1" si="183"/>
        <v>0.97952817513566681</v>
      </c>
    </row>
    <row r="819" spans="1:32">
      <c r="A819" s="6">
        <v>-0.58994332506157965</v>
      </c>
      <c r="B819" s="6">
        <v>2.0741666638911105</v>
      </c>
      <c r="C819" s="6">
        <v>8.6728308570241293</v>
      </c>
      <c r="D819" s="6">
        <v>3.4121175360088634</v>
      </c>
      <c r="E819" s="6">
        <v>1.067892547465249</v>
      </c>
      <c r="F819" s="6">
        <v>1.8555790390284579</v>
      </c>
      <c r="G819" s="6">
        <v>1.6422174459643228</v>
      </c>
      <c r="H819" s="6">
        <v>-0.75882437316288565</v>
      </c>
      <c r="I819" s="40">
        <f>SUMPRODUCT(J819:O819,Results!B$12:G$12)+Results!$E$5*H819-AD819+AE819</f>
        <v>7.3833815944600305</v>
      </c>
      <c r="J819" s="9">
        <f>SUMPRODUCT($A819:$F819,Results!$B$15:$G$15)</f>
        <v>10.873161003803817</v>
      </c>
      <c r="K819" s="9">
        <f>SUMPRODUCT($A819:$F819,Results!$B$16:$G$16)</f>
        <v>-9.4404804937674864</v>
      </c>
      <c r="L819" s="9">
        <f>SUMPRODUCT($A819:$F819,Results!$B$17:$G$17)</f>
        <v>9.9088560172095068</v>
      </c>
      <c r="M819" s="9">
        <f>SUMPRODUCT($A819:$F819,Results!$B$18:$G$18)</f>
        <v>-14.159735421381956</v>
      </c>
      <c r="N819" s="9">
        <f>SUMPRODUCT($A819:$F819,Results!$B$19:$G$19)</f>
        <v>-32.305645572050942</v>
      </c>
      <c r="O819" s="9">
        <f>SUMPRODUCT($A819:$F819,Results!$B$20:$G$20)</f>
        <v>-2.003723279823137</v>
      </c>
      <c r="P819" s="9" cm="1">
        <f t="array" ref="P819">SUMPRODUCT(J819:O819,TRANSPOSE(BQ$20:BQ$25))+$AI$20-$BQ$27</f>
        <v>18.107439461869618</v>
      </c>
      <c r="Q819" s="27" cm="1">
        <f t="array" ref="Q819">SUMPRODUCT(J819:O819,TRANSPOSE(EX$20:EX$25))+$AI$20-$EX$27</f>
        <v>11.551490215543822</v>
      </c>
      <c r="R819" s="9">
        <f>I819-Results!$E$5*H819</f>
        <v>11.936327833437344</v>
      </c>
      <c r="S819" s="9" cm="1">
        <f t="array" ref="S819">SUMPRODUCT(J819:O819,TRANSPOSE(AW$28:AW$33))+$AI$20-$AH$26</f>
        <v>44.086294033963938</v>
      </c>
      <c r="T819" s="9">
        <f>SUMPRODUCT(J819:O819,Results!K$9:P$9)</f>
        <v>12.669311634810489</v>
      </c>
      <c r="U819" s="9">
        <f>SUMPRODUCT(J819:O819,Results!K$9:P$9)+$AI$20-$AH$31</f>
        <v>11.087082913737333</v>
      </c>
      <c r="V819" s="9">
        <f t="shared" si="190"/>
        <v>-10.724057867409588</v>
      </c>
      <c r="W819" s="9">
        <f t="shared" si="184"/>
        <v>-4.1681086210837917</v>
      </c>
      <c r="X819" s="9">
        <f t="shared" si="185"/>
        <v>-4.5529462389773139</v>
      </c>
      <c r="Y819" s="9">
        <f t="shared" si="186"/>
        <v>-36.702912439503905</v>
      </c>
      <c r="Z819" s="9">
        <f t="shared" si="187"/>
        <v>-25.358841832630102</v>
      </c>
      <c r="AA819" s="9">
        <f t="shared" si="188"/>
        <v>-3.703701319277303</v>
      </c>
      <c r="AC819" s="9">
        <v>-4.1580053023973376</v>
      </c>
      <c r="AD819" s="9">
        <v>-4.1580053023973376</v>
      </c>
      <c r="AE819" s="9">
        <f t="shared" si="189"/>
        <v>-4.1580053023973376</v>
      </c>
      <c r="AF819" s="9">
        <f t="shared" ca="1" si="183"/>
        <v>0.18768281648005258</v>
      </c>
    </row>
    <row r="820" spans="1:32">
      <c r="A820" s="6">
        <v>2.5538148139796726</v>
      </c>
      <c r="B820" s="6">
        <v>2.7508452176625346</v>
      </c>
      <c r="C820" s="6">
        <v>2.4911277847019027</v>
      </c>
      <c r="D820" s="6">
        <v>2.627039546560586</v>
      </c>
      <c r="E820" s="6">
        <v>1.2394576859597246</v>
      </c>
      <c r="F820" s="6">
        <v>1.4781102538611743</v>
      </c>
      <c r="G820" s="6">
        <v>0.34994522755344543</v>
      </c>
      <c r="H820" s="6">
        <v>-2.0510965915737631</v>
      </c>
      <c r="I820" s="40">
        <f>SUMPRODUCT(J820:O820,Results!B$12:G$12)+Results!$E$5*H820-AD820+AE820</f>
        <v>7.4406567957221839</v>
      </c>
      <c r="J820" s="9">
        <f>SUMPRODUCT($A820:$F820,Results!$B$15:$G$15)</f>
        <v>10.453283437846755</v>
      </c>
      <c r="K820" s="9">
        <f>SUMPRODUCT($A820:$F820,Results!$B$16:$G$16)</f>
        <v>-13.183975585469399</v>
      </c>
      <c r="L820" s="9">
        <f>SUMPRODUCT($A820:$F820,Results!$B$17:$G$17)</f>
        <v>5.2549727559658308</v>
      </c>
      <c r="M820" s="9">
        <f>SUMPRODUCT($A820:$F820,Results!$B$18:$G$18)</f>
        <v>-1.2736821101084213</v>
      </c>
      <c r="N820" s="9">
        <f>SUMPRODUCT($A820:$F820,Results!$B$19:$G$19)</f>
        <v>-10.887865942102792</v>
      </c>
      <c r="O820" s="9">
        <f>SUMPRODUCT($A820:$F820,Results!$B$20:$G$20)</f>
        <v>13.522564396723901</v>
      </c>
      <c r="P820" s="9" cm="1">
        <f t="array" ref="P820">SUMPRODUCT(J820:O820,TRANSPOSE(BQ$20:BQ$25))+$AI$20-$BQ$27</f>
        <v>19.469203731496293</v>
      </c>
      <c r="Q820" s="27" cm="1">
        <f t="array" ref="Q820">SUMPRODUCT(J820:O820,TRANSPOSE(EX$20:EX$25))+$AI$20-$EX$27</f>
        <v>19.175110488437355</v>
      </c>
      <c r="R820" s="9">
        <f>I820-Results!$E$5*H820</f>
        <v>19.747236345164762</v>
      </c>
      <c r="S820" s="9" cm="1">
        <f t="array" ref="S820">SUMPRODUCT(J820:O820,TRANSPOSE(AW$28:AW$33))+$AI$20-$AH$26</f>
        <v>21.621459645269809</v>
      </c>
      <c r="T820" s="9">
        <f>SUMPRODUCT(J820:O820,Results!K$9:P$9)</f>
        <v>20.646715299126985</v>
      </c>
      <c r="U820" s="9">
        <f>SUMPRODUCT(J820:O820,Results!K$9:P$9)+$AI$20-$AH$31</f>
        <v>19.064486578053831</v>
      </c>
      <c r="V820" s="9">
        <f t="shared" si="190"/>
        <v>-12.028546935774109</v>
      </c>
      <c r="W820" s="9">
        <f t="shared" si="184"/>
        <v>-11.734453692715171</v>
      </c>
      <c r="X820" s="9">
        <f t="shared" si="185"/>
        <v>-12.306579549442578</v>
      </c>
      <c r="Y820" s="9">
        <f t="shared" si="186"/>
        <v>-14.180802849547625</v>
      </c>
      <c r="Z820" s="9">
        <f t="shared" si="187"/>
        <v>-25.301566631367947</v>
      </c>
      <c r="AA820" s="9">
        <f t="shared" si="188"/>
        <v>-11.623829782331647</v>
      </c>
      <c r="AC820" s="9">
        <v>-11.738992402242275</v>
      </c>
      <c r="AD820" s="9">
        <v>-11.738992402242275</v>
      </c>
      <c r="AE820" s="9">
        <f t="shared" si="189"/>
        <v>-11.738992402242275</v>
      </c>
      <c r="AF820" s="9">
        <f t="shared" ca="1" si="183"/>
        <v>0.16522982872303438</v>
      </c>
    </row>
    <row r="821" spans="1:32">
      <c r="A821" s="6">
        <v>3.554488960664139</v>
      </c>
      <c r="B821" s="6">
        <v>0.28521067007170903</v>
      </c>
      <c r="C821" s="6">
        <v>-1.2070576639821209</v>
      </c>
      <c r="D821" s="6">
        <v>5.7618471996373781</v>
      </c>
      <c r="E821" s="6">
        <v>3.8780034841578805</v>
      </c>
      <c r="F821" s="6">
        <v>4.5494120404184031</v>
      </c>
      <c r="G821" s="6">
        <v>0.90148529470561722</v>
      </c>
      <c r="H821" s="6">
        <v>-1.4995565244215912</v>
      </c>
      <c r="I821" s="40">
        <f>SUMPRODUCT(J821:O821,Results!B$12:G$12)+Results!$E$5*H821-AD821+AE821</f>
        <v>50.670824509145078</v>
      </c>
      <c r="J821" s="9">
        <f>SUMPRODUCT($A821:$F821,Results!$B$15:$G$15)</f>
        <v>21.992453287951061</v>
      </c>
      <c r="K821" s="9">
        <f>SUMPRODUCT($A821:$F821,Results!$B$16:$G$16)</f>
        <v>-7.9741786087278888</v>
      </c>
      <c r="L821" s="9">
        <f>SUMPRODUCT($A821:$F821,Results!$B$17:$G$17)</f>
        <v>16.311847163945348</v>
      </c>
      <c r="M821" s="9">
        <f>SUMPRODUCT($A821:$F821,Results!$B$18:$G$18)</f>
        <v>7.0411556586447208</v>
      </c>
      <c r="N821" s="9">
        <f>SUMPRODUCT($A821:$F821,Results!$B$19:$G$19)</f>
        <v>-8.4608473269374205</v>
      </c>
      <c r="O821" s="9">
        <f>SUMPRODUCT($A821:$F821,Results!$B$20:$G$20)</f>
        <v>18.811513279147981</v>
      </c>
      <c r="P821" s="9" cm="1">
        <f t="array" ref="P821">SUMPRODUCT(J821:O821,TRANSPOSE(BQ$20:BQ$25))+$AI$20-$BQ$27</f>
        <v>56.60351077889802</v>
      </c>
      <c r="Q821" s="27" cm="1">
        <f t="array" ref="Q821">SUMPRODUCT(J821:O821,TRANSPOSE(EX$20:EX$25))+$AI$20-$EX$27</f>
        <v>61.97321457960183</v>
      </c>
      <c r="R821" s="9">
        <f>I821-Results!$E$5*H821</f>
        <v>59.668163655674626</v>
      </c>
      <c r="S821" s="9" cm="1">
        <f t="array" ref="S821">SUMPRODUCT(J821:O821,TRANSPOSE(AW$28:AW$33))+$AI$20-$AH$26</f>
        <v>32.932351869655562</v>
      </c>
      <c r="T821" s="9">
        <f>SUMPRODUCT(J821:O821,Results!K$9:P$9)</f>
        <v>62.388595408772176</v>
      </c>
      <c r="U821" s="9">
        <f>SUMPRODUCT(J821:O821,Results!K$9:P$9)+$AI$20-$AH$31</f>
        <v>60.806366687699011</v>
      </c>
      <c r="V821" s="9">
        <f t="shared" si="190"/>
        <v>-5.9326862697529421</v>
      </c>
      <c r="W821" s="9">
        <f t="shared" si="184"/>
        <v>-11.302390070456752</v>
      </c>
      <c r="X821" s="9">
        <f t="shared" si="185"/>
        <v>-8.9973391465295478</v>
      </c>
      <c r="Y821" s="9">
        <f t="shared" si="186"/>
        <v>17.738472639489515</v>
      </c>
      <c r="Z821" s="9">
        <f t="shared" si="187"/>
        <v>17.928601082054946</v>
      </c>
      <c r="AA821" s="9">
        <f t="shared" si="188"/>
        <v>-10.135542178553933</v>
      </c>
      <c r="AC821" s="9">
        <v>-11.284646067122409</v>
      </c>
      <c r="AD821" s="9">
        <v>-11.284646067122409</v>
      </c>
      <c r="AE821" s="9">
        <f t="shared" si="189"/>
        <v>-11.284646067122409</v>
      </c>
      <c r="AF821" s="9">
        <f t="shared" ca="1" si="183"/>
        <v>0.14794989605713149</v>
      </c>
    </row>
    <row r="822" spans="1:32">
      <c r="A822" s="6">
        <v>4.5003193412057279</v>
      </c>
      <c r="B822" s="6">
        <v>2.6989353570157388</v>
      </c>
      <c r="C822" s="6">
        <v>3.428027268421618</v>
      </c>
      <c r="D822" s="6">
        <v>1.9485440696555396</v>
      </c>
      <c r="E822" s="6">
        <v>-0.64567912747116696</v>
      </c>
      <c r="F822" s="6">
        <v>3.0597048432861951</v>
      </c>
      <c r="G822" s="6">
        <v>14.468294819725077</v>
      </c>
      <c r="H822" s="6">
        <v>12.067253000597869</v>
      </c>
      <c r="I822" s="40">
        <f>SUMPRODUCT(J822:O822,Results!B$12:G$12)+Results!$E$5*H822-AD822+AE822</f>
        <v>69.15379463456398</v>
      </c>
      <c r="J822" s="9">
        <f>SUMPRODUCT($A822:$F822,Results!$B$15:$G$15)</f>
        <v>12.407209270658617</v>
      </c>
      <c r="K822" s="9">
        <f>SUMPRODUCT($A822:$F822,Results!$B$16:$G$16)</f>
        <v>-20.829382136130857</v>
      </c>
      <c r="L822" s="9">
        <f>SUMPRODUCT($A822:$F822,Results!$B$17:$G$17)</f>
        <v>-3.1272955701785223</v>
      </c>
      <c r="M822" s="9">
        <f>SUMPRODUCT($A822:$F822,Results!$B$18:$G$18)</f>
        <v>-1.3026238741055587</v>
      </c>
      <c r="N822" s="9">
        <f>SUMPRODUCT($A822:$F822,Results!$B$19:$G$19)</f>
        <v>-7.5083833246756084</v>
      </c>
      <c r="O822" s="9">
        <f>SUMPRODUCT($A822:$F822,Results!$B$20:$G$20)</f>
        <v>14.056970062109375</v>
      </c>
      <c r="P822" s="9" cm="1">
        <f t="array" ref="P822">SUMPRODUCT(J822:O822,TRANSPOSE(BQ$20:BQ$25))+$AI$20-$BQ$27</f>
        <v>4.2259032551059121</v>
      </c>
      <c r="Q822" s="27" cm="1">
        <f t="array" ref="Q822">SUMPRODUCT(J822:O822,TRANSPOSE(EX$20:EX$25))+$AI$20-$EX$27</f>
        <v>-3.5824826150565592</v>
      </c>
      <c r="R822" s="9">
        <f>I822-Results!$E$5*H822</f>
        <v>-3.2497233690232292</v>
      </c>
      <c r="S822" s="9" cm="1">
        <f t="array" ref="S822">SUMPRODUCT(J822:O822,TRANSPOSE(AW$28:AW$33))+$AI$20-$AH$26</f>
        <v>14.401362345274457</v>
      </c>
      <c r="T822" s="9">
        <f>SUMPRODUCT(J822:O822,Results!K$9:P$9)</f>
        <v>-2.6515018455562256</v>
      </c>
      <c r="U822" s="9">
        <f>SUMPRODUCT(J822:O822,Results!K$9:P$9)+$AI$20-$AH$31</f>
        <v>-4.233730566629383</v>
      </c>
      <c r="V822" s="9">
        <f t="shared" si="190"/>
        <v>64.92789137945806</v>
      </c>
      <c r="W822" s="9">
        <f t="shared" si="184"/>
        <v>72.736277249620542</v>
      </c>
      <c r="X822" s="9">
        <f t="shared" si="185"/>
        <v>72.403518003587209</v>
      </c>
      <c r="Y822" s="9">
        <f t="shared" si="186"/>
        <v>54.752432289289523</v>
      </c>
      <c r="Z822" s="9">
        <f t="shared" si="187"/>
        <v>36.411571207473848</v>
      </c>
      <c r="AA822" s="9">
        <f t="shared" si="188"/>
        <v>73.38752520119337</v>
      </c>
      <c r="AC822" s="9">
        <v>72.780110290833704</v>
      </c>
      <c r="AD822" s="9">
        <v>72.780110290833704</v>
      </c>
      <c r="AE822" s="9">
        <f t="shared" si="189"/>
        <v>72.780110290833704</v>
      </c>
      <c r="AF822" s="9">
        <f t="shared" ca="1" si="183"/>
        <v>6.4674425246700196E-3</v>
      </c>
    </row>
    <row r="823" spans="1:32">
      <c r="A823" s="6">
        <v>-6.4998664571828533</v>
      </c>
      <c r="B823" s="6">
        <v>2.5057290917102457</v>
      </c>
      <c r="C823" s="6">
        <v>-1.0402384683524373</v>
      </c>
      <c r="D823" s="6">
        <v>2.8351981535105861</v>
      </c>
      <c r="E823" s="6">
        <v>4.3004750579188649</v>
      </c>
      <c r="F823" s="6">
        <v>-2.4608682645708351</v>
      </c>
      <c r="G823" s="6">
        <v>0.40488443727361645</v>
      </c>
      <c r="H823" s="6">
        <v>-1.996157381853592</v>
      </c>
      <c r="I823" s="40">
        <f>SUMPRODUCT(J823:O823,Results!B$12:G$12)+Results!$E$5*H823-AD823+AE823</f>
        <v>31.222773168351321</v>
      </c>
      <c r="J823" s="9">
        <f>SUMPRODUCT($A823:$F823,Results!$B$15:$G$15)</f>
        <v>-15.652112964303367</v>
      </c>
      <c r="K823" s="9">
        <f>SUMPRODUCT($A823:$F823,Results!$B$16:$G$16)</f>
        <v>19.679241806013042</v>
      </c>
      <c r="L823" s="9">
        <f>SUMPRODUCT($A823:$F823,Results!$B$17:$G$17)</f>
        <v>28.31701879581199</v>
      </c>
      <c r="M823" s="9">
        <f>SUMPRODUCT($A823:$F823,Results!$B$18:$G$18)</f>
        <v>2.9459053495211744</v>
      </c>
      <c r="N823" s="9">
        <f>SUMPRODUCT($A823:$F823,Results!$B$19:$G$19)</f>
        <v>-12.514658891818613</v>
      </c>
      <c r="O823" s="9">
        <f>SUMPRODUCT($A823:$F823,Results!$B$20:$G$20)</f>
        <v>-3.2136556813348012</v>
      </c>
      <c r="P823" s="9" cm="1">
        <f t="array" ref="P823">SUMPRODUCT(J823:O823,TRANSPOSE(BQ$20:BQ$25))+$AI$20-$BQ$27</f>
        <v>26.940315230181788</v>
      </c>
      <c r="Q823" s="27" cm="1">
        <f t="array" ref="Q823">SUMPRODUCT(J823:O823,TRANSPOSE(EX$20:EX$25))+$AI$20-$EX$27</f>
        <v>42.147762129015746</v>
      </c>
      <c r="R823" s="9">
        <f>I823-Results!$E$5*H823</f>
        <v>43.199717459472872</v>
      </c>
      <c r="S823" s="9" cm="1">
        <f t="array" ref="S823">SUMPRODUCT(J823:O823,TRANSPOSE(AW$28:AW$33))+$AI$20-$AH$26</f>
        <v>11.938400647779908</v>
      </c>
      <c r="T823" s="9">
        <f>SUMPRODUCT(J823:O823,Results!K$9:P$9)</f>
        <v>44.138405618963404</v>
      </c>
      <c r="U823" s="9">
        <f>SUMPRODUCT(J823:O823,Results!K$9:P$9)+$AI$20-$AH$31</f>
        <v>42.556176897890253</v>
      </c>
      <c r="V823" s="9">
        <f t="shared" si="190"/>
        <v>4.2824579381695322</v>
      </c>
      <c r="W823" s="9">
        <f t="shared" si="184"/>
        <v>-10.924988960664425</v>
      </c>
      <c r="X823" s="9">
        <f t="shared" si="185"/>
        <v>-11.976944291121551</v>
      </c>
      <c r="Y823" s="9">
        <f t="shared" si="186"/>
        <v>19.284372520571413</v>
      </c>
      <c r="Z823" s="9">
        <f t="shared" si="187"/>
        <v>-1.5194502587388108</v>
      </c>
      <c r="AA823" s="9">
        <f t="shared" si="188"/>
        <v>-11.333403729538933</v>
      </c>
      <c r="AC823" s="9">
        <v>-11.037730862097963</v>
      </c>
      <c r="AD823" s="9">
        <v>-11.037730862097963</v>
      </c>
      <c r="AE823" s="9">
        <f t="shared" si="189"/>
        <v>-11.037730862097963</v>
      </c>
      <c r="AF823" s="9">
        <f t="shared" ca="1" si="183"/>
        <v>0.78910407420873296</v>
      </c>
    </row>
    <row r="824" spans="1:32">
      <c r="A824" s="6">
        <v>1.2079031140539276</v>
      </c>
      <c r="B824" s="6">
        <v>-2.6432740990539213E-2</v>
      </c>
      <c r="C824" s="6">
        <v>5.0978852530522287</v>
      </c>
      <c r="D824" s="6">
        <v>2.3905588923855845</v>
      </c>
      <c r="E824" s="6">
        <v>-3.6505058963458246</v>
      </c>
      <c r="F824" s="6">
        <v>5.360624646990038</v>
      </c>
      <c r="G824" s="6">
        <v>4.9573599645697159</v>
      </c>
      <c r="H824" s="6">
        <v>2.5563181454425075</v>
      </c>
      <c r="I824" s="40">
        <f>SUMPRODUCT(J824:O824,Results!B$12:G$12)+Results!$E$5*H824-AD824+AE824</f>
        <v>-32.005572071874212</v>
      </c>
      <c r="J824" s="9">
        <f>SUMPRODUCT($A824:$F824,Results!$B$15:$G$15)</f>
        <v>-1.115634164728613</v>
      </c>
      <c r="K824" s="9">
        <f>SUMPRODUCT($A824:$F824,Results!$B$16:$G$16)</f>
        <v>-10.963776022233567</v>
      </c>
      <c r="L824" s="9">
        <f>SUMPRODUCT($A824:$F824,Results!$B$17:$G$17)</f>
        <v>-5.5855246848004043</v>
      </c>
      <c r="M824" s="9">
        <f>SUMPRODUCT($A824:$F824,Results!$B$18:$G$18)</f>
        <v>-1.1086940222037169</v>
      </c>
      <c r="N824" s="9">
        <f>SUMPRODUCT($A824:$F824,Results!$B$19:$G$19)</f>
        <v>-8.2951763956653171</v>
      </c>
      <c r="O824" s="9">
        <f>SUMPRODUCT($A824:$F824,Results!$B$20:$G$20)</f>
        <v>-5.2564499266542466</v>
      </c>
      <c r="P824" s="9" cm="1">
        <f t="array" ref="P824">SUMPRODUCT(J824:O824,TRANSPOSE(BQ$20:BQ$25))+$AI$20-$BQ$27</f>
        <v>-28.22997041794822</v>
      </c>
      <c r="Q824" s="27" cm="1">
        <f t="array" ref="Q824">SUMPRODUCT(J824:O824,TRANSPOSE(EX$20:EX$25))+$AI$20-$EX$27</f>
        <v>-46.048184060581157</v>
      </c>
      <c r="R824" s="9">
        <f>I824-Results!$E$5*H824</f>
        <v>-47.343480944529261</v>
      </c>
      <c r="S824" s="9" cm="1">
        <f t="array" ref="S824">SUMPRODUCT(J824:O824,TRANSPOSE(AW$28:AW$33))+$AI$20-$AH$26</f>
        <v>-4.3290979023488489</v>
      </c>
      <c r="T824" s="9">
        <f>SUMPRODUCT(J824:O824,Results!K$9:P$9)</f>
        <v>-47.494347173438925</v>
      </c>
      <c r="U824" s="9">
        <f>SUMPRODUCT(J824:O824,Results!K$9:P$9)+$AI$20-$AH$31</f>
        <v>-49.076575894512082</v>
      </c>
      <c r="V824" s="9">
        <f t="shared" si="190"/>
        <v>-3.7756016539259925</v>
      </c>
      <c r="W824" s="9">
        <f t="shared" si="184"/>
        <v>14.042611988706945</v>
      </c>
      <c r="X824" s="9">
        <f t="shared" si="185"/>
        <v>15.337908872655049</v>
      </c>
      <c r="Y824" s="9">
        <f t="shared" si="186"/>
        <v>-27.676474169525363</v>
      </c>
      <c r="Z824" s="9">
        <f t="shared" si="187"/>
        <v>-64.747795498964337</v>
      </c>
      <c r="AA824" s="9">
        <f t="shared" si="188"/>
        <v>17.07100382263787</v>
      </c>
      <c r="AC824" s="9">
        <v>14.157610132054437</v>
      </c>
      <c r="AD824" s="9">
        <v>14.157610132054437</v>
      </c>
      <c r="AE824" s="9">
        <f t="shared" si="189"/>
        <v>14.157610132054437</v>
      </c>
      <c r="AF824" s="9">
        <f t="shared" ca="1" si="183"/>
        <v>0.59485869824516957</v>
      </c>
    </row>
    <row r="825" spans="1:32">
      <c r="A825" s="6">
        <v>-0.24248715938019746</v>
      </c>
      <c r="B825" s="6">
        <v>7.9818936291720108</v>
      </c>
      <c r="C825" s="6">
        <v>4.3149061126615997</v>
      </c>
      <c r="D825" s="6">
        <v>3.7071612099250775</v>
      </c>
      <c r="E825" s="6">
        <v>-1.4285439708626468</v>
      </c>
      <c r="F825" s="6">
        <v>10.461361859829726</v>
      </c>
      <c r="G825" s="6">
        <v>1.213770483598716</v>
      </c>
      <c r="H825" s="6">
        <v>-1.1872713355284925</v>
      </c>
      <c r="I825" s="40">
        <f>SUMPRODUCT(J825:O825,Results!B$12:G$12)+Results!$E$5*H825-AD825+AE825</f>
        <v>-54.789811514473477</v>
      </c>
      <c r="J825" s="9">
        <f>SUMPRODUCT($A825:$F825,Results!$B$15:$G$15)</f>
        <v>-17.329401863281323</v>
      </c>
      <c r="K825" s="9">
        <f>SUMPRODUCT($A825:$F825,Results!$B$16:$G$16)</f>
        <v>-13.077774848614986</v>
      </c>
      <c r="L825" s="9">
        <f>SUMPRODUCT($A825:$F825,Results!$B$17:$G$17)</f>
        <v>21.392440554301803</v>
      </c>
      <c r="M825" s="9">
        <f>SUMPRODUCT($A825:$F825,Results!$B$18:$G$18)</f>
        <v>12.406302778793489</v>
      </c>
      <c r="N825" s="9">
        <f>SUMPRODUCT($A825:$F825,Results!$B$19:$G$19)</f>
        <v>-9.7822550378548669</v>
      </c>
      <c r="O825" s="9">
        <f>SUMPRODUCT($A825:$F825,Results!$B$20:$G$20)</f>
        <v>1.332948654580111</v>
      </c>
      <c r="P825" s="9" cm="1">
        <f t="array" ref="P825">SUMPRODUCT(J825:O825,TRANSPOSE(BQ$20:BQ$25))+$AI$20-$BQ$27</f>
        <v>-17.299983614281402</v>
      </c>
      <c r="Q825" s="27" cm="1">
        <f t="array" ref="Q825">SUMPRODUCT(J825:O825,TRANSPOSE(EX$20:EX$25))+$AI$20-$EX$27</f>
        <v>-45.945008124546447</v>
      </c>
      <c r="R825" s="9">
        <f>I825-Results!$E$5*H825</f>
        <v>-47.66618350130252</v>
      </c>
      <c r="S825" s="9" cm="1">
        <f t="array" ref="S825">SUMPRODUCT(J825:O825,TRANSPOSE(AW$28:AW$33))+$AI$20-$AH$26</f>
        <v>-1.3272418790029761</v>
      </c>
      <c r="T825" s="9">
        <f>SUMPRODUCT(J825:O825,Results!K$9:P$9)</f>
        <v>-45.557552154617248</v>
      </c>
      <c r="U825" s="9">
        <f>SUMPRODUCT(J825:O825,Results!K$9:P$9)+$AI$20-$AH$31</f>
        <v>-47.139780875690406</v>
      </c>
      <c r="V825" s="9">
        <f t="shared" si="190"/>
        <v>-37.489827900192076</v>
      </c>
      <c r="W825" s="9">
        <f t="shared" si="184"/>
        <v>-8.84480338992703</v>
      </c>
      <c r="X825" s="9">
        <f t="shared" si="185"/>
        <v>-7.1236280131709577</v>
      </c>
      <c r="Y825" s="9">
        <f t="shared" si="186"/>
        <v>-53.462569635470501</v>
      </c>
      <c r="Z825" s="9">
        <f t="shared" si="187"/>
        <v>-87.532034941563609</v>
      </c>
      <c r="AA825" s="9">
        <f t="shared" si="188"/>
        <v>-7.6500306387830719</v>
      </c>
      <c r="AC825" s="9">
        <v>-8.685882332312282</v>
      </c>
      <c r="AD825" s="9">
        <v>-8.685882332312282</v>
      </c>
      <c r="AE825" s="9">
        <f t="shared" si="189"/>
        <v>-8.685882332312282</v>
      </c>
      <c r="AF825" s="9">
        <f t="shared" ca="1" si="183"/>
        <v>0.16807754971303712</v>
      </c>
    </row>
    <row r="826" spans="1:32">
      <c r="A826" s="6">
        <v>-0.57070896587014219</v>
      </c>
      <c r="B826" s="6">
        <v>3.4965149602848142</v>
      </c>
      <c r="C826" s="6">
        <v>2.5107253932418483</v>
      </c>
      <c r="D826" s="6">
        <v>0.36148276926606815</v>
      </c>
      <c r="E826" s="6">
        <v>0.50908185623136049</v>
      </c>
      <c r="F826" s="6">
        <v>-0.81422700790872904</v>
      </c>
      <c r="G826" s="6">
        <v>4.6880462752167755</v>
      </c>
      <c r="H826" s="6">
        <v>2.287004456089567</v>
      </c>
      <c r="I826" s="40">
        <f>SUMPRODUCT(J826:O826,Results!B$12:G$12)+Results!$E$5*H826-AD826+AE826</f>
        <v>14.674259636024725</v>
      </c>
      <c r="J826" s="9">
        <f>SUMPRODUCT($A826:$F826,Results!$B$15:$G$15)</f>
        <v>-4.0086169904133095</v>
      </c>
      <c r="K826" s="9">
        <f>SUMPRODUCT($A826:$F826,Results!$B$16:$G$16)</f>
        <v>-4.8784574399024052</v>
      </c>
      <c r="L826" s="9">
        <f>SUMPRODUCT($A826:$F826,Results!$B$17:$G$17)</f>
        <v>5.1452591898738786</v>
      </c>
      <c r="M826" s="9">
        <f>SUMPRODUCT($A826:$F826,Results!$B$18:$G$18)</f>
        <v>-2.8947211875020535</v>
      </c>
      <c r="N826" s="9">
        <f>SUMPRODUCT($A826:$F826,Results!$B$19:$G$19)</f>
        <v>-8.6825637520810535</v>
      </c>
      <c r="O826" s="9">
        <f>SUMPRODUCT($A826:$F826,Results!$B$20:$G$20)</f>
        <v>3.9179758099534308</v>
      </c>
      <c r="P826" s="9" cm="1">
        <f t="array" ref="P826">SUMPRODUCT(J826:O826,TRANSPOSE(BQ$20:BQ$25))+$AI$20-$BQ$27</f>
        <v>-1.6035618702834995</v>
      </c>
      <c r="Q826" s="27" cm="1">
        <f t="array" ref="Q826">SUMPRODUCT(J826:O826,TRANSPOSE(EX$20:EX$25))+$AI$20-$EX$27</f>
        <v>-0.98043656977828419</v>
      </c>
      <c r="R826" s="9">
        <f>I826-Results!$E$5*H826</f>
        <v>0.95223289948732415</v>
      </c>
      <c r="S826" s="9" cm="1">
        <f t="array" ref="S826">SUMPRODUCT(J826:O826,TRANSPOSE(AW$28:AW$33))+$AI$20-$AH$26</f>
        <v>6.7412568518201397</v>
      </c>
      <c r="T826" s="9">
        <f>SUMPRODUCT(J826:O826,Results!K$9:P$9)</f>
        <v>0.94658183944324215</v>
      </c>
      <c r="U826" s="9">
        <f>SUMPRODUCT(J826:O826,Results!K$9:P$9)+$AI$20-$AH$31</f>
        <v>-0.635646881629917</v>
      </c>
      <c r="V826" s="9">
        <f t="shared" si="190"/>
        <v>16.277821506308225</v>
      </c>
      <c r="W826" s="9">
        <f t="shared" si="184"/>
        <v>15.65469620580301</v>
      </c>
      <c r="X826" s="9">
        <f t="shared" si="185"/>
        <v>13.722026736537401</v>
      </c>
      <c r="Y826" s="9">
        <f t="shared" si="186"/>
        <v>7.9330027842045858</v>
      </c>
      <c r="Z826" s="9">
        <f t="shared" si="187"/>
        <v>-18.067963791065406</v>
      </c>
      <c r="AA826" s="9">
        <f t="shared" si="188"/>
        <v>15.309906517654642</v>
      </c>
      <c r="AC826" s="9">
        <v>15.617283244751544</v>
      </c>
      <c r="AD826" s="9">
        <v>15.617283244751544</v>
      </c>
      <c r="AE826" s="9">
        <f t="shared" si="189"/>
        <v>15.617283244751544</v>
      </c>
      <c r="AF826" s="9">
        <f t="shared" ca="1" si="183"/>
        <v>0.80904000298690493</v>
      </c>
    </row>
    <row r="827" spans="1:32">
      <c r="A827" s="6">
        <v>2.7138314760849815</v>
      </c>
      <c r="B827" s="6">
        <v>-0.10949134164613464</v>
      </c>
      <c r="C827" s="6">
        <v>0.71411552384157773</v>
      </c>
      <c r="D827" s="6">
        <v>4.175616934449069</v>
      </c>
      <c r="E827" s="6">
        <v>1.016423843186397</v>
      </c>
      <c r="F827" s="6">
        <v>10.411613741168354</v>
      </c>
      <c r="G827" s="6">
        <v>3.1870274809299755</v>
      </c>
      <c r="H827" s="6">
        <v>0.78598566180276697</v>
      </c>
      <c r="I827" s="40">
        <f>SUMPRODUCT(J827:O827,Results!B$12:G$12)+Results!$E$5*H827-AD827+AE827</f>
        <v>10.812337655361151</v>
      </c>
      <c r="J827" s="9">
        <f>SUMPRODUCT($A827:$F827,Results!$B$15:$G$15)</f>
        <v>14.225505873135454</v>
      </c>
      <c r="K827" s="9">
        <f>SUMPRODUCT($A827:$F827,Results!$B$16:$G$16)</f>
        <v>-7.369252414899468</v>
      </c>
      <c r="L827" s="9">
        <f>SUMPRODUCT($A827:$F827,Results!$B$17:$G$17)</f>
        <v>15.08934863092693</v>
      </c>
      <c r="M827" s="9">
        <f>SUMPRODUCT($A827:$F827,Results!$B$18:$G$18)</f>
        <v>8.8445825284980852</v>
      </c>
      <c r="N827" s="9">
        <f>SUMPRODUCT($A827:$F827,Results!$B$19:$G$19)</f>
        <v>-5.8429334166405047</v>
      </c>
      <c r="O827" s="9">
        <f>SUMPRODUCT($A827:$F827,Results!$B$20:$G$20)</f>
        <v>1.4044334887178866</v>
      </c>
      <c r="P827" s="9" cm="1">
        <f t="array" ref="P827">SUMPRODUCT(J827:O827,TRANSPOSE(BQ$20:BQ$25))+$AI$20-$BQ$27</f>
        <v>24.749284877614237</v>
      </c>
      <c r="Q827" s="27" cm="1">
        <f t="array" ref="Q827">SUMPRODUCT(J827:O827,TRANSPOSE(EX$20:EX$25))+$AI$20-$EX$27</f>
        <v>10.470136872040555</v>
      </c>
      <c r="R827" s="9">
        <f>I827-Results!$E$5*H827</f>
        <v>6.0964236845445496</v>
      </c>
      <c r="S827" s="9" cm="1">
        <f t="array" ref="S827">SUMPRODUCT(J827:O827,TRANSPOSE(AW$28:AW$33))+$AI$20-$AH$26</f>
        <v>16.254678393382186</v>
      </c>
      <c r="T827" s="9">
        <f>SUMPRODUCT(J827:O827,Results!K$9:P$9)</f>
        <v>9.1361350810307087</v>
      </c>
      <c r="U827" s="9">
        <f>SUMPRODUCT(J827:O827,Results!K$9:P$9)+$AI$20-$AH$31</f>
        <v>7.5539063599575513</v>
      </c>
      <c r="V827" s="9">
        <f t="shared" si="190"/>
        <v>-13.936947222253085</v>
      </c>
      <c r="W827" s="9">
        <f t="shared" si="184"/>
        <v>0.342200783320596</v>
      </c>
      <c r="X827" s="9">
        <f t="shared" si="185"/>
        <v>4.7159139708166018</v>
      </c>
      <c r="Y827" s="9">
        <f t="shared" si="186"/>
        <v>-5.4423407380210342</v>
      </c>
      <c r="Z827" s="9">
        <f t="shared" si="187"/>
        <v>-21.92988577172898</v>
      </c>
      <c r="AA827" s="9">
        <f t="shared" si="188"/>
        <v>3.2584312954036001</v>
      </c>
      <c r="AC827" s="9">
        <v>0.48905295255774561</v>
      </c>
      <c r="AD827" s="9">
        <v>0.48905295255774561</v>
      </c>
      <c r="AE827" s="9">
        <f t="shared" si="189"/>
        <v>0.48905295255774561</v>
      </c>
      <c r="AF827" s="9">
        <f t="shared" ca="1" si="183"/>
        <v>0.96697939711199743</v>
      </c>
    </row>
    <row r="828" spans="1:32">
      <c r="A828" s="6">
        <v>1.1161017229244707</v>
      </c>
      <c r="B828" s="6">
        <v>3.4595656443976521</v>
      </c>
      <c r="C828" s="6">
        <v>-1.1756755796682814</v>
      </c>
      <c r="D828" s="6">
        <v>9.3780257658111399</v>
      </c>
      <c r="E828" s="6">
        <v>1.9316971332691608</v>
      </c>
      <c r="F828" s="6">
        <v>2.4407418906106315</v>
      </c>
      <c r="G828" s="6">
        <v>2.4442897429446329</v>
      </c>
      <c r="H828" s="6">
        <v>4.3247923817424372E-2</v>
      </c>
      <c r="I828" s="40">
        <f>SUMPRODUCT(J828:O828,Results!B$12:G$12)+Results!$E$5*H828-AD828+AE828</f>
        <v>37.871785461322851</v>
      </c>
      <c r="J828" s="9">
        <f>SUMPRODUCT($A828:$F828,Results!$B$15:$G$15)</f>
        <v>-3.2857843998028486</v>
      </c>
      <c r="K828" s="9">
        <f>SUMPRODUCT($A828:$F828,Results!$B$16:$G$16)</f>
        <v>-6.8310099995144791</v>
      </c>
      <c r="L828" s="9">
        <f>SUMPRODUCT($A828:$F828,Results!$B$17:$G$17)</f>
        <v>18.931411583722294</v>
      </c>
      <c r="M828" s="9">
        <f>SUMPRODUCT($A828:$F828,Results!$B$18:$G$18)</f>
        <v>15.630206169462998</v>
      </c>
      <c r="N828" s="9">
        <f>SUMPRODUCT($A828:$F828,Results!$B$19:$G$19)</f>
        <v>-8.1011854080619496</v>
      </c>
      <c r="O828" s="9">
        <f>SUMPRODUCT($A828:$F828,Results!$B$20:$G$20)</f>
        <v>26.851785459734991</v>
      </c>
      <c r="P828" s="9" cm="1">
        <f t="array" ref="P828">SUMPRODUCT(J828:O828,TRANSPOSE(BQ$20:BQ$25))+$AI$20-$BQ$27</f>
        <v>33.024486472114155</v>
      </c>
      <c r="Q828" s="27" cm="1">
        <f t="array" ref="Q828">SUMPRODUCT(J828:O828,TRANSPOSE(EX$20:EX$25))+$AI$20-$EX$27</f>
        <v>38.544053163599415</v>
      </c>
      <c r="R828" s="9">
        <f>I828-Results!$E$5*H828</f>
        <v>37.612297918418307</v>
      </c>
      <c r="S828" s="9" cm="1">
        <f t="array" ref="S828">SUMPRODUCT(J828:O828,TRANSPOSE(AW$28:AW$33))+$AI$20-$AH$26</f>
        <v>13.878460539740544</v>
      </c>
      <c r="T828" s="9">
        <f>SUMPRODUCT(J828:O828,Results!K$9:P$9)</f>
        <v>39.000389124987173</v>
      </c>
      <c r="U828" s="9">
        <f>SUMPRODUCT(J828:O828,Results!K$9:P$9)+$AI$20-$AH$31</f>
        <v>37.418160403914015</v>
      </c>
      <c r="V828" s="9">
        <f t="shared" si="190"/>
        <v>4.8472989892086957</v>
      </c>
      <c r="W828" s="9">
        <f t="shared" si="184"/>
        <v>-0.67226770227656374</v>
      </c>
      <c r="X828" s="9">
        <f t="shared" si="185"/>
        <v>0.25948754290454445</v>
      </c>
      <c r="Y828" s="9">
        <f t="shared" si="186"/>
        <v>23.993324921582307</v>
      </c>
      <c r="Z828" s="9">
        <f t="shared" si="187"/>
        <v>5.1295620342327197</v>
      </c>
      <c r="AA828" s="9">
        <f t="shared" si="188"/>
        <v>0.45362505740883563</v>
      </c>
      <c r="AC828" s="9">
        <v>-0.68274351509656839</v>
      </c>
      <c r="AD828" s="9">
        <v>-0.68274351509656839</v>
      </c>
      <c r="AE828" s="9">
        <f t="shared" si="189"/>
        <v>-0.68274351509656839</v>
      </c>
      <c r="AF828" s="9">
        <f t="shared" ca="1" si="183"/>
        <v>0.8646194622915816</v>
      </c>
    </row>
    <row r="829" spans="1:32">
      <c r="A829" s="6">
        <v>6.1860747448159783</v>
      </c>
      <c r="B829" s="6">
        <v>2.9307155069630326</v>
      </c>
      <c r="C829" s="6">
        <v>4.4920305856253382</v>
      </c>
      <c r="D829" s="6">
        <v>1.7907662662102288</v>
      </c>
      <c r="E829" s="6">
        <v>0.82225985027544046</v>
      </c>
      <c r="F829" s="6">
        <v>5.0610703574273899</v>
      </c>
      <c r="G829" s="6">
        <v>3.1630062389267724</v>
      </c>
      <c r="H829" s="6">
        <v>0.76196441979956386</v>
      </c>
      <c r="I829" s="40">
        <f>SUMPRODUCT(J829:O829,Results!B$12:G$12)+Results!$E$5*H829-AD829+AE829</f>
        <v>18.118142448336776</v>
      </c>
      <c r="J829" s="9">
        <f>SUMPRODUCT($A829:$F829,Results!$B$15:$G$15)</f>
        <v>25.540193074829482</v>
      </c>
      <c r="K829" s="9">
        <f>SUMPRODUCT($A829:$F829,Results!$B$16:$G$16)</f>
        <v>-25.993057365131143</v>
      </c>
      <c r="L829" s="9">
        <f>SUMPRODUCT($A829:$F829,Results!$B$17:$G$17)</f>
        <v>0.55198676800067226</v>
      </c>
      <c r="M829" s="9">
        <f>SUMPRODUCT($A829:$F829,Results!$B$18:$G$18)</f>
        <v>-4.445743378201259</v>
      </c>
      <c r="N829" s="9">
        <f>SUMPRODUCT($A829:$F829,Results!$B$19:$G$19)</f>
        <v>-12.891718114445004</v>
      </c>
      <c r="O829" s="9">
        <f>SUMPRODUCT($A829:$F829,Results!$B$20:$G$20)</f>
        <v>15.701211528502999</v>
      </c>
      <c r="P829" s="9" cm="1">
        <f t="array" ref="P829">SUMPRODUCT(J829:O829,TRANSPOSE(BQ$20:BQ$25))+$AI$20-$BQ$27</f>
        <v>24.075625353173386</v>
      </c>
      <c r="Q829" s="27" cm="1">
        <f t="array" ref="Q829">SUMPRODUCT(J829:O829,TRANSPOSE(EX$20:EX$25))+$AI$20-$EX$27</f>
        <v>13.937776862714273</v>
      </c>
      <c r="R829" s="9">
        <f>I829-Results!$E$5*H829</f>
        <v>13.546355929539393</v>
      </c>
      <c r="S829" s="9" cm="1">
        <f t="array" ref="S829">SUMPRODUCT(J829:O829,TRANSPOSE(AW$28:AW$33))+$AI$20-$AH$26</f>
        <v>33.393471026465349</v>
      </c>
      <c r="T829" s="9">
        <f>SUMPRODUCT(J829:O829,Results!K$9:P$9)</f>
        <v>15.25208484093001</v>
      </c>
      <c r="U829" s="9">
        <f>SUMPRODUCT(J829:O829,Results!K$9:P$9)+$AI$20-$AH$31</f>
        <v>13.669856119856853</v>
      </c>
      <c r="V829" s="9">
        <f t="shared" si="190"/>
        <v>-5.9574829048366098</v>
      </c>
      <c r="W829" s="9">
        <f t="shared" si="184"/>
        <v>4.1803655856225035</v>
      </c>
      <c r="X829" s="9">
        <f t="shared" si="185"/>
        <v>4.5717865187973832</v>
      </c>
      <c r="Y829" s="9">
        <f t="shared" si="186"/>
        <v>-15.275328578128573</v>
      </c>
      <c r="Z829" s="9">
        <f t="shared" si="187"/>
        <v>-14.624080978753355</v>
      </c>
      <c r="AA829" s="9">
        <f t="shared" si="188"/>
        <v>4.4482863284799237</v>
      </c>
      <c r="AC829" s="9">
        <v>4.2460888925352052</v>
      </c>
      <c r="AD829" s="9">
        <v>4.2460888925352052</v>
      </c>
      <c r="AE829" s="9">
        <f t="shared" si="189"/>
        <v>4.2460888925352052</v>
      </c>
      <c r="AF829" s="9">
        <f t="shared" ca="1" si="183"/>
        <v>0.36544727421842516</v>
      </c>
    </row>
    <row r="830" spans="1:32">
      <c r="A830" s="6">
        <v>11.377120345793195</v>
      </c>
      <c r="B830" s="6">
        <v>-0.1389276401896278</v>
      </c>
      <c r="C830" s="6">
        <v>-0.10405750746309457</v>
      </c>
      <c r="D830" s="6">
        <v>1.6267071583395603</v>
      </c>
      <c r="E830" s="6">
        <v>6.2299132603940652</v>
      </c>
      <c r="F830" s="6">
        <v>-1.167405866508167</v>
      </c>
      <c r="G830" s="6">
        <v>-2.8234935161412991</v>
      </c>
      <c r="H830" s="6">
        <v>-5.2245353352685076</v>
      </c>
      <c r="I830" s="40">
        <f>SUMPRODUCT(J830:O830,Results!B$12:G$12)+Results!$E$5*H830-AD830+AE830</f>
        <v>80.936079774446426</v>
      </c>
      <c r="J830" s="9">
        <f>SUMPRODUCT($A830:$F830,Results!$B$15:$G$15)</f>
        <v>62.188153978885431</v>
      </c>
      <c r="K830" s="9">
        <f>SUMPRODUCT($A830:$F830,Results!$B$16:$G$16)</f>
        <v>-31.003655530507096</v>
      </c>
      <c r="L830" s="9">
        <f>SUMPRODUCT($A830:$F830,Results!$B$17:$G$17)</f>
        <v>-4.3843024195109548</v>
      </c>
      <c r="M830" s="9">
        <f>SUMPRODUCT($A830:$F830,Results!$B$18:$G$18)</f>
        <v>-10.259087116792578</v>
      </c>
      <c r="N830" s="9">
        <f>SUMPRODUCT($A830:$F830,Results!$B$19:$G$19)</f>
        <v>-10.367009708987053</v>
      </c>
      <c r="O830" s="9">
        <f>SUMPRODUCT($A830:$F830,Results!$B$20:$G$20)</f>
        <v>40.297725043308311</v>
      </c>
      <c r="P830" s="9" cm="1">
        <f t="array" ref="P830">SUMPRODUCT(J830:O830,TRANSPOSE(BQ$20:BQ$25))+$AI$20-$BQ$27</f>
        <v>91.868533045217305</v>
      </c>
      <c r="Q830" s="27" cm="1">
        <f t="array" ref="Q830">SUMPRODUCT(J830:O830,TRANSPOSE(EX$20:EX$25))+$AI$20-$EX$27</f>
        <v>111.36978687531129</v>
      </c>
      <c r="R830" s="9">
        <f>I830-Results!$E$5*H830</f>
        <v>112.28329178605748</v>
      </c>
      <c r="S830" s="9" cm="1">
        <f t="array" ref="S830">SUMPRODUCT(J830:O830,TRANSPOSE(AW$28:AW$33))+$AI$20-$AH$26</f>
        <v>67.938547748479905</v>
      </c>
      <c r="T830" s="9">
        <f>SUMPRODUCT(J830:O830,Results!K$9:P$9)</f>
        <v>114.67737574091258</v>
      </c>
      <c r="U830" s="9">
        <f>SUMPRODUCT(J830:O830,Results!K$9:P$9)+$AI$20-$AH$31</f>
        <v>113.09514701983943</v>
      </c>
      <c r="V830" s="9">
        <f t="shared" si="190"/>
        <v>-10.932453270770878</v>
      </c>
      <c r="W830" s="9">
        <f t="shared" si="184"/>
        <v>-30.433707100864865</v>
      </c>
      <c r="X830" s="9">
        <f t="shared" si="185"/>
        <v>-31.347212011611049</v>
      </c>
      <c r="Y830" s="9">
        <f t="shared" si="186"/>
        <v>12.997532025966521</v>
      </c>
      <c r="Z830" s="9">
        <f t="shared" si="187"/>
        <v>48.193856347356295</v>
      </c>
      <c r="AA830" s="9">
        <f t="shared" si="188"/>
        <v>-32.159067245393004</v>
      </c>
      <c r="AC830" s="9">
        <v>-30.519173912871594</v>
      </c>
      <c r="AD830" s="9">
        <v>-30.519173912871594</v>
      </c>
      <c r="AE830" s="9">
        <f t="shared" si="189"/>
        <v>-30.519173912871594</v>
      </c>
      <c r="AF830" s="9">
        <f t="shared" ca="1" si="183"/>
        <v>0.67575202188955263</v>
      </c>
    </row>
    <row r="831" spans="1:32">
      <c r="A831" s="6">
        <v>1.4495704257608644</v>
      </c>
      <c r="B831" s="6">
        <v>-1.1373106947755176</v>
      </c>
      <c r="C831" s="6">
        <v>0.17545754921792525</v>
      </c>
      <c r="D831" s="6">
        <v>3.2449133951632887</v>
      </c>
      <c r="E831" s="6">
        <v>0.1349828046963272</v>
      </c>
      <c r="F831" s="6">
        <v>0.72367154450302307</v>
      </c>
      <c r="G831" s="6">
        <v>2.7809537004326819</v>
      </c>
      <c r="H831" s="6">
        <v>0.37991188130547338</v>
      </c>
      <c r="I831" s="40">
        <f>SUMPRODUCT(J831:O831,Results!B$12:G$12)+Results!$E$5*H831-AD831+AE831</f>
        <v>16.268575692170696</v>
      </c>
      <c r="J831" s="9">
        <f>SUMPRODUCT($A831:$F831,Results!$B$15:$G$15)</f>
        <v>6.8761342370381895</v>
      </c>
      <c r="K831" s="9">
        <f>SUMPRODUCT($A831:$F831,Results!$B$16:$G$16)</f>
        <v>-3.8435131211081499</v>
      </c>
      <c r="L831" s="9">
        <f>SUMPRODUCT($A831:$F831,Results!$B$17:$G$17)</f>
        <v>-0.15486233031802132</v>
      </c>
      <c r="M831" s="9">
        <f>SUMPRODUCT($A831:$F831,Results!$B$18:$G$18)</f>
        <v>1.7932313544984313</v>
      </c>
      <c r="N831" s="9">
        <f>SUMPRODUCT($A831:$F831,Results!$B$19:$G$19)</f>
        <v>-3.5929823292017034</v>
      </c>
      <c r="O831" s="9">
        <f>SUMPRODUCT($A831:$F831,Results!$B$20:$G$20)</f>
        <v>7.8183674175373525</v>
      </c>
      <c r="P831" s="9" cm="1">
        <f t="array" ref="P831">SUMPRODUCT(J831:O831,TRANSPOSE(BQ$20:BQ$25))+$AI$20-$BQ$27</f>
        <v>10.144436697462403</v>
      </c>
      <c r="Q831" s="27" cm="1">
        <f t="array" ref="Q831">SUMPRODUCT(J831:O831,TRANSPOSE(EX$20:EX$25))+$AI$20-$EX$27</f>
        <v>14.419059827723252</v>
      </c>
      <c r="R831" s="9">
        <f>I831-Results!$E$5*H831</f>
        <v>13.989104404337855</v>
      </c>
      <c r="S831" s="9" cm="1">
        <f t="array" ref="S831">SUMPRODUCT(J831:O831,TRANSPOSE(AW$28:AW$33))+$AI$20-$AH$26</f>
        <v>5.264896766502055</v>
      </c>
      <c r="T831" s="9">
        <f>SUMPRODUCT(J831:O831,Results!K$9:P$9)</f>
        <v>14.206358898774397</v>
      </c>
      <c r="U831" s="9">
        <f>SUMPRODUCT(J831:O831,Results!K$9:P$9)+$AI$20-$AH$31</f>
        <v>12.62413017770124</v>
      </c>
      <c r="V831" s="9">
        <f t="shared" si="190"/>
        <v>6.1241389947082929</v>
      </c>
      <c r="W831" s="9">
        <f t="shared" si="184"/>
        <v>1.8495158644474436</v>
      </c>
      <c r="X831" s="9">
        <f t="shared" si="185"/>
        <v>2.2794712878328411</v>
      </c>
      <c r="Y831" s="9">
        <f t="shared" si="186"/>
        <v>11.003678925668641</v>
      </c>
      <c r="Z831" s="9">
        <f t="shared" si="187"/>
        <v>-16.473647734919435</v>
      </c>
      <c r="AA831" s="9">
        <f t="shared" si="188"/>
        <v>3.6444455144694565</v>
      </c>
      <c r="AC831" s="9">
        <v>1.8453856217920581</v>
      </c>
      <c r="AD831" s="9">
        <v>1.8453856217920581</v>
      </c>
      <c r="AE831" s="9">
        <f t="shared" si="189"/>
        <v>1.8453856217920581</v>
      </c>
      <c r="AF831" s="9">
        <f t="shared" ca="1" si="183"/>
        <v>0.68852017880171257</v>
      </c>
    </row>
    <row r="832" spans="1:32">
      <c r="A832" s="6">
        <v>-0.86234375449426648</v>
      </c>
      <c r="B832" s="6">
        <v>1.3876093810109056</v>
      </c>
      <c r="C832" s="6">
        <v>-1.0489670372965259</v>
      </c>
      <c r="D832" s="6">
        <v>4.9913152123985007</v>
      </c>
      <c r="E832" s="6">
        <v>8.2391501358597168</v>
      </c>
      <c r="F832" s="6">
        <v>4.1765428007635226</v>
      </c>
      <c r="G832" s="6">
        <v>4.4582397102630802</v>
      </c>
      <c r="H832" s="6">
        <v>2.0571978911358717</v>
      </c>
      <c r="I832" s="40">
        <f>SUMPRODUCT(J832:O832,Results!B$12:G$12)+Results!$E$5*H832-AD832+AE832</f>
        <v>110.2442020309709</v>
      </c>
      <c r="J832" s="9">
        <f>SUMPRODUCT($A832:$F832,Results!$B$15:$G$15)</f>
        <v>21.306926812964512</v>
      </c>
      <c r="K832" s="9">
        <f>SUMPRODUCT($A832:$F832,Results!$B$16:$G$16)</f>
        <v>7.0425224690467561</v>
      </c>
      <c r="L832" s="9">
        <f>SUMPRODUCT($A832:$F832,Results!$B$17:$G$17)</f>
        <v>38.609805217257758</v>
      </c>
      <c r="M832" s="9">
        <f>SUMPRODUCT($A832:$F832,Results!$B$18:$G$18)</f>
        <v>2.7909863554128846</v>
      </c>
      <c r="N832" s="9">
        <f>SUMPRODUCT($A832:$F832,Results!$B$19:$G$19)</f>
        <v>-20.373310250582936</v>
      </c>
      <c r="O832" s="9">
        <f>SUMPRODUCT($A832:$F832,Results!$B$20:$G$20)</f>
        <v>7.8248365407247578</v>
      </c>
      <c r="P832" s="9" cm="1">
        <f t="array" ref="P832">SUMPRODUCT(J832:O832,TRANSPOSE(BQ$20:BQ$25))+$AI$20-$BQ$27</f>
        <v>88.390419386957149</v>
      </c>
      <c r="Q832" s="27" cm="1">
        <f t="array" ref="Q832">SUMPRODUCT(J832:O832,TRANSPOSE(EX$20:EX$25))+$AI$20-$EX$27</f>
        <v>100.30388490634866</v>
      </c>
      <c r="R832" s="9">
        <f>I832-Results!$E$5*H832</f>
        <v>97.901014684155669</v>
      </c>
      <c r="S832" s="9" cm="1">
        <f t="array" ref="S832">SUMPRODUCT(J832:O832,TRANSPOSE(AW$28:AW$33))+$AI$20-$AH$26</f>
        <v>56.600214838253919</v>
      </c>
      <c r="T832" s="9">
        <f>SUMPRODUCT(J832:O832,Results!K$9:P$9)</f>
        <v>102.15125275134858</v>
      </c>
      <c r="U832" s="9">
        <f>SUMPRODUCT(J832:O832,Results!K$9:P$9)+$AI$20-$AH$31</f>
        <v>100.56902403027541</v>
      </c>
      <c r="V832" s="9">
        <f t="shared" si="190"/>
        <v>21.853782644013748</v>
      </c>
      <c r="W832" s="9">
        <f t="shared" si="184"/>
        <v>9.9403171246222399</v>
      </c>
      <c r="X832" s="9">
        <f t="shared" si="185"/>
        <v>12.343187346815228</v>
      </c>
      <c r="Y832" s="9">
        <f t="shared" si="186"/>
        <v>53.643987192716978</v>
      </c>
      <c r="Z832" s="9">
        <f t="shared" si="187"/>
        <v>77.501978603880758</v>
      </c>
      <c r="AA832" s="9">
        <f t="shared" si="188"/>
        <v>9.6751780006954817</v>
      </c>
      <c r="AC832" s="9">
        <v>9.9046881349881488</v>
      </c>
      <c r="AD832" s="9">
        <v>9.9046881349881488</v>
      </c>
      <c r="AE832" s="9">
        <f t="shared" si="189"/>
        <v>9.9046881349881488</v>
      </c>
      <c r="AF832" s="9">
        <f t="shared" ca="1" si="183"/>
        <v>0.9737757662211679</v>
      </c>
    </row>
    <row r="833" spans="1:32">
      <c r="A833" s="6">
        <v>-1.7694697327510398</v>
      </c>
      <c r="B833" s="6">
        <v>1.4962269404916158</v>
      </c>
      <c r="C833" s="6">
        <v>-1.7200938966163586</v>
      </c>
      <c r="D833" s="6">
        <v>-3.2968297727496534</v>
      </c>
      <c r="E833" s="6">
        <v>0.85819980346359992</v>
      </c>
      <c r="F833" s="6">
        <v>2.1513559594603162</v>
      </c>
      <c r="G833" s="6">
        <v>0.44402635264254303</v>
      </c>
      <c r="H833" s="6">
        <v>-1.9570154664846655</v>
      </c>
      <c r="I833" s="40">
        <f>SUMPRODUCT(J833:O833,Results!B$12:G$12)+Results!$E$5*H833-AD833+AE833</f>
        <v>-21.968491900571017</v>
      </c>
      <c r="J833" s="9">
        <f>SUMPRODUCT($A833:$F833,Results!$B$15:$G$15)</f>
        <v>-7.2530395080353669</v>
      </c>
      <c r="K833" s="9">
        <f>SUMPRODUCT($A833:$F833,Results!$B$16:$G$16)</f>
        <v>7.1882564500143777</v>
      </c>
      <c r="L833" s="9">
        <f>SUMPRODUCT($A833:$F833,Results!$B$17:$G$17)</f>
        <v>8.5490427640938229</v>
      </c>
      <c r="M833" s="9">
        <f>SUMPRODUCT($A833:$F833,Results!$B$18:$G$18)</f>
        <v>3.3319294641333062</v>
      </c>
      <c r="N833" s="9">
        <f>SUMPRODUCT($A833:$F833,Results!$B$19:$G$19)</f>
        <v>6.5165301333430481</v>
      </c>
      <c r="O833" s="9">
        <f>SUMPRODUCT($A833:$F833,Results!$B$20:$G$20)</f>
        <v>-10.439010290529533</v>
      </c>
      <c r="P833" s="9" cm="1">
        <f t="array" ref="P833">SUMPRODUCT(J833:O833,TRANSPOSE(BQ$20:BQ$25))+$AI$20-$BQ$27</f>
        <v>-8.5023565613096395</v>
      </c>
      <c r="Q833" s="27" cm="1">
        <f t="array" ref="Q833">SUMPRODUCT(J833:O833,TRANSPOSE(EX$20:EX$25))+$AI$20-$EX$27</f>
        <v>-10.371707690138155</v>
      </c>
      <c r="R833" s="9">
        <f>I833-Results!$E$5*H833</f>
        <v>-10.226399101663024</v>
      </c>
      <c r="S833" s="9" cm="1">
        <f t="array" ref="S833">SUMPRODUCT(J833:O833,TRANSPOSE(AW$28:AW$33))+$AI$20-$AH$26</f>
        <v>-14.432493060216949</v>
      </c>
      <c r="T833" s="9">
        <f>SUMPRODUCT(J833:O833,Results!K$9:P$9)</f>
        <v>-9.3044317822183427</v>
      </c>
      <c r="U833" s="9">
        <f>SUMPRODUCT(J833:O833,Results!K$9:P$9)+$AI$20-$AH$31</f>
        <v>-10.886660503291502</v>
      </c>
      <c r="V833" s="9">
        <f t="shared" si="190"/>
        <v>-13.466135339261378</v>
      </c>
      <c r="W833" s="9">
        <f t="shared" si="184"/>
        <v>-11.596784210432862</v>
      </c>
      <c r="X833" s="9">
        <f t="shared" si="185"/>
        <v>-11.742092798907994</v>
      </c>
      <c r="Y833" s="9">
        <f t="shared" si="186"/>
        <v>-7.5359988403540683</v>
      </c>
      <c r="Z833" s="9">
        <f t="shared" si="187"/>
        <v>-54.710715327661148</v>
      </c>
      <c r="AA833" s="9">
        <f t="shared" si="188"/>
        <v>-11.081831397279515</v>
      </c>
      <c r="AC833" s="9">
        <v>-11.58826596083529</v>
      </c>
      <c r="AD833" s="9">
        <v>-11.58826596083529</v>
      </c>
      <c r="AE833" s="9">
        <f t="shared" si="189"/>
        <v>-11.58826596083529</v>
      </c>
      <c r="AF833" s="9">
        <f t="shared" ca="1" si="183"/>
        <v>0.5818982208668052</v>
      </c>
    </row>
    <row r="834" spans="1:32">
      <c r="A834" s="6">
        <v>5.7843322929128105</v>
      </c>
      <c r="B834" s="6">
        <v>2.645595230282725</v>
      </c>
      <c r="C834" s="6">
        <v>-0.34184584095309845</v>
      </c>
      <c r="D834" s="6">
        <v>-0.97825205055573294</v>
      </c>
      <c r="E834" s="6">
        <v>-0.35977497390185936</v>
      </c>
      <c r="F834" s="6">
        <v>6.4121699527126799</v>
      </c>
      <c r="G834" s="6">
        <v>1.2284292869571138</v>
      </c>
      <c r="H834" s="6">
        <v>-1.1726125321700946</v>
      </c>
      <c r="I834" s="40">
        <f>SUMPRODUCT(J834:O834,Results!B$12:G$12)+Results!$E$5*H834-AD834+AE834</f>
        <v>-18.453202241932864</v>
      </c>
      <c r="J834" s="9">
        <f>SUMPRODUCT($A834:$F834,Results!$B$15:$G$15)</f>
        <v>13.550917415373618</v>
      </c>
      <c r="K834" s="9">
        <f>SUMPRODUCT($A834:$F834,Results!$B$16:$G$16)</f>
        <v>-19.26638978574282</v>
      </c>
      <c r="L834" s="9">
        <f>SUMPRODUCT($A834:$F834,Results!$B$17:$G$17)</f>
        <v>-1.7474773811004738</v>
      </c>
      <c r="M834" s="9">
        <f>SUMPRODUCT($A834:$F834,Results!$B$18:$G$18)</f>
        <v>6.2872438851729031</v>
      </c>
      <c r="N834" s="9">
        <f>SUMPRODUCT($A834:$F834,Results!$B$19:$G$19)</f>
        <v>7.6149821452869979</v>
      </c>
      <c r="O834" s="9">
        <f>SUMPRODUCT($A834:$F834,Results!$B$20:$G$20)</f>
        <v>10.869892273090981</v>
      </c>
      <c r="P834" s="9" cm="1">
        <f t="array" ref="P834">SUMPRODUCT(J834:O834,TRANSPOSE(BQ$20:BQ$25))+$AI$20-$BQ$27</f>
        <v>1.6999418282418972</v>
      </c>
      <c r="Q834" s="27" cm="1">
        <f t="array" ref="Q834">SUMPRODUCT(J834:O834,TRANSPOSE(EX$20:EX$25))+$AI$20-$EX$27</f>
        <v>-10.454341678420771</v>
      </c>
      <c r="R834" s="9">
        <f>I834-Results!$E$5*H834</f>
        <v>-11.417527048912296</v>
      </c>
      <c r="S834" s="9" cm="1">
        <f t="array" ref="S834">SUMPRODUCT(J834:O834,TRANSPOSE(AW$28:AW$33))+$AI$20-$AH$26</f>
        <v>-1.5954764141527846</v>
      </c>
      <c r="T834" s="9">
        <f>SUMPRODUCT(J834:O834,Results!K$9:P$9)</f>
        <v>-9.7413922112506981</v>
      </c>
      <c r="U834" s="9">
        <f>SUMPRODUCT(J834:O834,Results!K$9:P$9)+$AI$20-$AH$31</f>
        <v>-11.323620932323855</v>
      </c>
      <c r="V834" s="9">
        <f t="shared" si="190"/>
        <v>-20.153144070174761</v>
      </c>
      <c r="W834" s="9">
        <f t="shared" si="184"/>
        <v>-7.9988605635120926</v>
      </c>
      <c r="X834" s="9">
        <f t="shared" si="185"/>
        <v>-7.0356751930205679</v>
      </c>
      <c r="Y834" s="9">
        <f t="shared" si="186"/>
        <v>-16.857725827780079</v>
      </c>
      <c r="Z834" s="9">
        <f t="shared" si="187"/>
        <v>-51.195425669022995</v>
      </c>
      <c r="AA834" s="9">
        <f t="shared" si="188"/>
        <v>-7.1295813096090086</v>
      </c>
      <c r="AC834" s="9">
        <v>-7.9035342484488922</v>
      </c>
      <c r="AD834" s="9">
        <v>-7.9035342484488922</v>
      </c>
      <c r="AE834" s="9">
        <f t="shared" si="189"/>
        <v>-7.9035342484488922</v>
      </c>
      <c r="AF834" s="9">
        <f t="shared" ref="AF834:AF897" ca="1" si="191">RAND()</f>
        <v>0.88233240114194811</v>
      </c>
    </row>
    <row r="835" spans="1:32">
      <c r="A835" s="6">
        <v>2.882944504633175</v>
      </c>
      <c r="B835" s="6">
        <v>8.1423753202389477</v>
      </c>
      <c r="C835" s="6">
        <v>1.9013314129703383</v>
      </c>
      <c r="D835" s="6">
        <v>0.10588572055667621</v>
      </c>
      <c r="E835" s="6">
        <v>1.1456963672178584</v>
      </c>
      <c r="F835" s="6">
        <v>5.3226564486645414</v>
      </c>
      <c r="G835" s="6">
        <v>-1.102465193347729</v>
      </c>
      <c r="H835" s="6">
        <v>-3.5035070124749375</v>
      </c>
      <c r="I835" s="40">
        <f>SUMPRODUCT(J835:O835,Results!B$12:G$12)+Results!$E$5*H835-AD835+AE835</f>
        <v>-26.80864365185527</v>
      </c>
      <c r="J835" s="9">
        <f>SUMPRODUCT($A835:$F835,Results!$B$15:$G$15)</f>
        <v>-0.23380169761365677</v>
      </c>
      <c r="K835" s="9">
        <f>SUMPRODUCT($A835:$F835,Results!$B$16:$G$16)</f>
        <v>-18.670766324201171</v>
      </c>
      <c r="L835" s="9">
        <f>SUMPRODUCT($A835:$F835,Results!$B$17:$G$17)</f>
        <v>13.680445193171803</v>
      </c>
      <c r="M835" s="9">
        <f>SUMPRODUCT($A835:$F835,Results!$B$18:$G$18)</f>
        <v>6.2024009205924049</v>
      </c>
      <c r="N835" s="9">
        <f>SUMPRODUCT($A835:$F835,Results!$B$19:$G$19)</f>
        <v>-3.8694052024247769</v>
      </c>
      <c r="O835" s="9">
        <f>SUMPRODUCT($A835:$F835,Results!$B$20:$G$20)</f>
        <v>13.814984212780933</v>
      </c>
      <c r="P835" s="9" cm="1">
        <f t="array" ref="P835">SUMPRODUCT(J835:O835,TRANSPOSE(BQ$20:BQ$25))+$AI$20-$BQ$27</f>
        <v>6.4602395780100039</v>
      </c>
      <c r="Q835" s="27" cm="1">
        <f t="array" ref="Q835">SUMPRODUCT(J835:O835,TRANSPOSE(EX$20:EX$25))+$AI$20-$EX$27</f>
        <v>-6.5619303878176147</v>
      </c>
      <c r="R835" s="9">
        <f>I835-Results!$E$5*H835</f>
        <v>-5.7876015770056455</v>
      </c>
      <c r="S835" s="9" cm="1">
        <f t="array" ref="S835">SUMPRODUCT(J835:O835,TRANSPOSE(AW$28:AW$33))+$AI$20-$AH$26</f>
        <v>9.8591282754253058</v>
      </c>
      <c r="T835" s="9">
        <f>SUMPRODUCT(J835:O835,Results!K$9:P$9)</f>
        <v>-3.8207672798720225</v>
      </c>
      <c r="U835" s="9">
        <f>SUMPRODUCT(J835:O835,Results!K$9:P$9)+$AI$20-$AH$31</f>
        <v>-5.4029960009451798</v>
      </c>
      <c r="V835" s="9">
        <f t="shared" si="190"/>
        <v>-33.268883229865274</v>
      </c>
      <c r="W835" s="9">
        <f t="shared" ref="W835:W898" si="192">I835-Q835</f>
        <v>-20.246713264037655</v>
      </c>
      <c r="X835" s="9">
        <f t="shared" ref="X835:X898" si="193">I835-R835</f>
        <v>-21.021042074849625</v>
      </c>
      <c r="Y835" s="9">
        <f t="shared" ref="Y835:Y898" si="194">I835-S835</f>
        <v>-36.667771927280576</v>
      </c>
      <c r="Z835" s="9">
        <f t="shared" ref="Z835:Z898" si="195">I835-$AI$20</f>
        <v>-59.550867078945402</v>
      </c>
      <c r="AA835" s="9">
        <f t="shared" ref="AA835:AA898" si="196">I835-U835</f>
        <v>-21.40564765091009</v>
      </c>
      <c r="AC835" s="9">
        <v>-20.194887131839504</v>
      </c>
      <c r="AD835" s="9">
        <v>-20.194887131839504</v>
      </c>
      <c r="AE835" s="9">
        <f t="shared" ref="AE835:AE898" si="197">AD835</f>
        <v>-20.194887131839504</v>
      </c>
      <c r="AF835" s="9">
        <f t="shared" ca="1" si="191"/>
        <v>1.1869478843192227E-2</v>
      </c>
    </row>
    <row r="836" spans="1:32">
      <c r="A836" s="6">
        <v>1.2776798605448092</v>
      </c>
      <c r="B836" s="6">
        <v>2.0736902648248892</v>
      </c>
      <c r="C836" s="6">
        <v>-1.4464199623460994</v>
      </c>
      <c r="D836" s="6">
        <v>-0.23477582892362231</v>
      </c>
      <c r="E836" s="6">
        <v>1.9357555953656804</v>
      </c>
      <c r="F836" s="6">
        <v>6.4154160849255675</v>
      </c>
      <c r="G836" s="6">
        <v>2.9547864961808483</v>
      </c>
      <c r="H836" s="6">
        <v>0.55374467705363983</v>
      </c>
      <c r="I836" s="40">
        <f>SUMPRODUCT(J836:O836,Results!B$12:G$12)+Results!$E$5*H836-AD836+AE836</f>
        <v>10.874760472854307</v>
      </c>
      <c r="J836" s="9">
        <f>SUMPRODUCT($A836:$F836,Results!$B$15:$G$15)</f>
        <v>5.6296182446160206</v>
      </c>
      <c r="K836" s="9">
        <f>SUMPRODUCT($A836:$F836,Results!$B$16:$G$16)</f>
        <v>-2.3510331425170383</v>
      </c>
      <c r="L836" s="9">
        <f>SUMPRODUCT($A836:$F836,Results!$B$17:$G$17)</f>
        <v>14.650418429896035</v>
      </c>
      <c r="M836" s="9">
        <f>SUMPRODUCT($A836:$F836,Results!$B$18:$G$18)</f>
        <v>7.6819965515362032</v>
      </c>
      <c r="N836" s="9">
        <f>SUMPRODUCT($A836:$F836,Results!$B$19:$G$19)</f>
        <v>2.4723748035880364</v>
      </c>
      <c r="O836" s="9">
        <f>SUMPRODUCT($A836:$F836,Results!$B$20:$G$20)</f>
        <v>-8.4932797697632623E-2</v>
      </c>
      <c r="P836" s="9" cm="1">
        <f t="array" ref="P836">SUMPRODUCT(J836:O836,TRANSPOSE(BQ$20:BQ$25))+$AI$20-$BQ$27</f>
        <v>16.275608504790355</v>
      </c>
      <c r="Q836" s="27" cm="1">
        <f t="array" ref="Q836">SUMPRODUCT(J836:O836,TRANSPOSE(EX$20:EX$25))+$AI$20-$EX$27</f>
        <v>9.3537734336450953</v>
      </c>
      <c r="R836" s="9">
        <f>I836-Results!$E$5*H836</f>
        <v>7.552292410532468</v>
      </c>
      <c r="S836" s="9" cm="1">
        <f t="array" ref="S836">SUMPRODUCT(J836:O836,TRANSPOSE(AW$28:AW$33))+$AI$20-$AH$26</f>
        <v>3.611235798994656</v>
      </c>
      <c r="T836" s="9">
        <f>SUMPRODUCT(J836:O836,Results!K$9:P$9)</f>
        <v>10.021644069962933</v>
      </c>
      <c r="U836" s="9">
        <f>SUMPRODUCT(J836:O836,Results!K$9:P$9)+$AI$20-$AH$31</f>
        <v>8.4394153488897743</v>
      </c>
      <c r="V836" s="9">
        <f t="shared" si="190"/>
        <v>-5.4008480319360483</v>
      </c>
      <c r="W836" s="9">
        <f t="shared" si="192"/>
        <v>1.5209870392092117</v>
      </c>
      <c r="X836" s="9">
        <f t="shared" si="193"/>
        <v>3.322468062321839</v>
      </c>
      <c r="Y836" s="9">
        <f t="shared" si="194"/>
        <v>7.2635246738596511</v>
      </c>
      <c r="Z836" s="9">
        <f t="shared" si="195"/>
        <v>-21.867462954235826</v>
      </c>
      <c r="AA836" s="9">
        <f t="shared" si="196"/>
        <v>2.4353451239645327</v>
      </c>
      <c r="AC836" s="9">
        <v>1.5886998031653565</v>
      </c>
      <c r="AD836" s="9">
        <v>1.5886998031653565</v>
      </c>
      <c r="AE836" s="9">
        <f t="shared" si="197"/>
        <v>1.5886998031653565</v>
      </c>
      <c r="AF836" s="9">
        <f t="shared" ca="1" si="191"/>
        <v>0.90584316330181636</v>
      </c>
    </row>
    <row r="837" spans="1:32">
      <c r="A837" s="6">
        <v>-2.0783962361482957</v>
      </c>
      <c r="B837" s="6">
        <v>-1.2524801644312324</v>
      </c>
      <c r="C837" s="6">
        <v>4.3667415846539681</v>
      </c>
      <c r="D837" s="6">
        <v>4.3868452674041434</v>
      </c>
      <c r="E837" s="6">
        <v>4.4736579046103699</v>
      </c>
      <c r="F837" s="6">
        <v>3.4583062754370886</v>
      </c>
      <c r="G837" s="6">
        <v>1.9697728025243229</v>
      </c>
      <c r="H837" s="6">
        <v>-0.43126901660288564</v>
      </c>
      <c r="I837" s="40">
        <f>SUMPRODUCT(J837:O837,Results!B$12:G$12)+Results!$E$5*H837-AD837+AE837</f>
        <v>51.667270969866053</v>
      </c>
      <c r="J837" s="9">
        <f>SUMPRODUCT($A837:$F837,Results!$B$15:$G$15)</f>
        <v>18.499854586327469</v>
      </c>
      <c r="K837" s="9">
        <f>SUMPRODUCT($A837:$F837,Results!$B$16:$G$16)</f>
        <v>5.7820688251521331</v>
      </c>
      <c r="L837" s="9">
        <f>SUMPRODUCT($A837:$F837,Results!$B$17:$G$17)</f>
        <v>23.732617133174035</v>
      </c>
      <c r="M837" s="9">
        <f>SUMPRODUCT($A837:$F837,Results!$B$18:$G$18)</f>
        <v>-8.9503106524211571</v>
      </c>
      <c r="N837" s="9">
        <f>SUMPRODUCT($A837:$F837,Results!$B$19:$G$19)</f>
        <v>-29.403397185833182</v>
      </c>
      <c r="O837" s="9">
        <f>SUMPRODUCT($A837:$F837,Results!$B$20:$G$20)</f>
        <v>-7.0790425603532423</v>
      </c>
      <c r="P837" s="9" cm="1">
        <f t="array" ref="P837">SUMPRODUCT(J837:O837,TRANSPOSE(BQ$20:BQ$25))+$AI$20-$BQ$27</f>
        <v>53.397796240013129</v>
      </c>
      <c r="Q837" s="27" cm="1">
        <f t="array" ref="Q837">SUMPRODUCT(J837:O837,TRANSPOSE(EX$20:EX$25))+$AI$20-$EX$27</f>
        <v>56.357040182123185</v>
      </c>
      <c r="R837" s="9">
        <f>I837-Results!$E$5*H837</f>
        <v>54.254885069483365</v>
      </c>
      <c r="S837" s="9" cm="1">
        <f t="array" ref="S837">SUMPRODUCT(J837:O837,TRANSPOSE(AW$28:AW$33))+$AI$20-$AH$26</f>
        <v>52.280686480802814</v>
      </c>
      <c r="T837" s="9">
        <f>SUMPRODUCT(J837:O837,Results!K$9:P$9)</f>
        <v>56.694552020630248</v>
      </c>
      <c r="U837" s="9">
        <f>SUMPRODUCT(J837:O837,Results!K$9:P$9)+$AI$20-$AH$31</f>
        <v>55.11232329955709</v>
      </c>
      <c r="V837" s="9">
        <f t="shared" si="190"/>
        <v>-1.7305252701470764</v>
      </c>
      <c r="W837" s="9">
        <f t="shared" si="192"/>
        <v>-4.6897692122571328</v>
      </c>
      <c r="X837" s="9">
        <f t="shared" si="193"/>
        <v>-2.587614099617312</v>
      </c>
      <c r="Y837" s="9">
        <f t="shared" si="194"/>
        <v>-0.61341551093676117</v>
      </c>
      <c r="Z837" s="9">
        <f t="shared" si="195"/>
        <v>18.925047542775921</v>
      </c>
      <c r="AA837" s="9">
        <f t="shared" si="196"/>
        <v>-3.4450523296910376</v>
      </c>
      <c r="AC837" s="9">
        <v>-4.6884356965094298</v>
      </c>
      <c r="AD837" s="9">
        <v>-4.6884356965094298</v>
      </c>
      <c r="AE837" s="9">
        <f t="shared" si="197"/>
        <v>-4.6884356965094298</v>
      </c>
      <c r="AF837" s="9">
        <f t="shared" ca="1" si="191"/>
        <v>0.85730753170986695</v>
      </c>
    </row>
    <row r="838" spans="1:32">
      <c r="A838" s="6">
        <v>8.7140171604906591</v>
      </c>
      <c r="B838" s="6">
        <v>-0.57907436658554157</v>
      </c>
      <c r="C838" s="6">
        <v>9.8237865757278922</v>
      </c>
      <c r="D838" s="6">
        <v>-0.12932160966322134</v>
      </c>
      <c r="E838" s="6">
        <v>5.777048303483566</v>
      </c>
      <c r="F838" s="6">
        <v>2.7752019161364547</v>
      </c>
      <c r="G838" s="6">
        <v>-0.81263416748999118</v>
      </c>
      <c r="H838" s="6">
        <v>-3.2136759866171998</v>
      </c>
      <c r="I838" s="40">
        <f>SUMPRODUCT(J838:O838,Results!B$12:G$12)+Results!$E$5*H838-AD838+AE838</f>
        <v>68.122579313383241</v>
      </c>
      <c r="J838" s="9">
        <f>SUMPRODUCT($A838:$F838,Results!$B$15:$G$15)</f>
        <v>71.077340176641442</v>
      </c>
      <c r="K838" s="9">
        <f>SUMPRODUCT($A838:$F838,Results!$B$16:$G$16)</f>
        <v>-31.819245297949916</v>
      </c>
      <c r="L838" s="9">
        <f>SUMPRODUCT($A838:$F838,Results!$B$17:$G$17)</f>
        <v>0.53597985840837747</v>
      </c>
      <c r="M838" s="9">
        <f>SUMPRODUCT($A838:$F838,Results!$B$18:$G$18)</f>
        <v>-31.355960010217341</v>
      </c>
      <c r="N838" s="9">
        <f>SUMPRODUCT($A838:$F838,Results!$B$19:$G$19)</f>
        <v>-39.45005773601806</v>
      </c>
      <c r="O838" s="9">
        <f>SUMPRODUCT($A838:$F838,Results!$B$20:$G$20)</f>
        <v>12.598903412014497</v>
      </c>
      <c r="P838" s="9" cm="1">
        <f t="array" ref="P838">SUMPRODUCT(J838:O838,TRANSPOSE(BQ$20:BQ$25))+$AI$20-$BQ$27</f>
        <v>86.961576542593093</v>
      </c>
      <c r="Q838" s="27" cm="1">
        <f t="array" ref="Q838">SUMPRODUCT(J838:O838,TRANSPOSE(EX$20:EX$25))+$AI$20-$EX$27</f>
        <v>87.481996329819651</v>
      </c>
      <c r="R838" s="9">
        <f>I838-Results!$E$5*H838</f>
        <v>87.404635233086438</v>
      </c>
      <c r="S838" s="9" cm="1">
        <f t="array" ref="S838">SUMPRODUCT(J838:O838,TRANSPOSE(AW$28:AW$33))+$AI$20-$AH$26</f>
        <v>103.08084176391772</v>
      </c>
      <c r="T838" s="9">
        <f>SUMPRODUCT(J838:O838,Results!K$9:P$9)</f>
        <v>90.400876247089798</v>
      </c>
      <c r="U838" s="9">
        <f>SUMPRODUCT(J838:O838,Results!K$9:P$9)+$AI$20-$AH$31</f>
        <v>88.818647526016633</v>
      </c>
      <c r="V838" s="9">
        <f t="shared" si="190"/>
        <v>-18.838997229209852</v>
      </c>
      <c r="W838" s="9">
        <f t="shared" si="192"/>
        <v>-19.35941701643641</v>
      </c>
      <c r="X838" s="9">
        <f t="shared" si="193"/>
        <v>-19.282055919703197</v>
      </c>
      <c r="Y838" s="9">
        <f t="shared" si="194"/>
        <v>-34.958262450534477</v>
      </c>
      <c r="Z838" s="9">
        <f t="shared" si="195"/>
        <v>35.38035588629311</v>
      </c>
      <c r="AA838" s="9">
        <f t="shared" si="196"/>
        <v>-20.696068212633392</v>
      </c>
      <c r="AC838" s="9">
        <v>-19.360263289752439</v>
      </c>
      <c r="AD838" s="9">
        <v>-19.360263289752439</v>
      </c>
      <c r="AE838" s="9">
        <f t="shared" si="197"/>
        <v>-19.360263289752439</v>
      </c>
      <c r="AF838" s="9">
        <f t="shared" ca="1" si="191"/>
        <v>6.4581343637484245E-3</v>
      </c>
    </row>
    <row r="839" spans="1:32">
      <c r="A839" s="6">
        <v>3.6926278445285865</v>
      </c>
      <c r="B839" s="6">
        <v>1.1677994398736615</v>
      </c>
      <c r="C839" s="6">
        <v>6.2509017701413949</v>
      </c>
      <c r="D839" s="6">
        <v>0.3541802416599078</v>
      </c>
      <c r="E839" s="6">
        <v>1.074779551248678</v>
      </c>
      <c r="F839" s="6">
        <v>-0.14201793814899236</v>
      </c>
      <c r="G839" s="6">
        <v>-3.0986286358517914</v>
      </c>
      <c r="H839" s="6">
        <v>-5.4996704549790003</v>
      </c>
      <c r="I839" s="40">
        <f>SUMPRODUCT(J839:O839,Results!B$12:G$12)+Results!$E$5*H839-AD839+AE839</f>
        <v>-11.172513133350261</v>
      </c>
      <c r="J839" s="9">
        <f>SUMPRODUCT($A839:$F839,Results!$B$15:$G$15)</f>
        <v>24.887494946902173</v>
      </c>
      <c r="K839" s="9">
        <f>SUMPRODUCT($A839:$F839,Results!$B$16:$G$16)</f>
        <v>-18.554714125881091</v>
      </c>
      <c r="L839" s="9">
        <f>SUMPRODUCT($A839:$F839,Results!$B$17:$G$17)</f>
        <v>-4.4035171417015473</v>
      </c>
      <c r="M839" s="9">
        <f>SUMPRODUCT($A839:$F839,Results!$B$18:$G$18)</f>
        <v>-15.630177147573571</v>
      </c>
      <c r="N839" s="9">
        <f>SUMPRODUCT($A839:$F839,Results!$B$19:$G$19)</f>
        <v>-20.159716667837763</v>
      </c>
      <c r="O839" s="9">
        <f>SUMPRODUCT($A839:$F839,Results!$B$20:$G$20)</f>
        <v>7.9780322680274498</v>
      </c>
      <c r="P839" s="9" cm="1">
        <f t="array" ref="P839">SUMPRODUCT(J839:O839,TRANSPOSE(BQ$20:BQ$25))+$AI$20-$BQ$27</f>
        <v>21.055419226820042</v>
      </c>
      <c r="Q839" s="27" cm="1">
        <f t="array" ref="Q839">SUMPRODUCT(J839:O839,TRANSPOSE(EX$20:EX$25))+$AI$20-$EX$27</f>
        <v>20.355939758236062</v>
      </c>
      <c r="R839" s="9">
        <f>I839-Results!$E$5*H839</f>
        <v>21.825509596523741</v>
      </c>
      <c r="S839" s="9" cm="1">
        <f t="array" ref="S839">SUMPRODUCT(J839:O839,TRANSPOSE(AW$28:AW$33))+$AI$20-$AH$26</f>
        <v>39.227519746530916</v>
      </c>
      <c r="T839" s="9">
        <f>SUMPRODUCT(J839:O839,Results!K$9:P$9)</f>
        <v>22.210947232377674</v>
      </c>
      <c r="U839" s="9">
        <f>SUMPRODUCT(J839:O839,Results!K$9:P$9)+$AI$20-$AH$31</f>
        <v>20.628718511304513</v>
      </c>
      <c r="V839" s="9">
        <f t="shared" si="190"/>
        <v>-32.2279323601703</v>
      </c>
      <c r="W839" s="9">
        <f t="shared" si="192"/>
        <v>-31.528452891586323</v>
      </c>
      <c r="X839" s="9">
        <f t="shared" si="193"/>
        <v>-32.998022729874002</v>
      </c>
      <c r="Y839" s="9">
        <f t="shared" si="194"/>
        <v>-50.400032879881181</v>
      </c>
      <c r="Z839" s="9">
        <f t="shared" si="195"/>
        <v>-43.914736560440389</v>
      </c>
      <c r="AA839" s="9">
        <f t="shared" si="196"/>
        <v>-31.801231644654774</v>
      </c>
      <c r="AC839" s="9">
        <v>-31.54617421234212</v>
      </c>
      <c r="AD839" s="9">
        <v>-31.54617421234212</v>
      </c>
      <c r="AE839" s="9">
        <f t="shared" si="197"/>
        <v>-31.54617421234212</v>
      </c>
      <c r="AF839" s="9">
        <f t="shared" ca="1" si="191"/>
        <v>0.88869862339956518</v>
      </c>
    </row>
    <row r="840" spans="1:32">
      <c r="A840" s="6">
        <v>2.7324686579365252</v>
      </c>
      <c r="B840" s="6">
        <v>1.049257328055677</v>
      </c>
      <c r="C840" s="6">
        <v>-0.65489662586444841</v>
      </c>
      <c r="D840" s="6">
        <v>1.2802764074334105</v>
      </c>
      <c r="E840" s="6">
        <v>0.2507276633178519</v>
      </c>
      <c r="F840" s="6">
        <v>5.082970711296908</v>
      </c>
      <c r="G840" s="6">
        <v>-3.5649781908981142</v>
      </c>
      <c r="H840" s="6">
        <v>-5.9660200100253231</v>
      </c>
      <c r="I840" s="40">
        <f>SUMPRODUCT(J840:O840,Results!B$12:G$12)+Results!$E$5*H840-AD840+AE840</f>
        <v>-36.100283481861808</v>
      </c>
      <c r="J840" s="9">
        <f>SUMPRODUCT($A840:$F840,Results!$B$15:$G$15)</f>
        <v>7.0127841325767193</v>
      </c>
      <c r="K840" s="9">
        <f>SUMPRODUCT($A840:$F840,Results!$B$16:$G$16)</f>
        <v>-8.1291852535827474</v>
      </c>
      <c r="L840" s="9">
        <f>SUMPRODUCT($A840:$F840,Results!$B$17:$G$17)</f>
        <v>4.6316875219065459</v>
      </c>
      <c r="M840" s="9">
        <f>SUMPRODUCT($A840:$F840,Results!$B$18:$G$18)</f>
        <v>6.8899417650868209</v>
      </c>
      <c r="N840" s="9">
        <f>SUMPRODUCT($A840:$F840,Results!$B$19:$G$19)</f>
        <v>2.6706617316899957</v>
      </c>
      <c r="O840" s="9">
        <f>SUMPRODUCT($A840:$F840,Results!$B$20:$G$20)</f>
        <v>6.1041504160777365</v>
      </c>
      <c r="P840" s="9" cm="1">
        <f t="array" ref="P840">SUMPRODUCT(J840:O840,TRANSPOSE(BQ$20:BQ$25))+$AI$20-$BQ$27</f>
        <v>7.2288191251336471</v>
      </c>
      <c r="Q840" s="27" cm="1">
        <f t="array" ref="Q840">SUMPRODUCT(J840:O840,TRANSPOSE(EX$20:EX$25))+$AI$20-$EX$27</f>
        <v>1.1079374600219936</v>
      </c>
      <c r="R840" s="9">
        <f>I840-Results!$E$5*H840</f>
        <v>-0.30416342170987321</v>
      </c>
      <c r="S840" s="9" cm="1">
        <f t="array" ref="S840">SUMPRODUCT(J840:O840,TRANSPOSE(AW$28:AW$33))+$AI$20-$AH$26</f>
        <v>-4.8214540204867262E-3</v>
      </c>
      <c r="T840" s="9">
        <f>SUMPRODUCT(J840:O840,Results!K$9:P$9)</f>
        <v>1.1594435946369916</v>
      </c>
      <c r="U840" s="9">
        <f>SUMPRODUCT(J840:O840,Results!K$9:P$9)+$AI$20-$AH$31</f>
        <v>-0.4227851264361675</v>
      </c>
      <c r="V840" s="9">
        <f t="shared" si="190"/>
        <v>-43.329102606995455</v>
      </c>
      <c r="W840" s="9">
        <f t="shared" si="192"/>
        <v>-37.208220941883802</v>
      </c>
      <c r="X840" s="9">
        <f t="shared" si="193"/>
        <v>-35.796120060151935</v>
      </c>
      <c r="Y840" s="9">
        <f t="shared" si="194"/>
        <v>-36.095462027841322</v>
      </c>
      <c r="Z840" s="9">
        <f t="shared" si="195"/>
        <v>-68.842506908951947</v>
      </c>
      <c r="AA840" s="9">
        <f t="shared" si="196"/>
        <v>-35.677498355425641</v>
      </c>
      <c r="AC840" s="9">
        <v>-37.143430577198124</v>
      </c>
      <c r="AD840" s="9">
        <v>-37.143430577198124</v>
      </c>
      <c r="AE840" s="9">
        <f t="shared" si="197"/>
        <v>-37.143430577198124</v>
      </c>
      <c r="AF840" s="9">
        <f t="shared" ca="1" si="191"/>
        <v>0.54481313680057286</v>
      </c>
    </row>
    <row r="841" spans="1:32">
      <c r="A841" s="6">
        <v>5.0354848738984375</v>
      </c>
      <c r="B841" s="6">
        <v>5.2245891763543515</v>
      </c>
      <c r="C841" s="6">
        <v>3.9972296786785813</v>
      </c>
      <c r="D841" s="6">
        <v>0.62199949461611537</v>
      </c>
      <c r="E841" s="6">
        <v>-0.1028846689351426</v>
      </c>
      <c r="F841" s="6">
        <v>0.4895012718877505</v>
      </c>
      <c r="G841" s="6">
        <v>0.59832251961368621</v>
      </c>
      <c r="H841" s="6">
        <v>-1.8027192995135222</v>
      </c>
      <c r="I841" s="40">
        <f>SUMPRODUCT(J841:O841,Results!B$12:G$12)+Results!$E$5*H841-AD841+AE841</f>
        <v>-8.2047857792028669</v>
      </c>
      <c r="J841" s="9">
        <f>SUMPRODUCT($A841:$F841,Results!$B$15:$G$15)</f>
        <v>11.807942863847796</v>
      </c>
      <c r="K841" s="9">
        <f>SUMPRODUCT($A841:$F841,Results!$B$16:$G$16)</f>
        <v>-25.812238944706763</v>
      </c>
      <c r="L841" s="9">
        <f>SUMPRODUCT($A841:$F841,Results!$B$17:$G$17)</f>
        <v>-4.513426738059521</v>
      </c>
      <c r="M841" s="9">
        <f>SUMPRODUCT($A841:$F841,Results!$B$18:$G$18)</f>
        <v>-4.2505549305139159</v>
      </c>
      <c r="N841" s="9">
        <f>SUMPRODUCT($A841:$F841,Results!$B$19:$G$19)</f>
        <v>-8.5551688486685826</v>
      </c>
      <c r="O841" s="9">
        <f>SUMPRODUCT($A841:$F841,Results!$B$20:$G$20)</f>
        <v>20.484168325705625</v>
      </c>
      <c r="P841" s="9" cm="1">
        <f t="array" ref="P841">SUMPRODUCT(J841:O841,TRANSPOSE(BQ$20:BQ$25))+$AI$20-$BQ$27</f>
        <v>4.8597034989714771</v>
      </c>
      <c r="Q841" s="27" cm="1">
        <f t="array" ref="Q841">SUMPRODUCT(J841:O841,TRANSPOSE(EX$20:EX$25))+$AI$20-$EX$27</f>
        <v>0.25973066163219016</v>
      </c>
      <c r="R841" s="9">
        <f>I841-Results!$E$5*H841</f>
        <v>2.6115300178782661</v>
      </c>
      <c r="S841" s="9" cm="1">
        <f t="array" ref="S841">SUMPRODUCT(J841:O841,TRANSPOSE(AW$28:AW$33))+$AI$20-$AH$26</f>
        <v>18.216608626131652</v>
      </c>
      <c r="T841" s="9">
        <f>SUMPRODUCT(J841:O841,Results!K$9:P$9)</f>
        <v>2.8310654659495853</v>
      </c>
      <c r="U841" s="9">
        <f>SUMPRODUCT(J841:O841,Results!K$9:P$9)+$AI$20-$AH$31</f>
        <v>1.2488367448764279</v>
      </c>
      <c r="V841" s="9">
        <f t="shared" si="190"/>
        <v>-13.064489278174344</v>
      </c>
      <c r="W841" s="9">
        <f t="shared" si="192"/>
        <v>-8.4645164408350571</v>
      </c>
      <c r="X841" s="9">
        <f t="shared" si="193"/>
        <v>-10.816315797081133</v>
      </c>
      <c r="Y841" s="9">
        <f t="shared" si="194"/>
        <v>-26.421394405334517</v>
      </c>
      <c r="Z841" s="9">
        <f t="shared" si="195"/>
        <v>-40.947009206292996</v>
      </c>
      <c r="AA841" s="9">
        <f t="shared" si="196"/>
        <v>-9.4536225240792948</v>
      </c>
      <c r="AC841" s="9">
        <v>-8.4705370549562833</v>
      </c>
      <c r="AD841" s="9">
        <v>-8.4705370549562833</v>
      </c>
      <c r="AE841" s="9">
        <f t="shared" si="197"/>
        <v>-8.4705370549562833</v>
      </c>
      <c r="AF841" s="9">
        <f t="shared" ca="1" si="191"/>
        <v>0.69978849473682725</v>
      </c>
    </row>
    <row r="842" spans="1:32">
      <c r="A842" s="6">
        <v>7.0145129521947398</v>
      </c>
      <c r="B842" s="6">
        <v>4.6636814047210757</v>
      </c>
      <c r="C842" s="6">
        <v>8.6460136884100791</v>
      </c>
      <c r="D842" s="6">
        <v>5.9602238254414219</v>
      </c>
      <c r="E842" s="6">
        <v>-1.3640219531956408</v>
      </c>
      <c r="F842" s="6">
        <v>7.6681195273529106</v>
      </c>
      <c r="G842" s="6">
        <v>-4.4331908751092799</v>
      </c>
      <c r="H842" s="6">
        <v>-6.8342326942364888</v>
      </c>
      <c r="I842" s="40">
        <f>SUMPRODUCT(J842:O842,Results!B$12:G$12)+Results!$E$5*H842-AD842+AE842</f>
        <v>-50.578446505863198</v>
      </c>
      <c r="J842" s="9">
        <f>SUMPRODUCT($A842:$F842,Results!$B$15:$G$15)</f>
        <v>21.622754623994556</v>
      </c>
      <c r="K842" s="9">
        <f>SUMPRODUCT($A842:$F842,Results!$B$16:$G$16)</f>
        <v>-36.856460555456621</v>
      </c>
      <c r="L842" s="9">
        <f>SUMPRODUCT($A842:$F842,Results!$B$17:$G$17)</f>
        <v>9.9188008786457615E-2</v>
      </c>
      <c r="M842" s="9">
        <f>SUMPRODUCT($A842:$F842,Results!$B$18:$G$18)</f>
        <v>-3.4430116867531586</v>
      </c>
      <c r="N842" s="9">
        <f>SUMPRODUCT($A842:$F842,Results!$B$19:$G$19)</f>
        <v>-23.480532102906626</v>
      </c>
      <c r="O842" s="9">
        <f>SUMPRODUCT($A842:$F842,Results!$B$20:$G$20)</f>
        <v>21.258814145651165</v>
      </c>
      <c r="P842" s="9" cm="1">
        <f t="array" ref="P842">SUMPRODUCT(J842:O842,TRANSPOSE(BQ$20:BQ$25))+$AI$20-$BQ$27</f>
        <v>13.240769935494939</v>
      </c>
      <c r="Q842" s="27" cm="1">
        <f t="array" ref="Q842">SUMPRODUCT(J842:O842,TRANSPOSE(EX$20:EX$25))+$AI$20-$EX$27</f>
        <v>-8.5789305595826235</v>
      </c>
      <c r="R842" s="9">
        <f>I842-Results!$E$5*H842</f>
        <v>-9.5730503404442686</v>
      </c>
      <c r="S842" s="9" cm="1">
        <f t="array" ref="S842">SUMPRODUCT(J842:O842,TRANSPOSE(AW$28:AW$33))+$AI$20-$AH$26</f>
        <v>39.745180929594554</v>
      </c>
      <c r="T842" s="9">
        <f>SUMPRODUCT(J842:O842,Results!K$9:P$9)</f>
        <v>-8.1219168491427283</v>
      </c>
      <c r="U842" s="9">
        <f>SUMPRODUCT(J842:O842,Results!K$9:P$9)+$AI$20-$AH$31</f>
        <v>-9.7041455702158856</v>
      </c>
      <c r="V842" s="9">
        <f t="shared" si="190"/>
        <v>-63.819216441358137</v>
      </c>
      <c r="W842" s="9">
        <f t="shared" si="192"/>
        <v>-41.999515946280574</v>
      </c>
      <c r="X842" s="9">
        <f t="shared" si="193"/>
        <v>-41.005396165418929</v>
      </c>
      <c r="Y842" s="9">
        <f t="shared" si="194"/>
        <v>-90.323627435457752</v>
      </c>
      <c r="Z842" s="9">
        <f t="shared" si="195"/>
        <v>-83.320669932953336</v>
      </c>
      <c r="AA842" s="9">
        <f t="shared" si="196"/>
        <v>-40.874300935647312</v>
      </c>
      <c r="AC842" s="9">
        <v>-41.870246464777317</v>
      </c>
      <c r="AD842" s="9">
        <v>-41.870246464777317</v>
      </c>
      <c r="AE842" s="9">
        <f t="shared" si="197"/>
        <v>-41.870246464777317</v>
      </c>
      <c r="AF842" s="9">
        <f t="shared" ca="1" si="191"/>
        <v>0.22989889489912885</v>
      </c>
    </row>
    <row r="843" spans="1:32">
      <c r="A843" s="6">
        <v>1.682013886116382</v>
      </c>
      <c r="B843" s="6">
        <v>-0.2513119963397924</v>
      </c>
      <c r="C843" s="6">
        <v>1.1317879343034176</v>
      </c>
      <c r="D843" s="6">
        <v>9.5324693802520191</v>
      </c>
      <c r="E843" s="6">
        <v>-0.31174422861999485</v>
      </c>
      <c r="F843" s="6">
        <v>0.90129842556214201</v>
      </c>
      <c r="G843" s="6">
        <v>1.4024033467939132</v>
      </c>
      <c r="H843" s="6">
        <v>-0.99863847233329528</v>
      </c>
      <c r="I843" s="40">
        <f>SUMPRODUCT(J843:O843,Results!B$12:G$12)+Results!$E$5*H843-AD843+AE843</f>
        <v>16.819187984187614</v>
      </c>
      <c r="J843" s="9">
        <f>SUMPRODUCT($A843:$F843,Results!$B$15:$G$15)</f>
        <v>2.3749265370346082</v>
      </c>
      <c r="K843" s="9">
        <f>SUMPRODUCT($A843:$F843,Results!$B$16:$G$16)</f>
        <v>-8.3811892217181505</v>
      </c>
      <c r="L843" s="9">
        <f>SUMPRODUCT($A843:$F843,Results!$B$17:$G$17)</f>
        <v>4.2022772354185607</v>
      </c>
      <c r="M843" s="9">
        <f>SUMPRODUCT($A843:$F843,Results!$B$18:$G$18)</f>
        <v>7.7873845877180683</v>
      </c>
      <c r="N843" s="9">
        <f>SUMPRODUCT($A843:$F843,Results!$B$19:$G$19)</f>
        <v>-11.31719837650404</v>
      </c>
      <c r="O843" s="9">
        <f>SUMPRODUCT($A843:$F843,Results!$B$20:$G$20)</f>
        <v>21.601444502852889</v>
      </c>
      <c r="P843" s="9" cm="1">
        <f t="array" ref="P843">SUMPRODUCT(J843:O843,TRANSPOSE(BQ$20:BQ$25))+$AI$20-$BQ$27</f>
        <v>18.42262488494849</v>
      </c>
      <c r="Q843" s="27" cm="1">
        <f t="array" ref="Q843">SUMPRODUCT(J843:O843,TRANSPOSE(EX$20:EX$25))+$AI$20-$EX$27</f>
        <v>23.749466774809093</v>
      </c>
      <c r="R843" s="9">
        <f>I843-Results!$E$5*H843</f>
        <v>22.811018818187385</v>
      </c>
      <c r="S843" s="9" cm="1">
        <f t="array" ref="S843">SUMPRODUCT(J843:O843,TRANSPOSE(AW$28:AW$33))+$AI$20-$AH$26</f>
        <v>12.62283222065566</v>
      </c>
      <c r="T843" s="9">
        <f>SUMPRODUCT(J843:O843,Results!K$9:P$9)</f>
        <v>22.844094988335513</v>
      </c>
      <c r="U843" s="9">
        <f>SUMPRODUCT(J843:O843,Results!K$9:P$9)+$AI$20-$AH$31</f>
        <v>21.261866267262356</v>
      </c>
      <c r="V843" s="9">
        <f t="shared" si="190"/>
        <v>-1.603436900760876</v>
      </c>
      <c r="W843" s="9">
        <f t="shared" si="192"/>
        <v>-6.9302787906214789</v>
      </c>
      <c r="X843" s="9">
        <f t="shared" si="193"/>
        <v>-5.9918308339997708</v>
      </c>
      <c r="Y843" s="9">
        <f t="shared" si="194"/>
        <v>4.1963557635319546</v>
      </c>
      <c r="Z843" s="9">
        <f t="shared" si="195"/>
        <v>-15.923035442902517</v>
      </c>
      <c r="AA843" s="9">
        <f t="shared" si="196"/>
        <v>-4.4426782830747413</v>
      </c>
      <c r="AC843" s="9">
        <v>-6.9337688309204708</v>
      </c>
      <c r="AD843" s="9">
        <v>-6.9337688309204708</v>
      </c>
      <c r="AE843" s="9">
        <f t="shared" si="197"/>
        <v>-6.9337688309204708</v>
      </c>
      <c r="AF843" s="9">
        <f t="shared" ca="1" si="191"/>
        <v>8.0623524382322787E-3</v>
      </c>
    </row>
    <row r="844" spans="1:32">
      <c r="A844" s="6">
        <v>1.4443572138431984</v>
      </c>
      <c r="B844" s="6">
        <v>5.3438494323215062</v>
      </c>
      <c r="C844" s="6">
        <v>-2.1355054676648453</v>
      </c>
      <c r="D844" s="6">
        <v>1.6489284222815781</v>
      </c>
      <c r="E844" s="6">
        <v>-0.58412699767788889</v>
      </c>
      <c r="F844" s="6">
        <v>0.55191187130257724</v>
      </c>
      <c r="G844" s="6">
        <v>6.1101331595902701</v>
      </c>
      <c r="H844" s="6">
        <v>3.7090913404630617</v>
      </c>
      <c r="I844" s="40">
        <f>SUMPRODUCT(J844:O844,Results!B$12:G$12)+Results!$E$5*H844-AD844+AE844</f>
        <v>11.722033031901784</v>
      </c>
      <c r="J844" s="9">
        <f>SUMPRODUCT($A844:$F844,Results!$B$15:$G$15)</f>
        <v>-13.953997578518974</v>
      </c>
      <c r="K844" s="9">
        <f>SUMPRODUCT($A844:$F844,Results!$B$16:$G$16)</f>
        <v>-9.1652194659745216</v>
      </c>
      <c r="L844" s="9">
        <f>SUMPRODUCT($A844:$F844,Results!$B$17:$G$17)</f>
        <v>3.938356979304718</v>
      </c>
      <c r="M844" s="9">
        <f>SUMPRODUCT($A844:$F844,Results!$B$18:$G$18)</f>
        <v>13.114652219849219</v>
      </c>
      <c r="N844" s="9">
        <f>SUMPRODUCT($A844:$F844,Results!$B$19:$G$19)</f>
        <v>8.9274254739944148</v>
      </c>
      <c r="O844" s="9">
        <f>SUMPRODUCT($A844:$F844,Results!$B$20:$G$20)</f>
        <v>18.041685125934396</v>
      </c>
      <c r="P844" s="9" cm="1">
        <f t="array" ref="P844">SUMPRODUCT(J844:O844,TRANSPOSE(BQ$20:BQ$25))+$AI$20-$BQ$27</f>
        <v>-11.966166252816411</v>
      </c>
      <c r="Q844" s="27" cm="1">
        <f t="array" ref="Q844">SUMPRODUCT(J844:O844,TRANSPOSE(EX$20:EX$25))+$AI$20-$EX$27</f>
        <v>-12.130053619492095</v>
      </c>
      <c r="R844" s="9">
        <f>I844-Results!$E$5*H844</f>
        <v>-10.532515010876587</v>
      </c>
      <c r="S844" s="9" cm="1">
        <f t="array" ref="S844">SUMPRODUCT(J844:O844,TRANSPOSE(AW$28:AW$33))+$AI$20-$AH$26</f>
        <v>-19.789810777596102</v>
      </c>
      <c r="T844" s="9">
        <f>SUMPRODUCT(J844:O844,Results!K$9:P$9)</f>
        <v>-10.477207076023113</v>
      </c>
      <c r="U844" s="9">
        <f>SUMPRODUCT(J844:O844,Results!K$9:P$9)+$AI$20-$AH$31</f>
        <v>-12.05943579709627</v>
      </c>
      <c r="V844" s="9">
        <f t="shared" si="190"/>
        <v>23.688199284718195</v>
      </c>
      <c r="W844" s="9">
        <f t="shared" si="192"/>
        <v>23.852086651393879</v>
      </c>
      <c r="X844" s="9">
        <f t="shared" si="193"/>
        <v>22.254548042778371</v>
      </c>
      <c r="Y844" s="9">
        <f t="shared" si="194"/>
        <v>31.511843809497886</v>
      </c>
      <c r="Z844" s="9">
        <f t="shared" si="195"/>
        <v>-21.020190395188347</v>
      </c>
      <c r="AA844" s="9">
        <f t="shared" si="196"/>
        <v>23.781468828998054</v>
      </c>
      <c r="AC844" s="9">
        <v>23.837925267060793</v>
      </c>
      <c r="AD844" s="9">
        <v>23.837925267060793</v>
      </c>
      <c r="AE844" s="9">
        <f t="shared" si="197"/>
        <v>23.837925267060793</v>
      </c>
      <c r="AF844" s="9">
        <f t="shared" ca="1" si="191"/>
        <v>0.86370250924012404</v>
      </c>
    </row>
    <row r="845" spans="1:32">
      <c r="A845" s="6">
        <v>1.5339971759103093</v>
      </c>
      <c r="B845" s="6">
        <v>2.7812891944450522</v>
      </c>
      <c r="C845" s="6">
        <v>2.2140939774597514</v>
      </c>
      <c r="D845" s="6">
        <v>11.774253642848446</v>
      </c>
      <c r="E845" s="6">
        <v>1.6619192674091068</v>
      </c>
      <c r="F845" s="6">
        <v>7.2303088622050676E-2</v>
      </c>
      <c r="G845" s="6">
        <v>4.1155176158486366</v>
      </c>
      <c r="H845" s="6">
        <v>1.7144757967214281</v>
      </c>
      <c r="I845" s="40">
        <f>SUMPRODUCT(J845:O845,Results!B$12:G$12)+Results!$E$5*H845-AD845+AE845</f>
        <v>58.484605646486841</v>
      </c>
      <c r="J845" s="9">
        <f>SUMPRODUCT($A845:$F845,Results!$B$15:$G$15)</f>
        <v>2.9803252949102226</v>
      </c>
      <c r="K845" s="9">
        <f>SUMPRODUCT($A845:$F845,Results!$B$16:$G$16)</f>
        <v>-12.020288278102781</v>
      </c>
      <c r="L845" s="9">
        <f>SUMPRODUCT($A845:$F845,Results!$B$17:$G$17)</f>
        <v>14.352584559754623</v>
      </c>
      <c r="M845" s="9">
        <f>SUMPRODUCT($A845:$F845,Results!$B$18:$G$18)</f>
        <v>7.8233550631965096</v>
      </c>
      <c r="N845" s="9">
        <f>SUMPRODUCT($A845:$F845,Results!$B$19:$G$19)</f>
        <v>-20.77573034022274</v>
      </c>
      <c r="O845" s="9">
        <f>SUMPRODUCT($A845:$F845,Results!$B$20:$G$20)</f>
        <v>31.706136886679833</v>
      </c>
      <c r="P845" s="9" cm="1">
        <f t="array" ref="P845">SUMPRODUCT(J845:O845,TRANSPOSE(BQ$20:BQ$25))+$AI$20-$BQ$27</f>
        <v>39.575212202562916</v>
      </c>
      <c r="Q845" s="27" cm="1">
        <f t="array" ref="Q845">SUMPRODUCT(J845:O845,TRANSPOSE(EX$20:EX$25))+$AI$20-$EX$27</f>
        <v>48.317934811747534</v>
      </c>
      <c r="R845" s="9">
        <f>I845-Results!$E$5*H845</f>
        <v>48.197750866158273</v>
      </c>
      <c r="S845" s="9" cm="1">
        <f t="array" ref="S845">SUMPRODUCT(J845:O845,TRANSPOSE(AW$28:AW$33))+$AI$20-$AH$26</f>
        <v>31.761250110741074</v>
      </c>
      <c r="T845" s="9">
        <f>SUMPRODUCT(J845:O845,Results!K$9:P$9)</f>
        <v>48.802008153842408</v>
      </c>
      <c r="U845" s="9">
        <f>SUMPRODUCT(J845:O845,Results!K$9:P$9)+$AI$20-$AH$31</f>
        <v>47.219779432769258</v>
      </c>
      <c r="V845" s="9">
        <f t="shared" si="190"/>
        <v>18.909393443923925</v>
      </c>
      <c r="W845" s="9">
        <f t="shared" si="192"/>
        <v>10.166670834739307</v>
      </c>
      <c r="X845" s="9">
        <f t="shared" si="193"/>
        <v>10.286854780328568</v>
      </c>
      <c r="Y845" s="9">
        <f t="shared" si="194"/>
        <v>26.723355535745767</v>
      </c>
      <c r="Z845" s="9">
        <f t="shared" si="195"/>
        <v>25.74238221939671</v>
      </c>
      <c r="AA845" s="9">
        <f t="shared" si="196"/>
        <v>11.264826213717583</v>
      </c>
      <c r="AC845" s="9">
        <v>10.123813116172698</v>
      </c>
      <c r="AD845" s="9">
        <v>10.123813116172698</v>
      </c>
      <c r="AE845" s="9">
        <f t="shared" si="197"/>
        <v>10.123813116172698</v>
      </c>
      <c r="AF845" s="9">
        <f t="shared" ca="1" si="191"/>
        <v>0.98101373335387099</v>
      </c>
    </row>
    <row r="846" spans="1:32">
      <c r="A846" s="6">
        <v>0.99404727868569764</v>
      </c>
      <c r="B846" s="6">
        <v>-1.6307235602276595</v>
      </c>
      <c r="C846" s="6">
        <v>1.9626231235006748</v>
      </c>
      <c r="D846" s="6">
        <v>-4.5413747024385263</v>
      </c>
      <c r="E846" s="6">
        <v>3.3649225008422073E-2</v>
      </c>
      <c r="F846" s="6">
        <v>-0.4955456444991434</v>
      </c>
      <c r="G846" s="6">
        <v>4.662788659758661</v>
      </c>
      <c r="H846" s="6">
        <v>2.2617468406314525</v>
      </c>
      <c r="I846" s="40">
        <f>SUMPRODUCT(J846:O846,Results!B$12:G$12)+Results!$E$5*H846-AD846+AE846</f>
        <v>9.4835547049892526</v>
      </c>
      <c r="J846" s="9">
        <f>SUMPRODUCT($A846:$F846,Results!$B$15:$G$15)</f>
        <v>13.021408486250097</v>
      </c>
      <c r="K846" s="9">
        <f>SUMPRODUCT($A846:$F846,Results!$B$16:$G$16)</f>
        <v>-2.1194924166903459</v>
      </c>
      <c r="L846" s="9">
        <f>SUMPRODUCT($A846:$F846,Results!$B$17:$G$17)</f>
        <v>-8.6790177626928049</v>
      </c>
      <c r="M846" s="9">
        <f>SUMPRODUCT($A846:$F846,Results!$B$18:$G$18)</f>
        <v>-11.905737547947433</v>
      </c>
      <c r="N846" s="9">
        <f>SUMPRODUCT($A846:$F846,Results!$B$19:$G$19)</f>
        <v>-1.8061547702593543</v>
      </c>
      <c r="O846" s="9">
        <f>SUMPRODUCT($A846:$F846,Results!$B$20:$G$20)</f>
        <v>-10.442944505712452</v>
      </c>
      <c r="P846" s="9" cm="1">
        <f t="array" ref="P846">SUMPRODUCT(J846:O846,TRANSPOSE(BQ$20:BQ$25))+$AI$20-$BQ$27</f>
        <v>-5.8231476444044681</v>
      </c>
      <c r="Q846" s="27" cm="1">
        <f t="array" ref="Q846">SUMPRODUCT(J846:O846,TRANSPOSE(EX$20:EX$25))+$AI$20-$EX$27</f>
        <v>-5.1545843863509546</v>
      </c>
      <c r="R846" s="9">
        <f>I846-Results!$E$5*H846</f>
        <v>-4.0869263387994614</v>
      </c>
      <c r="S846" s="9" cm="1">
        <f t="array" ref="S846">SUMPRODUCT(J846:O846,TRANSPOSE(AW$28:AW$33))+$AI$20-$AH$26</f>
        <v>3.8328653300012121</v>
      </c>
      <c r="T846" s="9">
        <f>SUMPRODUCT(J846:O846,Results!K$9:P$9)</f>
        <v>-4.192592643936301</v>
      </c>
      <c r="U846" s="9">
        <f>SUMPRODUCT(J846:O846,Results!K$9:P$9)+$AI$20-$AH$31</f>
        <v>-5.7748213650094584</v>
      </c>
      <c r="V846" s="9">
        <f t="shared" si="190"/>
        <v>15.306702349393721</v>
      </c>
      <c r="W846" s="9">
        <f t="shared" si="192"/>
        <v>14.638139091340207</v>
      </c>
      <c r="X846" s="9">
        <f t="shared" si="193"/>
        <v>13.570481043788714</v>
      </c>
      <c r="Y846" s="9">
        <f t="shared" si="194"/>
        <v>5.6506893749880405</v>
      </c>
      <c r="Z846" s="9">
        <f t="shared" si="195"/>
        <v>-23.258668722100879</v>
      </c>
      <c r="AA846" s="9">
        <f t="shared" si="196"/>
        <v>15.258376069998711</v>
      </c>
      <c r="AC846" s="9">
        <v>14.626100199530036</v>
      </c>
      <c r="AD846" s="9">
        <v>14.626100199530036</v>
      </c>
      <c r="AE846" s="9">
        <f t="shared" si="197"/>
        <v>14.626100199530036</v>
      </c>
      <c r="AF846" s="9">
        <f t="shared" ca="1" si="191"/>
        <v>0.6172228924932105</v>
      </c>
    </row>
    <row r="847" spans="1:32">
      <c r="A847" s="6">
        <v>0.37247625090485942</v>
      </c>
      <c r="B847" s="6">
        <v>1.8693709748817173</v>
      </c>
      <c r="C847" s="6">
        <v>-1.7432466284506993</v>
      </c>
      <c r="D847" s="6">
        <v>-1.4661711010020391</v>
      </c>
      <c r="E847" s="6">
        <v>-0.16031783745573908</v>
      </c>
      <c r="F847" s="6">
        <v>1.3260090815884185</v>
      </c>
      <c r="G847" s="6">
        <v>1.1677571224098973</v>
      </c>
      <c r="H847" s="6">
        <v>-1.2332846967173112</v>
      </c>
      <c r="I847" s="40">
        <f>SUMPRODUCT(J847:O847,Results!B$12:G$12)+Results!$E$5*H847-AD847+AE847</f>
        <v>-18.619908321549492</v>
      </c>
      <c r="J847" s="9">
        <f>SUMPRODUCT($A847:$F847,Results!$B$15:$G$15)</f>
        <v>-5.6679054208040158</v>
      </c>
      <c r="K847" s="9">
        <f>SUMPRODUCT($A847:$F847,Results!$B$16:$G$16)</f>
        <v>-1.0343185086845874</v>
      </c>
      <c r="L847" s="9">
        <f>SUMPRODUCT($A847:$F847,Results!$B$17:$G$17)</f>
        <v>1.9060841421755867</v>
      </c>
      <c r="M847" s="9">
        <f>SUMPRODUCT($A847:$F847,Results!$B$18:$G$18)</f>
        <v>5.6409974643906473</v>
      </c>
      <c r="N847" s="9">
        <f>SUMPRODUCT($A847:$F847,Results!$B$19:$G$19)</f>
        <v>8.2509241679253194</v>
      </c>
      <c r="O847" s="9">
        <f>SUMPRODUCT($A847:$F847,Results!$B$20:$G$20)</f>
        <v>1.1415282974317127</v>
      </c>
      <c r="P847" s="9" cm="1">
        <f t="array" ref="P847">SUMPRODUCT(J847:O847,TRANSPOSE(BQ$20:BQ$25))+$AI$20-$BQ$27</f>
        <v>-10.970123665495905</v>
      </c>
      <c r="Q847" s="27" cm="1">
        <f t="array" ref="Q847">SUMPRODUCT(J847:O847,TRANSPOSE(EX$20:EX$25))+$AI$20-$EX$27</f>
        <v>-11.817604233752554</v>
      </c>
      <c r="R847" s="9">
        <f>I847-Results!$E$5*H847</f>
        <v>-11.220200141245623</v>
      </c>
      <c r="S847" s="9" cm="1">
        <f t="array" ref="S847">SUMPRODUCT(J847:O847,TRANSPOSE(AW$28:AW$33))+$AI$20-$AH$26</f>
        <v>-16.508370933353007</v>
      </c>
      <c r="T847" s="9">
        <f>SUMPRODUCT(J847:O847,Results!K$9:P$9)</f>
        <v>-10.864891941129319</v>
      </c>
      <c r="U847" s="9">
        <f>SUMPRODUCT(J847:O847,Results!K$9:P$9)+$AI$20-$AH$31</f>
        <v>-12.447120662202476</v>
      </c>
      <c r="V847" s="9">
        <f t="shared" si="190"/>
        <v>-7.6497846560535869</v>
      </c>
      <c r="W847" s="9">
        <f t="shared" si="192"/>
        <v>-6.8023040877969372</v>
      </c>
      <c r="X847" s="9">
        <f t="shared" si="193"/>
        <v>-7.3997081803038682</v>
      </c>
      <c r="Y847" s="9">
        <f t="shared" si="194"/>
        <v>-2.111537388196485</v>
      </c>
      <c r="Z847" s="9">
        <f t="shared" si="195"/>
        <v>-51.362131748639626</v>
      </c>
      <c r="AA847" s="9">
        <f t="shared" si="196"/>
        <v>-6.1727876593470157</v>
      </c>
      <c r="AC847" s="9">
        <v>-6.7982896958943186</v>
      </c>
      <c r="AD847" s="9">
        <v>-6.7982896958943186</v>
      </c>
      <c r="AE847" s="9">
        <f t="shared" si="197"/>
        <v>-6.7982896958943186</v>
      </c>
      <c r="AF847" s="9">
        <f t="shared" ca="1" si="191"/>
        <v>0.92187480142132461</v>
      </c>
    </row>
    <row r="848" spans="1:32">
      <c r="A848" s="6">
        <v>-1.3113563019728858</v>
      </c>
      <c r="B848" s="6">
        <v>3.7241649101226488</v>
      </c>
      <c r="C848" s="6">
        <v>-1.0017895739503568</v>
      </c>
      <c r="D848" s="6">
        <v>-0.57896611608963011</v>
      </c>
      <c r="E848" s="6">
        <v>1.9720091351753977</v>
      </c>
      <c r="F848" s="6">
        <v>3.2340290228402098</v>
      </c>
      <c r="G848" s="6">
        <v>-4.2000180305257961</v>
      </c>
      <c r="H848" s="6">
        <v>-6.6010598496530051</v>
      </c>
      <c r="I848" s="40">
        <f>SUMPRODUCT(J848:O848,Results!B$12:G$12)+Results!$E$5*H848-AD848+AE848</f>
        <v>-35.001520511560059</v>
      </c>
      <c r="J848" s="9">
        <f>SUMPRODUCT($A848:$F848,Results!$B$15:$G$15)</f>
        <v>-6.5429029776478425</v>
      </c>
      <c r="K848" s="9">
        <f>SUMPRODUCT($A848:$F848,Results!$B$16:$G$16)</f>
        <v>2.6874163490539904</v>
      </c>
      <c r="L848" s="9">
        <f>SUMPRODUCT($A848:$F848,Results!$B$17:$G$17)</f>
        <v>17.066491642933926</v>
      </c>
      <c r="M848" s="9">
        <f>SUMPRODUCT($A848:$F848,Results!$B$18:$G$18)</f>
        <v>6.2554094466956087</v>
      </c>
      <c r="N848" s="9">
        <f>SUMPRODUCT($A848:$F848,Results!$B$19:$G$19)</f>
        <v>7.8764379462354706E-2</v>
      </c>
      <c r="O848" s="9">
        <f>SUMPRODUCT($A848:$F848,Results!$B$20:$G$20)</f>
        <v>-1.5439276409593568</v>
      </c>
      <c r="P848" s="9" cm="1">
        <f t="array" ref="P848">SUMPRODUCT(J848:O848,TRANSPOSE(BQ$20:BQ$25))+$AI$20-$BQ$27</f>
        <v>7.2769380347785599</v>
      </c>
      <c r="Q848" s="27" cm="1">
        <f t="array" ref="Q848">SUMPRODUCT(J848:O848,TRANSPOSE(EX$20:EX$25))+$AI$20-$EX$27</f>
        <v>4.6606119572288733</v>
      </c>
      <c r="R848" s="9">
        <f>I848-Results!$E$5*H848</f>
        <v>4.6048385863579711</v>
      </c>
      <c r="S848" s="9" cm="1">
        <f t="array" ref="S848">SUMPRODUCT(J848:O848,TRANSPOSE(AW$28:AW$33))+$AI$20-$AH$26</f>
        <v>-1.1424658069793807</v>
      </c>
      <c r="T848" s="9">
        <f>SUMPRODUCT(J848:O848,Results!K$9:P$9)</f>
        <v>6.2470716994784086</v>
      </c>
      <c r="U848" s="9">
        <f>SUMPRODUCT(J848:O848,Results!K$9:P$9)+$AI$20-$AH$31</f>
        <v>4.6648429784052539</v>
      </c>
      <c r="V848" s="9">
        <f t="shared" si="190"/>
        <v>-42.278458546338619</v>
      </c>
      <c r="W848" s="9">
        <f t="shared" si="192"/>
        <v>-39.662132468788933</v>
      </c>
      <c r="X848" s="9">
        <f t="shared" si="193"/>
        <v>-39.60635909791803</v>
      </c>
      <c r="Y848" s="9">
        <f t="shared" si="194"/>
        <v>-33.859054704580679</v>
      </c>
      <c r="Z848" s="9">
        <f t="shared" si="195"/>
        <v>-67.743743938650198</v>
      </c>
      <c r="AA848" s="9">
        <f t="shared" si="196"/>
        <v>-39.666363489965313</v>
      </c>
      <c r="AC848" s="9">
        <v>-39.651988745010236</v>
      </c>
      <c r="AD848" s="9">
        <v>-39.651988745010236</v>
      </c>
      <c r="AE848" s="9">
        <f t="shared" si="197"/>
        <v>-39.651988745010236</v>
      </c>
      <c r="AF848" s="9">
        <f t="shared" ca="1" si="191"/>
        <v>0.73385693317602618</v>
      </c>
    </row>
    <row r="849" spans="1:32">
      <c r="A849" s="6">
        <v>3.1924060667215266</v>
      </c>
      <c r="B849" s="6">
        <v>0.40819030534532691</v>
      </c>
      <c r="C849" s="6">
        <v>0.13647075171593254</v>
      </c>
      <c r="D849" s="6">
        <v>0.67832882537626604</v>
      </c>
      <c r="E849" s="6">
        <v>9.6625152898295834</v>
      </c>
      <c r="F849" s="6">
        <v>1.6622017820710075</v>
      </c>
      <c r="G849" s="6">
        <v>3.4400476505392206</v>
      </c>
      <c r="H849" s="6">
        <v>1.0390058314120121</v>
      </c>
      <c r="I849" s="40">
        <f>SUMPRODUCT(J849:O849,Results!B$12:G$12)+Results!$E$5*H849-AD849+AE849</f>
        <v>128.87678933878502</v>
      </c>
      <c r="J849" s="9">
        <f>SUMPRODUCT($A849:$F849,Results!$B$15:$G$15)</f>
        <v>46.92858338046333</v>
      </c>
      <c r="K849" s="9">
        <f>SUMPRODUCT($A849:$F849,Results!$B$16:$G$16)</f>
        <v>-3.894976945423883</v>
      </c>
      <c r="L849" s="9">
        <f>SUMPRODUCT($A849:$F849,Results!$B$17:$G$17)</f>
        <v>26.320790409550924</v>
      </c>
      <c r="M849" s="9">
        <f>SUMPRODUCT($A849:$F849,Results!$B$18:$G$18)</f>
        <v>-10.618772301561528</v>
      </c>
      <c r="N849" s="9">
        <f>SUMPRODUCT($A849:$F849,Results!$B$19:$G$19)</f>
        <v>-21.786809307803853</v>
      </c>
      <c r="O849" s="9">
        <f>SUMPRODUCT($A849:$F849,Results!$B$20:$G$20)</f>
        <v>12.024836085499647</v>
      </c>
      <c r="P849" s="9" cm="1">
        <f t="array" ref="P849">SUMPRODUCT(J849:O849,TRANSPOSE(BQ$20:BQ$25))+$AI$20-$BQ$27</f>
        <v>106.06614948550859</v>
      </c>
      <c r="Q849" s="27" cm="1">
        <f t="array" ref="Q849">SUMPRODUCT(J849:O849,TRANSPOSE(EX$20:EX$25))+$AI$20-$EX$27</f>
        <v>123.48092790958191</v>
      </c>
      <c r="R849" s="9">
        <f>I849-Results!$E$5*H849</f>
        <v>122.64275435031294</v>
      </c>
      <c r="S849" s="9" cm="1">
        <f t="array" ref="S849">SUMPRODUCT(J849:O849,TRANSPOSE(AW$28:AW$33))+$AI$20-$AH$26</f>
        <v>77.552071662685549</v>
      </c>
      <c r="T849" s="9">
        <f>SUMPRODUCT(J849:O849,Results!K$9:P$9)</f>
        <v>126.91461804031738</v>
      </c>
      <c r="U849" s="9">
        <f>SUMPRODUCT(J849:O849,Results!K$9:P$9)+$AI$20-$AH$31</f>
        <v>125.33238931924421</v>
      </c>
      <c r="V849" s="9">
        <f t="shared" si="190"/>
        <v>22.810639853276427</v>
      </c>
      <c r="W849" s="9">
        <f t="shared" si="192"/>
        <v>5.3958614292031086</v>
      </c>
      <c r="X849" s="9">
        <f t="shared" si="193"/>
        <v>6.2340349884720752</v>
      </c>
      <c r="Y849" s="9">
        <f t="shared" si="194"/>
        <v>51.324717676099468</v>
      </c>
      <c r="Z849" s="9">
        <f t="shared" si="195"/>
        <v>96.134565911694892</v>
      </c>
      <c r="AA849" s="9">
        <f t="shared" si="196"/>
        <v>3.5444000195408023</v>
      </c>
      <c r="AC849" s="9">
        <v>5.3168239037468368</v>
      </c>
      <c r="AD849" s="9">
        <v>5.3168239037468368</v>
      </c>
      <c r="AE849" s="9">
        <f t="shared" si="197"/>
        <v>5.3168239037468368</v>
      </c>
      <c r="AF849" s="9">
        <f t="shared" ca="1" si="191"/>
        <v>8.803088452003649E-2</v>
      </c>
    </row>
    <row r="850" spans="1:32">
      <c r="A850" s="6">
        <v>1.2778826742802221</v>
      </c>
      <c r="B850" s="6">
        <v>0.41449268588820831</v>
      </c>
      <c r="C850" s="6">
        <v>1.4960169702384603</v>
      </c>
      <c r="D850" s="6">
        <v>7.393122938363188</v>
      </c>
      <c r="E850" s="6">
        <v>-0.68040978510758265</v>
      </c>
      <c r="F850" s="6">
        <v>2.1495875008340724</v>
      </c>
      <c r="G850" s="6">
        <v>13.74960185155337</v>
      </c>
      <c r="H850" s="6">
        <v>11.348560032426162</v>
      </c>
      <c r="I850" s="40">
        <f>SUMPRODUCT(J850:O850,Results!B$12:G$12)+Results!$E$5*H850-AD850+AE850</f>
        <v>75.924958681453035</v>
      </c>
      <c r="J850" s="9">
        <f>SUMPRODUCT($A850:$F850,Results!$B$15:$G$15)</f>
        <v>-6.0524377769234916E-3</v>
      </c>
      <c r="K850" s="9">
        <f>SUMPRODUCT($A850:$F850,Results!$B$16:$G$16)</f>
        <v>-7.8033850687300186</v>
      </c>
      <c r="L850" s="9">
        <f>SUMPRODUCT($A850:$F850,Results!$B$17:$G$17)</f>
        <v>4.4903820039271825</v>
      </c>
      <c r="M850" s="9">
        <f>SUMPRODUCT($A850:$F850,Results!$B$18:$G$18)</f>
        <v>6.9311959590591226</v>
      </c>
      <c r="N850" s="9">
        <f>SUMPRODUCT($A850:$F850,Results!$B$19:$G$19)</f>
        <v>-9.2782858019196546</v>
      </c>
      <c r="O850" s="9">
        <f>SUMPRODUCT($A850:$F850,Results!$B$20:$G$20)</f>
        <v>14.950513544542153</v>
      </c>
      <c r="P850" s="9" cm="1">
        <f t="array" ref="P850">SUMPRODUCT(J850:O850,TRANSPOSE(BQ$20:BQ$25))+$AI$20-$BQ$27</f>
        <v>8.8148965529418533</v>
      </c>
      <c r="Q850" s="27" cm="1">
        <f t="array" ref="Q850">SUMPRODUCT(J850:O850,TRANSPOSE(EX$20:EX$25))+$AI$20-$EX$27</f>
        <v>8.8058769642424579</v>
      </c>
      <c r="R850" s="9">
        <f>I850-Results!$E$5*H850</f>
        <v>7.8335984868960651</v>
      </c>
      <c r="S850" s="9" cm="1">
        <f t="array" ref="S850">SUMPRODUCT(J850:O850,TRANSPOSE(AW$28:AW$33))+$AI$20-$AH$26</f>
        <v>7.4687242428546057</v>
      </c>
      <c r="T850" s="9">
        <f>SUMPRODUCT(J850:O850,Results!K$9:P$9)</f>
        <v>8.0538325564416162</v>
      </c>
      <c r="U850" s="9">
        <f>SUMPRODUCT(J850:O850,Results!K$9:P$9)+$AI$20-$AH$31</f>
        <v>6.4716038353684553</v>
      </c>
      <c r="V850" s="9">
        <f t="shared" si="190"/>
        <v>67.110062128511174</v>
      </c>
      <c r="W850" s="9">
        <f t="shared" si="192"/>
        <v>67.119081717210577</v>
      </c>
      <c r="X850" s="9">
        <f t="shared" si="193"/>
        <v>68.09136019455697</v>
      </c>
      <c r="Y850" s="9">
        <f t="shared" si="194"/>
        <v>68.456234438598429</v>
      </c>
      <c r="Z850" s="9">
        <f t="shared" si="195"/>
        <v>43.182735254362903</v>
      </c>
      <c r="AA850" s="9">
        <f t="shared" si="196"/>
        <v>69.453354846084579</v>
      </c>
      <c r="AC850" s="9">
        <v>67.1409418708364</v>
      </c>
      <c r="AD850" s="9">
        <v>67.1409418708364</v>
      </c>
      <c r="AE850" s="9">
        <f t="shared" si="197"/>
        <v>67.1409418708364</v>
      </c>
      <c r="AF850" s="9">
        <f t="shared" ca="1" si="191"/>
        <v>0.5404545963208498</v>
      </c>
    </row>
    <row r="851" spans="1:32">
      <c r="A851" s="6">
        <v>5.9223955259417114</v>
      </c>
      <c r="B851" s="6">
        <v>-0.59767964875783985</v>
      </c>
      <c r="C851" s="6">
        <v>5.6554163894342988</v>
      </c>
      <c r="D851" s="6">
        <v>1.9204876209249533</v>
      </c>
      <c r="E851" s="6">
        <v>-0.46341138648551933</v>
      </c>
      <c r="F851" s="6">
        <v>-0.74024469958247852</v>
      </c>
      <c r="G851" s="6">
        <v>3.8912280048206807</v>
      </c>
      <c r="H851" s="6">
        <v>1.4901861856934722</v>
      </c>
      <c r="I851" s="40">
        <f>SUMPRODUCT(J851:O851,Results!B$12:G$12)+Results!$E$5*H851-AD851+AE851</f>
        <v>26.516050605822226</v>
      </c>
      <c r="J851" s="9">
        <f>SUMPRODUCT($A851:$F851,Results!$B$15:$G$15)</f>
        <v>28.886768593653777</v>
      </c>
      <c r="K851" s="9">
        <f>SUMPRODUCT($A851:$F851,Results!$B$16:$G$16)</f>
        <v>-24.17123441988587</v>
      </c>
      <c r="L851" s="9">
        <f>SUMPRODUCT($A851:$F851,Results!$B$17:$G$17)</f>
        <v>-14.958595224786457</v>
      </c>
      <c r="M851" s="9">
        <f>SUMPRODUCT($A851:$F851,Results!$B$18:$G$18)</f>
        <v>-13.736028939708506</v>
      </c>
      <c r="N851" s="9">
        <f>SUMPRODUCT($A851:$F851,Results!$B$19:$G$19)</f>
        <v>-15.762265875599665</v>
      </c>
      <c r="O851" s="9">
        <f>SUMPRODUCT($A851:$F851,Results!$B$20:$G$20)</f>
        <v>15.665173989734187</v>
      </c>
      <c r="P851" s="9" cm="1">
        <f t="array" ref="P851">SUMPRODUCT(J851:O851,TRANSPOSE(BQ$20:BQ$25))+$AI$20-$BQ$27</f>
        <v>15.493251064834439</v>
      </c>
      <c r="Q851" s="27" cm="1">
        <f t="array" ref="Q851">SUMPRODUCT(J851:O851,TRANSPOSE(EX$20:EX$25))+$AI$20-$EX$27</f>
        <v>16.315006434892901</v>
      </c>
      <c r="R851" s="9">
        <f>I851-Results!$E$5*H851</f>
        <v>17.574933491661394</v>
      </c>
      <c r="S851" s="9" cm="1">
        <f t="array" ref="S851">SUMPRODUCT(J851:O851,TRANSPOSE(AW$28:AW$33))+$AI$20-$AH$26</f>
        <v>32.718151242552679</v>
      </c>
      <c r="T851" s="9">
        <f>SUMPRODUCT(J851:O851,Results!K$9:P$9)</f>
        <v>17.22566757755272</v>
      </c>
      <c r="U851" s="9">
        <f>SUMPRODUCT(J851:O851,Results!K$9:P$9)+$AI$20-$AH$31</f>
        <v>15.643438856479563</v>
      </c>
      <c r="V851" s="9">
        <f t="shared" si="190"/>
        <v>11.022799540987787</v>
      </c>
      <c r="W851" s="9">
        <f t="shared" si="192"/>
        <v>10.201044170929325</v>
      </c>
      <c r="X851" s="9">
        <f t="shared" si="193"/>
        <v>8.9411171141608321</v>
      </c>
      <c r="Y851" s="9">
        <f t="shared" si="194"/>
        <v>-6.202100636730453</v>
      </c>
      <c r="Z851" s="9">
        <f t="shared" si="195"/>
        <v>-6.2261728212679053</v>
      </c>
      <c r="AA851" s="9">
        <f t="shared" si="196"/>
        <v>10.872611749342664</v>
      </c>
      <c r="AC851" s="9">
        <v>10.191157240022672</v>
      </c>
      <c r="AD851" s="9">
        <v>10.191157240022672</v>
      </c>
      <c r="AE851" s="9">
        <f t="shared" si="197"/>
        <v>10.191157240022672</v>
      </c>
      <c r="AF851" s="9">
        <f t="shared" ca="1" si="191"/>
        <v>0.18816428216414505</v>
      </c>
    </row>
    <row r="852" spans="1:32">
      <c r="A852" s="6">
        <v>1.820924116758784</v>
      </c>
      <c r="B852" s="6">
        <v>0.51084285208232838</v>
      </c>
      <c r="C852" s="6">
        <v>4.7402812778315671</v>
      </c>
      <c r="D852" s="6">
        <v>4.0118653354600902</v>
      </c>
      <c r="E852" s="6">
        <v>0.45963427720773092</v>
      </c>
      <c r="F852" s="6">
        <v>-0.10006876308261907</v>
      </c>
      <c r="G852" s="6">
        <v>-1.1806897695520764</v>
      </c>
      <c r="H852" s="6">
        <v>-3.5817315886792849</v>
      </c>
      <c r="I852" s="40">
        <f>SUMPRODUCT(J852:O852,Results!B$12:G$12)+Results!$E$5*H852-AD852+AE852</f>
        <v>-1.7852347559907855</v>
      </c>
      <c r="J852" s="9">
        <f>SUMPRODUCT($A852:$F852,Results!$B$15:$G$15)</f>
        <v>13.039615631840823</v>
      </c>
      <c r="K852" s="9">
        <f>SUMPRODUCT($A852:$F852,Results!$B$16:$G$16)</f>
        <v>-11.781252905912643</v>
      </c>
      <c r="L852" s="9">
        <f>SUMPRODUCT($A852:$F852,Results!$B$17:$G$17)</f>
        <v>0.24775038018772891</v>
      </c>
      <c r="M852" s="9">
        <f>SUMPRODUCT($A852:$F852,Results!$B$18:$G$18)</f>
        <v>-7.5220804206124861</v>
      </c>
      <c r="N852" s="9">
        <f>SUMPRODUCT($A852:$F852,Results!$B$19:$G$19)</f>
        <v>-18.768618196826115</v>
      </c>
      <c r="O852" s="9">
        <f>SUMPRODUCT($A852:$F852,Results!$B$20:$G$20)</f>
        <v>10.073462222107235</v>
      </c>
      <c r="P852" s="9" cm="1">
        <f t="array" ref="P852">SUMPRODUCT(J852:O852,TRANSPOSE(BQ$20:BQ$25))+$AI$20-$BQ$27</f>
        <v>17.332927536024066</v>
      </c>
      <c r="Q852" s="27" cm="1">
        <f t="array" ref="Q852">SUMPRODUCT(J852:O852,TRANSPOSE(EX$20:EX$25))+$AI$20-$EX$27</f>
        <v>19.083997176802946</v>
      </c>
      <c r="R852" s="9">
        <f>I852-Results!$E$5*H852</f>
        <v>19.705154776084925</v>
      </c>
      <c r="S852" s="9" cm="1">
        <f t="array" ref="S852">SUMPRODUCT(J852:O852,TRANSPOSE(AW$28:AW$33))+$AI$20-$AH$26</f>
        <v>28.588052565852749</v>
      </c>
      <c r="T852" s="9">
        <f>SUMPRODUCT(J852:O852,Results!K$9:P$9)</f>
        <v>19.795659806742663</v>
      </c>
      <c r="U852" s="9">
        <f>SUMPRODUCT(J852:O852,Results!K$9:P$9)+$AI$20-$AH$31</f>
        <v>18.213431085669505</v>
      </c>
      <c r="V852" s="9">
        <f t="shared" si="190"/>
        <v>-19.118162292014851</v>
      </c>
      <c r="W852" s="9">
        <f t="shared" si="192"/>
        <v>-20.869231932793731</v>
      </c>
      <c r="X852" s="9">
        <f t="shared" si="193"/>
        <v>-21.49038953207571</v>
      </c>
      <c r="Y852" s="9">
        <f t="shared" si="194"/>
        <v>-30.373287321843534</v>
      </c>
      <c r="Z852" s="9">
        <f t="shared" si="195"/>
        <v>-34.527458183080917</v>
      </c>
      <c r="AA852" s="9">
        <f t="shared" si="196"/>
        <v>-19.998665841660291</v>
      </c>
      <c r="AC852" s="9">
        <v>-20.886908556395539</v>
      </c>
      <c r="AD852" s="9">
        <v>-20.886908556395539</v>
      </c>
      <c r="AE852" s="9">
        <f t="shared" si="197"/>
        <v>-20.886908556395539</v>
      </c>
      <c r="AF852" s="9">
        <f t="shared" ca="1" si="191"/>
        <v>0.29098292329712705</v>
      </c>
    </row>
    <row r="853" spans="1:32">
      <c r="A853" s="6">
        <v>5.8990937708509952</v>
      </c>
      <c r="B853" s="6">
        <v>2.4357010632005336</v>
      </c>
      <c r="C853" s="6">
        <v>1.6232610525097699</v>
      </c>
      <c r="D853" s="6">
        <v>0.95197548469041027</v>
      </c>
      <c r="E853" s="6">
        <v>6.5216924261752958</v>
      </c>
      <c r="F853" s="6">
        <v>10.146447940449676</v>
      </c>
      <c r="G853" s="6">
        <v>9.1198718197724631</v>
      </c>
      <c r="H853" s="6">
        <v>6.718830000645255</v>
      </c>
      <c r="I853" s="40">
        <f>SUMPRODUCT(J853:O853,Results!B$12:G$12)+Results!$E$5*H853-AD853+AE853</f>
        <v>109.31797191440063</v>
      </c>
      <c r="J853" s="9">
        <f>SUMPRODUCT($A853:$F853,Results!$B$15:$G$15)</f>
        <v>43.536470128328446</v>
      </c>
      <c r="K853" s="9">
        <f>SUMPRODUCT($A853:$F853,Results!$B$16:$G$16)</f>
        <v>-16.687223259096378</v>
      </c>
      <c r="L853" s="9">
        <f>SUMPRODUCT($A853:$F853,Results!$B$17:$G$17)</f>
        <v>25.032222775073652</v>
      </c>
      <c r="M853" s="9">
        <f>SUMPRODUCT($A853:$F853,Results!$B$18:$G$18)</f>
        <v>-1.9412656577982013</v>
      </c>
      <c r="N853" s="9">
        <f>SUMPRODUCT($A853:$F853,Results!$B$19:$G$19)</f>
        <v>-16.032581746476172</v>
      </c>
      <c r="O853" s="9">
        <f>SUMPRODUCT($A853:$F853,Results!$B$20:$G$20)</f>
        <v>9.7521689342993749</v>
      </c>
      <c r="P853" s="9" cm="1">
        <f t="array" ref="P853">SUMPRODUCT(J853:O853,TRANSPOSE(BQ$20:BQ$25))+$AI$20-$BQ$27</f>
        <v>80.078404362332861</v>
      </c>
      <c r="Q853" s="27" cm="1">
        <f t="array" ref="Q853">SUMPRODUCT(J853:O853,TRANSPOSE(EX$20:EX$25))+$AI$20-$EX$27</f>
        <v>72.366954905510795</v>
      </c>
      <c r="R853" s="9">
        <f>I853-Results!$E$5*H853</f>
        <v>69.0049919105291</v>
      </c>
      <c r="S853" s="9" cm="1">
        <f t="array" ref="S853">SUMPRODUCT(J853:O853,TRANSPOSE(AW$28:AW$33))+$AI$20-$AH$26</f>
        <v>62.932513690149008</v>
      </c>
      <c r="T853" s="9">
        <f>SUMPRODUCT(J853:O853,Results!K$9:P$9)</f>
        <v>74.264105924572107</v>
      </c>
      <c r="U853" s="9">
        <f>SUMPRODUCT(J853:O853,Results!K$9:P$9)+$AI$20-$AH$31</f>
        <v>72.681877203498942</v>
      </c>
      <c r="V853" s="9">
        <f t="shared" si="190"/>
        <v>29.239567552067768</v>
      </c>
      <c r="W853" s="9">
        <f t="shared" si="192"/>
        <v>36.951017008889835</v>
      </c>
      <c r="X853" s="9">
        <f t="shared" si="193"/>
        <v>40.31298000387153</v>
      </c>
      <c r="Y853" s="9">
        <f t="shared" si="194"/>
        <v>46.385458224251622</v>
      </c>
      <c r="Z853" s="9">
        <f t="shared" si="195"/>
        <v>76.575748487310506</v>
      </c>
      <c r="AA853" s="9">
        <f t="shared" si="196"/>
        <v>36.636094710901688</v>
      </c>
      <c r="AC853" s="9">
        <v>37.043320416589779</v>
      </c>
      <c r="AD853" s="9">
        <v>37.043320416589779</v>
      </c>
      <c r="AE853" s="9">
        <f t="shared" si="197"/>
        <v>37.043320416589779</v>
      </c>
      <c r="AF853" s="9">
        <f t="shared" ca="1" si="191"/>
        <v>0.48390982674566574</v>
      </c>
    </row>
    <row r="854" spans="1:32">
      <c r="A854" s="6">
        <v>9.7368576167855494</v>
      </c>
      <c r="B854" s="6">
        <v>6.8247183553435988</v>
      </c>
      <c r="C854" s="6">
        <v>2.0254711233962279</v>
      </c>
      <c r="D854" s="6">
        <v>9.5900994692182646</v>
      </c>
      <c r="E854" s="6">
        <v>0.97844300997319311</v>
      </c>
      <c r="F854" s="6">
        <v>0.8687793218396449</v>
      </c>
      <c r="G854" s="6">
        <v>-0.86325229343618881</v>
      </c>
      <c r="H854" s="6">
        <v>-3.2642941125633973</v>
      </c>
      <c r="I854" s="40">
        <f>SUMPRODUCT(J854:O854,Results!B$12:G$12)+Results!$E$5*H854-AD854+AE854</f>
        <v>26.879991090281344</v>
      </c>
      <c r="J854" s="9">
        <f>SUMPRODUCT($A854:$F854,Results!$B$15:$G$15)</f>
        <v>20.495805673086434</v>
      </c>
      <c r="K854" s="9">
        <f>SUMPRODUCT($A854:$F854,Results!$B$16:$G$16)</f>
        <v>-41.414124965019674</v>
      </c>
      <c r="L854" s="9">
        <f>SUMPRODUCT($A854:$F854,Results!$B$17:$G$17)</f>
        <v>-0.48206370329685111</v>
      </c>
      <c r="M854" s="9">
        <f>SUMPRODUCT($A854:$F854,Results!$B$18:$G$18)</f>
        <v>9.1158931995666617</v>
      </c>
      <c r="N854" s="9">
        <f>SUMPRODUCT($A854:$F854,Results!$B$19:$G$19)</f>
        <v>-10.85679573118264</v>
      </c>
      <c r="O854" s="9">
        <f>SUMPRODUCT($A854:$F854,Results!$B$20:$G$20)</f>
        <v>57.26250584152119</v>
      </c>
      <c r="P854" s="9" cm="1">
        <f t="array" ref="P854">SUMPRODUCT(J854:O854,TRANSPOSE(BQ$20:BQ$25))+$AI$20-$BQ$27</f>
        <v>41.630222011515322</v>
      </c>
      <c r="Q854" s="27" cm="1">
        <f t="array" ref="Q854">SUMPRODUCT(J854:O854,TRANSPOSE(EX$20:EX$25))+$AI$20-$EX$27</f>
        <v>44.924995595212152</v>
      </c>
      <c r="R854" s="9">
        <f>I854-Results!$E$5*H854</f>
        <v>46.465755765661726</v>
      </c>
      <c r="S854" s="9" cm="1">
        <f t="array" ref="S854">SUMPRODUCT(J854:O854,TRANSPOSE(AW$28:AW$33))+$AI$20-$AH$26</f>
        <v>34.908616101498907</v>
      </c>
      <c r="T854" s="9">
        <f>SUMPRODUCT(J854:O854,Results!K$9:P$9)</f>
        <v>47.29023525916287</v>
      </c>
      <c r="U854" s="9">
        <f>SUMPRODUCT(J854:O854,Results!K$9:P$9)+$AI$20-$AH$31</f>
        <v>45.708006538089705</v>
      </c>
      <c r="V854" s="9">
        <f t="shared" si="190"/>
        <v>-14.750230921233978</v>
      </c>
      <c r="W854" s="9">
        <f t="shared" si="192"/>
        <v>-18.045004504930809</v>
      </c>
      <c r="X854" s="9">
        <f t="shared" si="193"/>
        <v>-19.585764675380382</v>
      </c>
      <c r="Y854" s="9">
        <f t="shared" si="194"/>
        <v>-8.0286250112175637</v>
      </c>
      <c r="Z854" s="9">
        <f t="shared" si="195"/>
        <v>-5.8622323368087876</v>
      </c>
      <c r="AA854" s="9">
        <f t="shared" si="196"/>
        <v>-18.828015447808362</v>
      </c>
      <c r="AC854" s="9">
        <v>-18.066097161719064</v>
      </c>
      <c r="AD854" s="9">
        <v>-18.066097161719064</v>
      </c>
      <c r="AE854" s="9">
        <f t="shared" si="197"/>
        <v>-18.066097161719064</v>
      </c>
      <c r="AF854" s="9">
        <f t="shared" ca="1" si="191"/>
        <v>0.17778173334045089</v>
      </c>
    </row>
    <row r="855" spans="1:32">
      <c r="A855" s="6">
        <v>0.55970808364129432</v>
      </c>
      <c r="B855" s="6">
        <v>1.8359746513829263</v>
      </c>
      <c r="C855" s="6">
        <v>5.7761057800735252</v>
      </c>
      <c r="D855" s="6">
        <v>2.7766971513235559</v>
      </c>
      <c r="E855" s="6">
        <v>2.2801373252053034</v>
      </c>
      <c r="F855" s="6">
        <v>1.7034963586623102</v>
      </c>
      <c r="G855" s="6">
        <v>6.0956064200789317</v>
      </c>
      <c r="H855" s="6">
        <v>3.6945646009517232</v>
      </c>
      <c r="I855" s="40">
        <f>SUMPRODUCT(J855:O855,Results!B$12:G$12)+Results!$E$5*H855-AD855+AE855</f>
        <v>50.964327877680859</v>
      </c>
      <c r="J855" s="9">
        <f>SUMPRODUCT($A855:$F855,Results!$B$15:$G$15)</f>
        <v>15.264095301343147</v>
      </c>
      <c r="K855" s="9">
        <f>SUMPRODUCT($A855:$F855,Results!$B$16:$G$16)</f>
        <v>-8.7403698857498746</v>
      </c>
      <c r="L855" s="9">
        <f>SUMPRODUCT($A855:$F855,Results!$B$17:$G$17)</f>
        <v>11.032106849942812</v>
      </c>
      <c r="M855" s="9">
        <f>SUMPRODUCT($A855:$F855,Results!$B$18:$G$18)</f>
        <v>-10.25141070336929</v>
      </c>
      <c r="N855" s="9">
        <f>SUMPRODUCT($A855:$F855,Results!$B$19:$G$19)</f>
        <v>-24.99990690232292</v>
      </c>
      <c r="O855" s="9">
        <f>SUMPRODUCT($A855:$F855,Results!$B$20:$G$20)</f>
        <v>3.1231570177234831</v>
      </c>
      <c r="P855" s="9" cm="1">
        <f t="array" ref="P855">SUMPRODUCT(J855:O855,TRANSPOSE(BQ$20:BQ$25))+$AI$20-$BQ$27</f>
        <v>30.014419693579647</v>
      </c>
      <c r="Q855" s="27" cm="1">
        <f t="array" ref="Q855">SUMPRODUCT(J855:O855,TRANSPOSE(EX$20:EX$25))+$AI$20-$EX$27</f>
        <v>28.584486017016644</v>
      </c>
      <c r="R855" s="9">
        <f>I855-Results!$E$5*H855</f>
        <v>28.79694027197052</v>
      </c>
      <c r="S855" s="9" cm="1">
        <f t="array" ref="S855">SUMPRODUCT(J855:O855,TRANSPOSE(AW$28:AW$33))+$AI$20-$AH$26</f>
        <v>41.978837292040495</v>
      </c>
      <c r="T855" s="9">
        <f>SUMPRODUCT(J855:O855,Results!K$9:P$9)</f>
        <v>30.042221674657668</v>
      </c>
      <c r="U855" s="9">
        <f>SUMPRODUCT(J855:O855,Results!K$9:P$9)+$AI$20-$AH$31</f>
        <v>28.459992953584511</v>
      </c>
      <c r="V855" s="9">
        <f t="shared" si="190"/>
        <v>20.949908184101211</v>
      </c>
      <c r="W855" s="9">
        <f t="shared" si="192"/>
        <v>22.379841860664214</v>
      </c>
      <c r="X855" s="9">
        <f t="shared" si="193"/>
        <v>22.167387605710339</v>
      </c>
      <c r="Y855" s="9">
        <f t="shared" si="194"/>
        <v>8.9854905856403633</v>
      </c>
      <c r="Z855" s="9">
        <f t="shared" si="195"/>
        <v>18.222104450590727</v>
      </c>
      <c r="AA855" s="9">
        <f t="shared" si="196"/>
        <v>22.504334924096348</v>
      </c>
      <c r="AC855" s="9">
        <v>22.373625771435684</v>
      </c>
      <c r="AD855" s="9">
        <v>22.373625771435684</v>
      </c>
      <c r="AE855" s="9">
        <f t="shared" si="197"/>
        <v>22.373625771435684</v>
      </c>
      <c r="AF855" s="9">
        <f t="shared" ca="1" si="191"/>
        <v>0.56816919681019395</v>
      </c>
    </row>
    <row r="856" spans="1:32">
      <c r="A856" s="6">
        <v>1.165996481194405</v>
      </c>
      <c r="B856" s="6">
        <v>-0.18505648931535651</v>
      </c>
      <c r="C856" s="6">
        <v>2.1840119544887746</v>
      </c>
      <c r="D856" s="6">
        <v>4.953760994307852</v>
      </c>
      <c r="E856" s="6">
        <v>-0.55865220466980459</v>
      </c>
      <c r="F856" s="6">
        <v>-1.3024367624893285</v>
      </c>
      <c r="G856" s="6">
        <v>-0.32401760130180601</v>
      </c>
      <c r="H856" s="6">
        <v>-2.7250594204290146</v>
      </c>
      <c r="I856" s="40">
        <f>SUMPRODUCT(J856:O856,Results!B$12:G$12)+Results!$E$5*H856-AD856+AE856</f>
        <v>-4.3364962566378011</v>
      </c>
      <c r="J856" s="9">
        <f>SUMPRODUCT($A856:$F856,Results!$B$15:$G$15)</f>
        <v>3.3684851389617037</v>
      </c>
      <c r="K856" s="9">
        <f>SUMPRODUCT($A856:$F856,Results!$B$16:$G$16)</f>
        <v>-7.4218610565401972</v>
      </c>
      <c r="L856" s="9">
        <f>SUMPRODUCT($A856:$F856,Results!$B$17:$G$17)</f>
        <v>-2.5284135307276197</v>
      </c>
      <c r="M856" s="9">
        <f>SUMPRODUCT($A856:$F856,Results!$B$18:$G$18)</f>
        <v>-0.77107768408999733</v>
      </c>
      <c r="N856" s="9">
        <f>SUMPRODUCT($A856:$F856,Results!$B$19:$G$19)</f>
        <v>-10.065352489025617</v>
      </c>
      <c r="O856" s="9">
        <f>SUMPRODUCT($A856:$F856,Results!$B$20:$G$20)</f>
        <v>12.770624292394789</v>
      </c>
      <c r="P856" s="9" cm="1">
        <f t="array" ref="P856">SUMPRODUCT(J856:O856,TRANSPOSE(BQ$20:BQ$25))+$AI$20-$BQ$27</f>
        <v>5.7404271963295272</v>
      </c>
      <c r="Q856" s="27" cm="1">
        <f t="array" ref="Q856">SUMPRODUCT(J856:O856,TRANSPOSE(EX$20:EX$25))+$AI$20-$EX$27</f>
        <v>11.330512462917284</v>
      </c>
      <c r="R856" s="9">
        <f>I856-Results!$E$5*H856</f>
        <v>12.013860265936287</v>
      </c>
      <c r="S856" s="9" cm="1">
        <f t="array" ref="S856">SUMPRODUCT(J856:O856,TRANSPOSE(AW$28:AW$33))+$AI$20-$AH$26</f>
        <v>9.5642474991213149</v>
      </c>
      <c r="T856" s="9">
        <f>SUMPRODUCT(J856:O856,Results!K$9:P$9)</f>
        <v>11.408242195829683</v>
      </c>
      <c r="U856" s="9">
        <f>SUMPRODUCT(J856:O856,Results!K$9:P$9)+$AI$20-$AH$31</f>
        <v>9.8260134747565218</v>
      </c>
      <c r="V856" s="9">
        <f t="shared" si="190"/>
        <v>-10.076923452967328</v>
      </c>
      <c r="W856" s="9">
        <f t="shared" si="192"/>
        <v>-15.667008719555085</v>
      </c>
      <c r="X856" s="9">
        <f t="shared" si="193"/>
        <v>-16.350356522574089</v>
      </c>
      <c r="Y856" s="9">
        <f t="shared" si="194"/>
        <v>-13.900743755759116</v>
      </c>
      <c r="Z856" s="9">
        <f t="shared" si="195"/>
        <v>-37.078719683727932</v>
      </c>
      <c r="AA856" s="9">
        <f t="shared" si="196"/>
        <v>-14.162509731394323</v>
      </c>
      <c r="AC856" s="9">
        <v>-15.69887148401483</v>
      </c>
      <c r="AD856" s="9">
        <v>-15.69887148401483</v>
      </c>
      <c r="AE856" s="9">
        <f t="shared" si="197"/>
        <v>-15.69887148401483</v>
      </c>
      <c r="AF856" s="9">
        <f t="shared" ca="1" si="191"/>
        <v>1.2744188535470324E-2</v>
      </c>
    </row>
    <row r="857" spans="1:32">
      <c r="A857" s="6">
        <v>3.2622673797345971</v>
      </c>
      <c r="B857" s="6">
        <v>-0.42033310665519114</v>
      </c>
      <c r="C857" s="6">
        <v>0.47111446580905592</v>
      </c>
      <c r="D857" s="6">
        <v>1.2502261252464801</v>
      </c>
      <c r="E857" s="6">
        <v>0.52970011533826544</v>
      </c>
      <c r="F857" s="6">
        <v>2.797036033775091</v>
      </c>
      <c r="G857" s="6">
        <v>1.687045590065301</v>
      </c>
      <c r="H857" s="6">
        <v>-0.71399622906190752</v>
      </c>
      <c r="I857" s="40">
        <f>SUMPRODUCT(J857:O857,Results!B$12:G$12)+Results!$E$5*H857-AD857+AE857</f>
        <v>8.1423457287142789</v>
      </c>
      <c r="J857" s="9">
        <f>SUMPRODUCT($A857:$F857,Results!$B$15:$G$15)</f>
        <v>14.89570012560525</v>
      </c>
      <c r="K857" s="9">
        <f>SUMPRODUCT($A857:$F857,Results!$B$16:$G$16)</f>
        <v>-9.4120214210851749</v>
      </c>
      <c r="L857" s="9">
        <f>SUMPRODUCT($A857:$F857,Results!$B$17:$G$17)</f>
        <v>-0.69141074834439964</v>
      </c>
      <c r="M857" s="9">
        <f>SUMPRODUCT($A857:$F857,Results!$B$18:$G$18)</f>
        <v>0.33724475149186639</v>
      </c>
      <c r="N857" s="9">
        <f>SUMPRODUCT($A857:$F857,Results!$B$19:$G$19)</f>
        <v>-2.0124803222929049</v>
      </c>
      <c r="O857" s="9">
        <f>SUMPRODUCT($A857:$F857,Results!$B$20:$G$20)</f>
        <v>7.2362637620481403</v>
      </c>
      <c r="P857" s="9" cm="1">
        <f t="array" ref="P857">SUMPRODUCT(J857:O857,TRANSPOSE(BQ$20:BQ$25))+$AI$20-$BQ$27</f>
        <v>14.043268287880046</v>
      </c>
      <c r="Q857" s="27" cm="1">
        <f t="array" ref="Q857">SUMPRODUCT(J857:O857,TRANSPOSE(EX$20:EX$25))+$AI$20-$EX$27</f>
        <v>13.18422448135486</v>
      </c>
      <c r="R857" s="9">
        <f>I857-Results!$E$5*H857</f>
        <v>12.426323103085725</v>
      </c>
      <c r="S857" s="9" cm="1">
        <f t="array" ref="S857">SUMPRODUCT(J857:O857,TRANSPOSE(AW$28:AW$33))+$AI$20-$AH$26</f>
        <v>10.117421066699492</v>
      </c>
      <c r="T857" s="9">
        <f>SUMPRODUCT(J857:O857,Results!K$9:P$9)</f>
        <v>13.390787178111641</v>
      </c>
      <c r="U857" s="9">
        <f>SUMPRODUCT(J857:O857,Results!K$9:P$9)+$AI$20-$AH$31</f>
        <v>11.808558457038487</v>
      </c>
      <c r="V857" s="9">
        <f t="shared" si="190"/>
        <v>-5.9009225591657675</v>
      </c>
      <c r="W857" s="9">
        <f t="shared" si="192"/>
        <v>-5.0418787526405815</v>
      </c>
      <c r="X857" s="9">
        <f t="shared" si="193"/>
        <v>-4.283977374371446</v>
      </c>
      <c r="Y857" s="9">
        <f t="shared" si="194"/>
        <v>-1.9750753379852135</v>
      </c>
      <c r="Z857" s="9">
        <f t="shared" si="195"/>
        <v>-24.599877698375852</v>
      </c>
      <c r="AA857" s="9">
        <f t="shared" si="196"/>
        <v>-3.6662127283242079</v>
      </c>
      <c r="AC857" s="9">
        <v>-5.0126227842245648</v>
      </c>
      <c r="AD857" s="9">
        <v>-5.0126227842245648</v>
      </c>
      <c r="AE857" s="9">
        <f t="shared" si="197"/>
        <v>-5.0126227842245648</v>
      </c>
      <c r="AF857" s="9">
        <f t="shared" ca="1" si="191"/>
        <v>0.40710488830541158</v>
      </c>
    </row>
    <row r="858" spans="1:32">
      <c r="A858" s="6">
        <v>5.412337319363087</v>
      </c>
      <c r="B858" s="6">
        <v>-0.29003858782407455</v>
      </c>
      <c r="C858" s="6">
        <v>4.3541980548891184</v>
      </c>
      <c r="D858" s="6">
        <v>4.1877078286667135</v>
      </c>
      <c r="E858" s="6">
        <v>0.41294396250432086</v>
      </c>
      <c r="F858" s="6">
        <v>5.310413984343338E-2</v>
      </c>
      <c r="G858" s="6">
        <v>2.2439580781447983</v>
      </c>
      <c r="H858" s="6">
        <v>-0.15708374098241018</v>
      </c>
      <c r="I858" s="40">
        <f>SUMPRODUCT(J858:O858,Results!B$12:G$12)+Results!$E$5*H858-AD858+AE858</f>
        <v>29.157300880982582</v>
      </c>
      <c r="J858" s="9">
        <f>SUMPRODUCT($A858:$F858,Results!$B$15:$G$15)</f>
        <v>26.413169229227748</v>
      </c>
      <c r="K858" s="9">
        <f>SUMPRODUCT($A858:$F858,Results!$B$16:$G$16)</f>
        <v>-21.456095506604612</v>
      </c>
      <c r="L858" s="9">
        <f>SUMPRODUCT($A858:$F858,Results!$B$17:$G$17)</f>
        <v>-7.6012631964635267</v>
      </c>
      <c r="M858" s="9">
        <f>SUMPRODUCT($A858:$F858,Results!$B$18:$G$18)</f>
        <v>-8.2238082056323005</v>
      </c>
      <c r="N858" s="9">
        <f>SUMPRODUCT($A858:$F858,Results!$B$19:$G$19)</f>
        <v>-16.041513564623127</v>
      </c>
      <c r="O858" s="9">
        <f>SUMPRODUCT($A858:$F858,Results!$B$20:$G$20)</f>
        <v>19.790964813054845</v>
      </c>
      <c r="P858" s="9" cm="1">
        <f t="array" ref="P858">SUMPRODUCT(J858:O858,TRANSPOSE(BQ$20:BQ$25))+$AI$20-$BQ$27</f>
        <v>26.595659231071387</v>
      </c>
      <c r="Q858" s="27" cm="1">
        <f t="array" ref="Q858">SUMPRODUCT(J858:O858,TRANSPOSE(EX$20:EX$25))+$AI$20-$EX$27</f>
        <v>29.593235584212778</v>
      </c>
      <c r="R858" s="9">
        <f>I858-Results!$E$5*H858</f>
        <v>30.099803326877044</v>
      </c>
      <c r="S858" s="9" cm="1">
        <f t="array" ref="S858">SUMPRODUCT(J858:O858,TRANSPOSE(AW$28:AW$33))+$AI$20-$AH$26</f>
        <v>34.60847812466136</v>
      </c>
      <c r="T858" s="9">
        <f>SUMPRODUCT(J858:O858,Results!K$9:P$9)</f>
        <v>30.286850037261068</v>
      </c>
      <c r="U858" s="9">
        <f>SUMPRODUCT(J858:O858,Results!K$9:P$9)+$AI$20-$AH$31</f>
        <v>28.704621316187911</v>
      </c>
      <c r="V858" s="9">
        <f t="shared" si="190"/>
        <v>2.5616416499111949</v>
      </c>
      <c r="W858" s="9">
        <f t="shared" si="192"/>
        <v>-0.43593470323019545</v>
      </c>
      <c r="X858" s="9">
        <f t="shared" si="193"/>
        <v>-0.94250244589446197</v>
      </c>
      <c r="Y858" s="9">
        <f t="shared" si="194"/>
        <v>-5.451177243678778</v>
      </c>
      <c r="Z858" s="9">
        <f t="shared" si="195"/>
        <v>-3.5849225461075491</v>
      </c>
      <c r="AA858" s="9">
        <f t="shared" si="196"/>
        <v>0.45267956479467131</v>
      </c>
      <c r="AC858" s="9">
        <v>-0.44649564851714274</v>
      </c>
      <c r="AD858" s="9">
        <v>-0.44649564851714274</v>
      </c>
      <c r="AE858" s="9">
        <f t="shared" si="197"/>
        <v>-0.44649564851714274</v>
      </c>
      <c r="AF858" s="9">
        <f t="shared" ca="1" si="191"/>
        <v>0.41826904357673345</v>
      </c>
    </row>
    <row r="859" spans="1:32">
      <c r="A859" s="6">
        <v>3.467028903748528</v>
      </c>
      <c r="B859" s="6">
        <v>0.63636321223271419</v>
      </c>
      <c r="C859" s="6">
        <v>1.4962390437947004</v>
      </c>
      <c r="D859" s="6">
        <v>6.9702073607670476</v>
      </c>
      <c r="E859" s="6">
        <v>5.6860904239611507</v>
      </c>
      <c r="F859" s="6">
        <v>-1.4502206813202578</v>
      </c>
      <c r="G859" s="6">
        <v>0.4010776575735967</v>
      </c>
      <c r="H859" s="6">
        <v>-1.9999641615536117</v>
      </c>
      <c r="I859" s="40">
        <f>SUMPRODUCT(J859:O859,Results!B$12:G$12)+Results!$E$5*H859-AD859+AE859</f>
        <v>85.584737304844595</v>
      </c>
      <c r="J859" s="9">
        <f>SUMPRODUCT($A859:$F859,Results!$B$15:$G$15)</f>
        <v>30.877351640665339</v>
      </c>
      <c r="K859" s="9">
        <f>SUMPRODUCT($A859:$F859,Results!$B$16:$G$16)</f>
        <v>-11.120863784396605</v>
      </c>
      <c r="L859" s="9">
        <f>SUMPRODUCT($A859:$F859,Results!$B$17:$G$17)</f>
        <v>14.449182521247115</v>
      </c>
      <c r="M859" s="9">
        <f>SUMPRODUCT($A859:$F859,Results!$B$18:$G$18)</f>
        <v>-4.5922302901240766</v>
      </c>
      <c r="N859" s="9">
        <f>SUMPRODUCT($A859:$F859,Results!$B$19:$G$19)</f>
        <v>-23.168763562931332</v>
      </c>
      <c r="O859" s="9">
        <f>SUMPRODUCT($A859:$F859,Results!$B$20:$G$20)</f>
        <v>27.923825184972625</v>
      </c>
      <c r="P859" s="9" cm="1">
        <f t="array" ref="P859">SUMPRODUCT(J859:O859,TRANSPOSE(BQ$20:BQ$25))+$AI$20-$BQ$27</f>
        <v>78.493766836975027</v>
      </c>
      <c r="Q859" s="27" cm="1">
        <f t="array" ref="Q859">SUMPRODUCT(J859:O859,TRANSPOSE(EX$20:EX$25))+$AI$20-$EX$27</f>
        <v>97.348791331004179</v>
      </c>
      <c r="R859" s="9">
        <f>I859-Results!$E$5*H859</f>
        <v>97.584522274166261</v>
      </c>
      <c r="S859" s="9" cm="1">
        <f t="array" ref="S859">SUMPRODUCT(J859:O859,TRANSPOSE(AW$28:AW$33))+$AI$20-$AH$26</f>
        <v>60.535949755336915</v>
      </c>
      <c r="T859" s="9">
        <f>SUMPRODUCT(J859:O859,Results!K$9:P$9)</f>
        <v>99.443907410181652</v>
      </c>
      <c r="U859" s="9">
        <f>SUMPRODUCT(J859:O859,Results!K$9:P$9)+$AI$20-$AH$31</f>
        <v>97.861678689108487</v>
      </c>
      <c r="V859" s="9">
        <f t="shared" si="190"/>
        <v>7.0909704678695675</v>
      </c>
      <c r="W859" s="9">
        <f t="shared" si="192"/>
        <v>-11.764054026159585</v>
      </c>
      <c r="X859" s="9">
        <f t="shared" si="193"/>
        <v>-11.999784969321666</v>
      </c>
      <c r="Y859" s="9">
        <f t="shared" si="194"/>
        <v>25.048787549507679</v>
      </c>
      <c r="Z859" s="9">
        <f t="shared" si="195"/>
        <v>52.842513877754463</v>
      </c>
      <c r="AA859" s="9">
        <f t="shared" si="196"/>
        <v>-12.276941384263893</v>
      </c>
      <c r="AC859" s="9">
        <v>-11.861044007575629</v>
      </c>
      <c r="AD859" s="9">
        <v>-11.861044007575629</v>
      </c>
      <c r="AE859" s="9">
        <f t="shared" si="197"/>
        <v>-11.861044007575629</v>
      </c>
      <c r="AF859" s="9">
        <f t="shared" ca="1" si="191"/>
        <v>0.79937949824073518</v>
      </c>
    </row>
    <row r="860" spans="1:32">
      <c r="A860" s="6">
        <v>5.2741576278788189</v>
      </c>
      <c r="B860" s="6">
        <v>4.8390145739679804</v>
      </c>
      <c r="C860" s="6">
        <v>3.7012658947031749</v>
      </c>
      <c r="D860" s="6">
        <v>1.3502036465457186</v>
      </c>
      <c r="E860" s="6">
        <v>-0.40881414479885847</v>
      </c>
      <c r="F860" s="6">
        <v>0.36529355576035133</v>
      </c>
      <c r="G860" s="6">
        <v>2.6340098713754818</v>
      </c>
      <c r="H860" s="6">
        <v>0.23296805224827333</v>
      </c>
      <c r="I860" s="40">
        <f>SUMPRODUCT(J860:O860,Results!B$12:G$12)+Results!$E$5*H860-AD860+AE860</f>
        <v>3.7415287747854142</v>
      </c>
      <c r="J860" s="9">
        <f>SUMPRODUCT($A860:$F860,Results!$B$15:$G$15)</f>
        <v>11.444938110982003</v>
      </c>
      <c r="K860" s="9">
        <f>SUMPRODUCT($A860:$F860,Results!$B$16:$G$16)</f>
        <v>-26.181066792461777</v>
      </c>
      <c r="L860" s="9">
        <f>SUMPRODUCT($A860:$F860,Results!$B$17:$G$17)</f>
        <v>-5.8530890388296131</v>
      </c>
      <c r="M860" s="9">
        <f>SUMPRODUCT($A860:$F860,Results!$B$18:$G$18)</f>
        <v>-2.9906457687323273</v>
      </c>
      <c r="N860" s="9">
        <f>SUMPRODUCT($A860:$F860,Results!$B$19:$G$19)</f>
        <v>-7.6539823540103198</v>
      </c>
      <c r="O860" s="9">
        <f>SUMPRODUCT($A860:$F860,Results!$B$20:$G$20)</f>
        <v>22.387444850228235</v>
      </c>
      <c r="P860" s="9" cm="1">
        <f t="array" ref="P860">SUMPRODUCT(J860:O860,TRANSPOSE(BQ$20:BQ$25))+$AI$20-$BQ$27</f>
        <v>4.0138396299468511</v>
      </c>
      <c r="Q860" s="27" cm="1">
        <f t="array" ref="Q860">SUMPRODUCT(J860:O860,TRANSPOSE(EX$20:EX$25))+$AI$20-$EX$27</f>
        <v>0.12082057100295884</v>
      </c>
      <c r="R860" s="9">
        <f>I860-Results!$E$5*H860</f>
        <v>2.3437204612957743</v>
      </c>
      <c r="S860" s="9" cm="1">
        <f t="array" ref="S860">SUMPRODUCT(J860:O860,TRANSPOSE(AW$28:AW$33))+$AI$20-$AH$26</f>
        <v>16.199412125606905</v>
      </c>
      <c r="T860" s="9">
        <f>SUMPRODUCT(J860:O860,Results!K$9:P$9)</f>
        <v>2.4093770217859358</v>
      </c>
      <c r="U860" s="9">
        <f>SUMPRODUCT(J860:O860,Results!K$9:P$9)+$AI$20-$AH$31</f>
        <v>0.82714830071277845</v>
      </c>
      <c r="V860" s="9">
        <f t="shared" si="190"/>
        <v>-0.27231085516143683</v>
      </c>
      <c r="W860" s="9">
        <f t="shared" si="192"/>
        <v>3.6207082037824554</v>
      </c>
      <c r="X860" s="9">
        <f t="shared" si="193"/>
        <v>1.39780831348964</v>
      </c>
      <c r="Y860" s="9">
        <f t="shared" si="194"/>
        <v>-12.45788335082149</v>
      </c>
      <c r="Z860" s="9">
        <f t="shared" si="195"/>
        <v>-29.000694652304716</v>
      </c>
      <c r="AA860" s="9">
        <f t="shared" si="196"/>
        <v>2.9143804740726358</v>
      </c>
      <c r="AC860" s="9">
        <v>3.615333194673723</v>
      </c>
      <c r="AD860" s="9">
        <v>3.615333194673723</v>
      </c>
      <c r="AE860" s="9">
        <f t="shared" si="197"/>
        <v>3.615333194673723</v>
      </c>
      <c r="AF860" s="9">
        <f t="shared" ca="1" si="191"/>
        <v>0.2241416919289857</v>
      </c>
    </row>
    <row r="861" spans="1:32">
      <c r="A861" s="6">
        <v>-1.0747003355483415</v>
      </c>
      <c r="B861" s="6">
        <v>0.53459937407645852</v>
      </c>
      <c r="C861" s="6">
        <v>3.2436577619702907</v>
      </c>
      <c r="D861" s="6">
        <v>8.3508302465165843E-2</v>
      </c>
      <c r="E861" s="6">
        <v>7.1203975830429789</v>
      </c>
      <c r="F861" s="6">
        <v>-2.1605093953026806</v>
      </c>
      <c r="G861" s="6">
        <v>2.6170666267186387</v>
      </c>
      <c r="H861" s="6">
        <v>0.21602480759143017</v>
      </c>
      <c r="I861" s="40">
        <f>SUMPRODUCT(J861:O861,Results!B$12:G$12)+Results!$E$5*H861-AD861+AE861</f>
        <v>89.095797719801766</v>
      </c>
      <c r="J861" s="9">
        <f>SUMPRODUCT($A861:$F861,Results!$B$15:$G$15)</f>
        <v>27.321116888327399</v>
      </c>
      <c r="K861" s="9">
        <f>SUMPRODUCT($A861:$F861,Results!$B$16:$G$16)</f>
        <v>3.5490149323471663</v>
      </c>
      <c r="L861" s="9">
        <f>SUMPRODUCT($A861:$F861,Results!$B$17:$G$17)</f>
        <v>20.777316921779921</v>
      </c>
      <c r="M861" s="9">
        <f>SUMPRODUCT($A861:$F861,Results!$B$18:$G$18)</f>
        <v>-17.012212069661746</v>
      </c>
      <c r="N861" s="9">
        <f>SUMPRODUCT($A861:$F861,Results!$B$19:$G$19)</f>
        <v>-27.621338697307124</v>
      </c>
      <c r="O861" s="9">
        <f>SUMPRODUCT($A861:$F861,Results!$B$20:$G$20)</f>
        <v>-6.2216792146597921E-2</v>
      </c>
      <c r="P861" s="9" cm="1">
        <f t="array" ref="P861">SUMPRODUCT(J861:O861,TRANSPOSE(BQ$20:BQ$25))+$AI$20-$BQ$27</f>
        <v>70.106752633453141</v>
      </c>
      <c r="Q861" s="27" cm="1">
        <f t="array" ref="Q861">SUMPRODUCT(J861:O861,TRANSPOSE(EX$20:EX$25))+$AI$20-$EX$27</f>
        <v>86.691739521726277</v>
      </c>
      <c r="R861" s="9">
        <f>I861-Results!$E$5*H861</f>
        <v>87.79964887425318</v>
      </c>
      <c r="S861" s="9" cm="1">
        <f t="array" ref="S861">SUMPRODUCT(J861:O861,TRANSPOSE(AW$28:AW$33))+$AI$20-$AH$26</f>
        <v>63.242755777762525</v>
      </c>
      <c r="T861" s="9">
        <f>SUMPRODUCT(J861:O861,Results!K$9:P$9)</f>
        <v>89.967296929944084</v>
      </c>
      <c r="U861" s="9">
        <f>SUMPRODUCT(J861:O861,Results!K$9:P$9)+$AI$20-$AH$31</f>
        <v>88.385068208870933</v>
      </c>
      <c r="V861" s="9">
        <f t="shared" si="190"/>
        <v>18.989045086348625</v>
      </c>
      <c r="W861" s="9">
        <f t="shared" si="192"/>
        <v>2.4040581980754894</v>
      </c>
      <c r="X861" s="9">
        <f t="shared" si="193"/>
        <v>1.2961488455485863</v>
      </c>
      <c r="Y861" s="9">
        <f t="shared" si="194"/>
        <v>25.853041942039241</v>
      </c>
      <c r="Z861" s="9">
        <f t="shared" si="195"/>
        <v>56.353574292711635</v>
      </c>
      <c r="AA861" s="9">
        <f t="shared" si="196"/>
        <v>0.71072951093083248</v>
      </c>
      <c r="AC861" s="9">
        <v>2.2872237593900024</v>
      </c>
      <c r="AD861" s="9">
        <v>2.2872237593900024</v>
      </c>
      <c r="AE861" s="9">
        <f t="shared" si="197"/>
        <v>2.2872237593900024</v>
      </c>
      <c r="AF861" s="9">
        <f t="shared" ca="1" si="191"/>
        <v>0.98064239864183456</v>
      </c>
    </row>
    <row r="862" spans="1:32">
      <c r="A862" s="6">
        <v>2.7723987640794641</v>
      </c>
      <c r="B862" s="6">
        <v>0.68158720031492337</v>
      </c>
      <c r="C862" s="6">
        <v>-1.1314891254869659</v>
      </c>
      <c r="D862" s="6">
        <v>0.87012752557535666</v>
      </c>
      <c r="E862" s="6">
        <v>-1.3673508476246012E-2</v>
      </c>
      <c r="F862" s="6">
        <v>15.084940637215185</v>
      </c>
      <c r="G862" s="6">
        <v>4.9918183517616868</v>
      </c>
      <c r="H862" s="6">
        <v>2.5907765326344783</v>
      </c>
      <c r="I862" s="40">
        <f>SUMPRODUCT(J862:O862,Results!B$12:G$12)+Results!$E$5*H862-AD862+AE862</f>
        <v>-11.218896500365442</v>
      </c>
      <c r="J862" s="9">
        <f>SUMPRODUCT($A862:$F862,Results!$B$15:$G$15)</f>
        <v>7.9497307020107968</v>
      </c>
      <c r="K862" s="9">
        <f>SUMPRODUCT($A862:$F862,Results!$B$16:$G$16)</f>
        <v>-5.5874419689307944</v>
      </c>
      <c r="L862" s="9">
        <f>SUMPRODUCT($A862:$F862,Results!$B$17:$G$17)</f>
        <v>16.879675932293996</v>
      </c>
      <c r="M862" s="9">
        <f>SUMPRODUCT($A862:$F862,Results!$B$18:$G$18)</f>
        <v>15.450042285176524</v>
      </c>
      <c r="N862" s="9">
        <f>SUMPRODUCT($A862:$F862,Results!$B$19:$G$19)</f>
        <v>6.5862257619940721</v>
      </c>
      <c r="O862" s="9">
        <f>SUMPRODUCT($A862:$F862,Results!$B$20:$G$20)</f>
        <v>-8.8715532316746053</v>
      </c>
      <c r="P862" s="9" cm="1">
        <f t="array" ref="P862">SUMPRODUCT(J862:O862,TRANSPOSE(BQ$20:BQ$25))+$AI$20-$BQ$27</f>
        <v>5.4750261970310348</v>
      </c>
      <c r="Q862" s="27" cm="1">
        <f t="array" ref="Q862">SUMPRODUCT(J862:O862,TRANSPOSE(EX$20:EX$25))+$AI$20-$EX$27</f>
        <v>-21.00289714122216</v>
      </c>
      <c r="R862" s="9">
        <f>I862-Results!$E$5*H862</f>
        <v>-26.763555696172311</v>
      </c>
      <c r="S862" s="9" cm="1">
        <f t="array" ref="S862">SUMPRODUCT(J862:O862,TRANSPOSE(AW$28:AW$33))+$AI$20-$AH$26</f>
        <v>-4.92509410911223</v>
      </c>
      <c r="T862" s="9">
        <f>SUMPRODUCT(J862:O862,Results!K$9:P$9)</f>
        <v>-22.869452775527098</v>
      </c>
      <c r="U862" s="9">
        <f>SUMPRODUCT(J862:O862,Results!K$9:P$9)+$AI$20-$AH$31</f>
        <v>-24.451681496600255</v>
      </c>
      <c r="V862" s="9">
        <f t="shared" si="190"/>
        <v>-16.693922697396477</v>
      </c>
      <c r="W862" s="9">
        <f t="shared" si="192"/>
        <v>9.7840006408567177</v>
      </c>
      <c r="X862" s="9">
        <f t="shared" si="193"/>
        <v>15.544659195806869</v>
      </c>
      <c r="Y862" s="9">
        <f t="shared" si="194"/>
        <v>-6.2938023912532124</v>
      </c>
      <c r="Z862" s="9">
        <f t="shared" si="195"/>
        <v>-43.96111992745557</v>
      </c>
      <c r="AA862" s="9">
        <f t="shared" si="196"/>
        <v>13.232784996234813</v>
      </c>
      <c r="AC862" s="9">
        <v>10.017401225006218</v>
      </c>
      <c r="AD862" s="9">
        <v>10.017401225006218</v>
      </c>
      <c r="AE862" s="9">
        <f t="shared" si="197"/>
        <v>10.017401225006218</v>
      </c>
      <c r="AF862" s="9">
        <f t="shared" ca="1" si="191"/>
        <v>0.95156546609644355</v>
      </c>
    </row>
    <row r="863" spans="1:32">
      <c r="A863" s="6">
        <v>1.3284632808897356</v>
      </c>
      <c r="B863" s="6">
        <v>0.40435225259960306</v>
      </c>
      <c r="C863" s="6">
        <v>5.1750926152468386</v>
      </c>
      <c r="D863" s="6">
        <v>4.969157145984143</v>
      </c>
      <c r="E863" s="6">
        <v>2.4277701955616267</v>
      </c>
      <c r="F863" s="6">
        <v>0.70821026072450965</v>
      </c>
      <c r="G863" s="6">
        <v>5.1530243574352799</v>
      </c>
      <c r="H863" s="6">
        <v>2.7519825383080714</v>
      </c>
      <c r="I863" s="40">
        <f>SUMPRODUCT(J863:O863,Results!B$12:G$12)+Results!$E$5*H863-AD863+AE863</f>
        <v>59.53943011727096</v>
      </c>
      <c r="J863" s="9">
        <f>SUMPRODUCT($A863:$F863,Results!$B$15:$G$15)</f>
        <v>19.426978251491455</v>
      </c>
      <c r="K863" s="9">
        <f>SUMPRODUCT($A863:$F863,Results!$B$16:$G$16)</f>
        <v>-9.3976492844308162</v>
      </c>
      <c r="L863" s="9">
        <f>SUMPRODUCT($A863:$F863,Results!$B$17:$G$17)</f>
        <v>8.9289341222256091</v>
      </c>
      <c r="M863" s="9">
        <f>SUMPRODUCT($A863:$F863,Results!$B$18:$G$18)</f>
        <v>-9.2372280026898057</v>
      </c>
      <c r="N863" s="9">
        <f>SUMPRODUCT($A863:$F863,Results!$B$19:$G$19)</f>
        <v>-25.855386132635548</v>
      </c>
      <c r="O863" s="9">
        <f>SUMPRODUCT($A863:$F863,Results!$B$20:$G$20)</f>
        <v>9.4456800776798602</v>
      </c>
      <c r="P863" s="9" cm="1">
        <f t="array" ref="P863">SUMPRODUCT(J863:O863,TRANSPOSE(BQ$20:BQ$25))+$AI$20-$BQ$27</f>
        <v>39.244109050405804</v>
      </c>
      <c r="Q863" s="27" cm="1">
        <f t="array" ref="Q863">SUMPRODUCT(J863:O863,TRANSPOSE(EX$20:EX$25))+$AI$20-$EX$27</f>
        <v>43.088979077455235</v>
      </c>
      <c r="R863" s="9">
        <f>I863-Results!$E$5*H863</f>
        <v>43.027534887422533</v>
      </c>
      <c r="S863" s="9" cm="1">
        <f t="array" ref="S863">SUMPRODUCT(J863:O863,TRANSPOSE(AW$28:AW$33))+$AI$20-$AH$26</f>
        <v>45.937888684568819</v>
      </c>
      <c r="T863" s="9">
        <f>SUMPRODUCT(J863:O863,Results!K$9:P$9)</f>
        <v>44.062216522717023</v>
      </c>
      <c r="U863" s="9">
        <f>SUMPRODUCT(J863:O863,Results!K$9:P$9)+$AI$20-$AH$31</f>
        <v>42.479987801643858</v>
      </c>
      <c r="V863" s="9">
        <f t="shared" si="190"/>
        <v>20.295321066865156</v>
      </c>
      <c r="W863" s="9">
        <f t="shared" si="192"/>
        <v>16.450451039815725</v>
      </c>
      <c r="X863" s="9">
        <f t="shared" si="193"/>
        <v>16.511895229848427</v>
      </c>
      <c r="Y863" s="9">
        <f t="shared" si="194"/>
        <v>13.601541432702142</v>
      </c>
      <c r="Z863" s="9">
        <f t="shared" si="195"/>
        <v>26.797206690180829</v>
      </c>
      <c r="AA863" s="9">
        <f t="shared" si="196"/>
        <v>17.059442315627102</v>
      </c>
      <c r="AC863" s="9">
        <v>16.426592549622875</v>
      </c>
      <c r="AD863" s="9">
        <v>16.426592549622875</v>
      </c>
      <c r="AE863" s="9">
        <f t="shared" si="197"/>
        <v>16.426592549622875</v>
      </c>
      <c r="AF863" s="9">
        <f t="shared" ca="1" si="191"/>
        <v>0.98090862237798782</v>
      </c>
    </row>
    <row r="864" spans="1:32">
      <c r="A864" s="6">
        <v>2.9789791275579427</v>
      </c>
      <c r="B864" s="6">
        <v>2.4569751567591096E-2</v>
      </c>
      <c r="C864" s="6">
        <v>0.2918416799657485</v>
      </c>
      <c r="D864" s="6">
        <v>1.5553114701409056</v>
      </c>
      <c r="E864" s="6">
        <v>-0.49606125389555672</v>
      </c>
      <c r="F864" s="6">
        <v>2.1672171487370346</v>
      </c>
      <c r="G864" s="6">
        <v>1.154302852025394</v>
      </c>
      <c r="H864" s="6">
        <v>-1.2467389671018145</v>
      </c>
      <c r="I864" s="40">
        <f>SUMPRODUCT(J864:O864,Results!B$12:G$12)+Results!$E$5*H864-AD864+AE864</f>
        <v>-6.8634792170234693</v>
      </c>
      <c r="J864" s="9">
        <f>SUMPRODUCT($A864:$F864,Results!$B$15:$G$15)</f>
        <v>8.4321278302700478</v>
      </c>
      <c r="K864" s="9">
        <f>SUMPRODUCT($A864:$F864,Results!$B$16:$G$16)</f>
        <v>-9.745403751626954</v>
      </c>
      <c r="L864" s="9">
        <f>SUMPRODUCT($A864:$F864,Results!$B$17:$G$17)</f>
        <v>-3.3218873613570534</v>
      </c>
      <c r="M864" s="9">
        <f>SUMPRODUCT($A864:$F864,Results!$B$18:$G$18)</f>
        <v>2.3905198807083101</v>
      </c>
      <c r="N864" s="9">
        <f>SUMPRODUCT($A864:$F864,Results!$B$19:$G$19)</f>
        <v>0.55804096112651391</v>
      </c>
      <c r="O864" s="9">
        <f>SUMPRODUCT($A864:$F864,Results!$B$20:$G$20)</f>
        <v>8.5394398311496964</v>
      </c>
      <c r="P864" s="9" cm="1">
        <f t="array" ref="P864">SUMPRODUCT(J864:O864,TRANSPOSE(BQ$20:BQ$25))+$AI$20-$BQ$27</f>
        <v>2.4222327831874466</v>
      </c>
      <c r="Q864" s="27" cm="1">
        <f t="array" ref="Q864">SUMPRODUCT(J864:O864,TRANSPOSE(EX$20:EX$25))+$AI$20-$EX$27</f>
        <v>0.95279298530682155</v>
      </c>
      <c r="R864" s="9">
        <f>I864-Results!$E$5*H864</f>
        <v>0.61695458558741834</v>
      </c>
      <c r="S864" s="9" cm="1">
        <f t="array" ref="S864">SUMPRODUCT(J864:O864,TRANSPOSE(AW$28:AW$33))+$AI$20-$AH$26</f>
        <v>0.70095894841293216</v>
      </c>
      <c r="T864" s="9">
        <f>SUMPRODUCT(J864:O864,Results!K$9:P$9)</f>
        <v>1.0221014101725423</v>
      </c>
      <c r="U864" s="9">
        <f>SUMPRODUCT(J864:O864,Results!K$9:P$9)+$AI$20-$AH$31</f>
        <v>-0.56012731090061152</v>
      </c>
      <c r="V864" s="9">
        <f t="shared" si="190"/>
        <v>-9.2857120002109159</v>
      </c>
      <c r="W864" s="9">
        <f t="shared" si="192"/>
        <v>-7.8162722023302909</v>
      </c>
      <c r="X864" s="9">
        <f t="shared" si="193"/>
        <v>-7.4804338026108876</v>
      </c>
      <c r="Y864" s="9">
        <f t="shared" si="194"/>
        <v>-7.5644381654364015</v>
      </c>
      <c r="Z864" s="9">
        <f t="shared" si="195"/>
        <v>-39.605702644113599</v>
      </c>
      <c r="AA864" s="9">
        <f t="shared" si="196"/>
        <v>-6.3033519061228578</v>
      </c>
      <c r="AC864" s="9">
        <v>-7.7892627650954811</v>
      </c>
      <c r="AD864" s="9">
        <v>-7.7892627650954811</v>
      </c>
      <c r="AE864" s="9">
        <f t="shared" si="197"/>
        <v>-7.7892627650954811</v>
      </c>
      <c r="AF864" s="9">
        <f t="shared" ca="1" si="191"/>
        <v>0.50939905723409928</v>
      </c>
    </row>
    <row r="865" spans="1:32">
      <c r="A865" s="6">
        <v>7.3381839871316625</v>
      </c>
      <c r="B865" s="6">
        <v>1.053434563873141</v>
      </c>
      <c r="C865" s="6">
        <v>2.0086922774591267</v>
      </c>
      <c r="D865" s="6">
        <v>5.1795140892030034</v>
      </c>
      <c r="E865" s="6">
        <v>0.29681026077040407</v>
      </c>
      <c r="F865" s="6">
        <v>3.025629943054339</v>
      </c>
      <c r="G865" s="6">
        <v>2.8648998814654609</v>
      </c>
      <c r="H865" s="6">
        <v>0.46385806233825244</v>
      </c>
      <c r="I865" s="40">
        <f>SUMPRODUCT(J865:O865,Results!B$12:G$12)+Results!$E$5*H865-AD865+AE865</f>
        <v>29.573261057024268</v>
      </c>
      <c r="J865" s="9">
        <f>SUMPRODUCT($A865:$F865,Results!$B$15:$G$15)</f>
        <v>25.435119977475267</v>
      </c>
      <c r="K865" s="9">
        <f>SUMPRODUCT($A865:$F865,Results!$B$16:$G$16)</f>
        <v>-26.263379681482213</v>
      </c>
      <c r="L865" s="9">
        <f>SUMPRODUCT($A865:$F865,Results!$B$17:$G$17)</f>
        <v>-4.8350445008533933</v>
      </c>
      <c r="M865" s="9">
        <f>SUMPRODUCT($A865:$F865,Results!$B$18:$G$18)</f>
        <v>1.6568985213268528</v>
      </c>
      <c r="N865" s="9">
        <f>SUMPRODUCT($A865:$F865,Results!$B$19:$G$19)</f>
        <v>-7.5790427435363599</v>
      </c>
      <c r="O865" s="9">
        <f>SUMPRODUCT($A865:$F865,Results!$B$20:$G$20)</f>
        <v>27.949034632259139</v>
      </c>
      <c r="P865" s="9" cm="1">
        <f t="array" ref="P865">SUMPRODUCT(J865:O865,TRANSPOSE(BQ$20:BQ$25))+$AI$20-$BQ$27</f>
        <v>28.52778120751541</v>
      </c>
      <c r="Q865" s="27" cm="1">
        <f t="array" ref="Q865">SUMPRODUCT(J865:O865,TRANSPOSE(EX$20:EX$25))+$AI$20-$EX$27</f>
        <v>27.341664326378599</v>
      </c>
      <c r="R865" s="9">
        <f>I865-Results!$E$5*H865</f>
        <v>26.790112682994753</v>
      </c>
      <c r="S865" s="9" cm="1">
        <f t="array" ref="S865">SUMPRODUCT(J865:O865,TRANSPOSE(AW$28:AW$33))+$AI$20-$AH$26</f>
        <v>26.139603571046422</v>
      </c>
      <c r="T865" s="9">
        <f>SUMPRODUCT(J865:O865,Results!K$9:P$9)</f>
        <v>27.780416092046721</v>
      </c>
      <c r="U865" s="9">
        <f>SUMPRODUCT(J865:O865,Results!K$9:P$9)+$AI$20-$AH$31</f>
        <v>26.198187370973564</v>
      </c>
      <c r="V865" s="9">
        <f t="shared" si="190"/>
        <v>1.0454798495088582</v>
      </c>
      <c r="W865" s="9">
        <f t="shared" si="192"/>
        <v>2.2315967306456699</v>
      </c>
      <c r="X865" s="9">
        <f t="shared" si="193"/>
        <v>2.7831483740295155</v>
      </c>
      <c r="Y865" s="9">
        <f t="shared" si="194"/>
        <v>3.4336574859778466</v>
      </c>
      <c r="Z865" s="9">
        <f t="shared" si="195"/>
        <v>-3.1689623700658629</v>
      </c>
      <c r="AA865" s="9">
        <f t="shared" si="196"/>
        <v>3.3750736860507047</v>
      </c>
      <c r="AC865" s="9">
        <v>2.2660891847916105</v>
      </c>
      <c r="AD865" s="9">
        <v>2.2660891847916105</v>
      </c>
      <c r="AE865" s="9">
        <f t="shared" si="197"/>
        <v>2.2660891847916105</v>
      </c>
      <c r="AF865" s="9">
        <f t="shared" ca="1" si="191"/>
        <v>0.34352394348019377</v>
      </c>
    </row>
    <row r="866" spans="1:32">
      <c r="A866" s="6">
        <v>5.4115624803022207E-3</v>
      </c>
      <c r="B866" s="6">
        <v>-2.9234433548911976</v>
      </c>
      <c r="C866" s="6">
        <v>0.4212554043969724</v>
      </c>
      <c r="D866" s="6">
        <v>4.7221415539398324</v>
      </c>
      <c r="E866" s="6">
        <v>7.6965669632258056</v>
      </c>
      <c r="F866" s="6">
        <v>1.0549313896023347</v>
      </c>
      <c r="G866" s="6">
        <v>6.6324801347998319</v>
      </c>
      <c r="H866" s="6">
        <v>4.231438315672623</v>
      </c>
      <c r="I866" s="40">
        <f>SUMPRODUCT(J866:O866,Results!B$12:G$12)+Results!$E$5*H866-AD866+AE866</f>
        <v>133.59957115158548</v>
      </c>
      <c r="J866" s="9">
        <f>SUMPRODUCT($A866:$F866,Results!$B$15:$G$15)</f>
        <v>34.354550166457052</v>
      </c>
      <c r="K866" s="9">
        <f>SUMPRODUCT($A866:$F866,Results!$B$16:$G$16)</f>
        <v>7.0794880990891604</v>
      </c>
      <c r="L866" s="9">
        <f>SUMPRODUCT($A866:$F866,Results!$B$17:$G$17)</f>
        <v>25.482830539518847</v>
      </c>
      <c r="M866" s="9">
        <f>SUMPRODUCT($A866:$F866,Results!$B$18:$G$18)</f>
        <v>-7.5994078599465675</v>
      </c>
      <c r="N866" s="9">
        <f>SUMPRODUCT($A866:$F866,Results!$B$19:$G$19)</f>
        <v>-24.827063513953924</v>
      </c>
      <c r="O866" s="9">
        <f>SUMPRODUCT($A866:$F866,Results!$B$20:$G$20)</f>
        <v>5.1258051957449045</v>
      </c>
      <c r="P866" s="9" cm="1">
        <f t="array" ref="P866">SUMPRODUCT(J866:O866,TRANSPOSE(BQ$20:BQ$25))+$AI$20-$BQ$27</f>
        <v>91.239836701407654</v>
      </c>
      <c r="Q866" s="27" cm="1">
        <f t="array" ref="Q866">SUMPRODUCT(J866:O866,TRANSPOSE(EX$20:EX$25))+$AI$20-$EX$27</f>
        <v>110.2588292988045</v>
      </c>
      <c r="R866" s="9">
        <f>I866-Results!$E$5*H866</f>
        <v>108.21094125754973</v>
      </c>
      <c r="S866" s="9" cm="1">
        <f t="array" ref="S866">SUMPRODUCT(J866:O866,TRANSPOSE(AW$28:AW$33))+$AI$20-$AH$26</f>
        <v>65.539261268970577</v>
      </c>
      <c r="T866" s="9">
        <f>SUMPRODUCT(J866:O866,Results!K$9:P$9)</f>
        <v>111.38610900830733</v>
      </c>
      <c r="U866" s="9">
        <f>SUMPRODUCT(J866:O866,Results!K$9:P$9)+$AI$20-$AH$31</f>
        <v>109.80388028723416</v>
      </c>
      <c r="V866" s="9">
        <f t="shared" si="190"/>
        <v>42.359734450177825</v>
      </c>
      <c r="W866" s="9">
        <f t="shared" si="192"/>
        <v>23.34074185278098</v>
      </c>
      <c r="X866" s="9">
        <f t="shared" si="193"/>
        <v>25.388629894035745</v>
      </c>
      <c r="Y866" s="9">
        <f t="shared" si="194"/>
        <v>68.060309882614902</v>
      </c>
      <c r="Z866" s="9">
        <f t="shared" si="195"/>
        <v>100.85734772449536</v>
      </c>
      <c r="AA866" s="9">
        <f t="shared" si="196"/>
        <v>23.795690864351315</v>
      </c>
      <c r="AC866" s="9">
        <v>23.270138411810933</v>
      </c>
      <c r="AD866" s="9">
        <v>23.270138411810933</v>
      </c>
      <c r="AE866" s="9">
        <f t="shared" si="197"/>
        <v>23.270138411810933</v>
      </c>
      <c r="AF866" s="9">
        <f t="shared" ca="1" si="191"/>
        <v>0.90139676573608507</v>
      </c>
    </row>
    <row r="867" spans="1:32">
      <c r="A867" s="6">
        <v>4.6707046427376291</v>
      </c>
      <c r="B867" s="6">
        <v>3.3006418067448853</v>
      </c>
      <c r="C867" s="6">
        <v>11.937803006055114</v>
      </c>
      <c r="D867" s="6">
        <v>-0.34026387582932988</v>
      </c>
      <c r="E867" s="6">
        <v>3.8695219892820849</v>
      </c>
      <c r="F867" s="6">
        <v>-0.61009885768675609</v>
      </c>
      <c r="G867" s="6">
        <v>3.2612260757303497</v>
      </c>
      <c r="H867" s="6">
        <v>0.86018425660314124</v>
      </c>
      <c r="I867" s="40">
        <f>SUMPRODUCT(J867:O867,Results!B$12:G$12)+Results!$E$5*H867-AD867+AE867</f>
        <v>58.897365691799067</v>
      </c>
      <c r="J867" s="9">
        <f>SUMPRODUCT($A867:$F867,Results!$B$15:$G$15)</f>
        <v>44.184248026026772</v>
      </c>
      <c r="K867" s="9">
        <f>SUMPRODUCT($A867:$F867,Results!$B$16:$G$16)</f>
        <v>-28.039776710525597</v>
      </c>
      <c r="L867" s="9">
        <f>SUMPRODUCT($A867:$F867,Results!$B$17:$G$17)</f>
        <v>1.8465529613023199</v>
      </c>
      <c r="M867" s="9">
        <f>SUMPRODUCT($A867:$F867,Results!$B$18:$G$18)</f>
        <v>-31.535956688695958</v>
      </c>
      <c r="N867" s="9">
        <f>SUMPRODUCT($A867:$F867,Results!$B$19:$G$19)</f>
        <v>-42.676628899137157</v>
      </c>
      <c r="O867" s="9">
        <f>SUMPRODUCT($A867:$F867,Results!$B$20:$G$20)</f>
        <v>9.0151220736527495</v>
      </c>
      <c r="P867" s="9" cm="1">
        <f t="array" ref="P867">SUMPRODUCT(J867:O867,TRANSPOSE(BQ$20:BQ$25))+$AI$20-$BQ$27</f>
        <v>52.717656889996597</v>
      </c>
      <c r="Q867" s="27" cm="1">
        <f t="array" ref="Q867">SUMPRODUCT(J867:O867,TRANSPOSE(EX$20:EX$25))+$AI$20-$EX$27</f>
        <v>51.150529874560419</v>
      </c>
      <c r="R867" s="9">
        <f>I867-Results!$E$5*H867</f>
        <v>53.736260152180222</v>
      </c>
      <c r="S867" s="9" cm="1">
        <f t="array" ref="S867">SUMPRODUCT(J867:O867,TRANSPOSE(AW$28:AW$33))+$AI$20-$AH$26</f>
        <v>85.823562737041769</v>
      </c>
      <c r="T867" s="9">
        <f>SUMPRODUCT(J867:O867,Results!K$9:P$9)</f>
        <v>55.068501909302441</v>
      </c>
      <c r="U867" s="9">
        <f>SUMPRODUCT(J867:O867,Results!K$9:P$9)+$AI$20-$AH$31</f>
        <v>53.486273188229291</v>
      </c>
      <c r="V867" s="9">
        <f t="shared" si="190"/>
        <v>6.1797088018024695</v>
      </c>
      <c r="W867" s="9">
        <f t="shared" si="192"/>
        <v>7.7468358172386473</v>
      </c>
      <c r="X867" s="9">
        <f t="shared" si="193"/>
        <v>5.1611055396188448</v>
      </c>
      <c r="Y867" s="9">
        <f t="shared" si="194"/>
        <v>-26.926197045242702</v>
      </c>
      <c r="Z867" s="9">
        <f t="shared" si="195"/>
        <v>26.155142264708935</v>
      </c>
      <c r="AA867" s="9">
        <f t="shared" si="196"/>
        <v>5.4110925035697761</v>
      </c>
      <c r="AC867" s="9">
        <v>7.7005122358477394</v>
      </c>
      <c r="AD867" s="9">
        <v>7.7005122358477394</v>
      </c>
      <c r="AE867" s="9">
        <f t="shared" si="197"/>
        <v>7.7005122358477394</v>
      </c>
      <c r="AF867" s="9">
        <f t="shared" ca="1" si="191"/>
        <v>0.34683011636738581</v>
      </c>
    </row>
    <row r="868" spans="1:32">
      <c r="A868" s="6">
        <v>3.9675050985959501</v>
      </c>
      <c r="B868" s="6">
        <v>3.3151210180633495</v>
      </c>
      <c r="C868" s="6">
        <v>1.2182249108288743</v>
      </c>
      <c r="D868" s="6">
        <v>6.6154162535542325</v>
      </c>
      <c r="E868" s="6">
        <v>2.5972761886301825</v>
      </c>
      <c r="F868" s="6">
        <v>-0.85608511794954467</v>
      </c>
      <c r="G868" s="6">
        <v>0.21436161773182336</v>
      </c>
      <c r="H868" s="6">
        <v>-2.1866802013953852</v>
      </c>
      <c r="I868" s="40">
        <f>SUMPRODUCT(J868:O868,Results!B$12:G$12)+Results!$E$5*H868-AD868+AE868</f>
        <v>41.025517549180172</v>
      </c>
      <c r="J868" s="9">
        <f>SUMPRODUCT($A868:$F868,Results!$B$15:$G$15)</f>
        <v>14.548686683535218</v>
      </c>
      <c r="K868" s="9">
        <f>SUMPRODUCT($A868:$F868,Results!$B$16:$G$16)</f>
        <v>-17.346253425835325</v>
      </c>
      <c r="L868" s="9">
        <f>SUMPRODUCT($A868:$F868,Results!$B$17:$G$17)</f>
        <v>7.5901683336554395</v>
      </c>
      <c r="M868" s="9">
        <f>SUMPRODUCT($A868:$F868,Results!$B$18:$G$18)</f>
        <v>2.5961634646354179</v>
      </c>
      <c r="N868" s="9">
        <f>SUMPRODUCT($A868:$F868,Results!$B$19:$G$19)</f>
        <v>-13.499759039694769</v>
      </c>
      <c r="O868" s="9">
        <f>SUMPRODUCT($A868:$F868,Results!$B$20:$G$20)</f>
        <v>31.794758236631878</v>
      </c>
      <c r="P868" s="9" cm="1">
        <f t="array" ref="P868">SUMPRODUCT(J868:O868,TRANSPOSE(BQ$20:BQ$25))+$AI$20-$BQ$27</f>
        <v>42.809511733181104</v>
      </c>
      <c r="Q868" s="27" cm="1">
        <f t="array" ref="Q868">SUMPRODUCT(J868:O868,TRANSPOSE(EX$20:EX$25))+$AI$20-$EX$27</f>
        <v>53.056017302559496</v>
      </c>
      <c r="R868" s="9">
        <f>I868-Results!$E$5*H868</f>
        <v>54.145598757552484</v>
      </c>
      <c r="S868" s="9" cm="1">
        <f t="array" ref="S868">SUMPRODUCT(J868:O868,TRANSPOSE(AW$28:AW$33))+$AI$20-$AH$26</f>
        <v>33.003948502268599</v>
      </c>
      <c r="T868" s="9">
        <f>SUMPRODUCT(J868:O868,Results!K$9:P$9)</f>
        <v>55.012512146265443</v>
      </c>
      <c r="U868" s="9">
        <f>SUMPRODUCT(J868:O868,Results!K$9:P$9)+$AI$20-$AH$31</f>
        <v>53.430283425192286</v>
      </c>
      <c r="V868" s="9">
        <f t="shared" si="190"/>
        <v>-1.7839941840009317</v>
      </c>
      <c r="W868" s="9">
        <f t="shared" si="192"/>
        <v>-12.030499753379324</v>
      </c>
      <c r="X868" s="9">
        <f t="shared" si="193"/>
        <v>-13.120081208372312</v>
      </c>
      <c r="Y868" s="9">
        <f t="shared" si="194"/>
        <v>8.0215690469115728</v>
      </c>
      <c r="Z868" s="9">
        <f t="shared" si="195"/>
        <v>8.2832941220900409</v>
      </c>
      <c r="AA868" s="9">
        <f t="shared" si="196"/>
        <v>-12.404765876012114</v>
      </c>
      <c r="AC868" s="9">
        <v>-12.092573835219802</v>
      </c>
      <c r="AD868" s="9">
        <v>-12.092573835219802</v>
      </c>
      <c r="AE868" s="9">
        <f t="shared" si="197"/>
        <v>-12.092573835219802</v>
      </c>
      <c r="AF868" s="9">
        <f t="shared" ca="1" si="191"/>
        <v>0.65434337031948653</v>
      </c>
    </row>
    <row r="869" spans="1:32">
      <c r="A869" s="6">
        <v>2.8633472720975903</v>
      </c>
      <c r="B869" s="6">
        <v>2.8917219897530906</v>
      </c>
      <c r="C869" s="6">
        <v>2.9547819287079813</v>
      </c>
      <c r="D869" s="6">
        <v>3.9741810304504557</v>
      </c>
      <c r="E869" s="6">
        <v>-0.82386148879344479</v>
      </c>
      <c r="F869" s="6">
        <v>8.1398753226559979</v>
      </c>
      <c r="G869" s="6">
        <v>0.33984820607551453</v>
      </c>
      <c r="H869" s="6">
        <v>-2.0611936130516941</v>
      </c>
      <c r="I869" s="40">
        <f>SUMPRODUCT(J869:O869,Results!B$12:G$12)+Results!$E$5*H869-AD869+AE869</f>
        <v>-29.060669307756132</v>
      </c>
      <c r="J869" s="9">
        <f>SUMPRODUCT($A869:$F869,Results!$B$15:$G$15)</f>
        <v>4.5328411451395345</v>
      </c>
      <c r="K869" s="9">
        <f>SUMPRODUCT($A869:$F869,Results!$B$16:$G$16)</f>
        <v>-15.254252806887214</v>
      </c>
      <c r="L869" s="9">
        <f>SUMPRODUCT($A869:$F869,Results!$B$17:$G$17)</f>
        <v>8.6464390206428909</v>
      </c>
      <c r="M869" s="9">
        <f>SUMPRODUCT($A869:$F869,Results!$B$18:$G$18)</f>
        <v>6.9379031751747036</v>
      </c>
      <c r="N869" s="9">
        <f>SUMPRODUCT($A869:$F869,Results!$B$19:$G$19)</f>
        <v>-7.6218410009886792</v>
      </c>
      <c r="O869" s="9">
        <f>SUMPRODUCT($A869:$F869,Results!$B$20:$G$20)</f>
        <v>7.0187547820348133</v>
      </c>
      <c r="P869" s="9" cm="1">
        <f t="array" ref="P869">SUMPRODUCT(J869:O869,TRANSPOSE(BQ$20:BQ$25))+$AI$20-$BQ$27</f>
        <v>2.746800046162285</v>
      </c>
      <c r="Q869" s="27" cm="1">
        <f t="array" ref="Q869">SUMPRODUCT(J869:O869,TRANSPOSE(EX$20:EX$25))+$AI$20-$EX$27</f>
        <v>-14.520504730545241</v>
      </c>
      <c r="R869" s="9">
        <f>I869-Results!$E$5*H869</f>
        <v>-16.693507629445968</v>
      </c>
      <c r="S869" s="9" cm="1">
        <f t="array" ref="S869">SUMPRODUCT(J869:O869,TRANSPOSE(AW$28:AW$33))+$AI$20-$AH$26</f>
        <v>9.2760410173568317</v>
      </c>
      <c r="T869" s="9">
        <f>SUMPRODUCT(J869:O869,Results!K$9:P$9)</f>
        <v>-14.927965281664768</v>
      </c>
      <c r="U869" s="9">
        <f>SUMPRODUCT(J869:O869,Results!K$9:P$9)+$AI$20-$AH$31</f>
        <v>-16.510194002737926</v>
      </c>
      <c r="V869" s="9">
        <f t="shared" si="190"/>
        <v>-31.807469353918417</v>
      </c>
      <c r="W869" s="9">
        <f t="shared" si="192"/>
        <v>-14.540164577210891</v>
      </c>
      <c r="X869" s="9">
        <f t="shared" si="193"/>
        <v>-12.367161678310165</v>
      </c>
      <c r="Y869" s="9">
        <f t="shared" si="194"/>
        <v>-38.336710325112961</v>
      </c>
      <c r="Z869" s="9">
        <f t="shared" si="195"/>
        <v>-61.802892734846267</v>
      </c>
      <c r="AA869" s="9">
        <f t="shared" si="196"/>
        <v>-12.550475305018207</v>
      </c>
      <c r="AC869" s="9">
        <v>-14.415220053819258</v>
      </c>
      <c r="AD869" s="9">
        <v>-14.415220053819258</v>
      </c>
      <c r="AE869" s="9">
        <f t="shared" si="197"/>
        <v>-14.415220053819258</v>
      </c>
      <c r="AF869" s="9">
        <f t="shared" ca="1" si="191"/>
        <v>0.47646817363541227</v>
      </c>
    </row>
    <row r="870" spans="1:32">
      <c r="A870" s="6">
        <v>2.8193868532553239</v>
      </c>
      <c r="B870" s="6">
        <v>0.65284480174156878</v>
      </c>
      <c r="C870" s="6">
        <v>5.7078020884420306</v>
      </c>
      <c r="D870" s="6">
        <v>0.18520362859394121</v>
      </c>
      <c r="E870" s="6">
        <v>1.7116329610407106</v>
      </c>
      <c r="F870" s="6">
        <v>-0.9349376874551607</v>
      </c>
      <c r="G870" s="6">
        <v>5.3990767392741681</v>
      </c>
      <c r="H870" s="6">
        <v>2.9980349201469596</v>
      </c>
      <c r="I870" s="40">
        <f>SUMPRODUCT(J870:O870,Results!B$12:G$12)+Results!$E$5*H870-AD870+AE870</f>
        <v>47.615280826550418</v>
      </c>
      <c r="J870" s="9">
        <f>SUMPRODUCT($A870:$F870,Results!$B$15:$G$15)</f>
        <v>24.472597728934275</v>
      </c>
      <c r="K870" s="9">
        <f>SUMPRODUCT($A870:$F870,Results!$B$16:$G$16)</f>
        <v>-14.401146459389251</v>
      </c>
      <c r="L870" s="9">
        <f>SUMPRODUCT($A870:$F870,Results!$B$17:$G$17)</f>
        <v>-2.3570440705868299</v>
      </c>
      <c r="M870" s="9">
        <f>SUMPRODUCT($A870:$F870,Results!$B$18:$G$18)</f>
        <v>-16.213933049145673</v>
      </c>
      <c r="N870" s="9">
        <f>SUMPRODUCT($A870:$F870,Results!$B$19:$G$19)</f>
        <v>-20.518695301054105</v>
      </c>
      <c r="O870" s="9">
        <f>SUMPRODUCT($A870:$F870,Results!$B$20:$G$20)</f>
        <v>6.0103857147050386</v>
      </c>
      <c r="P870" s="9" cm="1">
        <f t="array" ref="P870">SUMPRODUCT(J870:O870,TRANSPOSE(BQ$20:BQ$25))+$AI$20-$BQ$27</f>
        <v>25.416693561722504</v>
      </c>
      <c r="Q870" s="27" cm="1">
        <f t="array" ref="Q870">SUMPRODUCT(J870:O870,TRANSPOSE(EX$20:EX$25))+$AI$20-$EX$27</f>
        <v>28.096498715330419</v>
      </c>
      <c r="R870" s="9">
        <f>I870-Results!$E$5*H870</f>
        <v>29.627071305668661</v>
      </c>
      <c r="S870" s="9" cm="1">
        <f t="array" ref="S870">SUMPRODUCT(J870:O870,TRANSPOSE(AW$28:AW$33))+$AI$20-$AH$26</f>
        <v>40.36264306918163</v>
      </c>
      <c r="T870" s="9">
        <f>SUMPRODUCT(J870:O870,Results!K$9:P$9)</f>
        <v>30.042284011224407</v>
      </c>
      <c r="U870" s="9">
        <f>SUMPRODUCT(J870:O870,Results!K$9:P$9)+$AI$20-$AH$31</f>
        <v>28.460055290151246</v>
      </c>
      <c r="V870" s="9">
        <f t="shared" si="190"/>
        <v>22.198587264827914</v>
      </c>
      <c r="W870" s="9">
        <f t="shared" si="192"/>
        <v>19.518782111219998</v>
      </c>
      <c r="X870" s="9">
        <f t="shared" si="193"/>
        <v>17.988209520881757</v>
      </c>
      <c r="Y870" s="9">
        <f t="shared" si="194"/>
        <v>7.2526377573687881</v>
      </c>
      <c r="Z870" s="9">
        <f t="shared" si="195"/>
        <v>14.873057399460286</v>
      </c>
      <c r="AA870" s="9">
        <f t="shared" si="196"/>
        <v>19.155225536399172</v>
      </c>
      <c r="AC870" s="9">
        <v>19.481325845361766</v>
      </c>
      <c r="AD870" s="9">
        <v>19.481325845361766</v>
      </c>
      <c r="AE870" s="9">
        <f t="shared" si="197"/>
        <v>19.481325845361766</v>
      </c>
      <c r="AF870" s="9">
        <f t="shared" ca="1" si="191"/>
        <v>0.94824340638786897</v>
      </c>
    </row>
    <row r="871" spans="1:32">
      <c r="A871" s="6">
        <v>4.1728167705017913</v>
      </c>
      <c r="B871" s="6">
        <v>2.3365005290797507</v>
      </c>
      <c r="C871" s="6">
        <v>6.1830110898262358</v>
      </c>
      <c r="D871" s="6">
        <v>3.601262110222244</v>
      </c>
      <c r="E871" s="6">
        <v>3.9393266692200544</v>
      </c>
      <c r="F871" s="6">
        <v>0.43082255645504819</v>
      </c>
      <c r="G871" s="6">
        <v>0.9000945652553316</v>
      </c>
      <c r="H871" s="6">
        <v>-1.5009472538718769</v>
      </c>
      <c r="I871" s="40">
        <f>SUMPRODUCT(J871:O871,Results!B$12:G$12)+Results!$E$5*H871-AD871+AE871</f>
        <v>53.407945177548726</v>
      </c>
      <c r="J871" s="9">
        <f>SUMPRODUCT($A871:$F871,Results!$B$15:$G$15)</f>
        <v>33.017711019300258</v>
      </c>
      <c r="K871" s="9">
        <f>SUMPRODUCT($A871:$F871,Results!$B$16:$G$16)</f>
        <v>-20.13191000190087</v>
      </c>
      <c r="L871" s="9">
        <f>SUMPRODUCT($A871:$F871,Results!$B$17:$G$17)</f>
        <v>8.1730450568462505</v>
      </c>
      <c r="M871" s="9">
        <f>SUMPRODUCT($A871:$F871,Results!$B$18:$G$18)</f>
        <v>-13.966201978554293</v>
      </c>
      <c r="N871" s="9">
        <f>SUMPRODUCT($A871:$F871,Results!$B$19:$G$19)</f>
        <v>-29.181257658605517</v>
      </c>
      <c r="O871" s="9">
        <f>SUMPRODUCT($A871:$F871,Results!$B$20:$G$20)</f>
        <v>18.223646237105182</v>
      </c>
      <c r="P871" s="9" cm="1">
        <f t="array" ref="P871">SUMPRODUCT(J871:O871,TRANSPOSE(BQ$20:BQ$25))+$AI$20-$BQ$27</f>
        <v>56.961720173556877</v>
      </c>
      <c r="Q871" s="27" cm="1">
        <f t="array" ref="Q871">SUMPRODUCT(J871:O871,TRANSPOSE(EX$20:EX$25))+$AI$20-$EX$27</f>
        <v>61.515783319273481</v>
      </c>
      <c r="R871" s="9">
        <f>I871-Results!$E$5*H871</f>
        <v>62.413628700779988</v>
      </c>
      <c r="S871" s="9" cm="1">
        <f t="array" ref="S871">SUMPRODUCT(J871:O871,TRANSPOSE(AW$28:AW$33))+$AI$20-$AH$26</f>
        <v>64.258558569909255</v>
      </c>
      <c r="T871" s="9">
        <f>SUMPRODUCT(J871:O871,Results!K$9:P$9)</f>
        <v>64.065555121685009</v>
      </c>
      <c r="U871" s="9">
        <f>SUMPRODUCT(J871:O871,Results!K$9:P$9)+$AI$20-$AH$31</f>
        <v>62.483326400611844</v>
      </c>
      <c r="V871" s="9">
        <f t="shared" si="190"/>
        <v>-3.5537749960081513</v>
      </c>
      <c r="W871" s="9">
        <f t="shared" si="192"/>
        <v>-8.1078381417247556</v>
      </c>
      <c r="X871" s="9">
        <f t="shared" si="193"/>
        <v>-9.0056835232312622</v>
      </c>
      <c r="Y871" s="9">
        <f t="shared" si="194"/>
        <v>-10.850613392360529</v>
      </c>
      <c r="Z871" s="9">
        <f t="shared" si="195"/>
        <v>20.665721750458594</v>
      </c>
      <c r="AA871" s="9">
        <f t="shared" si="196"/>
        <v>-9.0753812230631183</v>
      </c>
      <c r="AC871" s="9">
        <v>-8.1489265251320262</v>
      </c>
      <c r="AD871" s="9">
        <v>-8.1489265251320262</v>
      </c>
      <c r="AE871" s="9">
        <f t="shared" si="197"/>
        <v>-8.1489265251320262</v>
      </c>
      <c r="AF871" s="9">
        <f t="shared" ca="1" si="191"/>
        <v>0.91912459565964366</v>
      </c>
    </row>
    <row r="872" spans="1:32">
      <c r="A872" s="6">
        <v>10.491085020719281</v>
      </c>
      <c r="B872" s="6">
        <v>2.6676445807848554</v>
      </c>
      <c r="C872" s="6">
        <v>-5.2237734365317506E-2</v>
      </c>
      <c r="D872" s="6">
        <v>-1.1614849453423367E-4</v>
      </c>
      <c r="E872" s="6">
        <v>2.2143940563791324</v>
      </c>
      <c r="F872" s="6">
        <v>-1.9166893069319662</v>
      </c>
      <c r="G872" s="6">
        <v>1.8528732545649673</v>
      </c>
      <c r="H872" s="6">
        <v>-0.54816856456224117</v>
      </c>
      <c r="I872" s="40">
        <f>SUMPRODUCT(J872:O872,Results!B$12:G$12)+Results!$E$5*H872-AD872+AE872</f>
        <v>50.378395085775921</v>
      </c>
      <c r="J872" s="9">
        <f>SUMPRODUCT($A872:$F872,Results!$B$15:$G$15)</f>
        <v>38.269230458742712</v>
      </c>
      <c r="K872" s="9">
        <f>SUMPRODUCT($A872:$F872,Results!$B$16:$G$16)</f>
        <v>-34.027955476387213</v>
      </c>
      <c r="L872" s="9">
        <f>SUMPRODUCT($A872:$F872,Results!$B$17:$G$17)</f>
        <v>-14.111960645989797</v>
      </c>
      <c r="M872" s="9">
        <f>SUMPRODUCT($A872:$F872,Results!$B$18:$G$18)</f>
        <v>-4.567049561131566</v>
      </c>
      <c r="N872" s="9">
        <f>SUMPRODUCT($A872:$F872,Results!$B$19:$G$19)</f>
        <v>0.84312142337869533</v>
      </c>
      <c r="O872" s="9">
        <f>SUMPRODUCT($A872:$F872,Results!$B$20:$G$20)</f>
        <v>38.961670903775051</v>
      </c>
      <c r="P872" s="9" cm="1">
        <f t="array" ref="P872">SUMPRODUCT(J872:O872,TRANSPOSE(BQ$20:BQ$25))+$AI$20-$BQ$27</f>
        <v>40.534294724061844</v>
      </c>
      <c r="Q872" s="27" cm="1">
        <f t="array" ref="Q872">SUMPRODUCT(J872:O872,TRANSPOSE(EX$20:EX$25))+$AI$20-$EX$27</f>
        <v>51.100591278348872</v>
      </c>
      <c r="R872" s="9">
        <f>I872-Results!$E$5*H872</f>
        <v>53.66740647314937</v>
      </c>
      <c r="S872" s="9" cm="1">
        <f t="array" ref="S872">SUMPRODUCT(J872:O872,TRANSPOSE(AW$28:AW$33))+$AI$20-$AH$26</f>
        <v>30.575293507332944</v>
      </c>
      <c r="T872" s="9">
        <f>SUMPRODUCT(J872:O872,Results!K$9:P$9)</f>
        <v>54.34311796916753</v>
      </c>
      <c r="U872" s="9">
        <f>SUMPRODUCT(J872:O872,Results!K$9:P$9)+$AI$20-$AH$31</f>
        <v>52.760889248094372</v>
      </c>
      <c r="V872" s="9">
        <f t="shared" si="190"/>
        <v>9.8441003617140765</v>
      </c>
      <c r="W872" s="9">
        <f t="shared" si="192"/>
        <v>-0.72219619257295165</v>
      </c>
      <c r="X872" s="9">
        <f t="shared" si="193"/>
        <v>-3.2890113873734492</v>
      </c>
      <c r="Y872" s="9">
        <f t="shared" si="194"/>
        <v>19.803101578442977</v>
      </c>
      <c r="Z872" s="9">
        <f t="shared" si="195"/>
        <v>17.63617165868579</v>
      </c>
      <c r="AA872" s="9">
        <f t="shared" si="196"/>
        <v>-2.3824941623184515</v>
      </c>
      <c r="AC872" s="9">
        <v>-0.78578885572262891</v>
      </c>
      <c r="AD872" s="9">
        <v>-0.78578885572262891</v>
      </c>
      <c r="AE872" s="9">
        <f t="shared" si="197"/>
        <v>-0.78578885572262891</v>
      </c>
      <c r="AF872" s="9">
        <f t="shared" ca="1" si="191"/>
        <v>0.67406253946959116</v>
      </c>
    </row>
    <row r="873" spans="1:32">
      <c r="A873" s="6">
        <v>6.2043255369736148</v>
      </c>
      <c r="B873" s="6">
        <v>1.3681163334289683</v>
      </c>
      <c r="C873" s="6">
        <v>4.9422390614180136</v>
      </c>
      <c r="D873" s="6">
        <v>-1.6546999743166333</v>
      </c>
      <c r="E873" s="6">
        <v>2.7568844999866124</v>
      </c>
      <c r="F873" s="6">
        <v>7.3443698753410525</v>
      </c>
      <c r="G873" s="6">
        <v>2.4148311092366641</v>
      </c>
      <c r="H873" s="6">
        <v>1.3789290109455621E-2</v>
      </c>
      <c r="I873" s="40">
        <f>SUMPRODUCT(J873:O873,Results!B$12:G$12)+Results!$E$5*H873-AD873+AE873</f>
        <v>26.233142798969549</v>
      </c>
      <c r="J873" s="9">
        <f>SUMPRODUCT($A873:$F873,Results!$B$15:$G$15)</f>
        <v>39.463188773419226</v>
      </c>
      <c r="K873" s="9">
        <f>SUMPRODUCT($A873:$F873,Results!$B$16:$G$16)</f>
        <v>-22.156172281265974</v>
      </c>
      <c r="L873" s="9">
        <f>SUMPRODUCT($A873:$F873,Results!$B$17:$G$17)</f>
        <v>4.8518428897362078</v>
      </c>
      <c r="M873" s="9">
        <f>SUMPRODUCT($A873:$F873,Results!$B$18:$G$18)</f>
        <v>-11.365840290018006</v>
      </c>
      <c r="N873" s="9">
        <f>SUMPRODUCT($A873:$F873,Results!$B$19:$G$19)</f>
        <v>-15.580625729585972</v>
      </c>
      <c r="O873" s="9">
        <f>SUMPRODUCT($A873:$F873,Results!$B$20:$G$20)</f>
        <v>2.9382636494430923</v>
      </c>
      <c r="P873" s="9" cm="1">
        <f t="array" ref="P873">SUMPRODUCT(J873:O873,TRANSPOSE(BQ$20:BQ$25))+$AI$20-$BQ$27</f>
        <v>40.236112617442764</v>
      </c>
      <c r="Q873" s="27" cm="1">
        <f t="array" ref="Q873">SUMPRODUCT(J873:O873,TRANSPOSE(EX$20:EX$25))+$AI$20-$EX$27</f>
        <v>27.668157155737795</v>
      </c>
      <c r="R873" s="9">
        <f>I873-Results!$E$5*H873</f>
        <v>26.150407058312815</v>
      </c>
      <c r="S873" s="9" cm="1">
        <f t="array" ref="S873">SUMPRODUCT(J873:O873,TRANSPOSE(AW$28:AW$33))+$AI$20-$AH$26</f>
        <v>48.197327745299376</v>
      </c>
      <c r="T873" s="9">
        <f>SUMPRODUCT(J873:O873,Results!K$9:P$9)</f>
        <v>29.188556147553161</v>
      </c>
      <c r="U873" s="9">
        <f>SUMPRODUCT(J873:O873,Results!K$9:P$9)+$AI$20-$AH$31</f>
        <v>27.606327426480007</v>
      </c>
      <c r="V873" s="9">
        <f t="shared" si="190"/>
        <v>-14.002969818473215</v>
      </c>
      <c r="W873" s="9">
        <f t="shared" si="192"/>
        <v>-1.4350143567682458</v>
      </c>
      <c r="X873" s="9">
        <f t="shared" si="193"/>
        <v>8.2735740656733725E-2</v>
      </c>
      <c r="Y873" s="9">
        <f t="shared" si="194"/>
        <v>-21.964184946329826</v>
      </c>
      <c r="Z873" s="9">
        <f t="shared" si="195"/>
        <v>-6.5090806281205822</v>
      </c>
      <c r="AA873" s="9">
        <f t="shared" si="196"/>
        <v>-1.373184627510458</v>
      </c>
      <c r="AC873" s="9">
        <v>-1.3428610302497468</v>
      </c>
      <c r="AD873" s="9">
        <v>-1.3428610302497468</v>
      </c>
      <c r="AE873" s="9">
        <f t="shared" si="197"/>
        <v>-1.3428610302497468</v>
      </c>
      <c r="AF873" s="9">
        <f t="shared" ca="1" si="191"/>
        <v>0.88008895993506042</v>
      </c>
    </row>
    <row r="874" spans="1:32">
      <c r="A874" s="6">
        <v>0.75916245774825286</v>
      </c>
      <c r="B874" s="6">
        <v>0.86543736924639669</v>
      </c>
      <c r="C874" s="6">
        <v>4.9918628481852059</v>
      </c>
      <c r="D874" s="6">
        <v>1.1343762246556013</v>
      </c>
      <c r="E874" s="6">
        <v>8.6596297197468388</v>
      </c>
      <c r="F874" s="6">
        <v>2.0409380178010021</v>
      </c>
      <c r="G874" s="6">
        <v>5.6375881669908203</v>
      </c>
      <c r="H874" s="6">
        <v>3.2365463478636118</v>
      </c>
      <c r="I874" s="40">
        <f>SUMPRODUCT(J874:O874,Results!B$12:G$12)+Results!$E$5*H874-AD874+AE874</f>
        <v>123.04721649553795</v>
      </c>
      <c r="J874" s="9">
        <f>SUMPRODUCT($A874:$F874,Results!$B$15:$G$15)</f>
        <v>41.919814772546708</v>
      </c>
      <c r="K874" s="9">
        <f>SUMPRODUCT($A874:$F874,Results!$B$16:$G$16)</f>
        <v>-2.7437333191346105</v>
      </c>
      <c r="L874" s="9">
        <f>SUMPRODUCT($A874:$F874,Results!$B$17:$G$17)</f>
        <v>28.33645208987198</v>
      </c>
      <c r="M874" s="9">
        <f>SUMPRODUCT($A874:$F874,Results!$B$18:$G$18)</f>
        <v>-18.752818339052212</v>
      </c>
      <c r="N874" s="9">
        <f>SUMPRODUCT($A874:$F874,Results!$B$19:$G$19)</f>
        <v>-36.065829196571009</v>
      </c>
      <c r="O874" s="9">
        <f>SUMPRODUCT($A874:$F874,Results!$B$20:$G$20)</f>
        <v>0.9334926764123348</v>
      </c>
      <c r="P874" s="9" cm="1">
        <f t="array" ref="P874">SUMPRODUCT(J874:O874,TRANSPOSE(BQ$20:BQ$25))+$AI$20-$BQ$27</f>
        <v>94.306232344195877</v>
      </c>
      <c r="Q874" s="27" cm="1">
        <f t="array" ref="Q874">SUMPRODUCT(J874:O874,TRANSPOSE(EX$20:EX$25))+$AI$20-$EX$27</f>
        <v>104.26261282796682</v>
      </c>
      <c r="R874" s="9">
        <f>I874-Results!$E$5*H874</f>
        <v>103.62793840835629</v>
      </c>
      <c r="S874" s="9" cm="1">
        <f t="array" ref="S874">SUMPRODUCT(J874:O874,TRANSPOSE(AW$28:AW$33))+$AI$20-$AH$26</f>
        <v>87.291389529654012</v>
      </c>
      <c r="T874" s="9">
        <f>SUMPRODUCT(J874:O874,Results!K$9:P$9)</f>
        <v>107.46948501543801</v>
      </c>
      <c r="U874" s="9">
        <f>SUMPRODUCT(J874:O874,Results!K$9:P$9)+$AI$20-$AH$31</f>
        <v>105.88725629436485</v>
      </c>
      <c r="V874" s="9">
        <f t="shared" si="190"/>
        <v>28.740984151342076</v>
      </c>
      <c r="W874" s="9">
        <f t="shared" si="192"/>
        <v>18.784603667571133</v>
      </c>
      <c r="X874" s="9">
        <f t="shared" si="193"/>
        <v>19.419278087181667</v>
      </c>
      <c r="Y874" s="9">
        <f t="shared" si="194"/>
        <v>35.755826965883941</v>
      </c>
      <c r="Z874" s="9">
        <f t="shared" si="195"/>
        <v>90.304993068447828</v>
      </c>
      <c r="AA874" s="9">
        <f t="shared" si="196"/>
        <v>17.159960201173106</v>
      </c>
      <c r="AC874" s="9">
        <v>18.725110392794022</v>
      </c>
      <c r="AD874" s="9">
        <v>18.725110392794022</v>
      </c>
      <c r="AE874" s="9">
        <f t="shared" si="197"/>
        <v>18.725110392794022</v>
      </c>
      <c r="AF874" s="9">
        <f t="shared" ca="1" si="191"/>
        <v>0.67561400574597963</v>
      </c>
    </row>
    <row r="875" spans="1:32">
      <c r="A875" s="6">
        <v>18.364440206414862</v>
      </c>
      <c r="B875" s="6">
        <v>0.59097774377069767</v>
      </c>
      <c r="C875" s="6">
        <v>-0.94860956410223229</v>
      </c>
      <c r="D875" s="6">
        <v>-2.6365159578448689</v>
      </c>
      <c r="E875" s="6">
        <v>-2.636013812236834</v>
      </c>
      <c r="F875" s="6">
        <v>1.6880466802168654</v>
      </c>
      <c r="G875" s="6">
        <v>1.0256636124719747</v>
      </c>
      <c r="H875" s="6">
        <v>-1.3753782066552338</v>
      </c>
      <c r="I875" s="40">
        <f>SUMPRODUCT(J875:O875,Results!B$12:G$12)+Results!$E$5*H875-AD875+AE875</f>
        <v>-3.8464277263368363</v>
      </c>
      <c r="J875" s="9">
        <f>SUMPRODUCT($A875:$F875,Results!$B$15:$G$15)</f>
        <v>52.317029483016917</v>
      </c>
      <c r="K875" s="9">
        <f>SUMPRODUCT($A875:$F875,Results!$B$16:$G$16)</f>
        <v>-56.598812741965574</v>
      </c>
      <c r="L875" s="9">
        <f>SUMPRODUCT($A875:$F875,Results!$B$17:$G$17)</f>
        <v>-44.169772617229881</v>
      </c>
      <c r="M875" s="9">
        <f>SUMPRODUCT($A875:$F875,Results!$B$18:$G$18)</f>
        <v>-1.1553918780530499</v>
      </c>
      <c r="N875" s="9">
        <f>SUMPRODUCT($A875:$F875,Results!$B$19:$G$19)</f>
        <v>21.500654331119456</v>
      </c>
      <c r="O875" s="9">
        <f>SUMPRODUCT($A875:$F875,Results!$B$20:$G$20)</f>
        <v>47.519393802431239</v>
      </c>
      <c r="P875" s="9" cm="1">
        <f t="array" ref="P875">SUMPRODUCT(J875:O875,TRANSPOSE(BQ$20:BQ$25))+$AI$20-$BQ$27</f>
        <v>6.2311455933683746</v>
      </c>
      <c r="Q875" s="27" cm="1">
        <f t="array" ref="Q875">SUMPRODUCT(J875:O875,TRANSPOSE(EX$20:EX$25))+$AI$20-$EX$27</f>
        <v>2.7562917818044284</v>
      </c>
      <c r="R875" s="9">
        <f>I875-Results!$E$5*H875</f>
        <v>4.4058415135945665</v>
      </c>
      <c r="S875" s="9" cm="1">
        <f t="array" ref="S875">SUMPRODUCT(J875:O875,TRANSPOSE(AW$28:AW$33))+$AI$20-$AH$26</f>
        <v>3.6380499062919966</v>
      </c>
      <c r="T875" s="9">
        <f>SUMPRODUCT(J875:O875,Results!K$9:P$9)</f>
        <v>4.2866041621887518</v>
      </c>
      <c r="U875" s="9">
        <f>SUMPRODUCT(J875:O875,Results!K$9:P$9)+$AI$20-$AH$31</f>
        <v>2.7043754411155945</v>
      </c>
      <c r="V875" s="9">
        <f t="shared" si="190"/>
        <v>-10.077573319705211</v>
      </c>
      <c r="W875" s="9">
        <f t="shared" si="192"/>
        <v>-6.6027195081412646</v>
      </c>
      <c r="X875" s="9">
        <f t="shared" si="193"/>
        <v>-8.2522692399314028</v>
      </c>
      <c r="Y875" s="9">
        <f t="shared" si="194"/>
        <v>-7.4844776326288329</v>
      </c>
      <c r="Z875" s="9">
        <f t="shared" si="195"/>
        <v>-36.588651153426966</v>
      </c>
      <c r="AA875" s="9">
        <f t="shared" si="196"/>
        <v>-6.5508031674524307</v>
      </c>
      <c r="AC875" s="9">
        <v>-6.5471675669415976</v>
      </c>
      <c r="AD875" s="9">
        <v>-6.5471675669415976</v>
      </c>
      <c r="AE875" s="9">
        <f t="shared" si="197"/>
        <v>-6.5471675669415976</v>
      </c>
      <c r="AF875" s="9">
        <f t="shared" ca="1" si="191"/>
        <v>0.59197842240894227</v>
      </c>
    </row>
    <row r="876" spans="1:32">
      <c r="A876" s="6">
        <v>1.5732869928909727</v>
      </c>
      <c r="B876" s="6">
        <v>2.6648635525335904</v>
      </c>
      <c r="C876" s="6">
        <v>2.5250456954373353</v>
      </c>
      <c r="D876" s="6">
        <v>-3.6498225463916314</v>
      </c>
      <c r="E876" s="6">
        <v>4.8496279951303505</v>
      </c>
      <c r="F876" s="6">
        <v>2.3961247021760426</v>
      </c>
      <c r="G876" s="6">
        <v>3.460152239869517</v>
      </c>
      <c r="H876" s="6">
        <v>1.0591104207423085</v>
      </c>
      <c r="I876" s="40">
        <f>SUMPRODUCT(J876:O876,Results!B$12:G$12)+Results!$E$5*H876-AD876+AE876</f>
        <v>49.72150073271164</v>
      </c>
      <c r="J876" s="9">
        <f>SUMPRODUCT($A876:$F876,Results!$B$15:$G$15)</f>
        <v>24.416228949815746</v>
      </c>
      <c r="K876" s="9">
        <f>SUMPRODUCT($A876:$F876,Results!$B$16:$G$16)</f>
        <v>-6.0577116087341754</v>
      </c>
      <c r="L876" s="9">
        <f>SUMPRODUCT($A876:$F876,Results!$B$17:$G$17)</f>
        <v>14.227895672146325</v>
      </c>
      <c r="M876" s="9">
        <f>SUMPRODUCT($A876:$F876,Results!$B$18:$G$18)</f>
        <v>-11.481232890273494</v>
      </c>
      <c r="N876" s="9">
        <f>SUMPRODUCT($A876:$F876,Results!$B$19:$G$19)</f>
        <v>-13.651416209684978</v>
      </c>
      <c r="O876" s="9">
        <f>SUMPRODUCT($A876:$F876,Results!$B$20:$G$20)</f>
        <v>-2.5998666386767342</v>
      </c>
      <c r="P876" s="9" cm="1">
        <f t="array" ref="P876">SUMPRODUCT(J876:O876,TRANSPOSE(BQ$20:BQ$25))+$AI$20-$BQ$27</f>
        <v>42.209645976892865</v>
      </c>
      <c r="Q876" s="27" cm="1">
        <f t="array" ref="Q876">SUMPRODUCT(J876:O876,TRANSPOSE(EX$20:EX$25))+$AI$20-$EX$27</f>
        <v>42.797748466643696</v>
      </c>
      <c r="R876" s="9">
        <f>I876-Results!$E$5*H876</f>
        <v>43.366838208257789</v>
      </c>
      <c r="S876" s="9" cm="1">
        <f t="array" ref="S876">SUMPRODUCT(J876:O876,TRANSPOSE(AW$28:AW$33))+$AI$20-$AH$26</f>
        <v>40.837646026659584</v>
      </c>
      <c r="T876" s="9">
        <f>SUMPRODUCT(J876:O876,Results!K$9:P$9)</f>
        <v>45.943737047531549</v>
      </c>
      <c r="U876" s="9">
        <f>SUMPRODUCT(J876:O876,Results!K$9:P$9)+$AI$20-$AH$31</f>
        <v>44.361508326458392</v>
      </c>
      <c r="V876" s="9">
        <f t="shared" ref="V876:V939" si="198">I876-P876</f>
        <v>7.5118547558187743</v>
      </c>
      <c r="W876" s="9">
        <f t="shared" si="192"/>
        <v>6.9237522660679431</v>
      </c>
      <c r="X876" s="9">
        <f t="shared" si="193"/>
        <v>6.3546625244538504</v>
      </c>
      <c r="Y876" s="9">
        <f t="shared" si="194"/>
        <v>8.8838547060520554</v>
      </c>
      <c r="Z876" s="9">
        <f t="shared" si="195"/>
        <v>16.979277305621508</v>
      </c>
      <c r="AA876" s="9">
        <f t="shared" si="196"/>
        <v>5.359992406253248</v>
      </c>
      <c r="AC876" s="9">
        <v>6.905489699008335</v>
      </c>
      <c r="AD876" s="9">
        <v>6.905489699008335</v>
      </c>
      <c r="AE876" s="9">
        <f t="shared" si="197"/>
        <v>6.905489699008335</v>
      </c>
      <c r="AF876" s="9">
        <f t="shared" ca="1" si="191"/>
        <v>0.93296978494747929</v>
      </c>
    </row>
    <row r="877" spans="1:32">
      <c r="A877" s="6">
        <v>0.88499418950516551</v>
      </c>
      <c r="B877" s="6">
        <v>2.7280543075015427</v>
      </c>
      <c r="C877" s="6">
        <v>6.8946193213365605</v>
      </c>
      <c r="D877" s="6">
        <v>0.64002435253257794</v>
      </c>
      <c r="E877" s="6">
        <v>4.2049222427817696</v>
      </c>
      <c r="F877" s="6">
        <v>-1.2701786098716472</v>
      </c>
      <c r="G877" s="6">
        <v>7.9191240472500812</v>
      </c>
      <c r="H877" s="6">
        <v>5.5180822281228732</v>
      </c>
      <c r="I877" s="40">
        <f>SUMPRODUCT(J877:O877,Results!B$12:G$12)+Results!$E$5*H877-AD877+AE877</f>
        <v>85.962804268782804</v>
      </c>
      <c r="J877" s="9">
        <f>SUMPRODUCT($A877:$F877,Results!$B$15:$G$15)</f>
        <v>24.240276851259797</v>
      </c>
      <c r="K877" s="9">
        <f>SUMPRODUCT($A877:$F877,Results!$B$16:$G$16)</f>
        <v>-10.699483265221636</v>
      </c>
      <c r="L877" s="9">
        <f>SUMPRODUCT($A877:$F877,Results!$B$17:$G$17)</f>
        <v>11.099170089064277</v>
      </c>
      <c r="M877" s="9">
        <f>SUMPRODUCT($A877:$F877,Results!$B$18:$G$18)</f>
        <v>-19.016903925798626</v>
      </c>
      <c r="N877" s="9">
        <f>SUMPRODUCT($A877:$F877,Results!$B$19:$G$19)</f>
        <v>-30.893574732534375</v>
      </c>
      <c r="O877" s="9">
        <f>SUMPRODUCT($A877:$F877,Results!$B$20:$G$20)</f>
        <v>4.8923069684621314</v>
      </c>
      <c r="P877" s="9" cm="1">
        <f t="array" ref="P877">SUMPRODUCT(J877:O877,TRANSPOSE(BQ$20:BQ$25))+$AI$20-$BQ$27</f>
        <v>45.641146679047047</v>
      </c>
      <c r="Q877" s="27" cm="1">
        <f t="array" ref="Q877">SUMPRODUCT(J877:O877,TRANSPOSE(EX$20:EX$25))+$AI$20-$EX$27</f>
        <v>50.913122778351749</v>
      </c>
      <c r="R877" s="9">
        <f>I877-Results!$E$5*H877</f>
        <v>52.854310900045562</v>
      </c>
      <c r="S877" s="9" cm="1">
        <f t="array" ref="S877">SUMPRODUCT(J877:O877,TRANSPOSE(AW$28:AW$33))+$AI$20-$AH$26</f>
        <v>59.511603691849288</v>
      </c>
      <c r="T877" s="9">
        <f>SUMPRODUCT(J877:O877,Results!K$9:P$9)</f>
        <v>54.125275931416802</v>
      </c>
      <c r="U877" s="9">
        <f>SUMPRODUCT(J877:O877,Results!K$9:P$9)+$AI$20-$AH$31</f>
        <v>52.543047210343644</v>
      </c>
      <c r="V877" s="9">
        <f t="shared" si="198"/>
        <v>40.321657589735757</v>
      </c>
      <c r="W877" s="9">
        <f t="shared" si="192"/>
        <v>35.049681490431055</v>
      </c>
      <c r="X877" s="9">
        <f t="shared" si="193"/>
        <v>33.108493368737243</v>
      </c>
      <c r="Y877" s="9">
        <f t="shared" si="194"/>
        <v>26.451200576933516</v>
      </c>
      <c r="Z877" s="9">
        <f t="shared" si="195"/>
        <v>53.220580841692673</v>
      </c>
      <c r="AA877" s="9">
        <f t="shared" si="196"/>
        <v>33.41975705843916</v>
      </c>
      <c r="AC877" s="9">
        <v>34.978196142271358</v>
      </c>
      <c r="AD877" s="9">
        <v>34.978196142271358</v>
      </c>
      <c r="AE877" s="9">
        <f t="shared" si="197"/>
        <v>34.978196142271358</v>
      </c>
      <c r="AF877" s="9">
        <f t="shared" ca="1" si="191"/>
        <v>0.15576072465185342</v>
      </c>
    </row>
    <row r="878" spans="1:32">
      <c r="A878" s="6">
        <v>6.1124870654693373</v>
      </c>
      <c r="B878" s="6">
        <v>-2.1456020356692305</v>
      </c>
      <c r="C878" s="6">
        <v>1.1714847893159899</v>
      </c>
      <c r="D878" s="6">
        <v>-2.8843818690293301</v>
      </c>
      <c r="E878" s="6">
        <v>0.16647511319198782</v>
      </c>
      <c r="F878" s="6">
        <v>1.0941026777240217</v>
      </c>
      <c r="G878" s="6">
        <v>0.72108911155485211</v>
      </c>
      <c r="H878" s="6">
        <v>-1.6799527075723564</v>
      </c>
      <c r="I878" s="40">
        <f>SUMPRODUCT(J878:O878,Results!B$12:G$12)+Results!$E$5*H878-AD878+AE878</f>
        <v>2.2391350793817679</v>
      </c>
      <c r="J878" s="9">
        <f>SUMPRODUCT($A878:$F878,Results!$B$15:$G$15)</f>
        <v>30.464253035954371</v>
      </c>
      <c r="K878" s="9">
        <f>SUMPRODUCT($A878:$F878,Results!$B$16:$G$16)</f>
        <v>-16.358015590910874</v>
      </c>
      <c r="L878" s="9">
        <f>SUMPRODUCT($A878:$F878,Results!$B$17:$G$17)</f>
        <v>-15.443020468950566</v>
      </c>
      <c r="M878" s="9">
        <f>SUMPRODUCT($A878:$F878,Results!$B$18:$G$18)</f>
        <v>-9.3340096513647151</v>
      </c>
      <c r="N878" s="9">
        <f>SUMPRODUCT($A878:$F878,Results!$B$19:$G$19)</f>
        <v>1.3795127234269162</v>
      </c>
      <c r="O878" s="9">
        <f>SUMPRODUCT($A878:$F878,Results!$B$20:$G$20)</f>
        <v>5.75421465169127</v>
      </c>
      <c r="P878" s="9" cm="1">
        <f t="array" ref="P878">SUMPRODUCT(J878:O878,TRANSPOSE(BQ$20:BQ$25))+$AI$20-$BQ$27</f>
        <v>11.428437033734802</v>
      </c>
      <c r="Q878" s="27" cm="1">
        <f t="array" ref="Q878">SUMPRODUCT(J878:O878,TRANSPOSE(EX$20:EX$25))+$AI$20-$EX$27</f>
        <v>12.041226184270556</v>
      </c>
      <c r="R878" s="9">
        <f>I878-Results!$E$5*H878</f>
        <v>12.318851324815906</v>
      </c>
      <c r="S878" s="9" cm="1">
        <f t="array" ref="S878">SUMPRODUCT(J878:O878,TRANSPOSE(AW$28:AW$33))+$AI$20-$AH$26</f>
        <v>13.612530765902676</v>
      </c>
      <c r="T878" s="9">
        <f>SUMPRODUCT(J878:O878,Results!K$9:P$9)</f>
        <v>12.776593075506025</v>
      </c>
      <c r="U878" s="9">
        <f>SUMPRODUCT(J878:O878,Results!K$9:P$9)+$AI$20-$AH$31</f>
        <v>11.194364354432864</v>
      </c>
      <c r="V878" s="9">
        <f t="shared" si="198"/>
        <v>-9.1893019543530343</v>
      </c>
      <c r="W878" s="9">
        <f t="shared" si="192"/>
        <v>-9.8020911048887882</v>
      </c>
      <c r="X878" s="9">
        <f t="shared" si="193"/>
        <v>-10.079716245434138</v>
      </c>
      <c r="Y878" s="9">
        <f t="shared" si="194"/>
        <v>-11.373395686520908</v>
      </c>
      <c r="Z878" s="9">
        <f t="shared" si="195"/>
        <v>-30.503088347708363</v>
      </c>
      <c r="AA878" s="9">
        <f t="shared" si="196"/>
        <v>-8.9552292750510958</v>
      </c>
      <c r="AC878" s="9">
        <v>-9.7862213163860474</v>
      </c>
      <c r="AD878" s="9">
        <v>-9.7862213163860474</v>
      </c>
      <c r="AE878" s="9">
        <f t="shared" si="197"/>
        <v>-9.7862213163860474</v>
      </c>
      <c r="AF878" s="9">
        <f t="shared" ca="1" si="191"/>
        <v>0.83467877693008408</v>
      </c>
    </row>
    <row r="879" spans="1:32">
      <c r="A879" s="6">
        <v>-0.28461816858353195</v>
      </c>
      <c r="B879" s="6">
        <v>0.8610756703525152</v>
      </c>
      <c r="C879" s="6">
        <v>1.5630443478278917</v>
      </c>
      <c r="D879" s="6">
        <v>-3.4414188551432616</v>
      </c>
      <c r="E879" s="6">
        <v>4.520360411349519</v>
      </c>
      <c r="F879" s="6">
        <v>-1.9896502279328219</v>
      </c>
      <c r="G879" s="6">
        <v>-1.4517154336151459</v>
      </c>
      <c r="H879" s="6">
        <v>-3.8527572527423546</v>
      </c>
      <c r="I879" s="40">
        <f>SUMPRODUCT(J879:O879,Results!B$12:G$12)+Results!$E$5*H879-AD879+AE879</f>
        <v>25.37839751218538</v>
      </c>
      <c r="J879" s="9">
        <f>SUMPRODUCT($A879:$F879,Results!$B$15:$G$15)</f>
        <v>18.385864254697054</v>
      </c>
      <c r="K879" s="9">
        <f>SUMPRODUCT($A879:$F879,Results!$B$16:$G$16)</f>
        <v>1.678897642700272</v>
      </c>
      <c r="L879" s="9">
        <f>SUMPRODUCT($A879:$F879,Results!$B$17:$G$17)</f>
        <v>9.3533289536983535</v>
      </c>
      <c r="M879" s="9">
        <f>SUMPRODUCT($A879:$F879,Results!$B$18:$G$18)</f>
        <v>-13.417272646536023</v>
      </c>
      <c r="N879" s="9">
        <f>SUMPRODUCT($A879:$F879,Results!$B$19:$G$19)</f>
        <v>-12.256738399599493</v>
      </c>
      <c r="O879" s="9">
        <f>SUMPRODUCT($A879:$F879,Results!$B$20:$G$20)</f>
        <v>-3.7770734032999735</v>
      </c>
      <c r="P879" s="9" cm="1">
        <f t="array" ref="P879">SUMPRODUCT(J879:O879,TRANSPOSE(BQ$20:BQ$25))+$AI$20-$BQ$27</f>
        <v>35.876534151855374</v>
      </c>
      <c r="Q879" s="27" cm="1">
        <f t="array" ref="Q879">SUMPRODUCT(J879:O879,TRANSPOSE(EX$20:EX$25))+$AI$20-$EX$27</f>
        <v>46.743694793118834</v>
      </c>
      <c r="R879" s="9">
        <f>I879-Results!$E$5*H879</f>
        <v>48.494941028639509</v>
      </c>
      <c r="S879" s="9" cm="1">
        <f t="array" ref="S879">SUMPRODUCT(J879:O879,TRANSPOSE(AW$28:AW$33))+$AI$20-$AH$26</f>
        <v>32.725379963099314</v>
      </c>
      <c r="T879" s="9">
        <f>SUMPRODUCT(J879:O879,Results!K$9:P$9)</f>
        <v>49.774171371096116</v>
      </c>
      <c r="U879" s="9">
        <f>SUMPRODUCT(J879:O879,Results!K$9:P$9)+$AI$20-$AH$31</f>
        <v>48.191942650022952</v>
      </c>
      <c r="V879" s="9">
        <f t="shared" si="198"/>
        <v>-10.498136639669994</v>
      </c>
      <c r="W879" s="9">
        <f t="shared" si="192"/>
        <v>-21.365297280933454</v>
      </c>
      <c r="X879" s="9">
        <f t="shared" si="193"/>
        <v>-23.116543516454129</v>
      </c>
      <c r="Y879" s="9">
        <f t="shared" si="194"/>
        <v>-7.3469824509139343</v>
      </c>
      <c r="Z879" s="9">
        <f t="shared" si="195"/>
        <v>-7.3638259149047514</v>
      </c>
      <c r="AA879" s="9">
        <f t="shared" si="196"/>
        <v>-22.813545137837572</v>
      </c>
      <c r="AC879" s="9">
        <v>-21.452969141310142</v>
      </c>
      <c r="AD879" s="9">
        <v>-21.452969141310142</v>
      </c>
      <c r="AE879" s="9">
        <f t="shared" si="197"/>
        <v>-21.452969141310142</v>
      </c>
      <c r="AF879" s="9">
        <f t="shared" ca="1" si="191"/>
        <v>0.68446629573201079</v>
      </c>
    </row>
    <row r="880" spans="1:32">
      <c r="A880" s="6">
        <v>1.8480548395638237</v>
      </c>
      <c r="B880" s="6">
        <v>-0.56595599222535997</v>
      </c>
      <c r="C880" s="6">
        <v>7.023615773688614</v>
      </c>
      <c r="D880" s="6">
        <v>-0.59843625414957302</v>
      </c>
      <c r="E880" s="6">
        <v>0.15504123826069355</v>
      </c>
      <c r="F880" s="6">
        <v>7.6060906648254116</v>
      </c>
      <c r="G880" s="6">
        <v>2.4290376631802726</v>
      </c>
      <c r="H880" s="6">
        <v>2.7995844053064101E-2</v>
      </c>
      <c r="I880" s="40">
        <f>SUMPRODUCT(J880:O880,Results!B$12:G$12)+Results!$E$5*H880-AD880+AE880</f>
        <v>-10.917650747828446</v>
      </c>
      <c r="J880" s="9">
        <f>SUMPRODUCT($A880:$F880,Results!$B$15:$G$15)</f>
        <v>22.040896239502043</v>
      </c>
      <c r="K880" s="9">
        <f>SUMPRODUCT($A880:$F880,Results!$B$16:$G$16)</f>
        <v>-10.652568451595187</v>
      </c>
      <c r="L880" s="9">
        <f>SUMPRODUCT($A880:$F880,Results!$B$17:$G$17)</f>
        <v>4.2572817400577119</v>
      </c>
      <c r="M880" s="9">
        <f>SUMPRODUCT($A880:$F880,Results!$B$18:$G$18)</f>
        <v>-12.426682647231669</v>
      </c>
      <c r="N880" s="9">
        <f>SUMPRODUCT($A880:$F880,Results!$B$19:$G$19)</f>
        <v>-19.796928140130873</v>
      </c>
      <c r="O880" s="9">
        <f>SUMPRODUCT($A880:$F880,Results!$B$20:$G$20)</f>
        <v>-14.310691596756538</v>
      </c>
      <c r="P880" s="9" cm="1">
        <f t="array" ref="P880">SUMPRODUCT(J880:O880,TRANSPOSE(BQ$20:BQ$25))+$AI$20-$BQ$27</f>
        <v>9.5733691663031308</v>
      </c>
      <c r="Q880" s="27" cm="1">
        <f t="array" ref="Q880">SUMPRODUCT(J880:O880,TRANSPOSE(EX$20:EX$25))+$AI$20-$EX$27</f>
        <v>-8.8864417717907216</v>
      </c>
      <c r="R880" s="9">
        <f>I880-Results!$E$5*H880</f>
        <v>-11.08562581214683</v>
      </c>
      <c r="S880" s="9" cm="1">
        <f t="array" ref="S880">SUMPRODUCT(J880:O880,TRANSPOSE(AW$28:AW$33))+$AI$20-$AH$26</f>
        <v>32.326527951848718</v>
      </c>
      <c r="T880" s="9">
        <f>SUMPRODUCT(J880:O880,Results!K$9:P$9)</f>
        <v>-9.1786100325132765</v>
      </c>
      <c r="U880" s="9">
        <f>SUMPRODUCT(J880:O880,Results!K$9:P$9)+$AI$20-$AH$31</f>
        <v>-10.760838753586434</v>
      </c>
      <c r="V880" s="9">
        <f t="shared" si="198"/>
        <v>-20.491019914131577</v>
      </c>
      <c r="W880" s="9">
        <f t="shared" si="192"/>
        <v>-2.0312089760377248</v>
      </c>
      <c r="X880" s="9">
        <f t="shared" si="193"/>
        <v>0.16797506431838372</v>
      </c>
      <c r="Y880" s="9">
        <f t="shared" si="194"/>
        <v>-43.244178699677164</v>
      </c>
      <c r="Z880" s="9">
        <f t="shared" si="195"/>
        <v>-43.659874174918578</v>
      </c>
      <c r="AA880" s="9">
        <f t="shared" si="196"/>
        <v>-0.15681199424201253</v>
      </c>
      <c r="AC880" s="9">
        <v>-1.9080657150172904</v>
      </c>
      <c r="AD880" s="9">
        <v>-1.9080657150172904</v>
      </c>
      <c r="AE880" s="9">
        <f t="shared" si="197"/>
        <v>-1.9080657150172904</v>
      </c>
      <c r="AF880" s="9">
        <f t="shared" ca="1" si="191"/>
        <v>6.7825599614443233E-2</v>
      </c>
    </row>
    <row r="881" spans="1:32">
      <c r="A881" s="6">
        <v>7.6852197545828709</v>
      </c>
      <c r="B881" s="6">
        <v>2.5055238892969487</v>
      </c>
      <c r="C881" s="6">
        <v>4.3967859056196223</v>
      </c>
      <c r="D881" s="6">
        <v>-1.4160078361490254</v>
      </c>
      <c r="E881" s="6">
        <v>3.8515836930510323</v>
      </c>
      <c r="F881" s="6">
        <v>2.6674812501062801</v>
      </c>
      <c r="G881" s="6">
        <v>-2.74685502029888</v>
      </c>
      <c r="H881" s="6">
        <v>-5.1478968394260889</v>
      </c>
      <c r="I881" s="40">
        <f>SUMPRODUCT(J881:O881,Results!B$12:G$12)+Results!$E$5*H881-AD881+AE881</f>
        <v>21.621728259396463</v>
      </c>
      <c r="J881" s="9">
        <f>SUMPRODUCT($A881:$F881,Results!$B$15:$G$15)</f>
        <v>44.331194394246168</v>
      </c>
      <c r="K881" s="9">
        <f>SUMPRODUCT($A881:$F881,Results!$B$16:$G$16)</f>
        <v>-27.637400989556763</v>
      </c>
      <c r="L881" s="9">
        <f>SUMPRODUCT($A881:$F881,Results!$B$17:$G$17)</f>
        <v>0.37175015923798016</v>
      </c>
      <c r="M881" s="9">
        <f>SUMPRODUCT($A881:$F881,Results!$B$18:$G$18)</f>
        <v>-14.148300887773201</v>
      </c>
      <c r="N881" s="9">
        <f>SUMPRODUCT($A881:$F881,Results!$B$19:$G$19)</f>
        <v>-16.272077023230121</v>
      </c>
      <c r="O881" s="9">
        <f>SUMPRODUCT($A881:$F881,Results!$B$20:$G$20)</f>
        <v>17.187248013179534</v>
      </c>
      <c r="P881" s="9" cm="1">
        <f t="array" ref="P881">SUMPRODUCT(J881:O881,TRANSPOSE(BQ$20:BQ$25))+$AI$20-$BQ$27</f>
        <v>52.769658824420823</v>
      </c>
      <c r="Q881" s="27" cm="1">
        <f t="array" ref="Q881">SUMPRODUCT(J881:O881,TRANSPOSE(EX$20:EX$25))+$AI$20-$EX$27</f>
        <v>51.775740418065169</v>
      </c>
      <c r="R881" s="9">
        <f>I881-Results!$E$5*H881</f>
        <v>52.509109295952996</v>
      </c>
      <c r="S881" s="9" cm="1">
        <f t="array" ref="S881">SUMPRODUCT(J881:O881,TRANSPOSE(AW$28:AW$33))+$AI$20-$AH$26</f>
        <v>56.423461686589675</v>
      </c>
      <c r="T881" s="9">
        <f>SUMPRODUCT(J881:O881,Results!K$9:P$9)</f>
        <v>54.854460187462081</v>
      </c>
      <c r="U881" s="9">
        <f>SUMPRODUCT(J881:O881,Results!K$9:P$9)+$AI$20-$AH$31</f>
        <v>53.272231466388916</v>
      </c>
      <c r="V881" s="9">
        <f t="shared" si="198"/>
        <v>-31.14793056502436</v>
      </c>
      <c r="W881" s="9">
        <f t="shared" si="192"/>
        <v>-30.154012158668706</v>
      </c>
      <c r="X881" s="9">
        <f t="shared" si="193"/>
        <v>-30.887381036556533</v>
      </c>
      <c r="Y881" s="9">
        <f t="shared" si="194"/>
        <v>-34.801733427193213</v>
      </c>
      <c r="Z881" s="9">
        <f t="shared" si="195"/>
        <v>-11.120495167693669</v>
      </c>
      <c r="AA881" s="9">
        <f t="shared" si="196"/>
        <v>-31.650503206992454</v>
      </c>
      <c r="AC881" s="9">
        <v>-30.151678693238495</v>
      </c>
      <c r="AD881" s="9">
        <v>-30.151678693238495</v>
      </c>
      <c r="AE881" s="9">
        <f t="shared" si="197"/>
        <v>-30.151678693238495</v>
      </c>
      <c r="AF881" s="9">
        <f t="shared" ca="1" si="191"/>
        <v>0.26006151945187217</v>
      </c>
    </row>
    <row r="882" spans="1:32">
      <c r="A882" s="6">
        <v>2.7959371515721867</v>
      </c>
      <c r="B882" s="6">
        <v>2.4438304834402738</v>
      </c>
      <c r="C882" s="6">
        <v>7.4762719581054613</v>
      </c>
      <c r="D882" s="6">
        <v>-0.29304253821659804</v>
      </c>
      <c r="E882" s="6">
        <v>-5.2013272750106573E-2</v>
      </c>
      <c r="F882" s="6">
        <v>-1.2724439836573105</v>
      </c>
      <c r="G882" s="6">
        <v>-2.1652337855066017</v>
      </c>
      <c r="H882" s="6">
        <v>-4.5662756046338107</v>
      </c>
      <c r="I882" s="40">
        <f>SUMPRODUCT(J882:O882,Results!B$12:G$12)+Results!$E$5*H882-AD882+AE882</f>
        <v>-22.963574612145436</v>
      </c>
      <c r="J882" s="9">
        <f>SUMPRODUCT($A882:$F882,Results!$B$15:$G$15)</f>
        <v>16.872160644479695</v>
      </c>
      <c r="K882" s="9">
        <f>SUMPRODUCT($A882:$F882,Results!$B$16:$G$16)</f>
        <v>-19.375925263416601</v>
      </c>
      <c r="L882" s="9">
        <f>SUMPRODUCT($A882:$F882,Results!$B$17:$G$17)</f>
        <v>-7.0131235611273501</v>
      </c>
      <c r="M882" s="9">
        <f>SUMPRODUCT($A882:$F882,Results!$B$18:$G$18)</f>
        <v>-17.088081282020514</v>
      </c>
      <c r="N882" s="9">
        <f>SUMPRODUCT($A882:$F882,Results!$B$19:$G$19)</f>
        <v>-20.914520666655577</v>
      </c>
      <c r="O882" s="9">
        <f>SUMPRODUCT($A882:$F882,Results!$B$20:$G$20)</f>
        <v>6.2363934112716022</v>
      </c>
      <c r="P882" s="9" cm="1">
        <f t="array" ref="P882">SUMPRODUCT(J882:O882,TRANSPOSE(BQ$20:BQ$25))+$AI$20-$BQ$27</f>
        <v>4.8965331346740797</v>
      </c>
      <c r="Q882" s="27" cm="1">
        <f t="array" ref="Q882">SUMPRODUCT(J882:O882,TRANSPOSE(EX$20:EX$25))+$AI$20-$EX$27</f>
        <v>1.8944229980352887</v>
      </c>
      <c r="R882" s="9">
        <f>I882-Results!$E$5*H882</f>
        <v>4.4340790156574279</v>
      </c>
      <c r="S882" s="9" cm="1">
        <f t="array" ref="S882">SUMPRODUCT(J882:O882,TRANSPOSE(AW$28:AW$33))+$AI$20-$AH$26</f>
        <v>32.348394653429736</v>
      </c>
      <c r="T882" s="9">
        <f>SUMPRODUCT(J882:O882,Results!K$9:P$9)</f>
        <v>4.0796407571542748</v>
      </c>
      <c r="U882" s="9">
        <f>SUMPRODUCT(J882:O882,Results!K$9:P$9)+$AI$20-$AH$31</f>
        <v>2.4974120360811156</v>
      </c>
      <c r="V882" s="9">
        <f t="shared" si="198"/>
        <v>-27.860107746819516</v>
      </c>
      <c r="W882" s="9">
        <f t="shared" si="192"/>
        <v>-24.857997610180725</v>
      </c>
      <c r="X882" s="9">
        <f t="shared" si="193"/>
        <v>-27.397653627802864</v>
      </c>
      <c r="Y882" s="9">
        <f t="shared" si="194"/>
        <v>-55.311969265575172</v>
      </c>
      <c r="Z882" s="9">
        <f t="shared" si="195"/>
        <v>-55.705798039235567</v>
      </c>
      <c r="AA882" s="9">
        <f t="shared" si="196"/>
        <v>-25.460986648226552</v>
      </c>
      <c r="AC882" s="9">
        <v>-24.884348582388185</v>
      </c>
      <c r="AD882" s="9">
        <v>-24.884348582388185</v>
      </c>
      <c r="AE882" s="9">
        <f t="shared" si="197"/>
        <v>-24.884348582388185</v>
      </c>
      <c r="AF882" s="9">
        <f t="shared" ca="1" si="191"/>
        <v>0.76631648740692937</v>
      </c>
    </row>
    <row r="883" spans="1:32">
      <c r="A883" s="6">
        <v>-2.9751245658924224</v>
      </c>
      <c r="B883" s="6">
        <v>4.9354502812076912</v>
      </c>
      <c r="C883" s="6">
        <v>3.5741070588044277</v>
      </c>
      <c r="D883" s="6">
        <v>6.0007631585102912</v>
      </c>
      <c r="E883" s="6">
        <v>1.1774119382633421</v>
      </c>
      <c r="F883" s="6">
        <v>4.4569766851304857</v>
      </c>
      <c r="G883" s="6">
        <v>1.8196990806527726</v>
      </c>
      <c r="H883" s="6">
        <v>-0.58134273847443585</v>
      </c>
      <c r="I883" s="40">
        <f>SUMPRODUCT(J883:O883,Results!B$12:G$12)+Results!$E$5*H883-AD883+AE883</f>
        <v>-1.4481161031790237</v>
      </c>
      <c r="J883" s="9">
        <f>SUMPRODUCT($A883:$F883,Results!$B$15:$G$15)</f>
        <v>-13.366440620663024</v>
      </c>
      <c r="K883" s="9">
        <f>SUMPRODUCT($A883:$F883,Results!$B$16:$G$16)</f>
        <v>-0.31011247230676908</v>
      </c>
      <c r="L883" s="9">
        <f>SUMPRODUCT($A883:$F883,Results!$B$17:$G$17)</f>
        <v>25.306688051302501</v>
      </c>
      <c r="M883" s="9">
        <f>SUMPRODUCT($A883:$F883,Results!$B$18:$G$18)</f>
        <v>6.2642686904957614</v>
      </c>
      <c r="N883" s="9">
        <f>SUMPRODUCT($A883:$F883,Results!$B$19:$G$19)</f>
        <v>-19.11373291949959</v>
      </c>
      <c r="O883" s="9">
        <f>SUMPRODUCT($A883:$F883,Results!$B$20:$G$20)</f>
        <v>2.6579862416402777</v>
      </c>
      <c r="P883" s="9" cm="1">
        <f t="array" ref="P883">SUMPRODUCT(J883:O883,TRANSPOSE(BQ$20:BQ$25))+$AI$20-$BQ$27</f>
        <v>10.800023036308644</v>
      </c>
      <c r="Q883" s="27" cm="1">
        <f t="array" ref="Q883">SUMPRODUCT(J883:O883,TRANSPOSE(EX$20:EX$25))+$AI$20-$EX$27</f>
        <v>2.820265761863979</v>
      </c>
      <c r="R883" s="9">
        <f>I883-Results!$E$5*H883</f>
        <v>2.0399403276675914</v>
      </c>
      <c r="S883" s="9" cm="1">
        <f t="array" ref="S883">SUMPRODUCT(J883:O883,TRANSPOSE(AW$28:AW$33))+$AI$20-$AH$26</f>
        <v>16.312008038029575</v>
      </c>
      <c r="T883" s="9">
        <f>SUMPRODUCT(J883:O883,Results!K$9:P$9)</f>
        <v>3.524550751062689</v>
      </c>
      <c r="U883" s="9">
        <f>SUMPRODUCT(J883:O883,Results!K$9:P$9)+$AI$20-$AH$31</f>
        <v>1.9423220299895334</v>
      </c>
      <c r="V883" s="9">
        <f t="shared" si="198"/>
        <v>-12.248139139487668</v>
      </c>
      <c r="W883" s="9">
        <f t="shared" si="192"/>
        <v>-4.2683818650430023</v>
      </c>
      <c r="X883" s="9">
        <f t="shared" si="193"/>
        <v>-3.4880564308466151</v>
      </c>
      <c r="Y883" s="9">
        <f t="shared" si="194"/>
        <v>-17.7601241412086</v>
      </c>
      <c r="Z883" s="9">
        <f t="shared" si="195"/>
        <v>-34.190339530269156</v>
      </c>
      <c r="AA883" s="9">
        <f t="shared" si="196"/>
        <v>-3.3904381331685571</v>
      </c>
      <c r="AC883" s="9">
        <v>-4.2342426837221137</v>
      </c>
      <c r="AD883" s="9">
        <v>-4.2342426837221137</v>
      </c>
      <c r="AE883" s="9">
        <f t="shared" si="197"/>
        <v>-4.2342426837221137</v>
      </c>
      <c r="AF883" s="9">
        <f t="shared" ca="1" si="191"/>
        <v>0.83965666469418221</v>
      </c>
    </row>
    <row r="884" spans="1:32">
      <c r="A884" s="6">
        <v>-1.3134192191857745</v>
      </c>
      <c r="B884" s="6">
        <v>2.7464964042730822</v>
      </c>
      <c r="C884" s="6">
        <v>-0.39897719660362385</v>
      </c>
      <c r="D884" s="6">
        <v>0.6903612705429697</v>
      </c>
      <c r="E884" s="6">
        <v>2.3925225048830749</v>
      </c>
      <c r="F884" s="6">
        <v>0.35436325042831229</v>
      </c>
      <c r="G884" s="6">
        <v>2.2519262066916452</v>
      </c>
      <c r="H884" s="6">
        <v>-0.14911561243556326</v>
      </c>
      <c r="I884" s="40">
        <f>SUMPRODUCT(J884:O884,Results!B$12:G$12)+Results!$E$5*H884-AD884+AE884</f>
        <v>20.442837727452495</v>
      </c>
      <c r="J884" s="9">
        <f>SUMPRODUCT($A884:$F884,Results!$B$15:$G$15)</f>
        <v>-2.7775095700778887</v>
      </c>
      <c r="K884" s="9">
        <f>SUMPRODUCT($A884:$F884,Results!$B$16:$G$16)</f>
        <v>2.6635043550085098</v>
      </c>
      <c r="L884" s="9">
        <f>SUMPRODUCT($A884:$F884,Results!$B$17:$G$17)</f>
        <v>14.195369358265001</v>
      </c>
      <c r="M884" s="9">
        <f>SUMPRODUCT($A884:$F884,Results!$B$18:$G$18)</f>
        <v>2.3542199103252304</v>
      </c>
      <c r="N884" s="9">
        <f>SUMPRODUCT($A884:$F884,Results!$B$19:$G$19)</f>
        <v>-4.7897039691254859</v>
      </c>
      <c r="O884" s="9">
        <f>SUMPRODUCT($A884:$F884,Results!$B$20:$G$20)</f>
        <v>2.9290322414210341</v>
      </c>
      <c r="P884" s="9" cm="1">
        <f t="array" ref="P884">SUMPRODUCT(J884:O884,TRANSPOSE(BQ$20:BQ$25))+$AI$20-$BQ$27</f>
        <v>15.696042399423249</v>
      </c>
      <c r="Q884" s="27" cm="1">
        <f t="array" ref="Q884">SUMPRODUCT(J884:O884,TRANSPOSE(EX$20:EX$25))+$AI$20-$EX$27</f>
        <v>20.596559336070172</v>
      </c>
      <c r="R884" s="9">
        <f>I884-Results!$E$5*H884</f>
        <v>21.337531402065874</v>
      </c>
      <c r="S884" s="9" cm="1">
        <f t="array" ref="S884">SUMPRODUCT(J884:O884,TRANSPOSE(AW$28:AW$33))+$AI$20-$AH$26</f>
        <v>7.5544129197968957</v>
      </c>
      <c r="T884" s="9">
        <f>SUMPRODUCT(J884:O884,Results!K$9:P$9)</f>
        <v>22.378043704585387</v>
      </c>
      <c r="U884" s="9">
        <f>SUMPRODUCT(J884:O884,Results!K$9:P$9)+$AI$20-$AH$31</f>
        <v>20.79581498351223</v>
      </c>
      <c r="V884" s="9">
        <f t="shared" si="198"/>
        <v>4.746795328029247</v>
      </c>
      <c r="W884" s="9">
        <f t="shared" si="192"/>
        <v>-0.15372160861767625</v>
      </c>
      <c r="X884" s="9">
        <f t="shared" si="193"/>
        <v>-0.89469367461337868</v>
      </c>
      <c r="Y884" s="9">
        <f t="shared" si="194"/>
        <v>12.8884248076556</v>
      </c>
      <c r="Z884" s="9">
        <f t="shared" si="195"/>
        <v>-12.299385699637636</v>
      </c>
      <c r="AA884" s="9">
        <f t="shared" si="196"/>
        <v>-0.3529772560597344</v>
      </c>
      <c r="AC884" s="9">
        <v>-0.19387671008101748</v>
      </c>
      <c r="AD884" s="9">
        <v>-0.19387671008101748</v>
      </c>
      <c r="AE884" s="9">
        <f t="shared" si="197"/>
        <v>-0.19387671008101748</v>
      </c>
      <c r="AF884" s="9">
        <f t="shared" ca="1" si="191"/>
        <v>0.91576298623781127</v>
      </c>
    </row>
    <row r="885" spans="1:32">
      <c r="A885" s="6">
        <v>1.0136583089360094</v>
      </c>
      <c r="B885" s="6">
        <v>11.838881219697956</v>
      </c>
      <c r="C885" s="6">
        <v>1.4386756763868749</v>
      </c>
      <c r="D885" s="6">
        <v>3.8665672383895742</v>
      </c>
      <c r="E885" s="6">
        <v>2.9795317570528712</v>
      </c>
      <c r="F885" s="6">
        <v>-0.1985911398312416</v>
      </c>
      <c r="G885" s="6">
        <v>3.4822469887355298</v>
      </c>
      <c r="H885" s="6">
        <v>1.0812051696083214</v>
      </c>
      <c r="I885" s="40">
        <f>SUMPRODUCT(J885:O885,Results!B$12:G$12)+Results!$E$5*H885-AD885+AE885</f>
        <v>33.20423755446307</v>
      </c>
      <c r="J885" s="9">
        <f>SUMPRODUCT($A885:$F885,Results!$B$15:$G$15)</f>
        <v>-11.871954437505229</v>
      </c>
      <c r="K885" s="9">
        <f>SUMPRODUCT($A885:$F885,Results!$B$16:$G$16)</f>
        <v>-17.537895987849794</v>
      </c>
      <c r="L885" s="9">
        <f>SUMPRODUCT($A885:$F885,Results!$B$17:$G$17)</f>
        <v>22.828431415060997</v>
      </c>
      <c r="M885" s="9">
        <f>SUMPRODUCT($A885:$F885,Results!$B$18:$G$18)</f>
        <v>9.1568075717794422</v>
      </c>
      <c r="N885" s="9">
        <f>SUMPRODUCT($A885:$F885,Results!$B$19:$G$19)</f>
        <v>-11.042705483052005</v>
      </c>
      <c r="O885" s="9">
        <f>SUMPRODUCT($A885:$F885,Results!$B$20:$G$20)</f>
        <v>31.165185497244853</v>
      </c>
      <c r="P885" s="9" cm="1">
        <f t="array" ref="P885">SUMPRODUCT(J885:O885,TRANSPOSE(BQ$20:BQ$25))+$AI$20-$BQ$27</f>
        <v>22.132750215336642</v>
      </c>
      <c r="Q885" s="27" cm="1">
        <f t="array" ref="Q885">SUMPRODUCT(J885:O885,TRANSPOSE(EX$20:EX$25))+$AI$20-$EX$27</f>
        <v>23.327013706386275</v>
      </c>
      <c r="R885" s="9">
        <f>I885-Results!$E$5*H885</f>
        <v>26.717006536813141</v>
      </c>
      <c r="S885" s="9" cm="1">
        <f t="array" ref="S885">SUMPRODUCT(J885:O885,TRANSPOSE(AW$28:AW$33))+$AI$20-$AH$26</f>
        <v>18.698479579597944</v>
      </c>
      <c r="T885" s="9">
        <f>SUMPRODUCT(J885:O885,Results!K$9:P$9)</f>
        <v>27.996242881969081</v>
      </c>
      <c r="U885" s="9">
        <f>SUMPRODUCT(J885:O885,Results!K$9:P$9)+$AI$20-$AH$31</f>
        <v>26.414014160895924</v>
      </c>
      <c r="V885" s="9">
        <f t="shared" si="198"/>
        <v>11.071487339126428</v>
      </c>
      <c r="W885" s="9">
        <f t="shared" si="192"/>
        <v>9.8772238480767953</v>
      </c>
      <c r="X885" s="9">
        <f t="shared" si="193"/>
        <v>6.487231017649929</v>
      </c>
      <c r="Y885" s="9">
        <f t="shared" si="194"/>
        <v>14.505757974865126</v>
      </c>
      <c r="Z885" s="9">
        <f t="shared" si="195"/>
        <v>0.46201412737293879</v>
      </c>
      <c r="AA885" s="9">
        <f t="shared" si="196"/>
        <v>6.7902233935671461</v>
      </c>
      <c r="AC885" s="9">
        <v>9.8065711889134519</v>
      </c>
      <c r="AD885" s="9">
        <v>9.8065711889134519</v>
      </c>
      <c r="AE885" s="9">
        <f t="shared" si="197"/>
        <v>9.8065711889134519</v>
      </c>
      <c r="AF885" s="9">
        <f t="shared" ca="1" si="191"/>
        <v>0.34369816262414243</v>
      </c>
    </row>
    <row r="886" spans="1:32">
      <c r="A886" s="6">
        <v>7.6015954849727674</v>
      </c>
      <c r="B886" s="6">
        <v>7.731215156181466E-2</v>
      </c>
      <c r="C886" s="6">
        <v>2.4722396414313121</v>
      </c>
      <c r="D886" s="6">
        <v>11.453857521968045</v>
      </c>
      <c r="E886" s="6">
        <v>-2.300893988158184</v>
      </c>
      <c r="F886" s="6">
        <v>0.27496543511786575</v>
      </c>
      <c r="G886" s="6">
        <v>5.9549309854522514</v>
      </c>
      <c r="H886" s="6">
        <v>3.5538891663250429</v>
      </c>
      <c r="I886" s="40">
        <f>SUMPRODUCT(J886:O886,Results!B$12:G$12)+Results!$E$5*H886-AD886+AE886</f>
        <v>41.113345343753423</v>
      </c>
      <c r="J886" s="9">
        <f>SUMPRODUCT($A886:$F886,Results!$B$15:$G$15)</f>
        <v>15.840553478736966</v>
      </c>
      <c r="K886" s="9">
        <f>SUMPRODUCT($A886:$F886,Results!$B$16:$G$16)</f>
        <v>-30.132442778100184</v>
      </c>
      <c r="L886" s="9">
        <f>SUMPRODUCT($A886:$F886,Results!$B$17:$G$17)</f>
        <v>-13.10325567218606</v>
      </c>
      <c r="M886" s="9">
        <f>SUMPRODUCT($A886:$F886,Results!$B$18:$G$18)</f>
        <v>7.1042302880456711</v>
      </c>
      <c r="N886" s="9">
        <f>SUMPRODUCT($A886:$F886,Results!$B$19:$G$19)</f>
        <v>-9.719961704118818</v>
      </c>
      <c r="O886" s="9">
        <f>SUMPRODUCT($A886:$F886,Results!$B$20:$G$20)</f>
        <v>42.5016335090517</v>
      </c>
      <c r="P886" s="9" cm="1">
        <f t="array" ref="P886">SUMPRODUCT(J886:O886,TRANSPOSE(BQ$20:BQ$25))+$AI$20-$BQ$27</f>
        <v>16.275193511495495</v>
      </c>
      <c r="Q886" s="27" cm="1">
        <f t="array" ref="Q886">SUMPRODUCT(J886:O886,TRANSPOSE(EX$20:EX$25))+$AI$20-$EX$27</f>
        <v>19.958474749391449</v>
      </c>
      <c r="R886" s="9">
        <f>I886-Results!$E$5*H886</f>
        <v>19.790010345803164</v>
      </c>
      <c r="S886" s="9" cm="1">
        <f t="array" ref="S886">SUMPRODUCT(J886:O886,TRANSPOSE(AW$28:AW$33))+$AI$20-$AH$26</f>
        <v>16.911693658298816</v>
      </c>
      <c r="T886" s="9">
        <f>SUMPRODUCT(J886:O886,Results!K$9:P$9)</f>
        <v>18.992558949235686</v>
      </c>
      <c r="U886" s="9">
        <f>SUMPRODUCT(J886:O886,Results!K$9:P$9)+$AI$20-$AH$31</f>
        <v>17.410330228162529</v>
      </c>
      <c r="V886" s="9">
        <f t="shared" si="198"/>
        <v>24.838151832257928</v>
      </c>
      <c r="W886" s="9">
        <f t="shared" si="192"/>
        <v>21.154870594361974</v>
      </c>
      <c r="X886" s="9">
        <f t="shared" si="193"/>
        <v>21.323334997950258</v>
      </c>
      <c r="Y886" s="9">
        <f t="shared" si="194"/>
        <v>24.201651685454607</v>
      </c>
      <c r="Z886" s="9">
        <f t="shared" si="195"/>
        <v>8.3711219166632915</v>
      </c>
      <c r="AA886" s="9">
        <f t="shared" si="196"/>
        <v>23.703015115590894</v>
      </c>
      <c r="AC886" s="9">
        <v>21.165083822073719</v>
      </c>
      <c r="AD886" s="9">
        <v>21.165083822073719</v>
      </c>
      <c r="AE886" s="9">
        <f t="shared" si="197"/>
        <v>21.165083822073719</v>
      </c>
      <c r="AF886" s="9">
        <f t="shared" ca="1" si="191"/>
        <v>0.52620680560440869</v>
      </c>
    </row>
    <row r="887" spans="1:32">
      <c r="A887" s="6">
        <v>6.8794311000097892</v>
      </c>
      <c r="B887" s="6">
        <v>-1.229048437588985</v>
      </c>
      <c r="C887" s="6">
        <v>4.1423563006925974</v>
      </c>
      <c r="D887" s="6">
        <v>2.4356102676833045</v>
      </c>
      <c r="E887" s="6">
        <v>6.1138339497185061</v>
      </c>
      <c r="F887" s="6">
        <v>-2.4448315612031193</v>
      </c>
      <c r="G887" s="6">
        <v>-0.14559041725013561</v>
      </c>
      <c r="H887" s="6">
        <v>-2.5466322363773441</v>
      </c>
      <c r="I887" s="40">
        <f>SUMPRODUCT(J887:O887,Results!B$12:G$12)+Results!$E$5*H887-AD887+AE887</f>
        <v>90.933347171762819</v>
      </c>
      <c r="J887" s="9">
        <f>SUMPRODUCT($A887:$F887,Results!$B$15:$G$15)</f>
        <v>55.426688583360679</v>
      </c>
      <c r="K887" s="9">
        <f>SUMPRODUCT($A887:$F887,Results!$B$16:$G$16)</f>
        <v>-20.895876400799949</v>
      </c>
      <c r="L887" s="9">
        <f>SUMPRODUCT($A887:$F887,Results!$B$17:$G$17)</f>
        <v>0.95985777557606333</v>
      </c>
      <c r="M887" s="9">
        <f>SUMPRODUCT($A887:$F887,Results!$B$18:$G$18)</f>
        <v>-19.977617758048922</v>
      </c>
      <c r="N887" s="9">
        <f>SUMPRODUCT($A887:$F887,Results!$B$19:$G$19)</f>
        <v>-26.96476022690835</v>
      </c>
      <c r="O887" s="9">
        <f>SUMPRODUCT($A887:$F887,Results!$B$20:$G$20)</f>
        <v>24.36302669456397</v>
      </c>
      <c r="P887" s="9" cm="1">
        <f t="array" ref="P887">SUMPRODUCT(J887:O887,TRANSPOSE(BQ$20:BQ$25))+$AI$20-$BQ$27</f>
        <v>86.600465802071511</v>
      </c>
      <c r="Q887" s="27" cm="1">
        <f t="array" ref="Q887">SUMPRODUCT(J887:O887,TRANSPOSE(EX$20:EX$25))+$AI$20-$EX$27</f>
        <v>105.13007823105164</v>
      </c>
      <c r="R887" s="9">
        <f>I887-Results!$E$5*H887</f>
        <v>106.21314059002688</v>
      </c>
      <c r="S887" s="9" cm="1">
        <f t="array" ref="S887">SUMPRODUCT(J887:O887,TRANSPOSE(AW$28:AW$33))+$AI$20-$AH$26</f>
        <v>79.859809713195219</v>
      </c>
      <c r="T887" s="9">
        <f>SUMPRODUCT(J887:O887,Results!K$9:P$9)</f>
        <v>108.036781005596</v>
      </c>
      <c r="U887" s="9">
        <f>SUMPRODUCT(J887:O887,Results!K$9:P$9)+$AI$20-$AH$31</f>
        <v>106.45455228452283</v>
      </c>
      <c r="V887" s="9">
        <f t="shared" si="198"/>
        <v>4.3328813696913073</v>
      </c>
      <c r="W887" s="9">
        <f t="shared" si="192"/>
        <v>-14.196731059288823</v>
      </c>
      <c r="X887" s="9">
        <f t="shared" si="193"/>
        <v>-15.279793418264063</v>
      </c>
      <c r="Y887" s="9">
        <f t="shared" si="194"/>
        <v>11.0735374585676</v>
      </c>
      <c r="Z887" s="9">
        <f t="shared" si="195"/>
        <v>58.191123744672687</v>
      </c>
      <c r="AA887" s="9">
        <f t="shared" si="196"/>
        <v>-15.521205112760015</v>
      </c>
      <c r="AC887" s="9">
        <v>-14.29888465061515</v>
      </c>
      <c r="AD887" s="9">
        <v>-14.29888465061515</v>
      </c>
      <c r="AE887" s="9">
        <f t="shared" si="197"/>
        <v>-14.29888465061515</v>
      </c>
      <c r="AF887" s="9">
        <f t="shared" ca="1" si="191"/>
        <v>0.9775395708103426</v>
      </c>
    </row>
    <row r="888" spans="1:32">
      <c r="A888" s="6">
        <v>0.91658272161746557</v>
      </c>
      <c r="B888" s="6">
        <v>0.85076714646664908</v>
      </c>
      <c r="C888" s="6">
        <v>3.8799306147209238</v>
      </c>
      <c r="D888" s="6">
        <v>2.4406130784986901</v>
      </c>
      <c r="E888" s="6">
        <v>4.5987685344600591</v>
      </c>
      <c r="F888" s="6">
        <v>-2.2418975729806849</v>
      </c>
      <c r="G888" s="6">
        <v>-0.38968773097189791</v>
      </c>
      <c r="H888" s="6">
        <v>-2.7907295500991065</v>
      </c>
      <c r="I888" s="40">
        <f>SUMPRODUCT(J888:O888,Results!B$12:G$12)+Results!$E$5*H888-AD888+AE888</f>
        <v>51.157624524699045</v>
      </c>
      <c r="J888" s="9">
        <f>SUMPRODUCT($A888:$F888,Results!$B$15:$G$15)</f>
        <v>23.805246146957952</v>
      </c>
      <c r="K888" s="9">
        <f>SUMPRODUCT($A888:$F888,Results!$B$16:$G$16)</f>
        <v>-5.8117530919903277</v>
      </c>
      <c r="L888" s="9">
        <f>SUMPRODUCT($A888:$F888,Results!$B$17:$G$17)</f>
        <v>11.07384934719895</v>
      </c>
      <c r="M888" s="9">
        <f>SUMPRODUCT($A888:$F888,Results!$B$18:$G$18)</f>
        <v>-13.279614145665887</v>
      </c>
      <c r="N888" s="9">
        <f>SUMPRODUCT($A888:$F888,Results!$B$19:$G$19)</f>
        <v>-24.919185789676298</v>
      </c>
      <c r="O888" s="9">
        <f>SUMPRODUCT($A888:$F888,Results!$B$20:$G$20)</f>
        <v>9.8980133100061494</v>
      </c>
      <c r="P888" s="9" cm="1">
        <f t="array" ref="P888">SUMPRODUCT(J888:O888,TRANSPOSE(BQ$20:BQ$25))+$AI$20-$BQ$27</f>
        <v>53.477944291306279</v>
      </c>
      <c r="Q888" s="27" cm="1">
        <f t="array" ref="Q888">SUMPRODUCT(J888:O888,TRANSPOSE(EX$20:EX$25))+$AI$20-$EX$27</f>
        <v>66.566929463323731</v>
      </c>
      <c r="R888" s="9">
        <f>I888-Results!$E$5*H888</f>
        <v>67.902001825293681</v>
      </c>
      <c r="S888" s="9" cm="1">
        <f t="array" ref="S888">SUMPRODUCT(J888:O888,TRANSPOSE(AW$28:AW$33))+$AI$20-$AH$26</f>
        <v>52.876307033439204</v>
      </c>
      <c r="T888" s="9">
        <f>SUMPRODUCT(J888:O888,Results!K$9:P$9)</f>
        <v>69.082953781339285</v>
      </c>
      <c r="U888" s="9">
        <f>SUMPRODUCT(J888:O888,Results!K$9:P$9)+$AI$20-$AH$31</f>
        <v>67.50072506026612</v>
      </c>
      <c r="V888" s="9">
        <f t="shared" si="198"/>
        <v>-2.3203197666072342</v>
      </c>
      <c r="W888" s="9">
        <f t="shared" si="192"/>
        <v>-15.409304938624686</v>
      </c>
      <c r="X888" s="9">
        <f t="shared" si="193"/>
        <v>-16.744377300594635</v>
      </c>
      <c r="Y888" s="9">
        <f t="shared" si="194"/>
        <v>-1.7186825087401587</v>
      </c>
      <c r="Z888" s="9">
        <f t="shared" si="195"/>
        <v>18.415401097608914</v>
      </c>
      <c r="AA888" s="9">
        <f t="shared" si="196"/>
        <v>-16.343100535567075</v>
      </c>
      <c r="AC888" s="9">
        <v>-15.503447191953811</v>
      </c>
      <c r="AD888" s="9">
        <v>-15.503447191953811</v>
      </c>
      <c r="AE888" s="9">
        <f t="shared" si="197"/>
        <v>-15.503447191953811</v>
      </c>
      <c r="AF888" s="9">
        <f t="shared" ca="1" si="191"/>
        <v>0.48258766722959734</v>
      </c>
    </row>
    <row r="889" spans="1:32">
      <c r="A889" s="6">
        <v>1.4802724467249542</v>
      </c>
      <c r="B889" s="6">
        <v>1.2231454438787108</v>
      </c>
      <c r="C889" s="6">
        <v>0.54091866338735184</v>
      </c>
      <c r="D889" s="6">
        <v>4.2154002730701103</v>
      </c>
      <c r="E889" s="6">
        <v>5.6528874998008041</v>
      </c>
      <c r="F889" s="6">
        <v>1.8814875622367575</v>
      </c>
      <c r="G889" s="6">
        <v>4.5919031361583338</v>
      </c>
      <c r="H889" s="6">
        <v>2.1908613170311253</v>
      </c>
      <c r="I889" s="40">
        <f>SUMPRODUCT(J889:O889,Results!B$12:G$12)+Results!$E$5*H889-AD889+AE889</f>
        <v>89.480473499265386</v>
      </c>
      <c r="J889" s="9">
        <f>SUMPRODUCT($A889:$F889,Results!$B$15:$G$15)</f>
        <v>22.811386616784056</v>
      </c>
      <c r="K889" s="9">
        <f>SUMPRODUCT($A889:$F889,Results!$B$16:$G$16)</f>
        <v>-3.4971351486868234</v>
      </c>
      <c r="L889" s="9">
        <f>SUMPRODUCT($A889:$F889,Results!$B$17:$G$17)</f>
        <v>21.574843811061754</v>
      </c>
      <c r="M889" s="9">
        <f>SUMPRODUCT($A889:$F889,Results!$B$18:$G$18)</f>
        <v>-1.3464884692628387</v>
      </c>
      <c r="N889" s="9">
        <f>SUMPRODUCT($A889:$F889,Results!$B$19:$G$19)</f>
        <v>-17.705556760304248</v>
      </c>
      <c r="O889" s="9">
        <f>SUMPRODUCT($A889:$F889,Results!$B$20:$G$20)</f>
        <v>13.699131253303145</v>
      </c>
      <c r="P889" s="9" cm="1">
        <f t="array" ref="P889">SUMPRODUCT(J889:O889,TRANSPOSE(BQ$20:BQ$25))+$AI$20-$BQ$27</f>
        <v>66.688677036536092</v>
      </c>
      <c r="Q889" s="27" cm="1">
        <f t="array" ref="Q889">SUMPRODUCT(J889:O889,TRANSPOSE(EX$20:EX$25))+$AI$20-$EX$27</f>
        <v>77.197075882529646</v>
      </c>
      <c r="R889" s="9">
        <f>I889-Results!$E$5*H889</f>
        <v>76.33530559707863</v>
      </c>
      <c r="S889" s="9" cm="1">
        <f t="array" ref="S889">SUMPRODUCT(J889:O889,TRANSPOSE(AW$28:AW$33))+$AI$20-$AH$26</f>
        <v>48.040224456616414</v>
      </c>
      <c r="T889" s="9">
        <f>SUMPRODUCT(J889:O889,Results!K$9:P$9)</f>
        <v>79.028183113658329</v>
      </c>
      <c r="U889" s="9">
        <f>SUMPRODUCT(J889:O889,Results!K$9:P$9)+$AI$20-$AH$31</f>
        <v>77.445954392585179</v>
      </c>
      <c r="V889" s="9">
        <f t="shared" si="198"/>
        <v>22.791796462729295</v>
      </c>
      <c r="W889" s="9">
        <f t="shared" si="192"/>
        <v>12.283397616735741</v>
      </c>
      <c r="X889" s="9">
        <f t="shared" si="193"/>
        <v>13.145167902186756</v>
      </c>
      <c r="Y889" s="9">
        <f t="shared" si="194"/>
        <v>41.440249042648972</v>
      </c>
      <c r="Z889" s="9">
        <f t="shared" si="195"/>
        <v>56.738250072175255</v>
      </c>
      <c r="AA889" s="9">
        <f t="shared" si="196"/>
        <v>12.034519106680207</v>
      </c>
      <c r="AC889" s="9">
        <v>12.240365343360466</v>
      </c>
      <c r="AD889" s="9">
        <v>12.240365343360466</v>
      </c>
      <c r="AE889" s="9">
        <f t="shared" si="197"/>
        <v>12.240365343360466</v>
      </c>
      <c r="AF889" s="9">
        <f t="shared" ca="1" si="191"/>
        <v>0.37245179258655303</v>
      </c>
    </row>
    <row r="890" spans="1:32">
      <c r="A890" s="6">
        <v>1.2425949659106996</v>
      </c>
      <c r="B890" s="6">
        <v>7.4558156283277661</v>
      </c>
      <c r="C890" s="6">
        <v>-4.2308416425090467</v>
      </c>
      <c r="D890" s="6">
        <v>0.69193568073741019</v>
      </c>
      <c r="E890" s="6">
        <v>1.1755270344811068</v>
      </c>
      <c r="F890" s="6">
        <v>1.3321045089266637</v>
      </c>
      <c r="G890" s="6">
        <v>9.6932955772247507</v>
      </c>
      <c r="H890" s="6">
        <v>7.2922537580975426</v>
      </c>
      <c r="I890" s="40">
        <f>SUMPRODUCT(J890:O890,Results!B$12:G$12)+Results!$E$5*H890-AD890+AE890</f>
        <v>45.852980947096746</v>
      </c>
      <c r="J890" s="9">
        <f>SUMPRODUCT($A890:$F890,Results!$B$15:$G$15)</f>
        <v>-15.852099167932048</v>
      </c>
      <c r="K890" s="9">
        <f>SUMPRODUCT($A890:$F890,Results!$B$16:$G$16)</f>
        <v>-7.3268412654532167</v>
      </c>
      <c r="L890" s="9">
        <f>SUMPRODUCT($A890:$F890,Results!$B$17:$G$17)</f>
        <v>12.903019610121177</v>
      </c>
      <c r="M890" s="9">
        <f>SUMPRODUCT($A890:$F890,Results!$B$18:$G$18)</f>
        <v>17.785988951160629</v>
      </c>
      <c r="N890" s="9">
        <f>SUMPRODUCT($A890:$F890,Results!$B$19:$G$19)</f>
        <v>12.970631921626081</v>
      </c>
      <c r="O890" s="9">
        <f>SUMPRODUCT($A890:$F890,Results!$B$20:$G$20)</f>
        <v>20.658677660454725</v>
      </c>
      <c r="P890" s="9" cm="1">
        <f t="array" ref="P890">SUMPRODUCT(J890:O890,TRANSPOSE(BQ$20:BQ$25))+$AI$20-$BQ$27</f>
        <v>-0.79771764454333294</v>
      </c>
      <c r="Q890" s="27" cm="1">
        <f t="array" ref="Q890">SUMPRODUCT(J890:O890,TRANSPOSE(EX$20:EX$25))+$AI$20-$EX$27</f>
        <v>0.43919174375670167</v>
      </c>
      <c r="R890" s="9">
        <f>I890-Results!$E$5*H890</f>
        <v>2.0994583985114943</v>
      </c>
      <c r="S890" s="9" cm="1">
        <f t="array" ref="S890">SUMPRODUCT(J890:O890,TRANSPOSE(AW$28:AW$33))+$AI$20-$AH$26</f>
        <v>-19.654237632187783</v>
      </c>
      <c r="T890" s="9">
        <f>SUMPRODUCT(J890:O890,Results!K$9:P$9)</f>
        <v>3.1143684730652552</v>
      </c>
      <c r="U890" s="9">
        <f>SUMPRODUCT(J890:O890,Results!K$9:P$9)+$AI$20-$AH$31</f>
        <v>1.5321397519920978</v>
      </c>
      <c r="V890" s="9">
        <f t="shared" si="198"/>
        <v>46.650698591640079</v>
      </c>
      <c r="W890" s="9">
        <f t="shared" si="192"/>
        <v>45.413789203340045</v>
      </c>
      <c r="X890" s="9">
        <f t="shared" si="193"/>
        <v>43.753522548585252</v>
      </c>
      <c r="Y890" s="9">
        <f t="shared" si="194"/>
        <v>65.507218579284526</v>
      </c>
      <c r="Z890" s="9">
        <f t="shared" si="195"/>
        <v>13.110757520006615</v>
      </c>
      <c r="AA890" s="9">
        <f t="shared" si="196"/>
        <v>44.320841195104649</v>
      </c>
      <c r="AC890" s="9">
        <v>45.389266485580755</v>
      </c>
      <c r="AD890" s="9">
        <v>45.389266485580755</v>
      </c>
      <c r="AE890" s="9">
        <f t="shared" si="197"/>
        <v>45.389266485580755</v>
      </c>
      <c r="AF890" s="9">
        <f t="shared" ca="1" si="191"/>
        <v>8.9078214520750043E-2</v>
      </c>
    </row>
    <row r="891" spans="1:32">
      <c r="A891" s="6">
        <v>0.19246892218242603</v>
      </c>
      <c r="B891" s="6">
        <v>10.740971422385378</v>
      </c>
      <c r="C891" s="6">
        <v>5.0327905811751599</v>
      </c>
      <c r="D891" s="6">
        <v>9.1242391509923665E-2</v>
      </c>
      <c r="E891" s="6">
        <v>0.13547236653041655</v>
      </c>
      <c r="F891" s="6">
        <v>0.47371707658402112</v>
      </c>
      <c r="G891" s="6">
        <v>1.3398616745944012</v>
      </c>
      <c r="H891" s="6">
        <v>-1.0611801445328073</v>
      </c>
      <c r="I891" s="40">
        <f>SUMPRODUCT(J891:O891,Results!B$12:G$12)+Results!$E$5*H891-AD891+AE891</f>
        <v>-25.125906914491583</v>
      </c>
      <c r="J891" s="9">
        <f>SUMPRODUCT($A891:$F891,Results!$B$15:$G$15)</f>
        <v>-14.654460677267016</v>
      </c>
      <c r="K891" s="9">
        <f>SUMPRODUCT($A891:$F891,Results!$B$16:$G$16)</f>
        <v>-18.297832386826872</v>
      </c>
      <c r="L891" s="9">
        <f>SUMPRODUCT($A891:$F891,Results!$B$17:$G$17)</f>
        <v>11.448358261275891</v>
      </c>
      <c r="M891" s="9">
        <f>SUMPRODUCT($A891:$F891,Results!$B$18:$G$18)</f>
        <v>-0.19269156971678691</v>
      </c>
      <c r="N891" s="9">
        <f>SUMPRODUCT($A891:$F891,Results!$B$19:$G$19)</f>
        <v>-12.515486842509901</v>
      </c>
      <c r="O891" s="9">
        <f>SUMPRODUCT($A891:$F891,Results!$B$20:$G$20)</f>
        <v>13.726597806057534</v>
      </c>
      <c r="P891" s="9" cm="1">
        <f t="array" ref="P891">SUMPRODUCT(J891:O891,TRANSPOSE(BQ$20:BQ$25))+$AI$20-$BQ$27</f>
        <v>-12.350959336105049</v>
      </c>
      <c r="Q891" s="27" cm="1">
        <f t="array" ref="Q891">SUMPRODUCT(J891:O891,TRANSPOSE(EX$20:EX$25))+$AI$20-$EX$27</f>
        <v>-22.508932338978777</v>
      </c>
      <c r="R891" s="9">
        <f>I891-Results!$E$5*H891</f>
        <v>-18.75882604729474</v>
      </c>
      <c r="S891" s="9" cm="1">
        <f t="array" ref="S891">SUMPRODUCT(J891:O891,TRANSPOSE(AW$28:AW$33))+$AI$20-$AH$26</f>
        <v>8.6126403167178367</v>
      </c>
      <c r="T891" s="9">
        <f>SUMPRODUCT(J891:O891,Results!K$9:P$9)</f>
        <v>-18.483260612538505</v>
      </c>
      <c r="U891" s="9">
        <f>SUMPRODUCT(J891:O891,Results!K$9:P$9)+$AI$20-$AH$31</f>
        <v>-20.065489333611662</v>
      </c>
      <c r="V891" s="9">
        <f t="shared" si="198"/>
        <v>-12.774947578386534</v>
      </c>
      <c r="W891" s="9">
        <f t="shared" si="192"/>
        <v>-2.6169745755128062</v>
      </c>
      <c r="X891" s="9">
        <f t="shared" si="193"/>
        <v>-6.3670808671968437</v>
      </c>
      <c r="Y891" s="9">
        <f t="shared" si="194"/>
        <v>-33.738547231209424</v>
      </c>
      <c r="Z891" s="9">
        <f t="shared" si="195"/>
        <v>-57.868130341581718</v>
      </c>
      <c r="AA891" s="9">
        <f t="shared" si="196"/>
        <v>-5.0604175808799212</v>
      </c>
      <c r="AC891" s="9">
        <v>-2.6384853612903463</v>
      </c>
      <c r="AD891" s="9">
        <v>-2.6384853612903463</v>
      </c>
      <c r="AE891" s="9">
        <f t="shared" si="197"/>
        <v>-2.6384853612903463</v>
      </c>
      <c r="AF891" s="9">
        <f t="shared" ca="1" si="191"/>
        <v>0.46013934329198558</v>
      </c>
    </row>
    <row r="892" spans="1:32">
      <c r="A892" s="6">
        <v>5.8946250436799215</v>
      </c>
      <c r="B892" s="6">
        <v>-0.83003996892011267</v>
      </c>
      <c r="C892" s="6">
        <v>-0.69290061500027167</v>
      </c>
      <c r="D892" s="6">
        <v>7.1446480940941024</v>
      </c>
      <c r="E892" s="6">
        <v>-0.11525497000694492</v>
      </c>
      <c r="F892" s="6">
        <v>9.6995802503431539E-2</v>
      </c>
      <c r="G892" s="6">
        <v>1.1589506666145788</v>
      </c>
      <c r="H892" s="6">
        <v>-1.2420911525126297</v>
      </c>
      <c r="I892" s="40">
        <f>SUMPRODUCT(J892:O892,Results!B$12:G$12)+Results!$E$5*H892-AD892+AE892</f>
        <v>25.688062969940447</v>
      </c>
      <c r="J892" s="9">
        <f>SUMPRODUCT($A892:$F892,Results!$B$15:$G$15)</f>
        <v>16.993802064586014</v>
      </c>
      <c r="K892" s="9">
        <f>SUMPRODUCT($A892:$F892,Results!$B$16:$G$16)</f>
        <v>-18.110204504645981</v>
      </c>
      <c r="L892" s="9">
        <f>SUMPRODUCT($A892:$F892,Results!$B$17:$G$17)</f>
        <v>-6.9810174559028191</v>
      </c>
      <c r="M892" s="9">
        <f>SUMPRODUCT($A892:$F892,Results!$B$18:$G$18)</f>
        <v>6.7156930970010862</v>
      </c>
      <c r="N892" s="9">
        <f>SUMPRODUCT($A892:$F892,Results!$B$19:$G$19)</f>
        <v>-1.8947664587982915</v>
      </c>
      <c r="O892" s="9">
        <f>SUMPRODUCT($A892:$F892,Results!$B$20:$G$20)</f>
        <v>31.114629725521738</v>
      </c>
      <c r="P892" s="9" cm="1">
        <f t="array" ref="P892">SUMPRODUCT(J892:O892,TRANSPOSE(BQ$20:BQ$25))+$AI$20-$BQ$27</f>
        <v>24.76888264266632</v>
      </c>
      <c r="Q892" s="27" cm="1">
        <f t="array" ref="Q892">SUMPRODUCT(J892:O892,TRANSPOSE(EX$20:EX$25))+$AI$20-$EX$27</f>
        <v>33.477366563519638</v>
      </c>
      <c r="R892" s="9">
        <f>I892-Results!$E$5*H892</f>
        <v>33.140609885016225</v>
      </c>
      <c r="S892" s="9" cm="1">
        <f t="array" ref="S892">SUMPRODUCT(J892:O892,TRANSPOSE(AW$28:AW$33))+$AI$20-$AH$26</f>
        <v>12.131037719559863</v>
      </c>
      <c r="T892" s="9">
        <f>SUMPRODUCT(J892:O892,Results!K$9:P$9)</f>
        <v>33.189587532385104</v>
      </c>
      <c r="U892" s="9">
        <f>SUMPRODUCT(J892:O892,Results!K$9:P$9)+$AI$20-$AH$31</f>
        <v>31.60735881131194</v>
      </c>
      <c r="V892" s="9">
        <f t="shared" si="198"/>
        <v>0.9191803272741268</v>
      </c>
      <c r="W892" s="9">
        <f t="shared" si="192"/>
        <v>-7.7893035935791914</v>
      </c>
      <c r="X892" s="9">
        <f t="shared" si="193"/>
        <v>-7.4525469150757786</v>
      </c>
      <c r="Y892" s="9">
        <f t="shared" si="194"/>
        <v>13.557025250380583</v>
      </c>
      <c r="Z892" s="9">
        <f t="shared" si="195"/>
        <v>-7.0541604571496848</v>
      </c>
      <c r="AA892" s="9">
        <f t="shared" si="196"/>
        <v>-5.9192958413714933</v>
      </c>
      <c r="AC892" s="9">
        <v>-7.8031836949892721</v>
      </c>
      <c r="AD892" s="9">
        <v>-7.8031836949892721</v>
      </c>
      <c r="AE892" s="9">
        <f t="shared" si="197"/>
        <v>-7.8031836949892721</v>
      </c>
      <c r="AF892" s="9">
        <f t="shared" ca="1" si="191"/>
        <v>5.4821683898584217E-2</v>
      </c>
    </row>
    <row r="893" spans="1:32">
      <c r="A893" s="6">
        <v>1.2588069993729023</v>
      </c>
      <c r="B893" s="6">
        <v>-0.97787691685275535</v>
      </c>
      <c r="C893" s="6">
        <v>3.1037881911550262</v>
      </c>
      <c r="D893" s="6">
        <v>-1.7332132332887158</v>
      </c>
      <c r="E893" s="6">
        <v>3.0179170827497446</v>
      </c>
      <c r="F893" s="6">
        <v>2.0137050561988792</v>
      </c>
      <c r="G893" s="6">
        <v>3.0673587502680784</v>
      </c>
      <c r="H893" s="6">
        <v>0.66631693114086987</v>
      </c>
      <c r="I893" s="40">
        <f>SUMPRODUCT(J893:O893,Results!B$12:G$12)+Results!$E$5*H893-AD893+AE893</f>
        <v>36.829466127282146</v>
      </c>
      <c r="J893" s="9">
        <f>SUMPRODUCT($A893:$F893,Results!$B$15:$G$15)</f>
        <v>24.681639464862833</v>
      </c>
      <c r="K893" s="9">
        <f>SUMPRODUCT($A893:$F893,Results!$B$16:$G$16)</f>
        <v>-3.1518349668611965</v>
      </c>
      <c r="L893" s="9">
        <f>SUMPRODUCT($A893:$F893,Results!$B$17:$G$17)</f>
        <v>6.1117665173514197</v>
      </c>
      <c r="M893" s="9">
        <f>SUMPRODUCT($A893:$F893,Results!$B$18:$G$18)</f>
        <v>-12.628042697425421</v>
      </c>
      <c r="N893" s="9">
        <f>SUMPRODUCT($A893:$F893,Results!$B$19:$G$19)</f>
        <v>-14.431875977772517</v>
      </c>
      <c r="O893" s="9">
        <f>SUMPRODUCT($A893:$F893,Results!$B$20:$G$20)</f>
        <v>-6.4959754810593919</v>
      </c>
      <c r="P893" s="9" cm="1">
        <f t="array" ref="P893">SUMPRODUCT(J893:O893,TRANSPOSE(BQ$20:BQ$25))+$AI$20-$BQ$27</f>
        <v>32.008186685915327</v>
      </c>
      <c r="Q893" s="27" cm="1">
        <f t="array" ref="Q893">SUMPRODUCT(J893:O893,TRANSPOSE(EX$20:EX$25))+$AI$20-$EX$27</f>
        <v>33.19304662697391</v>
      </c>
      <c r="R893" s="9">
        <f>I893-Results!$E$5*H893</f>
        <v>32.831564540436929</v>
      </c>
      <c r="S893" s="9" cm="1">
        <f t="array" ref="S893">SUMPRODUCT(J893:O893,TRANSPOSE(AW$28:AW$33))+$AI$20-$AH$26</f>
        <v>34.864818353402214</v>
      </c>
      <c r="T893" s="9">
        <f>SUMPRODUCT(J893:O893,Results!K$9:P$9)</f>
        <v>34.498954689208631</v>
      </c>
      <c r="U893" s="9">
        <f>SUMPRODUCT(J893:O893,Results!K$9:P$9)+$AI$20-$AH$31</f>
        <v>32.916725968135466</v>
      </c>
      <c r="V893" s="9">
        <f t="shared" si="198"/>
        <v>4.8212794413668192</v>
      </c>
      <c r="W893" s="9">
        <f t="shared" si="192"/>
        <v>3.6364195003082358</v>
      </c>
      <c r="X893" s="9">
        <f t="shared" si="193"/>
        <v>3.9979015868452166</v>
      </c>
      <c r="Y893" s="9">
        <f t="shared" si="194"/>
        <v>1.9646477738799319</v>
      </c>
      <c r="Z893" s="9">
        <f t="shared" si="195"/>
        <v>4.0872427001920144</v>
      </c>
      <c r="AA893" s="9">
        <f t="shared" si="196"/>
        <v>3.9127401591466793</v>
      </c>
      <c r="AC893" s="9">
        <v>3.63496331078683</v>
      </c>
      <c r="AD893" s="9">
        <v>3.63496331078683</v>
      </c>
      <c r="AE893" s="9">
        <f t="shared" si="197"/>
        <v>3.63496331078683</v>
      </c>
      <c r="AF893" s="9">
        <f t="shared" ca="1" si="191"/>
        <v>0.90718750019727479</v>
      </c>
    </row>
    <row r="894" spans="1:32">
      <c r="A894" s="6">
        <v>0.3504908636753945</v>
      </c>
      <c r="B894" s="6">
        <v>1.6656489322549899</v>
      </c>
      <c r="C894" s="6">
        <v>1.4968596792331688</v>
      </c>
      <c r="D894" s="6">
        <v>3.6665574699554933</v>
      </c>
      <c r="E894" s="6">
        <v>1.173837158014047</v>
      </c>
      <c r="F894" s="6">
        <v>5.4247429629760653</v>
      </c>
      <c r="G894" s="6">
        <v>2.9955919521785188</v>
      </c>
      <c r="H894" s="6">
        <v>0.59455013305131033</v>
      </c>
      <c r="I894" s="40">
        <f>SUMPRODUCT(J894:O894,Results!B$12:G$12)+Results!$E$5*H894-AD894+AE894</f>
        <v>12.291255190119548</v>
      </c>
      <c r="J894" s="9">
        <f>SUMPRODUCT($A894:$F894,Results!$B$15:$G$15)</f>
        <v>3.3999827813313428</v>
      </c>
      <c r="K894" s="9">
        <f>SUMPRODUCT($A894:$F894,Results!$B$16:$G$16)</f>
        <v>-3.725224362177336</v>
      </c>
      <c r="L894" s="9">
        <f>SUMPRODUCT($A894:$F894,Results!$B$17:$G$17)</f>
        <v>14.84964455562379</v>
      </c>
      <c r="M894" s="9">
        <f>SUMPRODUCT($A894:$F894,Results!$B$18:$G$18)</f>
        <v>4.9265988238949951</v>
      </c>
      <c r="N894" s="9">
        <f>SUMPRODUCT($A894:$F894,Results!$B$19:$G$19)</f>
        <v>-9.5297031258575302</v>
      </c>
      <c r="O894" s="9">
        <f>SUMPRODUCT($A894:$F894,Results!$B$20:$G$20)</f>
        <v>2.7193318202006118</v>
      </c>
      <c r="P894" s="9" cm="1">
        <f t="array" ref="P894">SUMPRODUCT(J894:O894,TRANSPOSE(BQ$20:BQ$25))+$AI$20-$BQ$27</f>
        <v>17.02792054299681</v>
      </c>
      <c r="Q894" s="27" cm="1">
        <f t="array" ref="Q894">SUMPRODUCT(J894:O894,TRANSPOSE(EX$20:EX$25))+$AI$20-$EX$27</f>
        <v>10.493280138117285</v>
      </c>
      <c r="R894" s="9">
        <f>I894-Results!$E$5*H894</f>
        <v>8.7239543918116862</v>
      </c>
      <c r="S894" s="9" cm="1">
        <f t="array" ref="S894">SUMPRODUCT(J894:O894,TRANSPOSE(AW$28:AW$33))+$AI$20-$AH$26</f>
        <v>14.247759003232005</v>
      </c>
      <c r="T894" s="9">
        <f>SUMPRODUCT(J894:O894,Results!K$9:P$9)</f>
        <v>10.531127161909072</v>
      </c>
      <c r="U894" s="9">
        <f>SUMPRODUCT(J894:O894,Results!K$9:P$9)+$AI$20-$AH$31</f>
        <v>8.9488984408359187</v>
      </c>
      <c r="V894" s="9">
        <f t="shared" si="198"/>
        <v>-4.736665352877262</v>
      </c>
      <c r="W894" s="9">
        <f t="shared" si="192"/>
        <v>1.797975052002263</v>
      </c>
      <c r="X894" s="9">
        <f t="shared" si="193"/>
        <v>3.567300798307862</v>
      </c>
      <c r="Y894" s="9">
        <f t="shared" si="194"/>
        <v>-1.956503813112457</v>
      </c>
      <c r="Z894" s="9">
        <f t="shared" si="195"/>
        <v>-20.450968236970581</v>
      </c>
      <c r="AA894" s="9">
        <f t="shared" si="196"/>
        <v>3.3423567492836295</v>
      </c>
      <c r="AC894" s="9">
        <v>1.8568472584881359</v>
      </c>
      <c r="AD894" s="9">
        <v>1.8568472584881359</v>
      </c>
      <c r="AE894" s="9">
        <f t="shared" si="197"/>
        <v>1.8568472584881359</v>
      </c>
      <c r="AF894" s="9">
        <f t="shared" ca="1" si="191"/>
        <v>0.59680630749272467</v>
      </c>
    </row>
    <row r="895" spans="1:32">
      <c r="A895" s="6">
        <v>4.2168981782422268</v>
      </c>
      <c r="B895" s="6">
        <v>2.3050959337414025</v>
      </c>
      <c r="C895" s="6">
        <v>2.256250463726619</v>
      </c>
      <c r="D895" s="6">
        <v>3.0685955612856932</v>
      </c>
      <c r="E895" s="6">
        <v>10.142547613385613</v>
      </c>
      <c r="F895" s="6">
        <v>9.337342863920032</v>
      </c>
      <c r="G895" s="6">
        <v>8.3641368716675331</v>
      </c>
      <c r="H895" s="6">
        <v>5.963095052540325</v>
      </c>
      <c r="I895" s="40">
        <f>SUMPRODUCT(J895:O895,Results!B$12:G$12)+Results!$E$5*H895-AD895+AE895</f>
        <v>151.70734064760472</v>
      </c>
      <c r="J895" s="9">
        <f>SUMPRODUCT($A895:$F895,Results!$B$15:$G$15)</f>
        <v>51.608537805662834</v>
      </c>
      <c r="K895" s="9">
        <f>SUMPRODUCT($A895:$F895,Results!$B$16:$G$16)</f>
        <v>-10.336074119704772</v>
      </c>
      <c r="L895" s="9">
        <f>SUMPRODUCT($A895:$F895,Results!$B$17:$G$17)</f>
        <v>39.824853892713151</v>
      </c>
      <c r="M895" s="9">
        <f>SUMPRODUCT($A895:$F895,Results!$B$18:$G$18)</f>
        <v>-5.8414731415665582</v>
      </c>
      <c r="N895" s="9">
        <f>SUMPRODUCT($A895:$F895,Results!$B$19:$G$19)</f>
        <v>-29.61723011681428</v>
      </c>
      <c r="O895" s="9">
        <f>SUMPRODUCT($A895:$F895,Results!$B$20:$G$20)</f>
        <v>10.531464971668612</v>
      </c>
      <c r="P895" s="9" cm="1">
        <f t="array" ref="P895">SUMPRODUCT(J895:O895,TRANSPOSE(BQ$20:BQ$25))+$AI$20-$BQ$27</f>
        <v>118.66247092570939</v>
      </c>
      <c r="Q895" s="27" cm="1">
        <f t="array" ref="Q895">SUMPRODUCT(J895:O895,TRANSPOSE(EX$20:EX$25))+$AI$20-$EX$27</f>
        <v>119.6502630944608</v>
      </c>
      <c r="R895" s="9">
        <f>I895-Results!$E$5*H895</f>
        <v>115.92877033236277</v>
      </c>
      <c r="S895" s="9" cm="1">
        <f t="array" ref="S895">SUMPRODUCT(J895:O895,TRANSPOSE(AW$28:AW$33))+$AI$20-$AH$26</f>
        <v>93.036064237643373</v>
      </c>
      <c r="T895" s="9">
        <f>SUMPRODUCT(J895:O895,Results!K$9:P$9)</f>
        <v>122.32683865126394</v>
      </c>
      <c r="U895" s="9">
        <f>SUMPRODUCT(J895:O895,Results!K$9:P$9)+$AI$20-$AH$31</f>
        <v>120.74460993019079</v>
      </c>
      <c r="V895" s="9">
        <f t="shared" si="198"/>
        <v>33.044869721895338</v>
      </c>
      <c r="W895" s="9">
        <f t="shared" si="192"/>
        <v>32.057077553143927</v>
      </c>
      <c r="X895" s="9">
        <f t="shared" si="193"/>
        <v>35.77857031524195</v>
      </c>
      <c r="Y895" s="9">
        <f t="shared" si="194"/>
        <v>58.671276409961351</v>
      </c>
      <c r="Z895" s="9">
        <f t="shared" si="195"/>
        <v>118.9651172205146</v>
      </c>
      <c r="AA895" s="9">
        <f t="shared" si="196"/>
        <v>30.962730717413933</v>
      </c>
      <c r="AC895" s="9">
        <v>32.098517803896016</v>
      </c>
      <c r="AD895" s="9">
        <v>32.098517803896016</v>
      </c>
      <c r="AE895" s="9">
        <f t="shared" si="197"/>
        <v>32.098517803896016</v>
      </c>
      <c r="AF895" s="9">
        <f t="shared" ca="1" si="191"/>
        <v>0.49366010759317591</v>
      </c>
    </row>
    <row r="896" spans="1:32">
      <c r="A896" s="6">
        <v>7.2320321506930894</v>
      </c>
      <c r="B896" s="6">
        <v>0.27285408936378874</v>
      </c>
      <c r="C896" s="6">
        <v>6.9245608418718971</v>
      </c>
      <c r="D896" s="6">
        <v>13.635650609096238</v>
      </c>
      <c r="E896" s="6">
        <v>0.91792992470820833</v>
      </c>
      <c r="F896" s="6">
        <v>1.8640575920222011</v>
      </c>
      <c r="G896" s="6">
        <v>10.086552395101576</v>
      </c>
      <c r="H896" s="6">
        <v>7.6855105759743676</v>
      </c>
      <c r="I896" s="40">
        <f>SUMPRODUCT(J896:O896,Results!B$12:G$12)+Results!$E$5*H896-AD896+AE896</f>
        <v>105.48765514382021</v>
      </c>
      <c r="J896" s="9">
        <f>SUMPRODUCT($A896:$F896,Results!$B$15:$G$15)</f>
        <v>33.189741107935625</v>
      </c>
      <c r="K896" s="9">
        <f>SUMPRODUCT($A896:$F896,Results!$B$16:$G$16)</f>
        <v>-31.988568254094808</v>
      </c>
      <c r="L896" s="9">
        <f>SUMPRODUCT($A896:$F896,Results!$B$17:$G$17)</f>
        <v>0.5363094913038422</v>
      </c>
      <c r="M896" s="9">
        <f>SUMPRODUCT($A896:$F896,Results!$B$18:$G$18)</f>
        <v>-3.3538620905523504</v>
      </c>
      <c r="N896" s="9">
        <f>SUMPRODUCT($A896:$F896,Results!$B$19:$G$19)</f>
        <v>-33.216235196570388</v>
      </c>
      <c r="O896" s="9">
        <f>SUMPRODUCT($A896:$F896,Results!$B$20:$G$20)</f>
        <v>40.587331602177969</v>
      </c>
      <c r="P896" s="9" cm="1">
        <f t="array" ref="P896">SUMPRODUCT(J896:O896,TRANSPOSE(BQ$20:BQ$25))+$AI$20-$BQ$27</f>
        <v>57.091096747920126</v>
      </c>
      <c r="Q896" s="27" cm="1">
        <f t="array" ref="Q896">SUMPRODUCT(J896:O896,TRANSPOSE(EX$20:EX$25))+$AI$20-$EX$27</f>
        <v>60.447478892196614</v>
      </c>
      <c r="R896" s="9">
        <f>I896-Results!$E$5*H896</f>
        <v>59.374591687974004</v>
      </c>
      <c r="S896" s="9" cm="1">
        <f t="array" ref="S896">SUMPRODUCT(J896:O896,TRANSPOSE(AW$28:AW$33))+$AI$20-$AH$26</f>
        <v>63.601372397777553</v>
      </c>
      <c r="T896" s="9">
        <f>SUMPRODUCT(J896:O896,Results!K$9:P$9)</f>
        <v>60.138123813867708</v>
      </c>
      <c r="U896" s="9">
        <f>SUMPRODUCT(J896:O896,Results!K$9:P$9)+$AI$20-$AH$31</f>
        <v>58.555895092794543</v>
      </c>
      <c r="V896" s="9">
        <f t="shared" si="198"/>
        <v>48.39655839590008</v>
      </c>
      <c r="W896" s="9">
        <f t="shared" si="192"/>
        <v>45.040176251623592</v>
      </c>
      <c r="X896" s="9">
        <f t="shared" si="193"/>
        <v>46.113063455846202</v>
      </c>
      <c r="Y896" s="9">
        <f t="shared" si="194"/>
        <v>41.886282746042653</v>
      </c>
      <c r="Z896" s="9">
        <f t="shared" si="195"/>
        <v>72.745431716730081</v>
      </c>
      <c r="AA896" s="9">
        <f t="shared" si="196"/>
        <v>46.931760051025663</v>
      </c>
      <c r="AC896" s="9">
        <v>45.049344063134242</v>
      </c>
      <c r="AD896" s="9">
        <v>45.049344063134242</v>
      </c>
      <c r="AE896" s="9">
        <f t="shared" si="197"/>
        <v>45.049344063134242</v>
      </c>
      <c r="AF896" s="9">
        <f t="shared" ca="1" si="191"/>
        <v>0.95120396908783211</v>
      </c>
    </row>
    <row r="897" spans="1:32">
      <c r="A897" s="6">
        <v>1.4421545626137335</v>
      </c>
      <c r="B897" s="6">
        <v>1.142708278964103</v>
      </c>
      <c r="C897" s="6">
        <v>4.315072264450885</v>
      </c>
      <c r="D897" s="6">
        <v>3.2027472877039491</v>
      </c>
      <c r="E897" s="6">
        <v>-0.82666819355055443</v>
      </c>
      <c r="F897" s="6">
        <v>1.034677403424487</v>
      </c>
      <c r="G897" s="6">
        <v>5.9403250769558786</v>
      </c>
      <c r="H897" s="6">
        <v>3.5392832578286701</v>
      </c>
      <c r="I897" s="40">
        <f>SUMPRODUCT(J897:O897,Results!B$12:G$12)+Results!$E$5*H897-AD897+AE897</f>
        <v>18.526922078846816</v>
      </c>
      <c r="J897" s="9">
        <f>SUMPRODUCT($A897:$F897,Results!$B$15:$G$15)</f>
        <v>5.2577721841024614</v>
      </c>
      <c r="K897" s="9">
        <f>SUMPRODUCT($A897:$F897,Results!$B$16:$G$16)</f>
        <v>-11.367869466524521</v>
      </c>
      <c r="L897" s="9">
        <f>SUMPRODUCT($A897:$F897,Results!$B$17:$G$17)</f>
        <v>-1.2070787794507085</v>
      </c>
      <c r="M897" s="9">
        <f>SUMPRODUCT($A897:$F897,Results!$B$18:$G$18)</f>
        <v>-4.1278286843952525</v>
      </c>
      <c r="N897" s="9">
        <f>SUMPRODUCT($A897:$F897,Results!$B$19:$G$19)</f>
        <v>-13.44148599570066</v>
      </c>
      <c r="O897" s="9">
        <f>SUMPRODUCT($A897:$F897,Results!$B$20:$G$20)</f>
        <v>6.8247561815264248</v>
      </c>
      <c r="P897" s="9" cm="1">
        <f t="array" ref="P897">SUMPRODUCT(J897:O897,TRANSPOSE(BQ$20:BQ$25))+$AI$20-$BQ$27</f>
        <v>0.30854914513679432</v>
      </c>
      <c r="Q897" s="27" cm="1">
        <f t="array" ref="Q897">SUMPRODUCT(J897:O897,TRANSPOSE(EX$20:EX$25))+$AI$20-$EX$27</f>
        <v>-3.1927146281371179</v>
      </c>
      <c r="R897" s="9">
        <f>I897-Results!$E$5*H897</f>
        <v>-2.7087774681252057</v>
      </c>
      <c r="S897" s="9" cm="1">
        <f t="array" ref="S897">SUMPRODUCT(J897:O897,TRANSPOSE(AW$28:AW$33))+$AI$20-$AH$26</f>
        <v>14.277820502697693</v>
      </c>
      <c r="T897" s="9">
        <f>SUMPRODUCT(J897:O897,Results!K$9:P$9)</f>
        <v>-2.8181245091807341</v>
      </c>
      <c r="U897" s="9">
        <f>SUMPRODUCT(J897:O897,Results!K$9:P$9)+$AI$20-$AH$31</f>
        <v>-4.4003532302538915</v>
      </c>
      <c r="V897" s="9">
        <f t="shared" si="198"/>
        <v>18.218372933710022</v>
      </c>
      <c r="W897" s="9">
        <f t="shared" si="192"/>
        <v>21.719636706983934</v>
      </c>
      <c r="X897" s="9">
        <f t="shared" si="193"/>
        <v>21.235699546972022</v>
      </c>
      <c r="Y897" s="9">
        <f t="shared" si="194"/>
        <v>4.2491015761491226</v>
      </c>
      <c r="Z897" s="9">
        <f t="shared" si="195"/>
        <v>-14.215301348243315</v>
      </c>
      <c r="AA897" s="9">
        <f t="shared" si="196"/>
        <v>22.927275309100708</v>
      </c>
      <c r="AC897" s="9">
        <v>21.731791010813563</v>
      </c>
      <c r="AD897" s="9">
        <v>21.731791010813563</v>
      </c>
      <c r="AE897" s="9">
        <f t="shared" si="197"/>
        <v>21.731791010813563</v>
      </c>
      <c r="AF897" s="9">
        <f t="shared" ca="1" si="191"/>
        <v>0.19354061315719773</v>
      </c>
    </row>
    <row r="898" spans="1:32">
      <c r="A898" s="6">
        <v>6.5309624107251789</v>
      </c>
      <c r="B898" s="6">
        <v>3.8696218638319819</v>
      </c>
      <c r="C898" s="6">
        <v>3.125088731963372</v>
      </c>
      <c r="D898" s="6">
        <v>-0.50591439691831586</v>
      </c>
      <c r="E898" s="6">
        <v>-2.2628991918235277</v>
      </c>
      <c r="F898" s="6">
        <v>-3.51284895139238</v>
      </c>
      <c r="G898" s="6">
        <v>5.8717621150221939</v>
      </c>
      <c r="H898" s="6">
        <v>3.4707202958949854</v>
      </c>
      <c r="I898" s="40">
        <f>SUMPRODUCT(J898:O898,Results!B$12:G$12)+Results!$E$5*H898-AD898+AE898</f>
        <v>10.061515074035388</v>
      </c>
      <c r="J898" s="9">
        <f>SUMPRODUCT($A898:$F898,Results!$B$15:$G$15)</f>
        <v>10.346491769366001</v>
      </c>
      <c r="K898" s="9">
        <f>SUMPRODUCT($A898:$F898,Results!$B$16:$G$16)</f>
        <v>-29.749261984369621</v>
      </c>
      <c r="L898" s="9">
        <f>SUMPRODUCT($A898:$F898,Results!$B$17:$G$17)</f>
        <v>-21.86635945328085</v>
      </c>
      <c r="M898" s="9">
        <f>SUMPRODUCT($A898:$F898,Results!$B$18:$G$18)</f>
        <v>-5.8591357939619169</v>
      </c>
      <c r="N898" s="9">
        <f>SUMPRODUCT($A898:$F898,Results!$B$19:$G$19)</f>
        <v>7.816052006592944E-2</v>
      </c>
      <c r="O898" s="9">
        <f>SUMPRODUCT($A898:$F898,Results!$B$20:$G$20)</f>
        <v>26.038392011797434</v>
      </c>
      <c r="P898" s="9" cm="1">
        <f t="array" ref="P898">SUMPRODUCT(J898:O898,TRANSPOSE(BQ$20:BQ$25))+$AI$20-$BQ$27</f>
        <v>-15.784909815621269</v>
      </c>
      <c r="Q898" s="27" cm="1">
        <f t="array" ref="Q898">SUMPRODUCT(J898:O898,TRANSPOSE(EX$20:EX$25))+$AI$20-$EX$27</f>
        <v>-14.820730998287111</v>
      </c>
      <c r="R898" s="9">
        <f>I898-Results!$E$5*H898</f>
        <v>-10.762806701334526</v>
      </c>
      <c r="S898" s="9" cm="1">
        <f t="array" ref="S898">SUMPRODUCT(J898:O898,TRANSPOSE(AW$28:AW$33))+$AI$20-$AH$26</f>
        <v>0.99952152847097864</v>
      </c>
      <c r="T898" s="9">
        <f>SUMPRODUCT(J898:O898,Results!K$9:P$9)</f>
        <v>-12.361831209705876</v>
      </c>
      <c r="U898" s="9">
        <f>SUMPRODUCT(J898:O898,Results!K$9:P$9)+$AI$20-$AH$31</f>
        <v>-13.944059930779034</v>
      </c>
      <c r="V898" s="9">
        <f t="shared" si="198"/>
        <v>25.846424889656657</v>
      </c>
      <c r="W898" s="9">
        <f t="shared" si="192"/>
        <v>24.882246072322499</v>
      </c>
      <c r="X898" s="9">
        <f t="shared" si="193"/>
        <v>20.824321775369913</v>
      </c>
      <c r="Y898" s="9">
        <f t="shared" si="194"/>
        <v>9.0619935455644089</v>
      </c>
      <c r="Z898" s="9">
        <f t="shared" si="195"/>
        <v>-22.680708353054744</v>
      </c>
      <c r="AA898" s="9">
        <f t="shared" si="196"/>
        <v>24.005575004814421</v>
      </c>
      <c r="AC898" s="9">
        <v>24.834614611486057</v>
      </c>
      <c r="AD898" s="9">
        <v>24.834614611486057</v>
      </c>
      <c r="AE898" s="9">
        <f t="shared" si="197"/>
        <v>24.834614611486057</v>
      </c>
      <c r="AF898" s="9">
        <f t="shared" ref="AF898:AF961" ca="1" si="199">RAND()</f>
        <v>0.44822183192190912</v>
      </c>
    </row>
    <row r="899" spans="1:32">
      <c r="A899" s="6">
        <v>-0.67836477044502208</v>
      </c>
      <c r="B899" s="6">
        <v>2.9677885750654931</v>
      </c>
      <c r="C899" s="6">
        <v>-1.2190611787420429</v>
      </c>
      <c r="D899" s="6">
        <v>7.0905815751539052</v>
      </c>
      <c r="E899" s="6">
        <v>7.4289816950306173</v>
      </c>
      <c r="F899" s="6">
        <v>4.9715197552994104</v>
      </c>
      <c r="G899" s="6">
        <v>1.4706972023827634</v>
      </c>
      <c r="H899" s="6">
        <v>-0.93034461674444513</v>
      </c>
      <c r="I899" s="40">
        <f>SUMPRODUCT(J899:O899,Results!B$12:G$12)+Results!$E$5*H899-AD899+AE899</f>
        <v>83.413606520948562</v>
      </c>
      <c r="J899" s="9">
        <f>SUMPRODUCT($A899:$F899,Results!$B$15:$G$15)</f>
        <v>13.983721077884562</v>
      </c>
      <c r="K899" s="9">
        <f>SUMPRODUCT($A899:$F899,Results!$B$16:$G$16)</f>
        <v>3.8992430823533937</v>
      </c>
      <c r="L899" s="9">
        <f>SUMPRODUCT($A899:$F899,Results!$B$17:$G$17)</f>
        <v>40.403795845684897</v>
      </c>
      <c r="M899" s="9">
        <f>SUMPRODUCT($A899:$F899,Results!$B$18:$G$18)</f>
        <v>8.6564744536149458</v>
      </c>
      <c r="N899" s="9">
        <f>SUMPRODUCT($A899:$F899,Results!$B$19:$G$19)</f>
        <v>-19.298464970494326</v>
      </c>
      <c r="O899" s="9">
        <f>SUMPRODUCT($A899:$F899,Results!$B$20:$G$20)</f>
        <v>14.211516945619442</v>
      </c>
      <c r="P899" s="9" cm="1">
        <f t="array" ref="P899">SUMPRODUCT(J899:O899,TRANSPOSE(BQ$20:BQ$25))+$AI$20-$BQ$27</f>
        <v>82.375052071742203</v>
      </c>
      <c r="Q899" s="27" cm="1">
        <f t="array" ref="Q899">SUMPRODUCT(J899:O899,TRANSPOSE(EX$20:EX$25))+$AI$20-$EX$27</f>
        <v>91.484746454805276</v>
      </c>
      <c r="R899" s="9">
        <f>I899-Results!$E$5*H899</f>
        <v>88.995674221415229</v>
      </c>
      <c r="S899" s="9" cm="1">
        <f t="array" ref="S899">SUMPRODUCT(J899:O899,TRANSPOSE(AW$28:AW$33))+$AI$20-$AH$26</f>
        <v>50.446818131523912</v>
      </c>
      <c r="T899" s="9">
        <f>SUMPRODUCT(J899:O899,Results!K$9:P$9)</f>
        <v>93.144173273908123</v>
      </c>
      <c r="U899" s="9">
        <f>SUMPRODUCT(J899:O899,Results!K$9:P$9)+$AI$20-$AH$31</f>
        <v>91.561944552834973</v>
      </c>
      <c r="V899" s="9">
        <f t="shared" si="198"/>
        <v>1.0385544492063588</v>
      </c>
      <c r="W899" s="9">
        <f t="shared" ref="W899:W962" si="200">I899-Q899</f>
        <v>-8.0711399338567134</v>
      </c>
      <c r="X899" s="9">
        <f t="shared" ref="X899:X962" si="201">I899-R899</f>
        <v>-5.5820677004666663</v>
      </c>
      <c r="Y899" s="9">
        <f t="shared" ref="Y899:Y962" si="202">I899-S899</f>
        <v>32.96678838942465</v>
      </c>
      <c r="Z899" s="9">
        <f t="shared" ref="Z899:Z962" si="203">I899-$AI$20</f>
        <v>50.671383093858431</v>
      </c>
      <c r="AA899" s="9">
        <f t="shared" ref="AA899:AA962" si="204">I899-U899</f>
        <v>-8.1483380318864107</v>
      </c>
      <c r="AC899" s="9">
        <v>-8.0910808484819228</v>
      </c>
      <c r="AD899" s="9">
        <v>-8.0910808484819228</v>
      </c>
      <c r="AE899" s="9">
        <f t="shared" ref="AE899:AE962" si="205">AD899</f>
        <v>-8.0910808484819228</v>
      </c>
      <c r="AF899" s="9">
        <f t="shared" ca="1" si="199"/>
        <v>0.35478031358567286</v>
      </c>
    </row>
    <row r="900" spans="1:32">
      <c r="A900" s="6">
        <v>1.3120811129804297</v>
      </c>
      <c r="B900" s="6">
        <v>1.1000094476214137</v>
      </c>
      <c r="C900" s="6">
        <v>1.112443363715079</v>
      </c>
      <c r="D900" s="6">
        <v>-6.7845499790633826E-2</v>
      </c>
      <c r="E900" s="6">
        <v>11.338041793156377</v>
      </c>
      <c r="F900" s="6">
        <v>7.4058967680147383</v>
      </c>
      <c r="G900" s="6">
        <v>4.9530724526556567</v>
      </c>
      <c r="H900" s="6">
        <v>2.5520306335284482</v>
      </c>
      <c r="I900" s="40">
        <f>SUMPRODUCT(J900:O900,Results!B$12:G$12)+Results!$E$5*H900-AD900+AE900</f>
        <v>137.01156780388015</v>
      </c>
      <c r="J900" s="9">
        <f>SUMPRODUCT($A900:$F900,Results!$B$15:$G$15)</f>
        <v>48.169971290979106</v>
      </c>
      <c r="K900" s="9">
        <f>SUMPRODUCT($A900:$F900,Results!$B$16:$G$16)</f>
        <v>2.3432294262310491</v>
      </c>
      <c r="L900" s="9">
        <f>SUMPRODUCT($A900:$F900,Results!$B$17:$G$17)</f>
        <v>43.050009359668174</v>
      </c>
      <c r="M900" s="9">
        <f>SUMPRODUCT($A900:$F900,Results!$B$18:$G$18)</f>
        <v>-9.8521149927136324</v>
      </c>
      <c r="N900" s="9">
        <f>SUMPRODUCT($A900:$F900,Results!$B$19:$G$19)</f>
        <v>-27.899694393626806</v>
      </c>
      <c r="O900" s="9">
        <f>SUMPRODUCT($A900:$F900,Results!$B$20:$G$20)</f>
        <v>-2.3458378064604872</v>
      </c>
      <c r="P900" s="9" cm="1">
        <f t="array" ref="P900">SUMPRODUCT(J900:O900,TRANSPOSE(BQ$20:BQ$25))+$AI$20-$BQ$27</f>
        <v>118.26405107454056</v>
      </c>
      <c r="Q900" s="27" cm="1">
        <f t="array" ref="Q900">SUMPRODUCT(J900:O900,TRANSPOSE(EX$20:EX$25))+$AI$20-$EX$27</f>
        <v>124.90954843722534</v>
      </c>
      <c r="R900" s="9">
        <f>I900-Results!$E$5*H900</f>
        <v>121.69938400270946</v>
      </c>
      <c r="S900" s="9" cm="1">
        <f t="array" ref="S900">SUMPRODUCT(J900:O900,TRANSPOSE(AW$28:AW$33))+$AI$20-$AH$26</f>
        <v>89.277458153960069</v>
      </c>
      <c r="T900" s="9">
        <f>SUMPRODUCT(J900:O900,Results!K$9:P$9)</f>
        <v>128.03600597816396</v>
      </c>
      <c r="U900" s="9">
        <f>SUMPRODUCT(J900:O900,Results!K$9:P$9)+$AI$20-$AH$31</f>
        <v>126.45377725709079</v>
      </c>
      <c r="V900" s="9">
        <f t="shared" si="198"/>
        <v>18.747516729339594</v>
      </c>
      <c r="W900" s="9">
        <f t="shared" si="200"/>
        <v>12.102019366654815</v>
      </c>
      <c r="X900" s="9">
        <f t="shared" si="201"/>
        <v>15.31218380117069</v>
      </c>
      <c r="Y900" s="9">
        <f t="shared" si="202"/>
        <v>47.734109649920086</v>
      </c>
      <c r="Z900" s="9">
        <f t="shared" si="203"/>
        <v>104.26934437679003</v>
      </c>
      <c r="AA900" s="9">
        <f t="shared" si="204"/>
        <v>10.557790546789363</v>
      </c>
      <c r="AC900" s="9">
        <v>12.101102979142667</v>
      </c>
      <c r="AD900" s="9">
        <v>12.101102979142667</v>
      </c>
      <c r="AE900" s="9">
        <f t="shared" si="205"/>
        <v>12.101102979142667</v>
      </c>
      <c r="AF900" s="9">
        <f t="shared" ca="1" si="199"/>
        <v>0.85302500997560393</v>
      </c>
    </row>
    <row r="901" spans="1:32">
      <c r="A901" s="6">
        <v>14.841358305394845</v>
      </c>
      <c r="B901" s="6">
        <v>-0.61642390505201128</v>
      </c>
      <c r="C901" s="6">
        <v>0.90989182490452425</v>
      </c>
      <c r="D901" s="6">
        <v>0.21816137758742546</v>
      </c>
      <c r="E901" s="6">
        <v>1.7538237912452583</v>
      </c>
      <c r="F901" s="6">
        <v>3.5068918992080986</v>
      </c>
      <c r="G901" s="6">
        <v>0.50602674393969782</v>
      </c>
      <c r="H901" s="6">
        <v>-1.8950150751875108</v>
      </c>
      <c r="I901" s="40">
        <f>SUMPRODUCT(J901:O901,Results!B$12:G$12)+Results!$E$5*H901-AD901+AE901</f>
        <v>42.316475920056241</v>
      </c>
      <c r="J901" s="9">
        <f>SUMPRODUCT($A901:$F901,Results!$B$15:$G$15)</f>
        <v>61.55572264798888</v>
      </c>
      <c r="K901" s="9">
        <f>SUMPRODUCT($A901:$F901,Results!$B$16:$G$16)</f>
        <v>-43.829214178050506</v>
      </c>
      <c r="L901" s="9">
        <f>SUMPRODUCT($A901:$F901,Results!$B$17:$G$17)</f>
        <v>-20.595323972532373</v>
      </c>
      <c r="M901" s="9">
        <f>SUMPRODUCT($A901:$F901,Results!$B$18:$G$18)</f>
        <v>-6.5535597236897152</v>
      </c>
      <c r="N901" s="9">
        <f>SUMPRODUCT($A901:$F901,Results!$B$19:$G$19)</f>
        <v>0.67355069417065849</v>
      </c>
      <c r="O901" s="9">
        <f>SUMPRODUCT($A901:$F901,Results!$B$20:$G$20)</f>
        <v>37.867623084058195</v>
      </c>
      <c r="P901" s="9" cm="1">
        <f t="array" ref="P901">SUMPRODUCT(J901:O901,TRANSPOSE(BQ$20:BQ$25))+$AI$20-$BQ$27</f>
        <v>52.967091796786043</v>
      </c>
      <c r="Q901" s="27" cm="1">
        <f t="array" ref="Q901">SUMPRODUCT(J901:O901,TRANSPOSE(EX$20:EX$25))+$AI$20-$EX$27</f>
        <v>54.02396617145348</v>
      </c>
      <c r="R901" s="9">
        <f>I901-Results!$E$5*H901</f>
        <v>53.686566371181307</v>
      </c>
      <c r="S901" s="9" cm="1">
        <f t="array" ref="S901">SUMPRODUCT(J901:O901,TRANSPOSE(AW$28:AW$33))+$AI$20-$AH$26</f>
        <v>43.489836774563216</v>
      </c>
      <c r="T901" s="9">
        <f>SUMPRODUCT(J901:O901,Results!K$9:P$9)</f>
        <v>55.582157742959446</v>
      </c>
      <c r="U901" s="9">
        <f>SUMPRODUCT(J901:O901,Results!K$9:P$9)+$AI$20-$AH$31</f>
        <v>53.999929021886288</v>
      </c>
      <c r="V901" s="9">
        <f t="shared" si="198"/>
        <v>-10.650615876729802</v>
      </c>
      <c r="W901" s="9">
        <f t="shared" si="200"/>
        <v>-11.707490251397239</v>
      </c>
      <c r="X901" s="9">
        <f t="shared" si="201"/>
        <v>-11.370090451125066</v>
      </c>
      <c r="Y901" s="9">
        <f t="shared" si="202"/>
        <v>-1.1733608545069742</v>
      </c>
      <c r="Z901" s="9">
        <f t="shared" si="203"/>
        <v>9.5742524929661101</v>
      </c>
      <c r="AA901" s="9">
        <f t="shared" si="204"/>
        <v>-11.683453101830047</v>
      </c>
      <c r="AC901" s="9">
        <v>-11.665314694592972</v>
      </c>
      <c r="AD901" s="9">
        <v>-11.665314694592972</v>
      </c>
      <c r="AE901" s="9">
        <f t="shared" si="205"/>
        <v>-11.665314694592972</v>
      </c>
      <c r="AF901" s="9">
        <f t="shared" ca="1" si="199"/>
        <v>0.71257925432418934</v>
      </c>
    </row>
    <row r="902" spans="1:32">
      <c r="A902" s="6">
        <v>3.6522902494813523</v>
      </c>
      <c r="B902" s="6">
        <v>6.2836391194182513</v>
      </c>
      <c r="C902" s="6">
        <v>1.4300146686039019</v>
      </c>
      <c r="D902" s="6">
        <v>-1.1663088124099947</v>
      </c>
      <c r="E902" s="6">
        <v>3.4183595862253977</v>
      </c>
      <c r="F902" s="6">
        <v>0.8363748467305897</v>
      </c>
      <c r="G902" s="6">
        <v>4.0046436630231064</v>
      </c>
      <c r="H902" s="6">
        <v>1.6036018438958979</v>
      </c>
      <c r="I902" s="40">
        <f>SUMPRODUCT(J902:O902,Results!B$12:G$12)+Results!$E$5*H902-AD902+AE902</f>
        <v>44.034573308602575</v>
      </c>
      <c r="J902" s="9">
        <f>SUMPRODUCT($A902:$F902,Results!$B$15:$G$15)</f>
        <v>14.451494506194161</v>
      </c>
      <c r="K902" s="9">
        <f>SUMPRODUCT($A902:$F902,Results!$B$16:$G$16)</f>
        <v>-17.35509675452262</v>
      </c>
      <c r="L902" s="9">
        <f>SUMPRODUCT($A902:$F902,Results!$B$17:$G$17)</f>
        <v>9.8838602396642035</v>
      </c>
      <c r="M902" s="9">
        <f>SUMPRODUCT($A902:$F902,Results!$B$18:$G$18)</f>
        <v>-2.591396842687387</v>
      </c>
      <c r="N902" s="9">
        <f>SUMPRODUCT($A902:$F902,Results!$B$19:$G$19)</f>
        <v>-7.3532984385386611</v>
      </c>
      <c r="O902" s="9">
        <f>SUMPRODUCT($A902:$F902,Results!$B$20:$G$20)</f>
        <v>17.708510913473667</v>
      </c>
      <c r="P902" s="9" cm="1">
        <f t="array" ref="P902">SUMPRODUCT(J902:O902,TRANSPOSE(BQ$20:BQ$25))+$AI$20-$BQ$27</f>
        <v>30.905585084328813</v>
      </c>
      <c r="Q902" s="27" cm="1">
        <f t="array" ref="Q902">SUMPRODUCT(J902:O902,TRANSPOSE(EX$20:EX$25))+$AI$20-$EX$27</f>
        <v>32.278439083807143</v>
      </c>
      <c r="R902" s="9">
        <f>I902-Results!$E$5*H902</f>
        <v>34.412962245227192</v>
      </c>
      <c r="S902" s="9" cm="1">
        <f t="array" ref="S902">SUMPRODUCT(J902:O902,TRANSPOSE(AW$28:AW$33))+$AI$20-$AH$26</f>
        <v>27.730742432581721</v>
      </c>
      <c r="T902" s="9">
        <f>SUMPRODUCT(J902:O902,Results!K$9:P$9)</f>
        <v>36.1411772999897</v>
      </c>
      <c r="U902" s="9">
        <f>SUMPRODUCT(J902:O902,Results!K$9:P$9)+$AI$20-$AH$31</f>
        <v>34.558948578916542</v>
      </c>
      <c r="V902" s="9">
        <f t="shared" si="198"/>
        <v>13.128988224273762</v>
      </c>
      <c r="W902" s="9">
        <f t="shared" si="200"/>
        <v>11.756134224795431</v>
      </c>
      <c r="X902" s="9">
        <f t="shared" si="201"/>
        <v>9.6216110633753829</v>
      </c>
      <c r="Y902" s="9">
        <f t="shared" si="202"/>
        <v>16.303830876020854</v>
      </c>
      <c r="Z902" s="9">
        <f t="shared" si="203"/>
        <v>11.292349881512443</v>
      </c>
      <c r="AA902" s="9">
        <f t="shared" si="204"/>
        <v>9.4756247296860323</v>
      </c>
      <c r="AC902" s="9">
        <v>11.716670847779795</v>
      </c>
      <c r="AD902" s="9">
        <v>11.716670847779795</v>
      </c>
      <c r="AE902" s="9">
        <f t="shared" si="205"/>
        <v>11.716670847779795</v>
      </c>
      <c r="AF902" s="9">
        <f t="shared" ca="1" si="199"/>
        <v>0.37503662821704797</v>
      </c>
    </row>
    <row r="903" spans="1:32">
      <c r="A903" s="6">
        <v>-0.51335692879957462</v>
      </c>
      <c r="B903" s="6">
        <v>-0.28549547730769897</v>
      </c>
      <c r="C903" s="6">
        <v>4.5066584970034098</v>
      </c>
      <c r="D903" s="6">
        <v>2.4630708716662379</v>
      </c>
      <c r="E903" s="6">
        <v>1.3113895509516045</v>
      </c>
      <c r="F903" s="6">
        <v>0.1417325681141258</v>
      </c>
      <c r="G903" s="6">
        <v>8.3423060387499532</v>
      </c>
      <c r="H903" s="6">
        <v>5.9412642196227452</v>
      </c>
      <c r="I903" s="40">
        <f>SUMPRODUCT(J903:O903,Results!B$12:G$12)+Results!$E$5*H903-AD903+AE903</f>
        <v>56.655773516010036</v>
      </c>
      <c r="J903" s="9">
        <f>SUMPRODUCT($A903:$F903,Results!$B$15:$G$15)</f>
        <v>10.439401092942127</v>
      </c>
      <c r="K903" s="9">
        <f>SUMPRODUCT($A903:$F903,Results!$B$16:$G$16)</f>
        <v>-2.4902603741478684</v>
      </c>
      <c r="L903" s="9">
        <f>SUMPRODUCT($A903:$F903,Results!$B$17:$G$17)</f>
        <v>5.7946086853507754</v>
      </c>
      <c r="M903" s="9">
        <f>SUMPRODUCT($A903:$F903,Results!$B$18:$G$18)</f>
        <v>-9.5775944938560738</v>
      </c>
      <c r="N903" s="9">
        <f>SUMPRODUCT($A903:$F903,Results!$B$19:$G$19)</f>
        <v>-19.908826000839792</v>
      </c>
      <c r="O903" s="9">
        <f>SUMPRODUCT($A903:$F903,Results!$B$20:$G$20)</f>
        <v>-1.2078613727965073</v>
      </c>
      <c r="P903" s="9" cm="1">
        <f t="array" ref="P903">SUMPRODUCT(J903:O903,TRANSPOSE(BQ$20:BQ$25))+$AI$20-$BQ$27</f>
        <v>18.482518483686583</v>
      </c>
      <c r="Q903" s="27" cm="1">
        <f t="array" ref="Q903">SUMPRODUCT(J903:O903,TRANSPOSE(EX$20:EX$25))+$AI$20-$EX$27</f>
        <v>20.761436569869261</v>
      </c>
      <c r="R903" s="9">
        <f>I903-Results!$E$5*H903</f>
        <v>21.008188198273565</v>
      </c>
      <c r="S903" s="9" cm="1">
        <f t="array" ref="S903">SUMPRODUCT(J903:O903,TRANSPOSE(AW$28:AW$33))+$AI$20-$AH$26</f>
        <v>28.632467458654091</v>
      </c>
      <c r="T903" s="9">
        <f>SUMPRODUCT(J903:O903,Results!K$9:P$9)</f>
        <v>21.442537912781255</v>
      </c>
      <c r="U903" s="9">
        <f>SUMPRODUCT(J903:O903,Results!K$9:P$9)+$AI$20-$AH$31</f>
        <v>19.860309191708097</v>
      </c>
      <c r="V903" s="9">
        <f t="shared" si="198"/>
        <v>38.173255032323453</v>
      </c>
      <c r="W903" s="9">
        <f t="shared" si="200"/>
        <v>35.894336946140776</v>
      </c>
      <c r="X903" s="9">
        <f t="shared" si="201"/>
        <v>35.647585317736471</v>
      </c>
      <c r="Y903" s="9">
        <f t="shared" si="202"/>
        <v>28.023306057355946</v>
      </c>
      <c r="Z903" s="9">
        <f t="shared" si="203"/>
        <v>23.913550088919905</v>
      </c>
      <c r="AA903" s="9">
        <f t="shared" si="204"/>
        <v>36.795464324301939</v>
      </c>
      <c r="AC903" s="9">
        <v>35.873055765028418</v>
      </c>
      <c r="AD903" s="9">
        <v>35.873055765028418</v>
      </c>
      <c r="AE903" s="9">
        <f t="shared" si="205"/>
        <v>35.873055765028418</v>
      </c>
      <c r="AF903" s="9">
        <f t="shared" ca="1" si="199"/>
        <v>0.34301657306836386</v>
      </c>
    </row>
    <row r="904" spans="1:32">
      <c r="A904" s="6">
        <v>-1.7573225059953095</v>
      </c>
      <c r="B904" s="6">
        <v>-0.85961643780991559</v>
      </c>
      <c r="C904" s="6">
        <v>1.5860719446813307</v>
      </c>
      <c r="D904" s="6">
        <v>2.2762151805497908</v>
      </c>
      <c r="E904" s="6">
        <v>3.2665688034168179</v>
      </c>
      <c r="F904" s="6">
        <v>1.571192909462731</v>
      </c>
      <c r="G904" s="6">
        <v>-0.51208202700012229</v>
      </c>
      <c r="H904" s="6">
        <v>-2.9131238461273306</v>
      </c>
      <c r="I904" s="40">
        <f>SUMPRODUCT(J904:O904,Results!B$12:G$12)+Results!$E$5*H904-AD904+AE904</f>
        <v>21.258813083117111</v>
      </c>
      <c r="J904" s="9">
        <f>SUMPRODUCT($A904:$F904,Results!$B$15:$G$15)</f>
        <v>10.091758176016853</v>
      </c>
      <c r="K904" s="9">
        <f>SUMPRODUCT($A904:$F904,Results!$B$16:$G$16)</f>
        <v>6.6073709413814132</v>
      </c>
      <c r="L904" s="9">
        <f>SUMPRODUCT($A904:$F904,Results!$B$17:$G$17)</f>
        <v>16.209540149112502</v>
      </c>
      <c r="M904" s="9">
        <f>SUMPRODUCT($A904:$F904,Results!$B$18:$G$18)</f>
        <v>-4.3882724249036018</v>
      </c>
      <c r="N904" s="9">
        <f>SUMPRODUCT($A904:$F904,Results!$B$19:$G$19)</f>
        <v>-15.799208188954498</v>
      </c>
      <c r="O904" s="9">
        <f>SUMPRODUCT($A904:$F904,Results!$B$20:$G$20)</f>
        <v>-4.7609056305086384</v>
      </c>
      <c r="P904" s="9" cm="1">
        <f t="array" ref="P904">SUMPRODUCT(J904:O904,TRANSPOSE(BQ$20:BQ$25))+$AI$20-$BQ$27</f>
        <v>34.06463076449716</v>
      </c>
      <c r="Q904" s="27" cm="1">
        <f t="array" ref="Q904">SUMPRODUCT(J904:O904,TRANSPOSE(EX$20:EX$25))+$AI$20-$EX$27</f>
        <v>39.716647921746883</v>
      </c>
      <c r="R904" s="9">
        <f>I904-Results!$E$5*H904</f>
        <v>38.737556159881095</v>
      </c>
      <c r="S904" s="9" cm="1">
        <f t="array" ref="S904">SUMPRODUCT(J904:O904,TRANSPOSE(AW$28:AW$33))+$AI$20-$AH$26</f>
        <v>28.178841276022624</v>
      </c>
      <c r="T904" s="9">
        <f>SUMPRODUCT(J904:O904,Results!K$9:P$9)</f>
        <v>40.308193396363251</v>
      </c>
      <c r="U904" s="9">
        <f>SUMPRODUCT(J904:O904,Results!K$9:P$9)+$AI$20-$AH$31</f>
        <v>38.725964675290101</v>
      </c>
      <c r="V904" s="9">
        <f t="shared" si="198"/>
        <v>-12.805817681380049</v>
      </c>
      <c r="W904" s="9">
        <f t="shared" si="200"/>
        <v>-18.457834838629772</v>
      </c>
      <c r="X904" s="9">
        <f t="shared" si="201"/>
        <v>-17.478743076763983</v>
      </c>
      <c r="Y904" s="9">
        <f t="shared" si="202"/>
        <v>-6.9200281929055123</v>
      </c>
      <c r="Z904" s="9">
        <f t="shared" si="203"/>
        <v>-11.48341034397302</v>
      </c>
      <c r="AA904" s="9">
        <f t="shared" si="204"/>
        <v>-17.467151592172989</v>
      </c>
      <c r="AC904" s="9">
        <v>-18.47851198524156</v>
      </c>
      <c r="AD904" s="9">
        <v>-18.47851198524156</v>
      </c>
      <c r="AE904" s="9">
        <f t="shared" si="205"/>
        <v>-18.47851198524156</v>
      </c>
      <c r="AF904" s="9">
        <f t="shared" ca="1" si="199"/>
        <v>0.26077278969817397</v>
      </c>
    </row>
    <row r="905" spans="1:32">
      <c r="A905" s="6">
        <v>-0.91727657124106854</v>
      </c>
      <c r="B905" s="6">
        <v>0.93811056535107606</v>
      </c>
      <c r="C905" s="6">
        <v>4.2078340109575826E-2</v>
      </c>
      <c r="D905" s="6">
        <v>5.3966624810796322</v>
      </c>
      <c r="E905" s="6">
        <v>0.44433883564425708</v>
      </c>
      <c r="F905" s="6">
        <v>0.9781571018598928</v>
      </c>
      <c r="G905" s="6">
        <v>7.3849772581637154</v>
      </c>
      <c r="H905" s="6">
        <v>4.9839354390365074</v>
      </c>
      <c r="I905" s="40">
        <f>SUMPRODUCT(J905:O905,Results!B$12:G$12)+Results!$E$5*H905-AD905+AE905</f>
        <v>42.350387386772539</v>
      </c>
      <c r="J905" s="9">
        <f>SUMPRODUCT($A905:$F905,Results!$B$15:$G$15)</f>
        <v>-6.2307860218895597</v>
      </c>
      <c r="K905" s="9">
        <f>SUMPRODUCT($A905:$F905,Results!$B$16:$G$16)</f>
        <v>0.81012040252561834</v>
      </c>
      <c r="L905" s="9">
        <f>SUMPRODUCT($A905:$F905,Results!$B$17:$G$17)</f>
        <v>10.063946463631863</v>
      </c>
      <c r="M905" s="9">
        <f>SUMPRODUCT($A905:$F905,Results!$B$18:$G$18)</f>
        <v>7.1578177366046916</v>
      </c>
      <c r="N905" s="9">
        <f>SUMPRODUCT($A905:$F905,Results!$B$19:$G$19)</f>
        <v>-6.5281371965896966</v>
      </c>
      <c r="O905" s="9">
        <f>SUMPRODUCT($A905:$F905,Results!$B$20:$G$20)</f>
        <v>8.7140980800209142</v>
      </c>
      <c r="P905" s="9" cm="1">
        <f t="array" ref="P905">SUMPRODUCT(J905:O905,TRANSPOSE(BQ$20:BQ$25))+$AI$20-$BQ$27</f>
        <v>9.0492760317915781</v>
      </c>
      <c r="Q905" s="27" cm="1">
        <f t="array" ref="Q905">SUMPRODUCT(J905:O905,TRANSPOSE(EX$20:EX$25))+$AI$20-$EX$27</f>
        <v>12.858568721379442</v>
      </c>
      <c r="R905" s="9">
        <f>I905-Results!$E$5*H905</f>
        <v>12.446774752553495</v>
      </c>
      <c r="S905" s="9" cm="1">
        <f t="array" ref="S905">SUMPRODUCT(J905:O905,TRANSPOSE(AW$28:AW$33))+$AI$20-$AH$26</f>
        <v>2.4455683928705838</v>
      </c>
      <c r="T905" s="9">
        <f>SUMPRODUCT(J905:O905,Results!K$9:P$9)</f>
        <v>12.810383656929776</v>
      </c>
      <c r="U905" s="9">
        <f>SUMPRODUCT(J905:O905,Results!K$9:P$9)+$AI$20-$AH$31</f>
        <v>11.228154935856622</v>
      </c>
      <c r="V905" s="9">
        <f t="shared" si="198"/>
        <v>33.301111354980961</v>
      </c>
      <c r="W905" s="9">
        <f t="shared" si="200"/>
        <v>29.491818665393097</v>
      </c>
      <c r="X905" s="9">
        <f t="shared" si="201"/>
        <v>29.903612634219044</v>
      </c>
      <c r="Y905" s="9">
        <f t="shared" si="202"/>
        <v>39.904818993901955</v>
      </c>
      <c r="Z905" s="9">
        <f t="shared" si="203"/>
        <v>9.6081639596824076</v>
      </c>
      <c r="AA905" s="9">
        <f t="shared" si="204"/>
        <v>31.122232450915917</v>
      </c>
      <c r="AC905" s="9">
        <v>29.480312343823741</v>
      </c>
      <c r="AD905" s="9">
        <v>29.480312343823741</v>
      </c>
      <c r="AE905" s="9">
        <f t="shared" si="205"/>
        <v>29.480312343823741</v>
      </c>
      <c r="AF905" s="9">
        <f t="shared" ca="1" si="199"/>
        <v>0.67682474483259902</v>
      </c>
    </row>
    <row r="906" spans="1:32">
      <c r="A906" s="6">
        <v>-0.80098064536513724</v>
      </c>
      <c r="B906" s="6">
        <v>3.358385225029386</v>
      </c>
      <c r="C906" s="6">
        <v>-0.36189012238135659</v>
      </c>
      <c r="D906" s="6">
        <v>-1.8932722908428847</v>
      </c>
      <c r="E906" s="6">
        <v>5.6345888577495575</v>
      </c>
      <c r="F906" s="6">
        <v>1.862930094840678</v>
      </c>
      <c r="G906" s="6">
        <v>6.1459832949988664</v>
      </c>
      <c r="H906" s="6">
        <v>3.7449414758716579</v>
      </c>
      <c r="I906" s="40">
        <f>SUMPRODUCT(J906:O906,Results!B$12:G$12)+Results!$E$5*H906-AD906+AE906</f>
        <v>73.406913956543789</v>
      </c>
      <c r="J906" s="9">
        <f>SUMPRODUCT($A906:$F906,Results!$B$15:$G$15)</f>
        <v>11.540835740313057</v>
      </c>
      <c r="K906" s="9">
        <f>SUMPRODUCT($A906:$F906,Results!$B$16:$G$16)</f>
        <v>3.370425367651448</v>
      </c>
      <c r="L906" s="9">
        <f>SUMPRODUCT($A906:$F906,Results!$B$17:$G$17)</f>
        <v>23.671387392699266</v>
      </c>
      <c r="M906" s="9">
        <f>SUMPRODUCT($A906:$F906,Results!$B$18:$G$18)</f>
        <v>-2.7440759785800473</v>
      </c>
      <c r="N906" s="9">
        <f>SUMPRODUCT($A906:$F906,Results!$B$19:$G$19)</f>
        <v>-9.2822789970927797</v>
      </c>
      <c r="O906" s="9">
        <f>SUMPRODUCT($A906:$F906,Results!$B$20:$G$20)</f>
        <v>-0.95217908344315361</v>
      </c>
      <c r="P906" s="9" cm="1">
        <f t="array" ref="P906">SUMPRODUCT(J906:O906,TRANSPOSE(BQ$20:BQ$25))+$AI$20-$BQ$27</f>
        <v>44.769912756539661</v>
      </c>
      <c r="Q906" s="27" cm="1">
        <f t="array" ref="Q906">SUMPRODUCT(J906:O906,TRANSPOSE(EX$20:EX$25))+$AI$20-$EX$27</f>
        <v>50.601342707601788</v>
      </c>
      <c r="R906" s="9">
        <f>I906-Results!$E$5*H906</f>
        <v>50.937265101313841</v>
      </c>
      <c r="S906" s="9" cm="1">
        <f t="array" ref="S906">SUMPRODUCT(J906:O906,TRANSPOSE(AW$28:AW$33))+$AI$20-$AH$26</f>
        <v>30.157623325845535</v>
      </c>
      <c r="T906" s="9">
        <f>SUMPRODUCT(J906:O906,Results!K$9:P$9)</f>
        <v>53.672822656769242</v>
      </c>
      <c r="U906" s="9">
        <f>SUMPRODUCT(J906:O906,Results!K$9:P$9)+$AI$20-$AH$31</f>
        <v>52.090593935696091</v>
      </c>
      <c r="V906" s="9">
        <f t="shared" si="198"/>
        <v>28.637001200004129</v>
      </c>
      <c r="W906" s="9">
        <f t="shared" si="200"/>
        <v>22.805571248942002</v>
      </c>
      <c r="X906" s="9">
        <f t="shared" si="201"/>
        <v>22.469648855229948</v>
      </c>
      <c r="Y906" s="9">
        <f t="shared" si="202"/>
        <v>43.249290630698255</v>
      </c>
      <c r="Z906" s="9">
        <f t="shared" si="203"/>
        <v>40.664690529453658</v>
      </c>
      <c r="AA906" s="9">
        <f t="shared" si="204"/>
        <v>21.316320020847698</v>
      </c>
      <c r="AC906" s="9">
        <v>22.761237737751074</v>
      </c>
      <c r="AD906" s="9">
        <v>22.761237737751074</v>
      </c>
      <c r="AE906" s="9">
        <f t="shared" si="205"/>
        <v>22.761237737751074</v>
      </c>
      <c r="AF906" s="9">
        <f t="shared" ca="1" si="199"/>
        <v>0.39251907472851244</v>
      </c>
    </row>
    <row r="907" spans="1:32">
      <c r="A907" s="6">
        <v>-1.8040198972375758</v>
      </c>
      <c r="B907" s="6">
        <v>2.9937138061152582</v>
      </c>
      <c r="C907" s="6">
        <v>10.194740603777007</v>
      </c>
      <c r="D907" s="6">
        <v>3.677250362905371</v>
      </c>
      <c r="E907" s="6">
        <v>-1.8071004150168197</v>
      </c>
      <c r="F907" s="6">
        <v>-1.2293804162881705</v>
      </c>
      <c r="G907" s="6">
        <v>3.4522584006046508</v>
      </c>
      <c r="H907" s="6">
        <v>1.0512165814774423</v>
      </c>
      <c r="I907" s="40">
        <f>SUMPRODUCT(J907:O907,Results!B$12:G$12)+Results!$E$5*H907-AD907+AE907</f>
        <v>-13.733775984425836</v>
      </c>
      <c r="J907" s="9">
        <f>SUMPRODUCT($A907:$F907,Results!$B$15:$G$15)</f>
        <v>-4.3222362928619216</v>
      </c>
      <c r="K907" s="9">
        <f>SUMPRODUCT($A907:$F907,Results!$B$16:$G$16)</f>
        <v>-10.904450852837114</v>
      </c>
      <c r="L907" s="9">
        <f>SUMPRODUCT($A907:$F907,Results!$B$17:$G$17)</f>
        <v>0.19298348455430725</v>
      </c>
      <c r="M907" s="9">
        <f>SUMPRODUCT($A907:$F907,Results!$B$18:$G$18)</f>
        <v>-15.045420973445697</v>
      </c>
      <c r="N907" s="9">
        <f>SUMPRODUCT($A907:$F907,Results!$B$19:$G$19)</f>
        <v>-31.350809488748254</v>
      </c>
      <c r="O907" s="9">
        <f>SUMPRODUCT($A907:$F907,Results!$B$20:$G$20)</f>
        <v>-1.5210900589892113</v>
      </c>
      <c r="P907" s="9" cm="1">
        <f t="array" ref="P907">SUMPRODUCT(J907:O907,TRANSPOSE(BQ$20:BQ$25))+$AI$20-$BQ$27</f>
        <v>-14.682527478494933</v>
      </c>
      <c r="Q907" s="27" cm="1">
        <f t="array" ref="Q907">SUMPRODUCT(J907:O907,TRANSPOSE(EX$20:EX$25))+$AI$20-$EX$27</f>
        <v>-22.278668789028508</v>
      </c>
      <c r="R907" s="9">
        <f>I907-Results!$E$5*H907</f>
        <v>-20.041075473290491</v>
      </c>
      <c r="S907" s="9" cm="1">
        <f t="array" ref="S907">SUMPRODUCT(J907:O907,TRANSPOSE(AW$28:AW$33))+$AI$20-$AH$26</f>
        <v>25.973160514512287</v>
      </c>
      <c r="T907" s="9">
        <f>SUMPRODUCT(J907:O907,Results!K$9:P$9)</f>
        <v>-21.252419959187595</v>
      </c>
      <c r="U907" s="9">
        <f>SUMPRODUCT(J907:O907,Results!K$9:P$9)+$AI$20-$AH$31</f>
        <v>-22.834648680260752</v>
      </c>
      <c r="V907" s="9">
        <f t="shared" si="198"/>
        <v>0.94875149406909642</v>
      </c>
      <c r="W907" s="9">
        <f t="shared" si="200"/>
        <v>8.5448928046026715</v>
      </c>
      <c r="X907" s="9">
        <f t="shared" si="201"/>
        <v>6.3072994888646541</v>
      </c>
      <c r="Y907" s="9">
        <f t="shared" si="202"/>
        <v>-39.70693649893812</v>
      </c>
      <c r="Z907" s="9">
        <f t="shared" si="203"/>
        <v>-46.475999411515971</v>
      </c>
      <c r="AA907" s="9">
        <f t="shared" si="204"/>
        <v>9.1008726958349158</v>
      </c>
      <c r="AC907" s="9">
        <v>8.5307117489929034</v>
      </c>
      <c r="AD907" s="9">
        <v>8.5307117489929034</v>
      </c>
      <c r="AE907" s="9">
        <f t="shared" si="205"/>
        <v>8.5307117489929034</v>
      </c>
      <c r="AF907" s="9">
        <f t="shared" ca="1" si="199"/>
        <v>0.93953601423204169</v>
      </c>
    </row>
    <row r="908" spans="1:32">
      <c r="A908" s="6">
        <v>3.7415157031526061</v>
      </c>
      <c r="B908" s="6">
        <v>2.0203606352554946</v>
      </c>
      <c r="C908" s="6">
        <v>3.6171560105586624</v>
      </c>
      <c r="D908" s="6">
        <v>3.1541086224307642</v>
      </c>
      <c r="E908" s="6">
        <v>2.1443028379948474</v>
      </c>
      <c r="F908" s="6">
        <v>2.0299116306903908</v>
      </c>
      <c r="G908" s="6">
        <v>0.56800256743869526</v>
      </c>
      <c r="H908" s="6">
        <v>-1.8330392516885132</v>
      </c>
      <c r="I908" s="40">
        <f>SUMPRODUCT(J908:O908,Results!B$12:G$12)+Results!$E$5*H908-AD908+AE908</f>
        <v>24.263662540964397</v>
      </c>
      <c r="J908" s="9">
        <f>SUMPRODUCT($A908:$F908,Results!$B$15:$G$15)</f>
        <v>21.453172025381011</v>
      </c>
      <c r="K908" s="9">
        <f>SUMPRODUCT($A908:$F908,Results!$B$16:$G$16)</f>
        <v>-16.5573582299461</v>
      </c>
      <c r="L908" s="9">
        <f>SUMPRODUCT($A908:$F908,Results!$B$17:$G$17)</f>
        <v>5.7037243403695062</v>
      </c>
      <c r="M908" s="9">
        <f>SUMPRODUCT($A908:$F908,Results!$B$18:$G$18)</f>
        <v>-5.1630267364923172</v>
      </c>
      <c r="N908" s="9">
        <f>SUMPRODUCT($A908:$F908,Results!$B$19:$G$19)</f>
        <v>-16.596648351563747</v>
      </c>
      <c r="O908" s="9">
        <f>SUMPRODUCT($A908:$F908,Results!$B$20:$G$20)</f>
        <v>15.234340406573967</v>
      </c>
      <c r="P908" s="9" cm="1">
        <f t="array" ref="P908">SUMPRODUCT(J908:O908,TRANSPOSE(BQ$20:BQ$25))+$AI$20-$BQ$27</f>
        <v>34.882837560675235</v>
      </c>
      <c r="Q908" s="27" cm="1">
        <f t="array" ref="Q908">SUMPRODUCT(J908:O908,TRANSPOSE(EX$20:EX$25))+$AI$20-$EX$27</f>
        <v>35.129967834569271</v>
      </c>
      <c r="R908" s="9">
        <f>I908-Results!$E$5*H908</f>
        <v>35.261898051095478</v>
      </c>
      <c r="S908" s="9" cm="1">
        <f t="array" ref="S908">SUMPRODUCT(J908:O908,TRANSPOSE(AW$28:AW$33))+$AI$20-$AH$26</f>
        <v>37.479850945829241</v>
      </c>
      <c r="T908" s="9">
        <f>SUMPRODUCT(J908:O908,Results!K$9:P$9)</f>
        <v>36.646872082180913</v>
      </c>
      <c r="U908" s="9">
        <f>SUMPRODUCT(J908:O908,Results!K$9:P$9)+$AI$20-$AH$31</f>
        <v>35.064643361107755</v>
      </c>
      <c r="V908" s="9">
        <f t="shared" si="198"/>
        <v>-10.619175019710838</v>
      </c>
      <c r="W908" s="9">
        <f t="shared" si="200"/>
        <v>-10.866305293604874</v>
      </c>
      <c r="X908" s="9">
        <f t="shared" si="201"/>
        <v>-10.998235510131082</v>
      </c>
      <c r="Y908" s="9">
        <f t="shared" si="202"/>
        <v>-13.216188404864845</v>
      </c>
      <c r="Z908" s="9">
        <f t="shared" si="203"/>
        <v>-8.4785608861257344</v>
      </c>
      <c r="AA908" s="9">
        <f t="shared" si="204"/>
        <v>-10.800980820143359</v>
      </c>
      <c r="AC908" s="9">
        <v>-10.866790619093671</v>
      </c>
      <c r="AD908" s="9">
        <v>-10.866790619093671</v>
      </c>
      <c r="AE908" s="9">
        <f t="shared" si="205"/>
        <v>-10.866790619093671</v>
      </c>
      <c r="AF908" s="9">
        <f t="shared" ca="1" si="199"/>
        <v>0.51311299919394915</v>
      </c>
    </row>
    <row r="909" spans="1:32">
      <c r="A909" s="6">
        <v>1.8180030530969689</v>
      </c>
      <c r="B909" s="6">
        <v>13.086936999123978</v>
      </c>
      <c r="C909" s="6">
        <v>1.5459073175635867</v>
      </c>
      <c r="D909" s="6">
        <v>1.356353288724508</v>
      </c>
      <c r="E909" s="6">
        <v>-4.3370117649990849</v>
      </c>
      <c r="F909" s="6">
        <v>-1.4259971190385776</v>
      </c>
      <c r="G909" s="6">
        <v>-5.9382145488916969</v>
      </c>
      <c r="H909" s="6">
        <v>-8.3392563680189049</v>
      </c>
      <c r="I909" s="40">
        <f>SUMPRODUCT(J909:O909,Results!B$12:G$12)+Results!$E$5*H909-AD909+AE909</f>
        <v>-115.73818648575167</v>
      </c>
      <c r="J909" s="9">
        <f>SUMPRODUCT($A909:$F909,Results!$B$15:$G$15)</f>
        <v>-38.393718106976443</v>
      </c>
      <c r="K909" s="9">
        <f>SUMPRODUCT($A909:$F909,Results!$B$16:$G$16)</f>
        <v>-25.989774268836488</v>
      </c>
      <c r="L909" s="9">
        <f>SUMPRODUCT($A909:$F909,Results!$B$17:$G$17)</f>
        <v>-3.5466063678167004</v>
      </c>
      <c r="M909" s="9">
        <f>SUMPRODUCT($A909:$F909,Results!$B$18:$G$18)</f>
        <v>15.242444731645744</v>
      </c>
      <c r="N909" s="9">
        <f>SUMPRODUCT($A909:$F909,Results!$B$19:$G$19)</f>
        <v>8.9051806903958095</v>
      </c>
      <c r="O909" s="9">
        <f>SUMPRODUCT($A909:$F909,Results!$B$20:$G$20)</f>
        <v>29.903008894083857</v>
      </c>
      <c r="P909" s="9" cm="1">
        <f t="array" ref="P909">SUMPRODUCT(J909:O909,TRANSPOSE(BQ$20:BQ$25))+$AI$20-$BQ$27</f>
        <v>-59.105085176899436</v>
      </c>
      <c r="Q909" s="27" cm="1">
        <f t="array" ref="Q909">SUMPRODUCT(J909:O909,TRANSPOSE(EX$20:EX$25))+$AI$20-$EX$27</f>
        <v>-71.037203358707416</v>
      </c>
      <c r="R909" s="9">
        <f>I909-Results!$E$5*H909</f>
        <v>-65.702648277638247</v>
      </c>
      <c r="S909" s="9" cm="1">
        <f t="array" ref="S909">SUMPRODUCT(J909:O909,TRANSPOSE(AW$28:AW$33))+$AI$20-$AH$26</f>
        <v>-39.808570971225365</v>
      </c>
      <c r="T909" s="9">
        <f>SUMPRODUCT(J909:O909,Results!K$9:P$9)</f>
        <v>-67.532294254604821</v>
      </c>
      <c r="U909" s="9">
        <f>SUMPRODUCT(J909:O909,Results!K$9:P$9)+$AI$20-$AH$31</f>
        <v>-69.114522975677971</v>
      </c>
      <c r="V909" s="9">
        <f t="shared" si="198"/>
        <v>-56.633101308852233</v>
      </c>
      <c r="W909" s="9">
        <f t="shared" si="200"/>
        <v>-44.700983127044253</v>
      </c>
      <c r="X909" s="9">
        <f t="shared" si="201"/>
        <v>-50.035538208113422</v>
      </c>
      <c r="Y909" s="9">
        <f t="shared" si="202"/>
        <v>-75.929615514526304</v>
      </c>
      <c r="Z909" s="9">
        <f t="shared" si="203"/>
        <v>-148.48040991284179</v>
      </c>
      <c r="AA909" s="9">
        <f t="shared" si="204"/>
        <v>-46.623663510073698</v>
      </c>
      <c r="AC909" s="9">
        <v>-44.72033234971596</v>
      </c>
      <c r="AD909" s="9">
        <v>-44.72033234971596</v>
      </c>
      <c r="AE909" s="9">
        <f t="shared" si="205"/>
        <v>-44.72033234971596</v>
      </c>
      <c r="AF909" s="9">
        <f t="shared" ca="1" si="199"/>
        <v>0.13195157852323702</v>
      </c>
    </row>
    <row r="910" spans="1:32">
      <c r="A910" s="6">
        <v>8.0456665752758667</v>
      </c>
      <c r="B910" s="6">
        <v>-1.4755909031162995</v>
      </c>
      <c r="C910" s="6">
        <v>-3.18981464201081</v>
      </c>
      <c r="D910" s="6">
        <v>0.88108981924864205</v>
      </c>
      <c r="E910" s="6">
        <v>0.22211772871085594</v>
      </c>
      <c r="F910" s="6">
        <v>1.9483725804815553</v>
      </c>
      <c r="G910" s="6">
        <v>8.3237947001545241</v>
      </c>
      <c r="H910" s="6">
        <v>5.922752881027316</v>
      </c>
      <c r="I910" s="40">
        <f>SUMPRODUCT(J910:O910,Results!B$12:G$12)+Results!$E$5*H910-AD910+AE910</f>
        <v>59.664216865349722</v>
      </c>
      <c r="J910" s="9">
        <f>SUMPRODUCT($A910:$F910,Results!$B$15:$G$15)</f>
        <v>26.41709861550973</v>
      </c>
      <c r="K910" s="9">
        <f>SUMPRODUCT($A910:$F910,Results!$B$16:$G$16)</f>
        <v>-19.247321702884236</v>
      </c>
      <c r="L910" s="9">
        <f>SUMPRODUCT($A910:$F910,Results!$B$17:$G$17)</f>
        <v>-13.016979807880851</v>
      </c>
      <c r="M910" s="9">
        <f>SUMPRODUCT($A910:$F910,Results!$B$18:$G$18)</f>
        <v>5.6154981717875714</v>
      </c>
      <c r="N910" s="9">
        <f>SUMPRODUCT($A910:$F910,Results!$B$19:$G$19)</f>
        <v>12.458768078354494</v>
      </c>
      <c r="O910" s="9">
        <f>SUMPRODUCT($A910:$F910,Results!$B$20:$G$20)</f>
        <v>23.473074727727365</v>
      </c>
      <c r="P910" s="9" cm="1">
        <f t="array" ref="P910">SUMPRODUCT(J910:O910,TRANSPOSE(BQ$20:BQ$25))+$AI$20-$BQ$27</f>
        <v>19.736068786144706</v>
      </c>
      <c r="Q910" s="27" cm="1">
        <f t="array" ref="Q910">SUMPRODUCT(J910:O910,TRANSPOSE(EX$20:EX$25))+$AI$20-$EX$27</f>
        <v>24.712576487750212</v>
      </c>
      <c r="R910" s="9">
        <f>I910-Results!$E$5*H910</f>
        <v>24.127699579185823</v>
      </c>
      <c r="S910" s="9" cm="1">
        <f t="array" ref="S910">SUMPRODUCT(J910:O910,TRANSPOSE(AW$28:AW$33))+$AI$20-$AH$26</f>
        <v>1.1710523279718359</v>
      </c>
      <c r="T910" s="9">
        <f>SUMPRODUCT(J910:O910,Results!K$9:P$9)</f>
        <v>24.916369206681615</v>
      </c>
      <c r="U910" s="9">
        <f>SUMPRODUCT(J910:O910,Results!K$9:P$9)+$AI$20-$AH$31</f>
        <v>23.334140485608458</v>
      </c>
      <c r="V910" s="9">
        <f t="shared" si="198"/>
        <v>39.928148079205016</v>
      </c>
      <c r="W910" s="9">
        <f t="shared" si="200"/>
        <v>34.95164037759951</v>
      </c>
      <c r="X910" s="9">
        <f t="shared" si="201"/>
        <v>35.5365172861639</v>
      </c>
      <c r="Y910" s="9">
        <f t="shared" si="202"/>
        <v>58.493164537377886</v>
      </c>
      <c r="Z910" s="9">
        <f t="shared" si="203"/>
        <v>26.921993438259591</v>
      </c>
      <c r="AA910" s="9">
        <f t="shared" si="204"/>
        <v>36.330076379741264</v>
      </c>
      <c r="AC910" s="9">
        <v>34.971222904101154</v>
      </c>
      <c r="AD910" s="9">
        <v>34.971222904101154</v>
      </c>
      <c r="AE910" s="9">
        <f t="shared" si="205"/>
        <v>34.971222904101154</v>
      </c>
      <c r="AF910" s="9">
        <f t="shared" ca="1" si="199"/>
        <v>0.91105973709228072</v>
      </c>
    </row>
    <row r="911" spans="1:32">
      <c r="A911" s="6">
        <v>-0.86954262304182739</v>
      </c>
      <c r="B911" s="6">
        <v>4.4512626589741107</v>
      </c>
      <c r="C911" s="6">
        <v>2.801268946947741</v>
      </c>
      <c r="D911" s="6">
        <v>0.94954838904588112</v>
      </c>
      <c r="E911" s="6">
        <v>0.90847816429500527</v>
      </c>
      <c r="F911" s="6">
        <v>1.6250150877835621</v>
      </c>
      <c r="G911" s="6">
        <v>1.347043363841802</v>
      </c>
      <c r="H911" s="6">
        <v>-1.0539984552854065</v>
      </c>
      <c r="I911" s="40">
        <f>SUMPRODUCT(J911:O911,Results!B$12:G$12)+Results!$E$5*H911-AD911+AE911</f>
        <v>-7.2380523914703137</v>
      </c>
      <c r="J911" s="9">
        <f>SUMPRODUCT($A911:$F911,Results!$B$15:$G$15)</f>
        <v>-5.1355653428081487</v>
      </c>
      <c r="K911" s="9">
        <f>SUMPRODUCT($A911:$F911,Results!$B$16:$G$16)</f>
        <v>-4.8298602005848243</v>
      </c>
      <c r="L911" s="9">
        <f>SUMPRODUCT($A911:$F911,Results!$B$17:$G$17)</f>
        <v>11.804590737918904</v>
      </c>
      <c r="M911" s="9">
        <f>SUMPRODUCT($A911:$F911,Results!$B$18:$G$18)</f>
        <v>-0.39295854394784713</v>
      </c>
      <c r="N911" s="9">
        <f>SUMPRODUCT($A911:$F911,Results!$B$19:$G$19)</f>
        <v>-10.589233280100977</v>
      </c>
      <c r="O911" s="9">
        <f>SUMPRODUCT($A911:$F911,Results!$B$20:$G$20)</f>
        <v>2.3140440129272579</v>
      </c>
      <c r="P911" s="9" cm="1">
        <f t="array" ref="P911">SUMPRODUCT(J911:O911,TRANSPOSE(BQ$20:BQ$25))+$AI$20-$BQ$27</f>
        <v>2.2995015936124688</v>
      </c>
      <c r="Q911" s="27" cm="1">
        <f t="array" ref="Q911">SUMPRODUCT(J911:O911,TRANSPOSE(EX$20:EX$25))+$AI$20-$EX$27</f>
        <v>-1.9627451741625066</v>
      </c>
      <c r="R911" s="9">
        <f>I911-Results!$E$5*H911</f>
        <v>-0.91406165975787523</v>
      </c>
      <c r="S911" s="9" cm="1">
        <f t="array" ref="S911">SUMPRODUCT(J911:O911,TRANSPOSE(AW$28:AW$33))+$AI$20-$AH$26</f>
        <v>9.9991786070133699</v>
      </c>
      <c r="T911" s="9">
        <f>SUMPRODUCT(J911:O911,Results!K$9:P$9)</f>
        <v>-0.1483721676236458</v>
      </c>
      <c r="U911" s="9">
        <f>SUMPRODUCT(J911:O911,Results!K$9:P$9)+$AI$20-$AH$31</f>
        <v>-1.7306008886968058</v>
      </c>
      <c r="V911" s="9">
        <f t="shared" si="198"/>
        <v>-9.5375539850827824</v>
      </c>
      <c r="W911" s="9">
        <f t="shared" si="200"/>
        <v>-5.2753072173078071</v>
      </c>
      <c r="X911" s="9">
        <f t="shared" si="201"/>
        <v>-6.3239907317124384</v>
      </c>
      <c r="Y911" s="9">
        <f t="shared" si="202"/>
        <v>-17.237230998483682</v>
      </c>
      <c r="Z911" s="9">
        <f t="shared" si="203"/>
        <v>-39.980275818560443</v>
      </c>
      <c r="AA911" s="9">
        <f t="shared" si="204"/>
        <v>-5.5074515027735078</v>
      </c>
      <c r="AC911" s="9">
        <v>-5.2784551528642485</v>
      </c>
      <c r="AD911" s="9">
        <v>-5.2784551528642485</v>
      </c>
      <c r="AE911" s="9">
        <f t="shared" si="205"/>
        <v>-5.2784551528642485</v>
      </c>
      <c r="AF911" s="9">
        <f t="shared" ca="1" si="199"/>
        <v>6.8795962962701851E-2</v>
      </c>
    </row>
    <row r="912" spans="1:32">
      <c r="A912" s="6">
        <v>-2.7859245473130247</v>
      </c>
      <c r="B912" s="6">
        <v>3.5685236773448619</v>
      </c>
      <c r="C912" s="6">
        <v>1.6541696703767075</v>
      </c>
      <c r="D912" s="6">
        <v>4.5279887831213275</v>
      </c>
      <c r="E912" s="6">
        <v>0.39593542636746726</v>
      </c>
      <c r="F912" s="6">
        <v>4.7665921255029406</v>
      </c>
      <c r="G912" s="6">
        <v>3.1952231244528617</v>
      </c>
      <c r="H912" s="6">
        <v>0.79418130532565323</v>
      </c>
      <c r="I912" s="40">
        <f>SUMPRODUCT(J912:O912,Results!B$12:G$12)+Results!$E$5*H912-AD912+AE912</f>
        <v>-4.0405500617628549</v>
      </c>
      <c r="J912" s="9">
        <f>SUMPRODUCT($A912:$F912,Results!$B$15:$G$15)</f>
        <v>-15.068780795620114</v>
      </c>
      <c r="K912" s="9">
        <f>SUMPRODUCT($A912:$F912,Results!$B$16:$G$16)</f>
        <v>2.6156148496578204</v>
      </c>
      <c r="L912" s="9">
        <f>SUMPRODUCT($A912:$F912,Results!$B$17:$G$17)</f>
        <v>20.713196763515498</v>
      </c>
      <c r="M912" s="9">
        <f>SUMPRODUCT($A912:$F912,Results!$B$18:$G$18)</f>
        <v>8.8944019950705808</v>
      </c>
      <c r="N912" s="9">
        <f>SUMPRODUCT($A912:$F912,Results!$B$19:$G$19)</f>
        <v>-10.125380646999471</v>
      </c>
      <c r="O912" s="9">
        <f>SUMPRODUCT($A912:$F912,Results!$B$20:$G$20)</f>
        <v>-0.94389265155347069</v>
      </c>
      <c r="P912" s="9" cm="1">
        <f t="array" ref="P912">SUMPRODUCT(J912:O912,TRANSPOSE(BQ$20:BQ$25))+$AI$20-$BQ$27</f>
        <v>0.51181612227839679</v>
      </c>
      <c r="Q912" s="27" cm="1">
        <f t="array" ref="Q912">SUMPRODUCT(J912:O912,TRANSPOSE(EX$20:EX$25))+$AI$20-$EX$27</f>
        <v>-7.6367533926016726</v>
      </c>
      <c r="R912" s="9">
        <f>I912-Results!$E$5*H912</f>
        <v>-8.8056378937167743</v>
      </c>
      <c r="S912" s="9" cm="1">
        <f t="array" ref="S912">SUMPRODUCT(J912:O912,TRANSPOSE(AW$28:AW$33))+$AI$20-$AH$26</f>
        <v>1.6739036114348806</v>
      </c>
      <c r="T912" s="9">
        <f>SUMPRODUCT(J912:O912,Results!K$9:P$9)</f>
        <v>-7.5216053955318465</v>
      </c>
      <c r="U912" s="9">
        <f>SUMPRODUCT(J912:O912,Results!K$9:P$9)+$AI$20-$AH$31</f>
        <v>-9.1038341166050039</v>
      </c>
      <c r="V912" s="9">
        <f t="shared" si="198"/>
        <v>-4.5523661840412517</v>
      </c>
      <c r="W912" s="9">
        <f t="shared" si="200"/>
        <v>3.5962033308388177</v>
      </c>
      <c r="X912" s="9">
        <f t="shared" si="201"/>
        <v>4.7650878319539194</v>
      </c>
      <c r="Y912" s="9">
        <f t="shared" si="202"/>
        <v>-5.7144536731977356</v>
      </c>
      <c r="Z912" s="9">
        <f t="shared" si="203"/>
        <v>-36.782773488852989</v>
      </c>
      <c r="AA912" s="9">
        <f t="shared" si="204"/>
        <v>5.0632840548421489</v>
      </c>
      <c r="AC912" s="9">
        <v>3.644446982089252</v>
      </c>
      <c r="AD912" s="9">
        <v>3.644446982089252</v>
      </c>
      <c r="AE912" s="9">
        <f t="shared" si="205"/>
        <v>3.644446982089252</v>
      </c>
      <c r="AF912" s="9">
        <f t="shared" ca="1" si="199"/>
        <v>0.15250451646000751</v>
      </c>
    </row>
    <row r="913" spans="1:32">
      <c r="A913" s="6">
        <v>3.7162732762302255</v>
      </c>
      <c r="B913" s="6">
        <v>1.4475835325839326</v>
      </c>
      <c r="C913" s="6">
        <v>4.2382758159956699</v>
      </c>
      <c r="D913" s="6">
        <v>1.5777565522110906</v>
      </c>
      <c r="E913" s="6">
        <v>2.613068252462611</v>
      </c>
      <c r="F913" s="6">
        <v>1.9581629140104995</v>
      </c>
      <c r="G913" s="6">
        <v>2.9819693311152946</v>
      </c>
      <c r="H913" s="6">
        <v>0.58092751198808612</v>
      </c>
      <c r="I913" s="40">
        <f>SUMPRODUCT(J913:O913,Results!B$12:G$12)+Results!$E$5*H913-AD913+AE913</f>
        <v>41.686577188131132</v>
      </c>
      <c r="J913" s="9">
        <f>SUMPRODUCT($A913:$F913,Results!$B$15:$G$15)</f>
        <v>26.349075152606012</v>
      </c>
      <c r="K913" s="9">
        <f>SUMPRODUCT($A913:$F913,Results!$B$16:$G$16)</f>
        <v>-15.773135635133739</v>
      </c>
      <c r="L913" s="9">
        <f>SUMPRODUCT($A913:$F913,Results!$B$17:$G$17)</f>
        <v>4.9825398768768938</v>
      </c>
      <c r="M913" s="9">
        <f>SUMPRODUCT($A913:$F913,Results!$B$18:$G$18)</f>
        <v>-9.5228312972828117</v>
      </c>
      <c r="N913" s="9">
        <f>SUMPRODUCT($A913:$F913,Results!$B$19:$G$19)</f>
        <v>-18.283844633685771</v>
      </c>
      <c r="O913" s="9">
        <f>SUMPRODUCT($A913:$F913,Results!$B$20:$G$20)</f>
        <v>10.566105476978031</v>
      </c>
      <c r="P913" s="9" cm="1">
        <f t="array" ref="P913">SUMPRODUCT(J913:O913,TRANSPOSE(BQ$20:BQ$25))+$AI$20-$BQ$27</f>
        <v>37.832387584493382</v>
      </c>
      <c r="Q913" s="27" cm="1">
        <f t="array" ref="Q913">SUMPRODUCT(J913:O913,TRANSPOSE(EX$20:EX$25))+$AI$20-$EX$27</f>
        <v>37.99825980758223</v>
      </c>
      <c r="R913" s="9">
        <f>I913-Results!$E$5*H913</f>
        <v>38.201012116202612</v>
      </c>
      <c r="S913" s="9" cm="1">
        <f t="array" ref="S913">SUMPRODUCT(J913:O913,TRANSPOSE(AW$28:AW$33))+$AI$20-$AH$26</f>
        <v>42.801594690790736</v>
      </c>
      <c r="T913" s="9">
        <f>SUMPRODUCT(J913:O913,Results!K$9:P$9)</f>
        <v>39.745476750867894</v>
      </c>
      <c r="U913" s="9">
        <f>SUMPRODUCT(J913:O913,Results!K$9:P$9)+$AI$20-$AH$31</f>
        <v>38.163248029794744</v>
      </c>
      <c r="V913" s="9">
        <f t="shared" si="198"/>
        <v>3.8541896036377494</v>
      </c>
      <c r="W913" s="9">
        <f t="shared" si="200"/>
        <v>3.6883173805489022</v>
      </c>
      <c r="X913" s="9">
        <f t="shared" si="201"/>
        <v>3.4855650719285194</v>
      </c>
      <c r="Y913" s="9">
        <f t="shared" si="202"/>
        <v>-1.1150175026596045</v>
      </c>
      <c r="Z913" s="9">
        <f t="shared" si="203"/>
        <v>8.9443537610410004</v>
      </c>
      <c r="AA913" s="9">
        <f t="shared" si="204"/>
        <v>3.5233291583363879</v>
      </c>
      <c r="AC913" s="9">
        <v>3.6857664938557022</v>
      </c>
      <c r="AD913" s="9">
        <v>3.6857664938557022</v>
      </c>
      <c r="AE913" s="9">
        <f t="shared" si="205"/>
        <v>3.6857664938557022</v>
      </c>
      <c r="AF913" s="9">
        <f t="shared" ca="1" si="199"/>
        <v>0.16965157011891108</v>
      </c>
    </row>
    <row r="914" spans="1:32">
      <c r="A914" s="6">
        <v>1.4121981508226433</v>
      </c>
      <c r="B914" s="6">
        <v>0.42995875553470869</v>
      </c>
      <c r="C914" s="6">
        <v>3.0090966113791868</v>
      </c>
      <c r="D914" s="6">
        <v>2.7776176840245492</v>
      </c>
      <c r="E914" s="6">
        <v>2.4064020647881521</v>
      </c>
      <c r="F914" s="6">
        <v>-0.95725172884859289</v>
      </c>
      <c r="G914" s="6">
        <v>0.64038758000977269</v>
      </c>
      <c r="H914" s="6">
        <v>-1.7606542391174358</v>
      </c>
      <c r="I914" s="40">
        <f>SUMPRODUCT(J914:O914,Results!B$12:G$12)+Results!$E$5*H914-AD914+AE914</f>
        <v>30.697394783210711</v>
      </c>
      <c r="J914" s="9">
        <f>SUMPRODUCT($A914:$F914,Results!$B$15:$G$15)</f>
        <v>16.683216152327116</v>
      </c>
      <c r="K914" s="9">
        <f>SUMPRODUCT($A914:$F914,Results!$B$16:$G$16)</f>
        <v>-7.2154186463318961</v>
      </c>
      <c r="L914" s="9">
        <f>SUMPRODUCT($A914:$F914,Results!$B$17:$G$17)</f>
        <v>5.1766016207309464</v>
      </c>
      <c r="M914" s="9">
        <f>SUMPRODUCT($A914:$F914,Results!$B$18:$G$18)</f>
        <v>-7.7856353647154339</v>
      </c>
      <c r="N914" s="9">
        <f>SUMPRODUCT($A914:$F914,Results!$B$19:$G$19)</f>
        <v>-17.077854338537122</v>
      </c>
      <c r="O914" s="9">
        <f>SUMPRODUCT($A914:$F914,Results!$B$20:$G$20)</f>
        <v>9.7098942137072939</v>
      </c>
      <c r="P914" s="9" cm="1">
        <f t="array" ref="P914">SUMPRODUCT(J914:O914,TRANSPOSE(BQ$20:BQ$25))+$AI$20-$BQ$27</f>
        <v>32.607843925866355</v>
      </c>
      <c r="Q914" s="27" cm="1">
        <f t="array" ref="Q914">SUMPRODUCT(J914:O914,TRANSPOSE(EX$20:EX$25))+$AI$20-$EX$27</f>
        <v>40.469380633974367</v>
      </c>
      <c r="R914" s="9">
        <f>I914-Results!$E$5*H914</f>
        <v>41.261320217915326</v>
      </c>
      <c r="S914" s="9" cm="1">
        <f t="array" ref="S914">SUMPRODUCT(J914:O914,TRANSPOSE(AW$28:AW$33))+$AI$20-$AH$26</f>
        <v>33.653178046802779</v>
      </c>
      <c r="T914" s="9">
        <f>SUMPRODUCT(J914:O914,Results!K$9:P$9)</f>
        <v>41.925424110292106</v>
      </c>
      <c r="U914" s="9">
        <f>SUMPRODUCT(J914:O914,Results!K$9:P$9)+$AI$20-$AH$31</f>
        <v>40.343195389218948</v>
      </c>
      <c r="V914" s="9">
        <f t="shared" si="198"/>
        <v>-1.9104491426556436</v>
      </c>
      <c r="W914" s="9">
        <f t="shared" si="200"/>
        <v>-9.7719858507636559</v>
      </c>
      <c r="X914" s="9">
        <f t="shared" si="201"/>
        <v>-10.563925434704615</v>
      </c>
      <c r="Y914" s="9">
        <f t="shared" si="202"/>
        <v>-2.9557832635920676</v>
      </c>
      <c r="Z914" s="9">
        <f t="shared" si="203"/>
        <v>-2.0448286438794199</v>
      </c>
      <c r="AA914" s="9">
        <f t="shared" si="204"/>
        <v>-9.6458006060082369</v>
      </c>
      <c r="AC914" s="9">
        <v>-9.824127679215124</v>
      </c>
      <c r="AD914" s="9">
        <v>-9.824127679215124</v>
      </c>
      <c r="AE914" s="9">
        <f t="shared" si="205"/>
        <v>-9.824127679215124</v>
      </c>
      <c r="AF914" s="9">
        <f t="shared" ca="1" si="199"/>
        <v>0.37740008981590012</v>
      </c>
    </row>
    <row r="915" spans="1:32">
      <c r="A915" s="6">
        <v>8.018868414419476</v>
      </c>
      <c r="B915" s="6">
        <v>1.7938330575053008</v>
      </c>
      <c r="C915" s="6">
        <v>0.86166532358885273</v>
      </c>
      <c r="D915" s="6">
        <v>5.2710183529918133</v>
      </c>
      <c r="E915" s="6">
        <v>-0.34345403875634412</v>
      </c>
      <c r="F915" s="6">
        <v>1.5206212099228655</v>
      </c>
      <c r="G915" s="6">
        <v>2.785434046364883</v>
      </c>
      <c r="H915" s="6">
        <v>0.38439222723767452</v>
      </c>
      <c r="I915" s="40">
        <f>SUMPRODUCT(J915:O915,Results!B$12:G$12)+Results!$E$5*H915-AD915+AE915</f>
        <v>25.388377815059535</v>
      </c>
      <c r="J915" s="9">
        <f>SUMPRODUCT($A915:$F915,Results!$B$15:$G$15)</f>
        <v>21.386232869402406</v>
      </c>
      <c r="K915" s="9">
        <f>SUMPRODUCT($A915:$F915,Results!$B$16:$G$16)</f>
        <v>-28.737349321466102</v>
      </c>
      <c r="L915" s="9">
        <f>SUMPRODUCT($A915:$F915,Results!$B$17:$G$17)</f>
        <v>-9.0398657027247786</v>
      </c>
      <c r="M915" s="9">
        <f>SUMPRODUCT($A915:$F915,Results!$B$18:$G$18)</f>
        <v>4.5974188172298476</v>
      </c>
      <c r="N915" s="9">
        <f>SUMPRODUCT($A915:$F915,Results!$B$19:$G$19)</f>
        <v>-2.230720137812872</v>
      </c>
      <c r="O915" s="9">
        <f>SUMPRODUCT($A915:$F915,Results!$B$20:$G$20)</f>
        <v>34.469051726317694</v>
      </c>
      <c r="P915" s="9" cm="1">
        <f t="array" ref="P915">SUMPRODUCT(J915:O915,TRANSPOSE(BQ$20:BQ$25))+$AI$20-$BQ$27</f>
        <v>21.382260548711777</v>
      </c>
      <c r="Q915" s="27" cm="1">
        <f t="array" ref="Q915">SUMPRODUCT(J915:O915,TRANSPOSE(EX$20:EX$25))+$AI$20-$EX$27</f>
        <v>22.770036156095088</v>
      </c>
      <c r="R915" s="9">
        <f>I915-Results!$E$5*H915</f>
        <v>23.082024451633487</v>
      </c>
      <c r="S915" s="9" cm="1">
        <f t="array" ref="S915">SUMPRODUCT(J915:O915,TRANSPOSE(AW$28:AW$33))+$AI$20-$AH$26</f>
        <v>16.659664312962008</v>
      </c>
      <c r="T915" s="9">
        <f>SUMPRODUCT(J915:O915,Results!K$9:P$9)</f>
        <v>23.488303028362878</v>
      </c>
      <c r="U915" s="9">
        <f>SUMPRODUCT(J915:O915,Results!K$9:P$9)+$AI$20-$AH$31</f>
        <v>21.906074307289721</v>
      </c>
      <c r="V915" s="9">
        <f t="shared" si="198"/>
        <v>4.0061172663477578</v>
      </c>
      <c r="W915" s="9">
        <f t="shared" si="200"/>
        <v>2.6183416589644466</v>
      </c>
      <c r="X915" s="9">
        <f t="shared" si="201"/>
        <v>2.306353363426048</v>
      </c>
      <c r="Y915" s="9">
        <f t="shared" si="202"/>
        <v>8.7287135020975271</v>
      </c>
      <c r="Z915" s="9">
        <f t="shared" si="203"/>
        <v>-7.3538456120305966</v>
      </c>
      <c r="AA915" s="9">
        <f t="shared" si="204"/>
        <v>3.4823035077698137</v>
      </c>
      <c r="AC915" s="9">
        <v>2.6315047970876222</v>
      </c>
      <c r="AD915" s="9">
        <v>2.6315047970876222</v>
      </c>
      <c r="AE915" s="9">
        <f t="shared" si="205"/>
        <v>2.6315047970876222</v>
      </c>
      <c r="AF915" s="9">
        <f t="shared" ca="1" si="199"/>
        <v>0.85037659191656545</v>
      </c>
    </row>
    <row r="916" spans="1:32">
      <c r="A916" s="6">
        <v>4.5625980653630114</v>
      </c>
      <c r="B916" s="6">
        <v>5.6799327760628291</v>
      </c>
      <c r="C916" s="6">
        <v>2.3908038900727662</v>
      </c>
      <c r="D916" s="6">
        <v>5.1277098148188989</v>
      </c>
      <c r="E916" s="6">
        <v>10.651799000063674</v>
      </c>
      <c r="F916" s="6">
        <v>3.1290260665282243</v>
      </c>
      <c r="G916" s="6">
        <v>3.0249171785674066E-2</v>
      </c>
      <c r="H916" s="6">
        <v>-2.3707926473415344</v>
      </c>
      <c r="I916" s="40">
        <f>SUMPRODUCT(J916:O916,Results!B$12:G$12)+Results!$E$5*H916-AD916+AE916</f>
        <v>121.87906900342007</v>
      </c>
      <c r="J916" s="9">
        <f>SUMPRODUCT($A916:$F916,Results!$B$15:$G$15)</f>
        <v>45.183913944870625</v>
      </c>
      <c r="K916" s="9">
        <f>SUMPRODUCT($A916:$F916,Results!$B$16:$G$16)</f>
        <v>-16.79207046983775</v>
      </c>
      <c r="L916" s="9">
        <f>SUMPRODUCT($A916:$F916,Results!$B$17:$G$17)</f>
        <v>37.577025099267075</v>
      </c>
      <c r="M916" s="9">
        <f>SUMPRODUCT($A916:$F916,Results!$B$18:$G$18)</f>
        <v>-6.0649000506214783</v>
      </c>
      <c r="N916" s="9">
        <f>SUMPRODUCT($A916:$F916,Results!$B$19:$G$19)</f>
        <v>-32.945846264522125</v>
      </c>
      <c r="O916" s="9">
        <f>SUMPRODUCT($A916:$F916,Results!$B$20:$G$20)</f>
        <v>30.328240454462442</v>
      </c>
      <c r="P916" s="9" cm="1">
        <f t="array" ref="P916">SUMPRODUCT(J916:O916,TRANSPOSE(BQ$20:BQ$25))+$AI$20-$BQ$27</f>
        <v>123.21274926201525</v>
      </c>
      <c r="Q916" s="27" cm="1">
        <f t="array" ref="Q916">SUMPRODUCT(J916:O916,TRANSPOSE(EX$20:EX$25))+$AI$20-$EX$27</f>
        <v>136.48118830711357</v>
      </c>
      <c r="R916" s="9">
        <f>I916-Results!$E$5*H916</f>
        <v>136.10382488746927</v>
      </c>
      <c r="S916" s="9" cm="1">
        <f t="array" ref="S916">SUMPRODUCT(J916:O916,TRANSPOSE(AW$28:AW$33))+$AI$20-$AH$26</f>
        <v>97.284871173859997</v>
      </c>
      <c r="T916" s="9">
        <f>SUMPRODUCT(J916:O916,Results!K$9:P$9)</f>
        <v>141.17592367407957</v>
      </c>
      <c r="U916" s="9">
        <f>SUMPRODUCT(J916:O916,Results!K$9:P$9)+$AI$20-$AH$31</f>
        <v>139.59369495300641</v>
      </c>
      <c r="V916" s="9">
        <f t="shared" si="198"/>
        <v>-1.3336802585951801</v>
      </c>
      <c r="W916" s="9">
        <f t="shared" si="200"/>
        <v>-14.602119303693499</v>
      </c>
      <c r="X916" s="9">
        <f t="shared" si="201"/>
        <v>-14.224755884049202</v>
      </c>
      <c r="Y916" s="9">
        <f t="shared" si="202"/>
        <v>24.594197829560073</v>
      </c>
      <c r="Z916" s="9">
        <f t="shared" si="203"/>
        <v>89.136845576329932</v>
      </c>
      <c r="AA916" s="9">
        <f t="shared" si="204"/>
        <v>-17.714625949586335</v>
      </c>
      <c r="AC916" s="9">
        <v>-14.676422815117675</v>
      </c>
      <c r="AD916" s="9">
        <v>-14.676422815117675</v>
      </c>
      <c r="AE916" s="9">
        <f t="shared" si="205"/>
        <v>-14.676422815117675</v>
      </c>
      <c r="AF916" s="9">
        <f t="shared" ca="1" si="199"/>
        <v>0.42870479800446837</v>
      </c>
    </row>
    <row r="917" spans="1:32">
      <c r="A917" s="6">
        <v>-1.2810629488728218</v>
      </c>
      <c r="B917" s="6">
        <v>6.0083774478949605</v>
      </c>
      <c r="C917" s="6">
        <v>2.2517498172923518</v>
      </c>
      <c r="D917" s="6">
        <v>0.27159718698471624</v>
      </c>
      <c r="E917" s="6">
        <v>-0.56676070914080601</v>
      </c>
      <c r="F917" s="6">
        <v>4.7143313432480962</v>
      </c>
      <c r="G917" s="6">
        <v>-2.2797645305368497</v>
      </c>
      <c r="H917" s="6">
        <v>-4.6808063496640582</v>
      </c>
      <c r="I917" s="40">
        <f>SUMPRODUCT(J917:O917,Results!B$12:G$12)+Results!$E$5*H917-AD917+AE917</f>
        <v>-59.697670927061729</v>
      </c>
      <c r="J917" s="9">
        <f>SUMPRODUCT($A917:$F917,Results!$B$15:$G$15)</f>
        <v>-15.846518326524432</v>
      </c>
      <c r="K917" s="9">
        <f>SUMPRODUCT($A917:$F917,Results!$B$16:$G$16)</f>
        <v>-5.0779209124653262</v>
      </c>
      <c r="L917" s="9">
        <f>SUMPRODUCT($A917:$F917,Results!$B$17:$G$17)</f>
        <v>13.702794228795186</v>
      </c>
      <c r="M917" s="9">
        <f>SUMPRODUCT($A917:$F917,Results!$B$18:$G$18)</f>
        <v>6.2068582546753941</v>
      </c>
      <c r="N917" s="9">
        <f>SUMPRODUCT($A917:$F917,Results!$B$19:$G$19)</f>
        <v>-3.9882799202919719</v>
      </c>
      <c r="O917" s="9">
        <f>SUMPRODUCT($A917:$F917,Results!$B$20:$G$20)</f>
        <v>-1.834532954340542</v>
      </c>
      <c r="P917" s="9" cm="1">
        <f t="array" ref="P917">SUMPRODUCT(J917:O917,TRANSPOSE(BQ$20:BQ$25))+$AI$20-$BQ$27</f>
        <v>-17.62979706989691</v>
      </c>
      <c r="Q917" s="27" cm="1">
        <f t="array" ref="Q917">SUMPRODUCT(J917:O917,TRANSPOSE(EX$20:EX$25))+$AI$20-$EX$27</f>
        <v>-31.939798517699199</v>
      </c>
      <c r="R917" s="9">
        <f>I917-Results!$E$5*H917</f>
        <v>-31.61283282907738</v>
      </c>
      <c r="S917" s="9" cm="1">
        <f t="array" ref="S917">SUMPRODUCT(J917:O917,TRANSPOSE(AW$28:AW$33))+$AI$20-$AH$26</f>
        <v>-7.418017727897535</v>
      </c>
      <c r="T917" s="9">
        <f>SUMPRODUCT(J917:O917,Results!K$9:P$9)</f>
        <v>-30.61125378165643</v>
      </c>
      <c r="U917" s="9">
        <f>SUMPRODUCT(J917:O917,Results!K$9:P$9)+$AI$20-$AH$31</f>
        <v>-32.193482502729587</v>
      </c>
      <c r="V917" s="9">
        <f t="shared" si="198"/>
        <v>-42.06787385716482</v>
      </c>
      <c r="W917" s="9">
        <f t="shared" si="200"/>
        <v>-27.75787240936253</v>
      </c>
      <c r="X917" s="9">
        <f t="shared" si="201"/>
        <v>-28.084838097984349</v>
      </c>
      <c r="Y917" s="9">
        <f t="shared" si="202"/>
        <v>-52.279653199164194</v>
      </c>
      <c r="Z917" s="9">
        <f t="shared" si="203"/>
        <v>-92.439894354151861</v>
      </c>
      <c r="AA917" s="9">
        <f t="shared" si="204"/>
        <v>-27.504188424332142</v>
      </c>
      <c r="AC917" s="9">
        <v>-27.699119422259162</v>
      </c>
      <c r="AD917" s="9">
        <v>-27.699119422259162</v>
      </c>
      <c r="AE917" s="9">
        <f t="shared" si="205"/>
        <v>-27.699119422259162</v>
      </c>
      <c r="AF917" s="9">
        <f t="shared" ca="1" si="199"/>
        <v>0.50186444833367005</v>
      </c>
    </row>
    <row r="918" spans="1:32">
      <c r="A918" s="6">
        <v>3.2231360296286069</v>
      </c>
      <c r="B918" s="6">
        <v>4.4481458772116449</v>
      </c>
      <c r="C918" s="6">
        <v>-3.2957145591610777</v>
      </c>
      <c r="D918" s="6">
        <v>11.368306094570311</v>
      </c>
      <c r="E918" s="6">
        <v>0.83694852078633653</v>
      </c>
      <c r="F918" s="6">
        <v>0.60174191424976964</v>
      </c>
      <c r="G918" s="6">
        <v>1.8494003192333912</v>
      </c>
      <c r="H918" s="6">
        <v>-0.55164149989381728</v>
      </c>
      <c r="I918" s="40">
        <f>SUMPRODUCT(J918:O918,Results!B$12:G$12)+Results!$E$5*H918-AD918+AE918</f>
        <v>33.827665381787021</v>
      </c>
      <c r="J918" s="9">
        <f>SUMPRODUCT($A918:$F918,Results!$B$15:$G$15)</f>
        <v>-7.4182587285313657</v>
      </c>
      <c r="K918" s="9">
        <f>SUMPRODUCT($A918:$F918,Results!$B$16:$G$16)</f>
        <v>-13.764941631382184</v>
      </c>
      <c r="L918" s="9">
        <f>SUMPRODUCT($A918:$F918,Results!$B$17:$G$17)</f>
        <v>12.092929939973518</v>
      </c>
      <c r="M918" s="9">
        <f>SUMPRODUCT($A918:$F918,Results!$B$18:$G$18)</f>
        <v>22.976020150390532</v>
      </c>
      <c r="N918" s="9">
        <f>SUMPRODUCT($A918:$F918,Results!$B$19:$G$19)</f>
        <v>0.22551328666724763</v>
      </c>
      <c r="O918" s="9">
        <f>SUMPRODUCT($A918:$F918,Results!$B$20:$G$20)</f>
        <v>43.191810119961339</v>
      </c>
      <c r="P918" s="9" cm="1">
        <f t="array" ref="P918">SUMPRODUCT(J918:O918,TRANSPOSE(BQ$20:BQ$25))+$AI$20-$BQ$27</f>
        <v>27.169843806079399</v>
      </c>
      <c r="Q918" s="27" cm="1">
        <f t="array" ref="Q918">SUMPRODUCT(J918:O918,TRANSPOSE(EX$20:EX$25))+$AI$20-$EX$27</f>
        <v>37.175574063761658</v>
      </c>
      <c r="R918" s="9">
        <f>I918-Results!$E$5*H918</f>
        <v>37.137514381149927</v>
      </c>
      <c r="S918" s="9" cm="1">
        <f t="array" ref="S918">SUMPRODUCT(J918:O918,TRANSPOSE(AW$28:AW$33))+$AI$20-$AH$26</f>
        <v>1.0781701798740855</v>
      </c>
      <c r="T918" s="9">
        <f>SUMPRODUCT(J918:O918,Results!K$9:P$9)</f>
        <v>37.715542325137292</v>
      </c>
      <c r="U918" s="9">
        <f>SUMPRODUCT(J918:O918,Results!K$9:P$9)+$AI$20-$AH$31</f>
        <v>36.133313604064142</v>
      </c>
      <c r="V918" s="9">
        <f t="shared" si="198"/>
        <v>6.6578215757076222</v>
      </c>
      <c r="W918" s="9">
        <f t="shared" si="200"/>
        <v>-3.3479086819746371</v>
      </c>
      <c r="X918" s="9">
        <f t="shared" si="201"/>
        <v>-3.3098489993629059</v>
      </c>
      <c r="Y918" s="9">
        <f t="shared" si="202"/>
        <v>32.749495201912936</v>
      </c>
      <c r="Z918" s="9">
        <f t="shared" si="203"/>
        <v>1.0854419546968899</v>
      </c>
      <c r="AA918" s="9">
        <f t="shared" si="204"/>
        <v>-2.3056482222771209</v>
      </c>
      <c r="AC918" s="9">
        <v>-3.3834346898245187</v>
      </c>
      <c r="AD918" s="9">
        <v>-3.3834346898245187</v>
      </c>
      <c r="AE918" s="9">
        <f t="shared" si="205"/>
        <v>-3.3834346898245187</v>
      </c>
      <c r="AF918" s="9">
        <f t="shared" ca="1" si="199"/>
        <v>0.26005304333139001</v>
      </c>
    </row>
    <row r="919" spans="1:32">
      <c r="A919" s="6">
        <v>-0.99372928934769411</v>
      </c>
      <c r="B919" s="6">
        <v>-0.35794461288938517</v>
      </c>
      <c r="C919" s="6">
        <v>8.335220601234532</v>
      </c>
      <c r="D919" s="6">
        <v>1.3726278650720825</v>
      </c>
      <c r="E919" s="6">
        <v>6.3608566111485247</v>
      </c>
      <c r="F919" s="6">
        <v>1.998077575618479</v>
      </c>
      <c r="G919" s="6">
        <v>6.0206364598154316</v>
      </c>
      <c r="H919" s="6">
        <v>3.6195946406882231</v>
      </c>
      <c r="I919" s="40">
        <f>SUMPRODUCT(J919:O919,Results!B$12:G$12)+Results!$E$5*H919-AD919+AE919</f>
        <v>95.937913782172132</v>
      </c>
      <c r="J919" s="9">
        <f>SUMPRODUCT($A919:$F919,Results!$B$15:$G$15)</f>
        <v>35.622038011899363</v>
      </c>
      <c r="K919" s="9">
        <f>SUMPRODUCT($A919:$F919,Results!$B$16:$G$16)</f>
        <v>-0.99764000904435546</v>
      </c>
      <c r="L919" s="9">
        <f>SUMPRODUCT($A919:$F919,Results!$B$17:$G$17)</f>
        <v>22.770428528175444</v>
      </c>
      <c r="M919" s="9">
        <f>SUMPRODUCT($A919:$F919,Results!$B$18:$G$18)</f>
        <v>-24.319587591434594</v>
      </c>
      <c r="N919" s="9">
        <f>SUMPRODUCT($A919:$F919,Results!$B$19:$G$19)</f>
        <v>-42.623392381729943</v>
      </c>
      <c r="O919" s="9">
        <f>SUMPRODUCT($A919:$F919,Results!$B$20:$G$20)</f>
        <v>-9.8178321602075886</v>
      </c>
      <c r="P919" s="9" cm="1">
        <f t="array" ref="P919">SUMPRODUCT(J919:O919,TRANSPOSE(BQ$20:BQ$25))+$AI$20-$BQ$27</f>
        <v>71.313420834419134</v>
      </c>
      <c r="Q919" s="27" cm="1">
        <f t="array" ref="Q919">SUMPRODUCT(J919:O919,TRANSPOSE(EX$20:EX$25))+$AI$20-$EX$27</f>
        <v>74.869505991522374</v>
      </c>
      <c r="R919" s="9">
        <f>I919-Results!$E$5*H919</f>
        <v>74.220345938042797</v>
      </c>
      <c r="S919" s="9" cm="1">
        <f t="array" ref="S919">SUMPRODUCT(J919:O919,TRANSPOSE(AW$28:AW$33))+$AI$20-$AH$26</f>
        <v>83.044841453002377</v>
      </c>
      <c r="T919" s="9">
        <f>SUMPRODUCT(J919:O919,Results!K$9:P$9)</f>
        <v>77.032880860217631</v>
      </c>
      <c r="U919" s="9">
        <f>SUMPRODUCT(J919:O919,Results!K$9:P$9)+$AI$20-$AH$31</f>
        <v>75.450652139144466</v>
      </c>
      <c r="V919" s="9">
        <f t="shared" si="198"/>
        <v>24.624492947752998</v>
      </c>
      <c r="W919" s="9">
        <f t="shared" si="200"/>
        <v>21.068407790649758</v>
      </c>
      <c r="X919" s="9">
        <f t="shared" si="201"/>
        <v>21.717567844129334</v>
      </c>
      <c r="Y919" s="9">
        <f t="shared" si="202"/>
        <v>12.893072329169755</v>
      </c>
      <c r="Z919" s="9">
        <f t="shared" si="203"/>
        <v>63.195690355082</v>
      </c>
      <c r="AA919" s="9">
        <f t="shared" si="204"/>
        <v>20.487261643027665</v>
      </c>
      <c r="AC919" s="9">
        <v>21.035765895195624</v>
      </c>
      <c r="AD919" s="9">
        <v>21.035765895195624</v>
      </c>
      <c r="AE919" s="9">
        <f t="shared" si="205"/>
        <v>21.035765895195624</v>
      </c>
      <c r="AF919" s="9">
        <f t="shared" ca="1" si="199"/>
        <v>0.30925201363176036</v>
      </c>
    </row>
    <row r="920" spans="1:32">
      <c r="A920" s="6">
        <v>8.9408096132716928</v>
      </c>
      <c r="B920" s="6">
        <v>4.4547021383907071</v>
      </c>
      <c r="C920" s="6">
        <v>2.7450746839165276</v>
      </c>
      <c r="D920" s="6">
        <v>5.3463661133973153</v>
      </c>
      <c r="E920" s="6">
        <v>9.7455285048312188</v>
      </c>
      <c r="F920" s="6">
        <v>3.1381019283925551</v>
      </c>
      <c r="G920" s="6">
        <v>1.8078283779457929</v>
      </c>
      <c r="H920" s="6">
        <v>-0.59321344118141561</v>
      </c>
      <c r="I920" s="40">
        <f>SUMPRODUCT(J920:O920,Results!B$12:G$12)+Results!$E$5*H920-AD920+AE920</f>
        <v>135.81694628916128</v>
      </c>
      <c r="J920" s="9">
        <f>SUMPRODUCT($A920:$F920,Results!$B$15:$G$15)</f>
        <v>60.243712889961046</v>
      </c>
      <c r="K920" s="9">
        <f>SUMPRODUCT($A920:$F920,Results!$B$16:$G$16)</f>
        <v>-29.74151435471596</v>
      </c>
      <c r="L920" s="9">
        <f>SUMPRODUCT($A920:$F920,Results!$B$17:$G$17)</f>
        <v>24.682207827519825</v>
      </c>
      <c r="M920" s="9">
        <f>SUMPRODUCT($A920:$F920,Results!$B$18:$G$18)</f>
        <v>-8.2205276520838879</v>
      </c>
      <c r="N920" s="9">
        <f>SUMPRODUCT($A920:$F920,Results!$B$19:$G$19)</f>
        <v>-30.311977215013524</v>
      </c>
      <c r="O920" s="9">
        <f>SUMPRODUCT($A920:$F920,Results!$B$20:$G$20)</f>
        <v>40.923815081904173</v>
      </c>
      <c r="P920" s="9" cm="1">
        <f t="array" ref="P920">SUMPRODUCT(J920:O920,TRANSPOSE(BQ$20:BQ$25))+$AI$20-$BQ$27</f>
        <v>126.70930272035395</v>
      </c>
      <c r="Q920" s="27" cm="1">
        <f t="array" ref="Q920">SUMPRODUCT(J920:O920,TRANSPOSE(EX$20:EX$25))+$AI$20-$EX$27</f>
        <v>139.7496120951522</v>
      </c>
      <c r="R920" s="9">
        <f>I920-Results!$E$5*H920</f>
        <v>139.37622693624976</v>
      </c>
      <c r="S920" s="9" cm="1">
        <f t="array" ref="S920">SUMPRODUCT(J920:O920,TRANSPOSE(AW$28:AW$33))+$AI$20-$AH$26</f>
        <v>102.14416073573013</v>
      </c>
      <c r="T920" s="9">
        <f>SUMPRODUCT(J920:O920,Results!K$9:P$9)</f>
        <v>144.17122031071042</v>
      </c>
      <c r="U920" s="9">
        <f>SUMPRODUCT(J920:O920,Results!K$9:P$9)+$AI$20-$AH$31</f>
        <v>142.58899158963726</v>
      </c>
      <c r="V920" s="9">
        <f t="shared" si="198"/>
        <v>9.1076435688073332</v>
      </c>
      <c r="W920" s="9">
        <f t="shared" si="200"/>
        <v>-3.9326658059909221</v>
      </c>
      <c r="X920" s="9">
        <f t="shared" si="201"/>
        <v>-3.5592806470884852</v>
      </c>
      <c r="Y920" s="9">
        <f t="shared" si="202"/>
        <v>33.672785553431154</v>
      </c>
      <c r="Z920" s="9">
        <f t="shared" si="203"/>
        <v>103.07472286207116</v>
      </c>
      <c r="AA920" s="9">
        <f t="shared" si="204"/>
        <v>-6.7720453004759804</v>
      </c>
      <c r="AC920" s="9">
        <v>-3.9913569692890292</v>
      </c>
      <c r="AD920" s="9">
        <v>-3.9913569692890292</v>
      </c>
      <c r="AE920" s="9">
        <f t="shared" si="205"/>
        <v>-3.9913569692890292</v>
      </c>
      <c r="AF920" s="9">
        <f t="shared" ca="1" si="199"/>
        <v>5.3793946805686721E-2</v>
      </c>
    </row>
    <row r="921" spans="1:32">
      <c r="A921" s="6">
        <v>4.7688445035266322E-3</v>
      </c>
      <c r="B921" s="6">
        <v>-2.0548870332403304</v>
      </c>
      <c r="C921" s="6">
        <v>2.715697672577265</v>
      </c>
      <c r="D921" s="6">
        <v>6.3154942722279008</v>
      </c>
      <c r="E921" s="6">
        <v>0.23222341151464429</v>
      </c>
      <c r="F921" s="6">
        <v>1.4121102142818773</v>
      </c>
      <c r="G921" s="6">
        <v>-1.037185920169694</v>
      </c>
      <c r="H921" s="6">
        <v>-3.4382277392969023</v>
      </c>
      <c r="I921" s="40">
        <f>SUMPRODUCT(J921:O921,Results!B$12:G$12)+Results!$E$5*H921-AD921+AE921</f>
        <v>-1.3878629980826496</v>
      </c>
      <c r="J921" s="9">
        <f>SUMPRODUCT($A921:$F921,Results!$B$15:$G$15)</f>
        <v>7.2735568298670765</v>
      </c>
      <c r="K921" s="9">
        <f>SUMPRODUCT($A921:$F921,Results!$B$16:$G$16)</f>
        <v>-1.5480808881971162</v>
      </c>
      <c r="L921" s="9">
        <f>SUMPRODUCT($A921:$F921,Results!$B$17:$G$17)</f>
        <v>4.8738226384366286</v>
      </c>
      <c r="M921" s="9">
        <f>SUMPRODUCT($A921:$F921,Results!$B$18:$G$18)</f>
        <v>-0.98811674816303929</v>
      </c>
      <c r="N921" s="9">
        <f>SUMPRODUCT($A921:$F921,Results!$B$19:$G$19)</f>
        <v>-15.706483544955407</v>
      </c>
      <c r="O921" s="9">
        <f>SUMPRODUCT($A921:$F921,Results!$B$20:$G$20)</f>
        <v>4.8234808978449504</v>
      </c>
      <c r="P921" s="9" cm="1">
        <f t="array" ref="P921">SUMPRODUCT(J921:O921,TRANSPOSE(BQ$20:BQ$25))+$AI$20-$BQ$27</f>
        <v>17.577124934355737</v>
      </c>
      <c r="Q921" s="27" cm="1">
        <f t="array" ref="Q921">SUMPRODUCT(J921:O921,TRANSPOSE(EX$20:EX$25))+$AI$20-$EX$27</f>
        <v>20.539402585282005</v>
      </c>
      <c r="R921" s="9">
        <f>I921-Results!$E$5*H921</f>
        <v>19.241503437698764</v>
      </c>
      <c r="S921" s="9" cm="1">
        <f t="array" ref="S921">SUMPRODUCT(J921:O921,TRANSPOSE(AW$28:AW$33))+$AI$20-$AH$26</f>
        <v>19.187284384116822</v>
      </c>
      <c r="T921" s="9">
        <f>SUMPRODUCT(J921:O921,Results!K$9:P$9)</f>
        <v>19.550382485433335</v>
      </c>
      <c r="U921" s="9">
        <f>SUMPRODUCT(J921:O921,Results!K$9:P$9)+$AI$20-$AH$31</f>
        <v>17.968153764360181</v>
      </c>
      <c r="V921" s="9">
        <f t="shared" si="198"/>
        <v>-18.964987932438387</v>
      </c>
      <c r="W921" s="9">
        <f t="shared" si="200"/>
        <v>-21.927265583364655</v>
      </c>
      <c r="X921" s="9">
        <f t="shared" si="201"/>
        <v>-20.629366435781414</v>
      </c>
      <c r="Y921" s="9">
        <f t="shared" si="202"/>
        <v>-20.575147382199471</v>
      </c>
      <c r="Z921" s="9">
        <f t="shared" si="203"/>
        <v>-34.130086425172777</v>
      </c>
      <c r="AA921" s="9">
        <f t="shared" si="204"/>
        <v>-19.356016762442831</v>
      </c>
      <c r="AC921" s="9">
        <v>-21.919958750195253</v>
      </c>
      <c r="AD921" s="9">
        <v>-21.919958750195253</v>
      </c>
      <c r="AE921" s="9">
        <f t="shared" si="205"/>
        <v>-21.919958750195253</v>
      </c>
      <c r="AF921" s="9">
        <f t="shared" ca="1" si="199"/>
        <v>0.71942123365243926</v>
      </c>
    </row>
    <row r="922" spans="1:32">
      <c r="A922" s="6">
        <v>5.6704386629165615</v>
      </c>
      <c r="B922" s="6">
        <v>0.57954675190339877</v>
      </c>
      <c r="C922" s="6">
        <v>2.4911172552691867</v>
      </c>
      <c r="D922" s="6">
        <v>0.63573983196550077</v>
      </c>
      <c r="E922" s="6">
        <v>2.2255677014905619</v>
      </c>
      <c r="F922" s="6">
        <v>6.7751995429641596</v>
      </c>
      <c r="G922" s="6">
        <v>2.3048932966395133</v>
      </c>
      <c r="H922" s="6">
        <v>-9.6148522487695232E-2</v>
      </c>
      <c r="I922" s="40">
        <f>SUMPRODUCT(J922:O922,Results!B$12:G$12)+Results!$E$5*H922-AD922+AE922</f>
        <v>26.187898003066628</v>
      </c>
      <c r="J922" s="9">
        <f>SUMPRODUCT($A922:$F922,Results!$B$15:$G$15)</f>
        <v>31.851704556479543</v>
      </c>
      <c r="K922" s="9">
        <f>SUMPRODUCT($A922:$F922,Results!$B$16:$G$16)</f>
        <v>-18.060780108845918</v>
      </c>
      <c r="L922" s="9">
        <f>SUMPRODUCT($A922:$F922,Results!$B$17:$G$17)</f>
        <v>5.1750640381954423</v>
      </c>
      <c r="M922" s="9">
        <f>SUMPRODUCT($A922:$F922,Results!$B$18:$G$18)</f>
        <v>-3.6527933450280905</v>
      </c>
      <c r="N922" s="9">
        <f>SUMPRODUCT($A922:$F922,Results!$B$19:$G$19)</f>
        <v>-9.5554444277017989</v>
      </c>
      <c r="O922" s="9">
        <f>SUMPRODUCT($A922:$F922,Results!$B$20:$G$20)</f>
        <v>7.757806214108701</v>
      </c>
      <c r="P922" s="9" cm="1">
        <f t="array" ref="P922">SUMPRODUCT(J922:O922,TRANSPOSE(BQ$20:BQ$25))+$AI$20-$BQ$27</f>
        <v>37.071356391644009</v>
      </c>
      <c r="Q922" s="27" cm="1">
        <f t="array" ref="Q922">SUMPRODUCT(J922:O922,TRANSPOSE(EX$20:EX$25))+$AI$20-$EX$27</f>
        <v>28.722232006892682</v>
      </c>
      <c r="R922" s="9">
        <f>I922-Results!$E$5*H922</f>
        <v>26.7647891379928</v>
      </c>
      <c r="S922" s="9" cm="1">
        <f t="array" ref="S922">SUMPRODUCT(J922:O922,TRANSPOSE(AW$28:AW$33))+$AI$20-$AH$26</f>
        <v>35.203680044303567</v>
      </c>
      <c r="T922" s="9">
        <f>SUMPRODUCT(J922:O922,Results!K$9:P$9)</f>
        <v>29.444099010138558</v>
      </c>
      <c r="U922" s="9">
        <f>SUMPRODUCT(J922:O922,Results!K$9:P$9)+$AI$20-$AH$31</f>
        <v>27.861870289065401</v>
      </c>
      <c r="V922" s="9">
        <f t="shared" si="198"/>
        <v>-10.883458388577381</v>
      </c>
      <c r="W922" s="9">
        <f t="shared" si="200"/>
        <v>-2.5343340038260536</v>
      </c>
      <c r="X922" s="9">
        <f t="shared" si="201"/>
        <v>-0.57689113492617139</v>
      </c>
      <c r="Y922" s="9">
        <f t="shared" si="202"/>
        <v>-9.0157820412369389</v>
      </c>
      <c r="Z922" s="9">
        <f t="shared" si="203"/>
        <v>-6.5543254240235029</v>
      </c>
      <c r="AA922" s="9">
        <f t="shared" si="204"/>
        <v>-1.6739722859987722</v>
      </c>
      <c r="AC922" s="9">
        <v>-2.4515335308976702</v>
      </c>
      <c r="AD922" s="9">
        <v>-2.4515335308976702</v>
      </c>
      <c r="AE922" s="9">
        <f t="shared" si="205"/>
        <v>-2.4515335308976702</v>
      </c>
      <c r="AF922" s="9">
        <f t="shared" ca="1" si="199"/>
        <v>0.7765591487158926</v>
      </c>
    </row>
    <row r="923" spans="1:32">
      <c r="A923" s="6">
        <v>8.4763399798077259</v>
      </c>
      <c r="B923" s="6">
        <v>1.5024518261212567</v>
      </c>
      <c r="C923" s="6">
        <v>2.4285076038443956</v>
      </c>
      <c r="D923" s="6">
        <v>3.550880842669784</v>
      </c>
      <c r="E923" s="6">
        <v>5.4630515222496525</v>
      </c>
      <c r="F923" s="6">
        <v>-2.4922417632522778</v>
      </c>
      <c r="G923" s="6">
        <v>5.3333980745802361</v>
      </c>
      <c r="H923" s="6">
        <v>2.9323562554530276</v>
      </c>
      <c r="I923" s="40">
        <f>SUMPRODUCT(J923:O923,Results!B$12:G$12)+Results!$E$5*H923-AD923+AE923</f>
        <v>117.81968519669734</v>
      </c>
      <c r="J923" s="9">
        <f>SUMPRODUCT($A923:$F923,Results!$B$15:$G$15)</f>
        <v>48.657811904334658</v>
      </c>
      <c r="K923" s="9">
        <f>SUMPRODUCT($A923:$F923,Results!$B$16:$G$16)</f>
        <v>-27.9146581351789</v>
      </c>
      <c r="L923" s="9">
        <f>SUMPRODUCT($A923:$F923,Results!$B$17:$G$17)</f>
        <v>9.251316753597072E-2</v>
      </c>
      <c r="M923" s="9">
        <f>SUMPRODUCT($A923:$F923,Results!$B$18:$G$18)</f>
        <v>-11.626852050372385</v>
      </c>
      <c r="N923" s="9">
        <f>SUMPRODUCT($A923:$F923,Results!$B$19:$G$19)</f>
        <v>-19.516230828911247</v>
      </c>
      <c r="O923" s="9">
        <f>SUMPRODUCT($A923:$F923,Results!$B$20:$G$20)</f>
        <v>37.643963505662491</v>
      </c>
      <c r="P923" s="9" cm="1">
        <f t="array" ref="P923">SUMPRODUCT(J923:O923,TRANSPOSE(BQ$20:BQ$25))+$AI$20-$BQ$27</f>
        <v>80.483218696641359</v>
      </c>
      <c r="Q923" s="27" cm="1">
        <f t="array" ref="Q923">SUMPRODUCT(J923:O923,TRANSPOSE(EX$20:EX$25))+$AI$20-$EX$27</f>
        <v>98.45032780342666</v>
      </c>
      <c r="R923" s="9">
        <f>I923-Results!$E$5*H923</f>
        <v>100.22554766397917</v>
      </c>
      <c r="S923" s="9" cm="1">
        <f t="array" ref="S923">SUMPRODUCT(J923:O923,TRANSPOSE(AW$28:AW$33))+$AI$20-$AH$26</f>
        <v>68.342428557140536</v>
      </c>
      <c r="T923" s="9">
        <f>SUMPRODUCT(J923:O923,Results!K$9:P$9)</f>
        <v>101.88445235338465</v>
      </c>
      <c r="U923" s="9">
        <f>SUMPRODUCT(J923:O923,Results!K$9:P$9)+$AI$20-$AH$31</f>
        <v>100.3022236323115</v>
      </c>
      <c r="V923" s="9">
        <f t="shared" si="198"/>
        <v>37.336466500055977</v>
      </c>
      <c r="W923" s="9">
        <f t="shared" si="200"/>
        <v>19.369357393270676</v>
      </c>
      <c r="X923" s="9">
        <f t="shared" si="201"/>
        <v>17.594137532718165</v>
      </c>
      <c r="Y923" s="9">
        <f t="shared" si="202"/>
        <v>49.477256639556799</v>
      </c>
      <c r="Z923" s="9">
        <f t="shared" si="203"/>
        <v>85.077461769607197</v>
      </c>
      <c r="AA923" s="9">
        <f t="shared" si="204"/>
        <v>17.51746156438584</v>
      </c>
      <c r="AC923" s="9">
        <v>19.265267949248923</v>
      </c>
      <c r="AD923" s="9">
        <v>19.265267949248923</v>
      </c>
      <c r="AE923" s="9">
        <f t="shared" si="205"/>
        <v>19.265267949248923</v>
      </c>
      <c r="AF923" s="9">
        <f t="shared" ca="1" si="199"/>
        <v>0.82037494570622083</v>
      </c>
    </row>
    <row r="924" spans="1:32">
      <c r="A924" s="6">
        <v>5.7300790423593746</v>
      </c>
      <c r="B924" s="6">
        <v>1.2799560780255785</v>
      </c>
      <c r="C924" s="6">
        <v>-0.44466408498770582</v>
      </c>
      <c r="D924" s="6">
        <v>-2.1748331852351437</v>
      </c>
      <c r="E924" s="6">
        <v>2.4163072663082086</v>
      </c>
      <c r="F924" s="6">
        <v>0.60218855764867529</v>
      </c>
      <c r="G924" s="6">
        <v>3.3147529401378066</v>
      </c>
      <c r="H924" s="6">
        <v>0.91371112101059815</v>
      </c>
      <c r="I924" s="40">
        <f>SUMPRODUCT(J924:O924,Results!B$12:G$12)+Results!$E$5*H924-AD924+AE924</f>
        <v>40.53718283851795</v>
      </c>
      <c r="J924" s="9">
        <f>SUMPRODUCT($A924:$F924,Results!$B$15:$G$15)</f>
        <v>26.552968334429355</v>
      </c>
      <c r="K924" s="9">
        <f>SUMPRODUCT($A924:$F924,Results!$B$16:$G$16)</f>
        <v>-16.324726455770044</v>
      </c>
      <c r="L924" s="9">
        <f>SUMPRODUCT($A924:$F924,Results!$B$17:$G$17)</f>
        <v>-3.6431340216493338</v>
      </c>
      <c r="M924" s="9">
        <f>SUMPRODUCT($A924:$F924,Results!$B$18:$G$18)</f>
        <v>-4.1772051187918118</v>
      </c>
      <c r="N924" s="9">
        <f>SUMPRODUCT($A924:$F924,Results!$B$19:$G$19)</f>
        <v>1.2662103617703566</v>
      </c>
      <c r="O924" s="9">
        <f>SUMPRODUCT($A924:$F924,Results!$B$20:$G$20)</f>
        <v>14.98718422882834</v>
      </c>
      <c r="P924" s="9" cm="1">
        <f t="array" ref="P924">SUMPRODUCT(J924:O924,TRANSPOSE(BQ$20:BQ$25))+$AI$20-$BQ$27</f>
        <v>28.966629955245175</v>
      </c>
      <c r="Q924" s="27" cm="1">
        <f t="array" ref="Q924">SUMPRODUCT(J924:O924,TRANSPOSE(EX$20:EX$25))+$AI$20-$EX$27</f>
        <v>34.031056627318264</v>
      </c>
      <c r="R924" s="9">
        <f>I924-Results!$E$5*H924</f>
        <v>35.054916112454364</v>
      </c>
      <c r="S924" s="9" cm="1">
        <f t="array" ref="S924">SUMPRODUCT(J924:O924,TRANSPOSE(AW$28:AW$33))+$AI$20-$AH$26</f>
        <v>19.870285193111776</v>
      </c>
      <c r="T924" s="9">
        <f>SUMPRODUCT(J924:O924,Results!K$9:P$9)</f>
        <v>36.33687164195284</v>
      </c>
      <c r="U924" s="9">
        <f>SUMPRODUCT(J924:O924,Results!K$9:P$9)+$AI$20-$AH$31</f>
        <v>34.754642920879689</v>
      </c>
      <c r="V924" s="9">
        <f t="shared" si="198"/>
        <v>11.570552883272775</v>
      </c>
      <c r="W924" s="9">
        <f t="shared" si="200"/>
        <v>6.5061262111996854</v>
      </c>
      <c r="X924" s="9">
        <f t="shared" si="201"/>
        <v>5.4822667260635853</v>
      </c>
      <c r="Y924" s="9">
        <f t="shared" si="202"/>
        <v>20.666897645406173</v>
      </c>
      <c r="Z924" s="9">
        <f t="shared" si="203"/>
        <v>7.7949594114278185</v>
      </c>
      <c r="AA924" s="9">
        <f t="shared" si="204"/>
        <v>5.7825399176382604</v>
      </c>
      <c r="AC924" s="9">
        <v>6.482157913763686</v>
      </c>
      <c r="AD924" s="9">
        <v>6.482157913763686</v>
      </c>
      <c r="AE924" s="9">
        <f t="shared" si="205"/>
        <v>6.482157913763686</v>
      </c>
      <c r="AF924" s="9">
        <f t="shared" ca="1" si="199"/>
        <v>0.38592571396734865</v>
      </c>
    </row>
    <row r="925" spans="1:32">
      <c r="A925" s="6">
        <v>1.1734063223297111</v>
      </c>
      <c r="B925" s="6">
        <v>0.8391779833782913</v>
      </c>
      <c r="C925" s="6">
        <v>-2.9479498782971891</v>
      </c>
      <c r="D925" s="6">
        <v>3.6026426988094236</v>
      </c>
      <c r="E925" s="6">
        <v>3.1332609756521723</v>
      </c>
      <c r="F925" s="6">
        <v>2.666404312314655</v>
      </c>
      <c r="G925" s="6">
        <v>7.2908937526808506</v>
      </c>
      <c r="H925" s="6">
        <v>4.8898519335536417</v>
      </c>
      <c r="I925" s="40">
        <f>SUMPRODUCT(J925:O925,Results!B$12:G$12)+Results!$E$5*H925-AD925+AE925</f>
        <v>71.627903170615795</v>
      </c>
      <c r="J925" s="9">
        <f>SUMPRODUCT($A925:$F925,Results!$B$15:$G$15)</f>
        <v>7.4355634207981831</v>
      </c>
      <c r="K925" s="9">
        <f>SUMPRODUCT($A925:$F925,Results!$B$16:$G$16)</f>
        <v>0.15306889740751933</v>
      </c>
      <c r="L925" s="9">
        <f>SUMPRODUCT($A925:$F925,Results!$B$17:$G$17)</f>
        <v>15.545925426798949</v>
      </c>
      <c r="M925" s="9">
        <f>SUMPRODUCT($A925:$F925,Results!$B$18:$G$18)</f>
        <v>9.5699873730728857</v>
      </c>
      <c r="N925" s="9">
        <f>SUMPRODUCT($A925:$F925,Results!$B$19:$G$19)</f>
        <v>-0.45595294994291985</v>
      </c>
      <c r="O925" s="9">
        <f>SUMPRODUCT($A925:$F925,Results!$B$20:$G$20)</f>
        <v>12.449772867942405</v>
      </c>
      <c r="P925" s="9" cm="1">
        <f t="array" ref="P925">SUMPRODUCT(J925:O925,TRANSPOSE(BQ$20:BQ$25))+$AI$20-$BQ$27</f>
        <v>36.211265039883081</v>
      </c>
      <c r="Q925" s="27" cm="1">
        <f t="array" ref="Q925">SUMPRODUCT(J925:O925,TRANSPOSE(EX$20:EX$25))+$AI$20-$EX$27</f>
        <v>43.557570071636206</v>
      </c>
      <c r="R925" s="9">
        <f>I925-Results!$E$5*H925</f>
        <v>42.288791569293949</v>
      </c>
      <c r="S925" s="9" cm="1">
        <f t="array" ref="S925">SUMPRODUCT(J925:O925,TRANSPOSE(AW$28:AW$33))+$AI$20-$AH$26</f>
        <v>11.614997616505875</v>
      </c>
      <c r="T925" s="9">
        <f>SUMPRODUCT(J925:O925,Results!K$9:P$9)</f>
        <v>44.244180688919428</v>
      </c>
      <c r="U925" s="9">
        <f>SUMPRODUCT(J925:O925,Results!K$9:P$9)+$AI$20-$AH$31</f>
        <v>42.661951967846278</v>
      </c>
      <c r="V925" s="9">
        <f t="shared" si="198"/>
        <v>35.416638130732714</v>
      </c>
      <c r="W925" s="9">
        <f t="shared" si="200"/>
        <v>28.070333098979589</v>
      </c>
      <c r="X925" s="9">
        <f t="shared" si="201"/>
        <v>29.339111601321846</v>
      </c>
      <c r="Y925" s="9">
        <f t="shared" si="202"/>
        <v>60.012905554109921</v>
      </c>
      <c r="Z925" s="9">
        <f t="shared" si="203"/>
        <v>38.885679743525664</v>
      </c>
      <c r="AA925" s="9">
        <f t="shared" si="204"/>
        <v>28.965951202769517</v>
      </c>
      <c r="AC925" s="9">
        <v>28.060443914783818</v>
      </c>
      <c r="AD925" s="9">
        <v>28.060443914783818</v>
      </c>
      <c r="AE925" s="9">
        <f t="shared" si="205"/>
        <v>28.060443914783818</v>
      </c>
      <c r="AF925" s="9">
        <f t="shared" ca="1" si="199"/>
        <v>0.24672045015692812</v>
      </c>
    </row>
    <row r="926" spans="1:32">
      <c r="A926" s="6">
        <v>9.7368112680481165</v>
      </c>
      <c r="B926" s="6">
        <v>2.2832743892735716</v>
      </c>
      <c r="C926" s="6">
        <v>2.6137201625662958</v>
      </c>
      <c r="D926" s="6">
        <v>-1.7860235595908318</v>
      </c>
      <c r="E926" s="6">
        <v>3.4456008276510417</v>
      </c>
      <c r="F926" s="6">
        <v>-1.9524323084192337</v>
      </c>
      <c r="G926" s="6">
        <v>4.559752937798244</v>
      </c>
      <c r="H926" s="6">
        <v>2.1587111186710355</v>
      </c>
      <c r="I926" s="40">
        <f>SUMPRODUCT(J926:O926,Results!B$12:G$12)+Results!$E$5*H926-AD926+AE926</f>
        <v>75.984118524776576</v>
      </c>
      <c r="J926" s="9">
        <f>SUMPRODUCT($A926:$F926,Results!$B$15:$G$15)</f>
        <v>46.774238483751759</v>
      </c>
      <c r="K926" s="9">
        <f>SUMPRODUCT($A926:$F926,Results!$B$16:$G$16)</f>
        <v>-32.804087075859591</v>
      </c>
      <c r="L926" s="9">
        <f>SUMPRODUCT($A926:$F926,Results!$B$17:$G$17)</f>
        <v>-11.471082955983338</v>
      </c>
      <c r="M926" s="9">
        <f>SUMPRODUCT($A926:$F926,Results!$B$18:$G$18)</f>
        <v>-14.418673577298039</v>
      </c>
      <c r="N926" s="9">
        <f>SUMPRODUCT($A926:$F926,Results!$B$19:$G$19)</f>
        <v>-9.1124959822157141</v>
      </c>
      <c r="O926" s="9">
        <f>SUMPRODUCT($A926:$F926,Results!$B$20:$G$20)</f>
        <v>30.201242703136803</v>
      </c>
      <c r="P926" s="9" cm="1">
        <f t="array" ref="P926">SUMPRODUCT(J926:O926,TRANSPOSE(BQ$20:BQ$25))+$AI$20-$BQ$27</f>
        <v>50.728670912428875</v>
      </c>
      <c r="Q926" s="27" cm="1">
        <f t="array" ref="Q926">SUMPRODUCT(J926:O926,TRANSPOSE(EX$20:EX$25))+$AI$20-$EX$27</f>
        <v>60.296358952288756</v>
      </c>
      <c r="R926" s="9">
        <f>I926-Results!$E$5*H926</f>
        <v>63.031851812750361</v>
      </c>
      <c r="S926" s="9" cm="1">
        <f t="array" ref="S926">SUMPRODUCT(J926:O926,TRANSPOSE(AW$28:AW$33))+$AI$20-$AH$26</f>
        <v>49.308125259271307</v>
      </c>
      <c r="T926" s="9">
        <f>SUMPRODUCT(J926:O926,Results!K$9:P$9)</f>
        <v>64.128580961775299</v>
      </c>
      <c r="U926" s="9">
        <f>SUMPRODUCT(J926:O926,Results!K$9:P$9)+$AI$20-$AH$31</f>
        <v>62.546352240702134</v>
      </c>
      <c r="V926" s="9">
        <f t="shared" si="198"/>
        <v>25.255447612347702</v>
      </c>
      <c r="W926" s="9">
        <f t="shared" si="200"/>
        <v>15.68775957248782</v>
      </c>
      <c r="X926" s="9">
        <f t="shared" si="201"/>
        <v>12.952266712026216</v>
      </c>
      <c r="Y926" s="9">
        <f t="shared" si="202"/>
        <v>26.675993265505269</v>
      </c>
      <c r="Z926" s="9">
        <f t="shared" si="203"/>
        <v>43.241895097686445</v>
      </c>
      <c r="AA926" s="9">
        <f t="shared" si="204"/>
        <v>13.437766284074442</v>
      </c>
      <c r="AC926" s="9">
        <v>15.617580672680276</v>
      </c>
      <c r="AD926" s="9">
        <v>15.617580672680276</v>
      </c>
      <c r="AE926" s="9">
        <f t="shared" si="205"/>
        <v>15.617580672680276</v>
      </c>
      <c r="AF926" s="9">
        <f t="shared" ca="1" si="199"/>
        <v>0.29755634351768512</v>
      </c>
    </row>
    <row r="927" spans="1:32">
      <c r="A927" s="6">
        <v>-0.14765251552301331</v>
      </c>
      <c r="B927" s="6">
        <v>2.6014732102922391</v>
      </c>
      <c r="C927" s="6">
        <v>7.1571257392097039</v>
      </c>
      <c r="D927" s="6">
        <v>7.310133294038903</v>
      </c>
      <c r="E927" s="6">
        <v>-2.2406250662803457</v>
      </c>
      <c r="F927" s="6">
        <v>0.58683191714131755</v>
      </c>
      <c r="G927" s="6">
        <v>5.2013523313121639E-2</v>
      </c>
      <c r="H927" s="6">
        <v>-2.3490282958140867</v>
      </c>
      <c r="I927" s="40">
        <f>SUMPRODUCT(J927:O927,Results!B$12:G$12)+Results!$E$5*H927-AD927+AE927</f>
        <v>-29.508521245333689</v>
      </c>
      <c r="J927" s="9">
        <f>SUMPRODUCT($A927:$F927,Results!$B$15:$G$15)</f>
        <v>-6.2219201490543279</v>
      </c>
      <c r="K927" s="9">
        <f>SUMPRODUCT($A927:$F927,Results!$B$16:$G$16)</f>
        <v>-13.188455373757321</v>
      </c>
      <c r="L927" s="9">
        <f>SUMPRODUCT($A927:$F927,Results!$B$17:$G$17)</f>
        <v>1.3704883198325852</v>
      </c>
      <c r="M927" s="9">
        <f>SUMPRODUCT($A927:$F927,Results!$B$18:$G$18)</f>
        <v>-3.017484799264047</v>
      </c>
      <c r="N927" s="9">
        <f>SUMPRODUCT($A927:$F927,Results!$B$19:$G$19)</f>
        <v>-23.458376976737785</v>
      </c>
      <c r="O927" s="9">
        <f>SUMPRODUCT($A927:$F927,Results!$B$20:$G$20)</f>
        <v>10.465254892381948</v>
      </c>
      <c r="P927" s="9" cm="1">
        <f t="array" ref="P927">SUMPRODUCT(J927:O927,TRANSPOSE(BQ$20:BQ$25))+$AI$20-$BQ$27</f>
        <v>-9.5759749752194097</v>
      </c>
      <c r="Q927" s="27" cm="1">
        <f t="array" ref="Q927">SUMPRODUCT(J927:O927,TRANSPOSE(EX$20:EX$25))+$AI$20-$EX$27</f>
        <v>-16.215438816172217</v>
      </c>
      <c r="R927" s="9">
        <f>I927-Results!$E$5*H927</f>
        <v>-15.414351470449169</v>
      </c>
      <c r="S927" s="9" cm="1">
        <f t="array" ref="S927">SUMPRODUCT(J927:O927,TRANSPOSE(AW$28:AW$33))+$AI$20-$AH$26</f>
        <v>16.241039956729779</v>
      </c>
      <c r="T927" s="9">
        <f>SUMPRODUCT(J927:O927,Results!K$9:P$9)</f>
        <v>-16.287991136638055</v>
      </c>
      <c r="U927" s="9">
        <f>SUMPRODUCT(J927:O927,Results!K$9:P$9)+$AI$20-$AH$31</f>
        <v>-17.870219857711213</v>
      </c>
      <c r="V927" s="9">
        <f t="shared" si="198"/>
        <v>-19.93254627011428</v>
      </c>
      <c r="W927" s="9">
        <f t="shared" si="200"/>
        <v>-13.293082429161473</v>
      </c>
      <c r="X927" s="9">
        <f t="shared" si="201"/>
        <v>-14.09416977488452</v>
      </c>
      <c r="Y927" s="9">
        <f t="shared" si="202"/>
        <v>-45.749561202063468</v>
      </c>
      <c r="Z927" s="9">
        <f t="shared" si="203"/>
        <v>-62.250744672423821</v>
      </c>
      <c r="AA927" s="9">
        <f t="shared" si="204"/>
        <v>-11.638301387622477</v>
      </c>
      <c r="AC927" s="9">
        <v>-13.279038619509095</v>
      </c>
      <c r="AD927" s="9">
        <v>-13.279038619509095</v>
      </c>
      <c r="AE927" s="9">
        <f t="shared" si="205"/>
        <v>-13.279038619509095</v>
      </c>
      <c r="AF927" s="9">
        <f t="shared" ca="1" si="199"/>
        <v>8.1742989177255199E-2</v>
      </c>
    </row>
    <row r="928" spans="1:32">
      <c r="A928" s="6">
        <v>2.3760765992230386</v>
      </c>
      <c r="B928" s="6">
        <v>3.9534557911945374</v>
      </c>
      <c r="C928" s="6">
        <v>3.2714207968684477</v>
      </c>
      <c r="D928" s="6">
        <v>0.1468342523895256</v>
      </c>
      <c r="E928" s="6">
        <v>3.2620724807410286</v>
      </c>
      <c r="F928" s="6">
        <v>3.4112396204706594</v>
      </c>
      <c r="G928" s="6">
        <v>0.89232968506181765</v>
      </c>
      <c r="H928" s="6">
        <v>-1.5087121340653908</v>
      </c>
      <c r="I928" s="40">
        <f>SUMPRODUCT(J928:O928,Results!B$12:G$12)+Results!$E$5*H928-AD928+AE928</f>
        <v>21.888998550026692</v>
      </c>
      <c r="J928" s="9">
        <f>SUMPRODUCT($A928:$F928,Results!$B$15:$G$15)</f>
        <v>17.706308967555035</v>
      </c>
      <c r="K928" s="9">
        <f>SUMPRODUCT($A928:$F928,Results!$B$16:$G$16)</f>
        <v>-12.584419631824904</v>
      </c>
      <c r="L928" s="9">
        <f>SUMPRODUCT($A928:$F928,Results!$B$17:$G$17)</f>
        <v>13.5407811415092</v>
      </c>
      <c r="M928" s="9">
        <f>SUMPRODUCT($A928:$F928,Results!$B$18:$G$18)</f>
        <v>-5.3402486340192574</v>
      </c>
      <c r="N928" s="9">
        <f>SUMPRODUCT($A928:$F928,Results!$B$19:$G$19)</f>
        <v>-15.036239637792516</v>
      </c>
      <c r="O928" s="9">
        <f>SUMPRODUCT($A928:$F928,Results!$B$20:$G$20)</f>
        <v>7.1344135855381499</v>
      </c>
      <c r="P928" s="9" cm="1">
        <f t="array" ref="P928">SUMPRODUCT(J928:O928,TRANSPOSE(BQ$20:BQ$25))+$AI$20-$BQ$27</f>
        <v>34.272206574887456</v>
      </c>
      <c r="Q928" s="27" cm="1">
        <f t="array" ref="Q928">SUMPRODUCT(J928:O928,TRANSPOSE(EX$20:EX$25))+$AI$20-$EX$27</f>
        <v>30.676925763380176</v>
      </c>
      <c r="R928" s="9">
        <f>I928-Results!$E$5*H928</f>
        <v>30.941271354419037</v>
      </c>
      <c r="S928" s="9" cm="1">
        <f t="array" ref="S928">SUMPRODUCT(J928:O928,TRANSPOSE(AW$28:AW$33))+$AI$20-$AH$26</f>
        <v>36.290419871991887</v>
      </c>
      <c r="T928" s="9">
        <f>SUMPRODUCT(J928:O928,Results!K$9:P$9)</f>
        <v>33.146768333314533</v>
      </c>
      <c r="U928" s="9">
        <f>SUMPRODUCT(J928:O928,Results!K$9:P$9)+$AI$20-$AH$31</f>
        <v>31.564539612241376</v>
      </c>
      <c r="V928" s="9">
        <f t="shared" si="198"/>
        <v>-12.383208024860764</v>
      </c>
      <c r="W928" s="9">
        <f t="shared" si="200"/>
        <v>-8.787927213353484</v>
      </c>
      <c r="X928" s="9">
        <f t="shared" si="201"/>
        <v>-9.0522728043923451</v>
      </c>
      <c r="Y928" s="9">
        <f t="shared" si="202"/>
        <v>-14.401421321965195</v>
      </c>
      <c r="Z928" s="9">
        <f t="shared" si="203"/>
        <v>-10.85322487706344</v>
      </c>
      <c r="AA928" s="9">
        <f t="shared" si="204"/>
        <v>-9.675541062214684</v>
      </c>
      <c r="AC928" s="9">
        <v>-8.7786399017844516</v>
      </c>
      <c r="AD928" s="9">
        <v>-8.7786399017844516</v>
      </c>
      <c r="AE928" s="9">
        <f t="shared" si="205"/>
        <v>-8.7786399017844516</v>
      </c>
      <c r="AF928" s="9">
        <f t="shared" ca="1" si="199"/>
        <v>0.48063819456706525</v>
      </c>
    </row>
    <row r="929" spans="1:32">
      <c r="A929" s="6">
        <v>0.65533387865120651</v>
      </c>
      <c r="B929" s="6">
        <v>-2.6117499058676223</v>
      </c>
      <c r="C929" s="6">
        <v>5.3188140067427909</v>
      </c>
      <c r="D929" s="6">
        <v>-1.9484754741564811</v>
      </c>
      <c r="E929" s="6">
        <v>-0.73152505407033908</v>
      </c>
      <c r="F929" s="6">
        <v>5.4822124493047557</v>
      </c>
      <c r="G929" s="6">
        <v>2.9929138174811287</v>
      </c>
      <c r="H929" s="6">
        <v>0.59187199835392024</v>
      </c>
      <c r="I929" s="40">
        <f>SUMPRODUCT(J929:O929,Results!B$12:G$12)+Results!$E$5*H929-AD929+AE929</f>
        <v>-16.081409324388115</v>
      </c>
      <c r="J929" s="9">
        <f>SUMPRODUCT($A929:$F929,Results!$B$15:$G$15)</f>
        <v>16.632293324867909</v>
      </c>
      <c r="K929" s="9">
        <f>SUMPRODUCT($A929:$F929,Results!$B$16:$G$16)</f>
        <v>-3.4691010042866859</v>
      </c>
      <c r="L929" s="9">
        <f>SUMPRODUCT($A929:$F929,Results!$B$17:$G$17)</f>
        <v>-1.9215034966160758</v>
      </c>
      <c r="M929" s="9">
        <f>SUMPRODUCT($A929:$F929,Results!$B$18:$G$18)</f>
        <v>-12.263766476026722</v>
      </c>
      <c r="N929" s="9">
        <f>SUMPRODUCT($A929:$F929,Results!$B$19:$G$19)</f>
        <v>-12.636202238239601</v>
      </c>
      <c r="O929" s="9">
        <f>SUMPRODUCT($A929:$F929,Results!$B$20:$G$20)</f>
        <v>-19.746487494373071</v>
      </c>
      <c r="P929" s="9" cm="1">
        <f t="array" ref="P929">SUMPRODUCT(J929:O929,TRANSPOSE(BQ$20:BQ$25))+$AI$20-$BQ$27</f>
        <v>-4.0700688738508717</v>
      </c>
      <c r="Q929" s="27" cm="1">
        <f t="array" ref="Q929">SUMPRODUCT(J929:O929,TRANSPOSE(EX$20:EX$25))+$AI$20-$EX$27</f>
        <v>-17.817158361496663</v>
      </c>
      <c r="R929" s="9">
        <f>I929-Results!$E$5*H929</f>
        <v>-19.632641314511638</v>
      </c>
      <c r="S929" s="9" cm="1">
        <f t="array" ref="S929">SUMPRODUCT(J929:O929,TRANSPOSE(AW$28:AW$33))+$AI$20-$AH$26</f>
        <v>16.190733330496535</v>
      </c>
      <c r="T929" s="9">
        <f>SUMPRODUCT(J929:O929,Results!K$9:P$9)</f>
        <v>-18.631109071574841</v>
      </c>
      <c r="U929" s="9">
        <f>SUMPRODUCT(J929:O929,Results!K$9:P$9)+$AI$20-$AH$31</f>
        <v>-20.213337792647998</v>
      </c>
      <c r="V929" s="9">
        <f t="shared" si="198"/>
        <v>-12.011340450537244</v>
      </c>
      <c r="W929" s="9">
        <f t="shared" si="200"/>
        <v>1.7357490371085476</v>
      </c>
      <c r="X929" s="9">
        <f t="shared" si="201"/>
        <v>3.5512319901235223</v>
      </c>
      <c r="Y929" s="9">
        <f t="shared" si="202"/>
        <v>-32.272142654884647</v>
      </c>
      <c r="Z929" s="9">
        <f t="shared" si="203"/>
        <v>-48.823632751478243</v>
      </c>
      <c r="AA929" s="9">
        <f t="shared" si="204"/>
        <v>4.1319284682598827</v>
      </c>
      <c r="AC929" s="9">
        <v>1.8339047668082102</v>
      </c>
      <c r="AD929" s="9">
        <v>1.8339047668082102</v>
      </c>
      <c r="AE929" s="9">
        <f t="shared" si="205"/>
        <v>1.8339047668082102</v>
      </c>
      <c r="AF929" s="9">
        <f t="shared" ca="1" si="199"/>
        <v>0.47371745478035721</v>
      </c>
    </row>
    <row r="930" spans="1:32">
      <c r="A930" s="6">
        <v>5.2884782245037769</v>
      </c>
      <c r="B930" s="6">
        <v>-2.0454124207879922</v>
      </c>
      <c r="C930" s="6">
        <v>4.3795479392900463</v>
      </c>
      <c r="D930" s="6">
        <v>2.3224264579820071</v>
      </c>
      <c r="E930" s="6">
        <v>-1.0097910073966243</v>
      </c>
      <c r="F930" s="6">
        <v>3.0121203865081347</v>
      </c>
      <c r="G930" s="6">
        <v>1.512878644556592</v>
      </c>
      <c r="H930" s="6">
        <v>-0.88816317457061644</v>
      </c>
      <c r="I930" s="40">
        <f>SUMPRODUCT(J930:O930,Results!B$12:G$12)+Results!$E$5*H930-AD930+AE930</f>
        <v>-0.97860700875056317</v>
      </c>
      <c r="J930" s="9">
        <f>SUMPRODUCT($A930:$F930,Results!$B$15:$G$15)</f>
        <v>26.094672664151055</v>
      </c>
      <c r="K930" s="9">
        <f>SUMPRODUCT($A930:$F930,Results!$B$16:$G$16)</f>
        <v>-18.98384741537388</v>
      </c>
      <c r="L930" s="9">
        <f>SUMPRODUCT($A930:$F930,Results!$B$17:$G$17)</f>
        <v>-11.135604482454605</v>
      </c>
      <c r="M930" s="9">
        <f>SUMPRODUCT($A930:$F930,Results!$B$18:$G$18)</f>
        <v>-7.9975974138098032</v>
      </c>
      <c r="N930" s="9">
        <f>SUMPRODUCT($A930:$F930,Results!$B$19:$G$19)</f>
        <v>-11.116081339667817</v>
      </c>
      <c r="O930" s="9">
        <f>SUMPRODUCT($A930:$F930,Results!$B$20:$G$20)</f>
        <v>7.956679402158616</v>
      </c>
      <c r="P930" s="9" cm="1">
        <f t="array" ref="P930">SUMPRODUCT(J930:O930,TRANSPOSE(BQ$20:BQ$25))+$AI$20-$BQ$27</f>
        <v>10.73426172209205</v>
      </c>
      <c r="Q930" s="27" cm="1">
        <f t="array" ref="Q930">SUMPRODUCT(J930:O930,TRANSPOSE(EX$20:EX$25))+$AI$20-$EX$27</f>
        <v>5.2468597512867845</v>
      </c>
      <c r="R930" s="9">
        <f>I930-Results!$E$5*H930</f>
        <v>4.3503720386731359</v>
      </c>
      <c r="S930" s="9" cm="1">
        <f t="array" ref="S930">SUMPRODUCT(J930:O930,TRANSPOSE(AW$28:AW$33))+$AI$20-$AH$26</f>
        <v>23.143089516884572</v>
      </c>
      <c r="T930" s="9">
        <f>SUMPRODUCT(J930:O930,Results!K$9:P$9)</f>
        <v>4.7133513779898895</v>
      </c>
      <c r="U930" s="9">
        <f>SUMPRODUCT(J930:O930,Results!K$9:P$9)+$AI$20-$AH$31</f>
        <v>3.1311226569167303</v>
      </c>
      <c r="V930" s="9">
        <f t="shared" si="198"/>
        <v>-11.712868730842613</v>
      </c>
      <c r="W930" s="9">
        <f t="shared" si="200"/>
        <v>-6.2254667600373477</v>
      </c>
      <c r="X930" s="9">
        <f t="shared" si="201"/>
        <v>-5.3289790474236991</v>
      </c>
      <c r="Y930" s="9">
        <f t="shared" si="202"/>
        <v>-24.121696525635137</v>
      </c>
      <c r="Z930" s="9">
        <f t="shared" si="203"/>
        <v>-33.720830435840696</v>
      </c>
      <c r="AA930" s="9">
        <f t="shared" si="204"/>
        <v>-4.1097296656672935</v>
      </c>
      <c r="AC930" s="9">
        <v>-6.1681232836096154</v>
      </c>
      <c r="AD930" s="9">
        <v>-6.1681232836096154</v>
      </c>
      <c r="AE930" s="9">
        <f t="shared" si="205"/>
        <v>-6.1681232836096154</v>
      </c>
      <c r="AF930" s="9">
        <f t="shared" ca="1" si="199"/>
        <v>2.6138967821191295E-2</v>
      </c>
    </row>
    <row r="931" spans="1:32">
      <c r="A931" s="6">
        <v>-1.0185172628793544</v>
      </c>
      <c r="B931" s="6">
        <v>5.2482168125311768</v>
      </c>
      <c r="C931" s="6">
        <v>0.69033619883752151</v>
      </c>
      <c r="D931" s="6">
        <v>1.2008978725841473</v>
      </c>
      <c r="E931" s="6">
        <v>2.8671404376771825</v>
      </c>
      <c r="F931" s="6">
        <v>1.4385632335984948</v>
      </c>
      <c r="G931" s="6">
        <v>7.0047092210315229</v>
      </c>
      <c r="H931" s="6">
        <v>4.603667401904314</v>
      </c>
      <c r="I931" s="40">
        <f>SUMPRODUCT(J931:O931,Results!B$12:G$12)+Results!$E$5*H931-AD931+AE931</f>
        <v>49.595710508041016</v>
      </c>
      <c r="J931" s="9">
        <f>SUMPRODUCT($A931:$F931,Results!$B$15:$G$15)</f>
        <v>-3.8890436131920585</v>
      </c>
      <c r="K931" s="9">
        <f>SUMPRODUCT($A931:$F931,Results!$B$16:$G$16)</f>
        <v>-1.9281812483416232</v>
      </c>
      <c r="L931" s="9">
        <f>SUMPRODUCT($A931:$F931,Results!$B$17:$G$17)</f>
        <v>19.475579961137424</v>
      </c>
      <c r="M931" s="9">
        <f>SUMPRODUCT($A931:$F931,Results!$B$18:$G$18)</f>
        <v>3.1807200400259257</v>
      </c>
      <c r="N931" s="9">
        <f>SUMPRODUCT($A931:$F931,Results!$B$19:$G$19)</f>
        <v>-8.6973873959106189</v>
      </c>
      <c r="O931" s="9">
        <f>SUMPRODUCT($A931:$F931,Results!$B$20:$G$20)</f>
        <v>6.7219731638803228</v>
      </c>
      <c r="P931" s="9" cm="1">
        <f t="array" ref="P931">SUMPRODUCT(J931:O931,TRANSPOSE(BQ$20:BQ$25))+$AI$20-$BQ$27</f>
        <v>19.858791608851469</v>
      </c>
      <c r="Q931" s="27" cm="1">
        <f t="array" ref="Q931">SUMPRODUCT(J931:O931,TRANSPOSE(EX$20:EX$25))+$AI$20-$EX$27</f>
        <v>20.995375065022756</v>
      </c>
      <c r="R931" s="9">
        <f>I931-Results!$E$5*H931</f>
        <v>21.973706096615132</v>
      </c>
      <c r="S931" s="9" cm="1">
        <f t="array" ref="S931">SUMPRODUCT(J931:O931,TRANSPOSE(AW$28:AW$33))+$AI$20-$AH$26</f>
        <v>14.551553132257375</v>
      </c>
      <c r="T931" s="9">
        <f>SUMPRODUCT(J931:O931,Results!K$9:P$9)</f>
        <v>23.500403766384778</v>
      </c>
      <c r="U931" s="9">
        <f>SUMPRODUCT(J931:O931,Results!K$9:P$9)+$AI$20-$AH$31</f>
        <v>21.918175045311621</v>
      </c>
      <c r="V931" s="9">
        <f t="shared" si="198"/>
        <v>29.736918899189547</v>
      </c>
      <c r="W931" s="9">
        <f t="shared" si="200"/>
        <v>28.60033544301826</v>
      </c>
      <c r="X931" s="9">
        <f t="shared" si="201"/>
        <v>27.622004411425884</v>
      </c>
      <c r="Y931" s="9">
        <f t="shared" si="202"/>
        <v>35.044157375783641</v>
      </c>
      <c r="Z931" s="9">
        <f t="shared" si="203"/>
        <v>16.853487080950885</v>
      </c>
      <c r="AA931" s="9">
        <f t="shared" si="204"/>
        <v>27.677535462729395</v>
      </c>
      <c r="AC931" s="9">
        <v>28.570170478285284</v>
      </c>
      <c r="AD931" s="9">
        <v>28.570170478285284</v>
      </c>
      <c r="AE931" s="9">
        <f t="shared" si="205"/>
        <v>28.570170478285284</v>
      </c>
      <c r="AF931" s="9">
        <f t="shared" ca="1" si="199"/>
        <v>0.2193626303585311</v>
      </c>
    </row>
    <row r="932" spans="1:32">
      <c r="A932" s="6">
        <v>1.6558593696703312</v>
      </c>
      <c r="B932" s="6">
        <v>3.0257393194947824</v>
      </c>
      <c r="C932" s="6">
        <v>-1.0167685792504961</v>
      </c>
      <c r="D932" s="6">
        <v>3.541762971192751</v>
      </c>
      <c r="E932" s="6">
        <v>6.2908953660399716</v>
      </c>
      <c r="F932" s="6">
        <v>4.9102711433532154</v>
      </c>
      <c r="G932" s="6">
        <v>7.1284114904315876</v>
      </c>
      <c r="H932" s="6">
        <v>4.7273696713043787</v>
      </c>
      <c r="I932" s="40">
        <f>SUMPRODUCT(J932:O932,Results!B$12:G$12)+Results!$E$5*H932-AD932+AE932</f>
        <v>100.83617601828959</v>
      </c>
      <c r="J932" s="9">
        <f>SUMPRODUCT($A932:$F932,Results!$B$15:$G$15)</f>
        <v>19.820295516883142</v>
      </c>
      <c r="K932" s="9">
        <f>SUMPRODUCT($A932:$F932,Results!$B$16:$G$16)</f>
        <v>-3.4047765614534518</v>
      </c>
      <c r="L932" s="9">
        <f>SUMPRODUCT($A932:$F932,Results!$B$17:$G$17)</f>
        <v>29.19433585208186</v>
      </c>
      <c r="M932" s="9">
        <f>SUMPRODUCT($A932:$F932,Results!$B$18:$G$18)</f>
        <v>5.0752322817715116</v>
      </c>
      <c r="N932" s="9">
        <f>SUMPRODUCT($A932:$F932,Results!$B$19:$G$19)</f>
        <v>-12.557512731965467</v>
      </c>
      <c r="O932" s="9">
        <f>SUMPRODUCT($A932:$F932,Results!$B$20:$G$20)</f>
        <v>13.448463544197949</v>
      </c>
      <c r="P932" s="9" cm="1">
        <f t="array" ref="P932">SUMPRODUCT(J932:O932,TRANSPOSE(BQ$20:BQ$25))+$AI$20-$BQ$27</f>
        <v>68.928330613317485</v>
      </c>
      <c r="Q932" s="27" cm="1">
        <f t="array" ref="Q932">SUMPRODUCT(J932:O932,TRANSPOSE(EX$20:EX$25))+$AI$20-$EX$27</f>
        <v>74.192862027153581</v>
      </c>
      <c r="R932" s="9">
        <f>I932-Results!$E$5*H932</f>
        <v>72.471957990463324</v>
      </c>
      <c r="S932" s="9" cm="1">
        <f t="array" ref="S932">SUMPRODUCT(J932:O932,TRANSPOSE(AW$28:AW$33))+$AI$20-$AH$26</f>
        <v>43.217020777365903</v>
      </c>
      <c r="T932" s="9">
        <f>SUMPRODUCT(J932:O932,Results!K$9:P$9)</f>
        <v>76.246275007255861</v>
      </c>
      <c r="U932" s="9">
        <f>SUMPRODUCT(J932:O932,Results!K$9:P$9)+$AI$20-$AH$31</f>
        <v>74.664046286182696</v>
      </c>
      <c r="V932" s="9">
        <f t="shared" si="198"/>
        <v>31.907845404972107</v>
      </c>
      <c r="W932" s="9">
        <f t="shared" si="200"/>
        <v>26.643313991136012</v>
      </c>
      <c r="X932" s="9">
        <f t="shared" si="201"/>
        <v>28.364218027826269</v>
      </c>
      <c r="Y932" s="9">
        <f t="shared" si="202"/>
        <v>57.619155240923689</v>
      </c>
      <c r="Z932" s="9">
        <f t="shared" si="203"/>
        <v>68.093952591199468</v>
      </c>
      <c r="AA932" s="9">
        <f t="shared" si="204"/>
        <v>26.172129732106896</v>
      </c>
      <c r="AC932" s="9">
        <v>26.639402735727458</v>
      </c>
      <c r="AD932" s="9">
        <v>26.639402735727458</v>
      </c>
      <c r="AE932" s="9">
        <f t="shared" si="205"/>
        <v>26.639402735727458</v>
      </c>
      <c r="AF932" s="9">
        <f t="shared" ca="1" si="199"/>
        <v>0.90046579562492024</v>
      </c>
    </row>
    <row r="933" spans="1:32">
      <c r="A933" s="6">
        <v>0.51359304768061165</v>
      </c>
      <c r="B933" s="6">
        <v>6.0258703741868178</v>
      </c>
      <c r="C933" s="6">
        <v>1.3353951023458956</v>
      </c>
      <c r="D933" s="6">
        <v>4.7928025929314044</v>
      </c>
      <c r="E933" s="6">
        <v>-0.58023347885999066</v>
      </c>
      <c r="F933" s="6">
        <v>0.26121295381324211</v>
      </c>
      <c r="G933" s="6">
        <v>1.4467510313243916</v>
      </c>
      <c r="H933" s="6">
        <v>-0.95429078780281684</v>
      </c>
      <c r="I933" s="40">
        <f>SUMPRODUCT(J933:O933,Results!B$12:G$12)+Results!$E$5*H933-AD933+AE933</f>
        <v>-11.340940035207433</v>
      </c>
      <c r="J933" s="9">
        <f>SUMPRODUCT($A933:$F933,Results!$B$15:$G$15)</f>
        <v>-14.367151273128055</v>
      </c>
      <c r="K933" s="9">
        <f>SUMPRODUCT($A933:$F933,Results!$B$16:$G$16)</f>
        <v>-11.544870040914052</v>
      </c>
      <c r="L933" s="9">
        <f>SUMPRODUCT($A933:$F933,Results!$B$17:$G$17)</f>
        <v>7.9011741945963614</v>
      </c>
      <c r="M933" s="9">
        <f>SUMPRODUCT($A933:$F933,Results!$B$18:$G$18)</f>
        <v>9.0942194175480431</v>
      </c>
      <c r="N933" s="9">
        <f>SUMPRODUCT($A933:$F933,Results!$B$19:$G$19)</f>
        <v>-5.3192399967813451</v>
      </c>
      <c r="O933" s="9">
        <f>SUMPRODUCT($A933:$F933,Results!$B$20:$G$20)</f>
        <v>19.900240517434135</v>
      </c>
      <c r="P933" s="9" cm="1">
        <f t="array" ref="P933">SUMPRODUCT(J933:O933,TRANSPOSE(BQ$20:BQ$25))+$AI$20-$BQ$27</f>
        <v>-5.8130730332967104</v>
      </c>
      <c r="Q933" s="27" cm="1">
        <f t="array" ref="Q933">SUMPRODUCT(J933:O933,TRANSPOSE(EX$20:EX$25))+$AI$20-$EX$27</f>
        <v>-7.3207757156136992</v>
      </c>
      <c r="R933" s="9">
        <f>I933-Results!$E$5*H933</f>
        <v>-5.6151953083905326</v>
      </c>
      <c r="S933" s="9" cm="1">
        <f t="array" ref="S933">SUMPRODUCT(J933:O933,TRANSPOSE(AW$28:AW$33))+$AI$20-$AH$26</f>
        <v>-2.9000821872574605</v>
      </c>
      <c r="T933" s="9">
        <f>SUMPRODUCT(J933:O933,Results!K$9:P$9)</f>
        <v>-5.7289192561771927</v>
      </c>
      <c r="U933" s="9">
        <f>SUMPRODUCT(J933:O933,Results!K$9:P$9)+$AI$20-$AH$31</f>
        <v>-7.31114797725035</v>
      </c>
      <c r="V933" s="9">
        <f t="shared" si="198"/>
        <v>-5.5278670019107228</v>
      </c>
      <c r="W933" s="9">
        <f t="shared" si="200"/>
        <v>-4.020164319593734</v>
      </c>
      <c r="X933" s="9">
        <f t="shared" si="201"/>
        <v>-5.7257447268169006</v>
      </c>
      <c r="Y933" s="9">
        <f t="shared" si="202"/>
        <v>-8.4408578479499727</v>
      </c>
      <c r="Z933" s="9">
        <f t="shared" si="203"/>
        <v>-44.083163462297563</v>
      </c>
      <c r="AA933" s="9">
        <f t="shared" si="204"/>
        <v>-4.0297920579570832</v>
      </c>
      <c r="AC933" s="9">
        <v>-4.0394514085496755</v>
      </c>
      <c r="AD933" s="9">
        <v>-4.0394514085496755</v>
      </c>
      <c r="AE933" s="9">
        <f t="shared" si="205"/>
        <v>-4.0394514085496755</v>
      </c>
      <c r="AF933" s="9">
        <f t="shared" ca="1" si="199"/>
        <v>0.17628860780889055</v>
      </c>
    </row>
    <row r="934" spans="1:32">
      <c r="A934" s="6">
        <v>5.1574396404121714</v>
      </c>
      <c r="B934" s="6">
        <v>1.604422289722399</v>
      </c>
      <c r="C934" s="6">
        <v>3.7033036669123702</v>
      </c>
      <c r="D934" s="6">
        <v>3.6258149787771266</v>
      </c>
      <c r="E934" s="6">
        <v>2.9409510172395437</v>
      </c>
      <c r="F934" s="6">
        <v>1.1254403235380652</v>
      </c>
      <c r="G934" s="6">
        <v>-0.47225493229804849</v>
      </c>
      <c r="H934" s="6">
        <v>-2.873296751425257</v>
      </c>
      <c r="I934" s="40">
        <f>SUMPRODUCT(J934:O934,Results!B$12:G$12)+Results!$E$5*H934-AD934+AE934</f>
        <v>35.422702943878733</v>
      </c>
      <c r="J934" s="9">
        <f>SUMPRODUCT($A934:$F934,Results!$B$15:$G$15)</f>
        <v>30.100589224394586</v>
      </c>
      <c r="K934" s="9">
        <f>SUMPRODUCT($A934:$F934,Results!$B$16:$G$16)</f>
        <v>-20.238840659869332</v>
      </c>
      <c r="L934" s="9">
        <f>SUMPRODUCT($A934:$F934,Results!$B$17:$G$17)</f>
        <v>3.9304964439251053</v>
      </c>
      <c r="M934" s="9">
        <f>SUMPRODUCT($A934:$F934,Results!$B$18:$G$18)</f>
        <v>-7.4376381722215941</v>
      </c>
      <c r="N934" s="9">
        <f>SUMPRODUCT($A934:$F934,Results!$B$19:$G$19)</f>
        <v>-18.75349445457362</v>
      </c>
      <c r="O934" s="9">
        <f>SUMPRODUCT($A934:$F934,Results!$B$20:$G$20)</f>
        <v>21.084197019485131</v>
      </c>
      <c r="P934" s="9" cm="1">
        <f t="array" ref="P934">SUMPRODUCT(J934:O934,TRANSPOSE(BQ$20:BQ$25))+$AI$20-$BQ$27</f>
        <v>48.026760042801961</v>
      </c>
      <c r="Q934" s="27" cm="1">
        <f t="array" ref="Q934">SUMPRODUCT(J934:O934,TRANSPOSE(EX$20:EX$25))+$AI$20-$EX$27</f>
        <v>52.300830295656382</v>
      </c>
      <c r="R934" s="9">
        <f>I934-Results!$E$5*H934</f>
        <v>52.662483452430273</v>
      </c>
      <c r="S934" s="9" cm="1">
        <f t="array" ref="S934">SUMPRODUCT(J934:O934,TRANSPOSE(AW$28:AW$33))+$AI$20-$AH$26</f>
        <v>47.870417540746914</v>
      </c>
      <c r="T934" s="9">
        <f>SUMPRODUCT(J934:O934,Results!K$9:P$9)</f>
        <v>54.150986299695106</v>
      </c>
      <c r="U934" s="9">
        <f>SUMPRODUCT(J934:O934,Results!K$9:P$9)+$AI$20-$AH$31</f>
        <v>52.568757578621955</v>
      </c>
      <c r="V934" s="9">
        <f t="shared" si="198"/>
        <v>-12.604057098923228</v>
      </c>
      <c r="W934" s="9">
        <f t="shared" si="200"/>
        <v>-16.87812735177765</v>
      </c>
      <c r="X934" s="9">
        <f t="shared" si="201"/>
        <v>-17.23978050855154</v>
      </c>
      <c r="Y934" s="9">
        <f t="shared" si="202"/>
        <v>-12.447714596868181</v>
      </c>
      <c r="Z934" s="9">
        <f t="shared" si="203"/>
        <v>2.6804795167886013</v>
      </c>
      <c r="AA934" s="9">
        <f t="shared" si="204"/>
        <v>-17.146054634743223</v>
      </c>
      <c r="AC934" s="9">
        <v>-16.899507044116447</v>
      </c>
      <c r="AD934" s="9">
        <v>-16.899507044116447</v>
      </c>
      <c r="AE934" s="9">
        <f t="shared" si="205"/>
        <v>-16.899507044116447</v>
      </c>
      <c r="AF934" s="9">
        <f t="shared" ca="1" si="199"/>
        <v>0.9814395824967741</v>
      </c>
    </row>
    <row r="935" spans="1:32">
      <c r="A935" s="6">
        <v>1.8096168306223053</v>
      </c>
      <c r="B935" s="6">
        <v>1.3230494368138532</v>
      </c>
      <c r="C935" s="6">
        <v>-0.29988399862914827</v>
      </c>
      <c r="D935" s="6">
        <v>3.9103832990754338E-2</v>
      </c>
      <c r="E935" s="6">
        <v>-0.87221190323015363</v>
      </c>
      <c r="F935" s="6">
        <v>2.4083210294087039</v>
      </c>
      <c r="G935" s="6">
        <v>-0.39538377274700948</v>
      </c>
      <c r="H935" s="6">
        <v>-2.7964255918742178</v>
      </c>
      <c r="I935" s="40">
        <f>SUMPRODUCT(J935:O935,Results!B$12:G$12)+Results!$E$5*H935-AD935+AE935</f>
        <v>-30.562048180927711</v>
      </c>
      <c r="J935" s="9">
        <f>SUMPRODUCT($A935:$F935,Results!$B$15:$G$15)</f>
        <v>-0.2304594307535211</v>
      </c>
      <c r="K935" s="9">
        <f>SUMPRODUCT($A935:$F935,Results!$B$16:$G$16)</f>
        <v>-6.9197539455114825</v>
      </c>
      <c r="L935" s="9">
        <f>SUMPRODUCT($A935:$F935,Results!$B$17:$G$17)</f>
        <v>-1.4243884575913088</v>
      </c>
      <c r="M935" s="9">
        <f>SUMPRODUCT($A935:$F935,Results!$B$18:$G$18)</f>
        <v>4.5564072302930274</v>
      </c>
      <c r="N935" s="9">
        <f>SUMPRODUCT($A935:$F935,Results!$B$19:$G$19)</f>
        <v>4.6454209246357498</v>
      </c>
      <c r="O935" s="9">
        <f>SUMPRODUCT($A935:$F935,Results!$B$20:$G$20)</f>
        <v>4.3587054910459271</v>
      </c>
      <c r="P935" s="9" cm="1">
        <f t="array" ref="P935">SUMPRODUCT(J935:O935,TRANSPOSE(BQ$20:BQ$25))+$AI$20-$BQ$27</f>
        <v>-9.702133466157715</v>
      </c>
      <c r="Q935" s="27" cm="1">
        <f t="array" ref="Q935">SUMPRODUCT(J935:O935,TRANSPOSE(EX$20:EX$25))+$AI$20-$EX$27</f>
        <v>-13.828643793265513</v>
      </c>
      <c r="R935" s="9">
        <f>I935-Results!$E$5*H935</f>
        <v>-13.783494629682405</v>
      </c>
      <c r="S935" s="9" cm="1">
        <f t="array" ref="S935">SUMPRODUCT(J935:O935,TRANSPOSE(AW$28:AW$33))+$AI$20-$AH$26</f>
        <v>-10.351719816268279</v>
      </c>
      <c r="T935" s="9">
        <f>SUMPRODUCT(J935:O935,Results!K$9:P$9)</f>
        <v>-13.446176338033258</v>
      </c>
      <c r="U935" s="9">
        <f>SUMPRODUCT(J935:O935,Results!K$9:P$9)+$AI$20-$AH$31</f>
        <v>-15.028405059106415</v>
      </c>
      <c r="V935" s="9">
        <f t="shared" si="198"/>
        <v>-20.859914714769996</v>
      </c>
      <c r="W935" s="9">
        <f t="shared" si="200"/>
        <v>-16.733404387662198</v>
      </c>
      <c r="X935" s="9">
        <f t="shared" si="201"/>
        <v>-16.778553551245306</v>
      </c>
      <c r="Y935" s="9">
        <f t="shared" si="202"/>
        <v>-20.210328364659432</v>
      </c>
      <c r="Z935" s="9">
        <f t="shared" si="203"/>
        <v>-63.304271608017842</v>
      </c>
      <c r="AA935" s="9">
        <f t="shared" si="204"/>
        <v>-15.533643121821296</v>
      </c>
      <c r="AC935" s="9">
        <v>-16.701645725082066</v>
      </c>
      <c r="AD935" s="9">
        <v>-16.701645725082066</v>
      </c>
      <c r="AE935" s="9">
        <f t="shared" si="205"/>
        <v>-16.701645725082066</v>
      </c>
      <c r="AF935" s="9">
        <f t="shared" ca="1" si="199"/>
        <v>0.10293345008166577</v>
      </c>
    </row>
    <row r="936" spans="1:32">
      <c r="A936" s="6">
        <v>0.78339053899547528</v>
      </c>
      <c r="B936" s="6">
        <v>12.532018501908851</v>
      </c>
      <c r="C936" s="6">
        <v>0.54101122744412244</v>
      </c>
      <c r="D936" s="6">
        <v>-2.3901628516407825</v>
      </c>
      <c r="E936" s="6">
        <v>1.3578428732553784</v>
      </c>
      <c r="F936" s="6">
        <v>-0.18140573293981899</v>
      </c>
      <c r="G936" s="6">
        <v>-0.1628781588019893</v>
      </c>
      <c r="H936" s="6">
        <v>-2.5639199779291979</v>
      </c>
      <c r="I936" s="40">
        <f>SUMPRODUCT(J936:O936,Results!B$12:G$12)+Results!$E$5*H936-AD936+AE936</f>
        <v>-25.902669924277944</v>
      </c>
      <c r="J936" s="9">
        <f>SUMPRODUCT($A936:$F936,Results!$B$15:$G$15)</f>
        <v>-18.712742326724435</v>
      </c>
      <c r="K936" s="9">
        <f>SUMPRODUCT($A936:$F936,Results!$B$16:$G$16)</f>
        <v>-16.255678577428906</v>
      </c>
      <c r="L936" s="9">
        <f>SUMPRODUCT($A936:$F936,Results!$B$17:$G$17)</f>
        <v>14.191711558386062</v>
      </c>
      <c r="M936" s="9">
        <f>SUMPRODUCT($A936:$F936,Results!$B$18:$G$18)</f>
        <v>7.4032052648927849</v>
      </c>
      <c r="N936" s="9">
        <f>SUMPRODUCT($A936:$F936,Results!$B$19:$G$19)</f>
        <v>1.8591914648173431</v>
      </c>
      <c r="O936" s="9">
        <f>SUMPRODUCT($A936:$F936,Results!$B$20:$G$20)</f>
        <v>19.214055076869041</v>
      </c>
      <c r="P936" s="9" cm="1">
        <f t="array" ref="P936">SUMPRODUCT(J936:O936,TRANSPOSE(BQ$20:BQ$25))+$AI$20-$BQ$27</f>
        <v>-9.7998032280095941</v>
      </c>
      <c r="Q936" s="27" cm="1">
        <f t="array" ref="Q936">SUMPRODUCT(J936:O936,TRANSPOSE(EX$20:EX$25))+$AI$20-$EX$27</f>
        <v>-14.977460503937785</v>
      </c>
      <c r="R936" s="9">
        <f>I936-Results!$E$5*H936</f>
        <v>-10.519150056702756</v>
      </c>
      <c r="S936" s="9" cm="1">
        <f t="array" ref="S936">SUMPRODUCT(J936:O936,TRANSPOSE(AW$28:AW$33))+$AI$20-$AH$26</f>
        <v>-6.081857933685896</v>
      </c>
      <c r="T936" s="9">
        <f>SUMPRODUCT(J936:O936,Results!K$9:P$9)</f>
        <v>-9.789713595924006</v>
      </c>
      <c r="U936" s="9">
        <f>SUMPRODUCT(J936:O936,Results!K$9:P$9)+$AI$20-$AH$31</f>
        <v>-11.371942316997163</v>
      </c>
      <c r="V936" s="9">
        <f t="shared" si="198"/>
        <v>-16.10286669626835</v>
      </c>
      <c r="W936" s="9">
        <f t="shared" si="200"/>
        <v>-10.92520942034016</v>
      </c>
      <c r="X936" s="9">
        <f t="shared" si="201"/>
        <v>-15.383519867575188</v>
      </c>
      <c r="Y936" s="9">
        <f t="shared" si="202"/>
        <v>-19.820811990592048</v>
      </c>
      <c r="Z936" s="9">
        <f t="shared" si="203"/>
        <v>-58.644893351368076</v>
      </c>
      <c r="AA936" s="9">
        <f t="shared" si="204"/>
        <v>-14.530727607280781</v>
      </c>
      <c r="AC936" s="9">
        <v>-10.976301686001662</v>
      </c>
      <c r="AD936" s="9">
        <v>-10.976301686001662</v>
      </c>
      <c r="AE936" s="9">
        <f t="shared" si="205"/>
        <v>-10.976301686001662</v>
      </c>
      <c r="AF936" s="9">
        <f t="shared" ca="1" si="199"/>
        <v>0.48788343372286136</v>
      </c>
    </row>
    <row r="937" spans="1:32">
      <c r="A937" s="6">
        <v>3.5185700925070922</v>
      </c>
      <c r="B937" s="6">
        <v>0.84197945973895627</v>
      </c>
      <c r="C937" s="6">
        <v>-0.29899442506588375</v>
      </c>
      <c r="D937" s="6">
        <v>6.6741863711702498</v>
      </c>
      <c r="E937" s="6">
        <v>1.9207683937820585</v>
      </c>
      <c r="F937" s="6">
        <v>7.8484837890457593</v>
      </c>
      <c r="G937" s="6">
        <v>0.66813090151954124</v>
      </c>
      <c r="H937" s="6">
        <v>-1.7329109176076671</v>
      </c>
      <c r="I937" s="40">
        <f>SUMPRODUCT(J937:O937,Results!B$12:G$12)+Results!$E$5*H937-AD937+AE937</f>
        <v>19.095897275757281</v>
      </c>
      <c r="J937" s="9">
        <f>SUMPRODUCT($A937:$F937,Results!$B$15:$G$15)</f>
        <v>14.794000254867006</v>
      </c>
      <c r="K937" s="9">
        <f>SUMPRODUCT($A937:$F937,Results!$B$16:$G$16)</f>
        <v>-10.372902684376452</v>
      </c>
      <c r="L937" s="9">
        <f>SUMPRODUCT($A937:$F937,Results!$B$17:$G$17)</f>
        <v>16.088861922130501</v>
      </c>
      <c r="M937" s="9">
        <f>SUMPRODUCT($A937:$F937,Results!$B$18:$G$18)</f>
        <v>11.491501411496746</v>
      </c>
      <c r="N937" s="9">
        <f>SUMPRODUCT($A937:$F937,Results!$B$19:$G$19)</f>
        <v>-6.9471546607805106</v>
      </c>
      <c r="O937" s="9">
        <f>SUMPRODUCT($A937:$F937,Results!$B$20:$G$20)</f>
        <v>15.418365040801959</v>
      </c>
      <c r="P937" s="9" cm="1">
        <f t="array" ref="P937">SUMPRODUCT(J937:O937,TRANSPOSE(BQ$20:BQ$25))+$AI$20-$BQ$27</f>
        <v>38.512404517612858</v>
      </c>
      <c r="Q937" s="27" cm="1">
        <f t="array" ref="Q937">SUMPRODUCT(J937:O937,TRANSPOSE(EX$20:EX$25))+$AI$20-$EX$27</f>
        <v>32.925998615005412</v>
      </c>
      <c r="R937" s="9">
        <f>I937-Results!$E$5*H937</f>
        <v>29.493362781403285</v>
      </c>
      <c r="S937" s="9" cm="1">
        <f t="array" ref="S937">SUMPRODUCT(J937:O937,TRANSPOSE(AW$28:AW$33))+$AI$20-$AH$26</f>
        <v>22.071594082555023</v>
      </c>
      <c r="T937" s="9">
        <f>SUMPRODUCT(J937:O937,Results!K$9:P$9)</f>
        <v>32.267255302559455</v>
      </c>
      <c r="U937" s="9">
        <f>SUMPRODUCT(J937:O937,Results!K$9:P$9)+$AI$20-$AH$31</f>
        <v>30.685026581486298</v>
      </c>
      <c r="V937" s="9">
        <f t="shared" si="198"/>
        <v>-19.416507241855577</v>
      </c>
      <c r="W937" s="9">
        <f t="shared" si="200"/>
        <v>-13.830101339248131</v>
      </c>
      <c r="X937" s="9">
        <f t="shared" si="201"/>
        <v>-10.397465505646004</v>
      </c>
      <c r="Y937" s="9">
        <f t="shared" si="202"/>
        <v>-2.9756968067977425</v>
      </c>
      <c r="Z937" s="9">
        <f t="shared" si="203"/>
        <v>-13.64632615133285</v>
      </c>
      <c r="AA937" s="9">
        <f t="shared" si="204"/>
        <v>-11.589129305729017</v>
      </c>
      <c r="AC937" s="9">
        <v>-13.739572602282905</v>
      </c>
      <c r="AD937" s="9">
        <v>-13.739572602282905</v>
      </c>
      <c r="AE937" s="9">
        <f t="shared" si="205"/>
        <v>-13.739572602282905</v>
      </c>
      <c r="AF937" s="9">
        <f t="shared" ca="1" si="199"/>
        <v>0.4616216699595963</v>
      </c>
    </row>
    <row r="938" spans="1:32">
      <c r="A938" s="6">
        <v>0.80136771741364488</v>
      </c>
      <c r="B938" s="6">
        <v>1.7918819746140455</v>
      </c>
      <c r="C938" s="6">
        <v>9.2349795273172504</v>
      </c>
      <c r="D938" s="6">
        <v>-0.24595410785375896</v>
      </c>
      <c r="E938" s="6">
        <v>0.8691465154653446</v>
      </c>
      <c r="F938" s="6">
        <v>-1.3679081581469517</v>
      </c>
      <c r="G938" s="6">
        <v>2.2814698088504</v>
      </c>
      <c r="H938" s="6">
        <v>-0.11957201027680853</v>
      </c>
      <c r="I938" s="40">
        <f>SUMPRODUCT(J938:O938,Results!B$12:G$12)+Results!$E$5*H938-AD938+AE938</f>
        <v>11.274532777884378</v>
      </c>
      <c r="J938" s="9">
        <f>SUMPRODUCT($A938:$F938,Results!$B$15:$G$15)</f>
        <v>17.968856990475501</v>
      </c>
      <c r="K938" s="9">
        <f>SUMPRODUCT($A938:$F938,Results!$B$16:$G$16)</f>
        <v>-13.766251019824278</v>
      </c>
      <c r="L938" s="9">
        <f>SUMPRODUCT($A938:$F938,Results!$B$17:$G$17)</f>
        <v>-1.4383757311590801</v>
      </c>
      <c r="M938" s="9">
        <f>SUMPRODUCT($A938:$F938,Results!$B$18:$G$18)</f>
        <v>-22.426169017745327</v>
      </c>
      <c r="N938" s="9">
        <f>SUMPRODUCT($A938:$F938,Results!$B$19:$G$19)</f>
        <v>-29.845557996081567</v>
      </c>
      <c r="O938" s="9">
        <f>SUMPRODUCT($A938:$F938,Results!$B$20:$G$20)</f>
        <v>-1.9975029996543512</v>
      </c>
      <c r="P938" s="9" cm="1">
        <f t="array" ref="P938">SUMPRODUCT(J938:O938,TRANSPOSE(BQ$20:BQ$25))+$AI$20-$BQ$27</f>
        <v>12.258567686191</v>
      </c>
      <c r="Q938" s="27" cm="1">
        <f t="array" ref="Q938">SUMPRODUCT(J938:O938,TRANSPOSE(EX$20:EX$25))+$AI$20-$EX$27</f>
        <v>9.6864224779113002</v>
      </c>
      <c r="R938" s="9">
        <f>I938-Results!$E$5*H938</f>
        <v>11.991964839545229</v>
      </c>
      <c r="S938" s="9" cm="1">
        <f t="array" ref="S938">SUMPRODUCT(J938:O938,TRANSPOSE(AW$28:AW$33))+$AI$20-$AH$26</f>
        <v>44.386062385610927</v>
      </c>
      <c r="T938" s="9">
        <f>SUMPRODUCT(J938:O938,Results!K$9:P$9)</f>
        <v>11.886005280777855</v>
      </c>
      <c r="U938" s="9">
        <f>SUMPRODUCT(J938:O938,Results!K$9:P$9)+$AI$20-$AH$31</f>
        <v>10.303776559704701</v>
      </c>
      <c r="V938" s="9">
        <f t="shared" si="198"/>
        <v>-0.98403490830662221</v>
      </c>
      <c r="W938" s="9">
        <f t="shared" si="200"/>
        <v>1.5881102999730778</v>
      </c>
      <c r="X938" s="9">
        <f t="shared" si="201"/>
        <v>-0.71743206166085116</v>
      </c>
      <c r="Y938" s="9">
        <f t="shared" si="202"/>
        <v>-33.111529607726553</v>
      </c>
      <c r="Z938" s="9">
        <f t="shared" si="203"/>
        <v>-21.467690649205753</v>
      </c>
      <c r="AA938" s="9">
        <f t="shared" si="204"/>
        <v>0.97075621817967672</v>
      </c>
      <c r="AC938" s="9">
        <v>1.5532510820551373</v>
      </c>
      <c r="AD938" s="9">
        <v>1.5532510820551373</v>
      </c>
      <c r="AE938" s="9">
        <f t="shared" si="205"/>
        <v>1.5532510820551373</v>
      </c>
      <c r="AF938" s="9">
        <f t="shared" ca="1" si="199"/>
        <v>0.92170592197832801</v>
      </c>
    </row>
    <row r="939" spans="1:32">
      <c r="A939" s="6">
        <v>1.6312236214089979</v>
      </c>
      <c r="B939" s="6">
        <v>4.9936535256907604</v>
      </c>
      <c r="C939" s="6">
        <v>7.3160470923666656</v>
      </c>
      <c r="D939" s="6">
        <v>3.6856108998928452</v>
      </c>
      <c r="E939" s="6">
        <v>1.1353096533795559</v>
      </c>
      <c r="F939" s="6">
        <v>0.60753161021903135</v>
      </c>
      <c r="G939" s="6">
        <v>3.8233711332996863</v>
      </c>
      <c r="H939" s="6">
        <v>1.4223293141724778</v>
      </c>
      <c r="I939" s="40">
        <f>SUMPRODUCT(J939:O939,Results!B$12:G$12)+Results!$E$5*H939-AD939+AE939</f>
        <v>25.141764154995549</v>
      </c>
      <c r="J939" s="9">
        <f>SUMPRODUCT($A939:$F939,Results!$B$15:$G$15)</f>
        <v>9.4335167623264464</v>
      </c>
      <c r="K939" s="9">
        <f>SUMPRODUCT($A939:$F939,Results!$B$16:$G$16)</f>
        <v>-18.499239680363253</v>
      </c>
      <c r="L939" s="9">
        <f>SUMPRODUCT($A939:$F939,Results!$B$17:$G$17)</f>
        <v>7.7404430768605108</v>
      </c>
      <c r="M939" s="9">
        <f>SUMPRODUCT($A939:$F939,Results!$B$18:$G$18)</f>
        <v>-9.368955765968531</v>
      </c>
      <c r="N939" s="9">
        <f>SUMPRODUCT($A939:$F939,Results!$B$19:$G$19)</f>
        <v>-26.629259192785959</v>
      </c>
      <c r="O939" s="9">
        <f>SUMPRODUCT($A939:$F939,Results!$B$20:$G$20)</f>
        <v>13.265320107296828</v>
      </c>
      <c r="P939" s="9" cm="1">
        <f t="array" ref="P939">SUMPRODUCT(J939:O939,TRANSPOSE(BQ$20:BQ$25))+$AI$20-$BQ$27</f>
        <v>19.069071927095301</v>
      </c>
      <c r="Q939" s="27" cm="1">
        <f t="array" ref="Q939">SUMPRODUCT(J939:O939,TRANSPOSE(EX$20:EX$25))+$AI$20-$EX$27</f>
        <v>14.855034328386097</v>
      </c>
      <c r="R939" s="9">
        <f>I939-Results!$E$5*H939</f>
        <v>16.607788269960682</v>
      </c>
      <c r="S939" s="9" cm="1">
        <f t="array" ref="S939">SUMPRODUCT(J939:O939,TRANSPOSE(AW$28:AW$33))+$AI$20-$AH$26</f>
        <v>39.943527659189087</v>
      </c>
      <c r="T939" s="9">
        <f>SUMPRODUCT(J939:O939,Results!K$9:P$9)</f>
        <v>17.173461786628096</v>
      </c>
      <c r="U939" s="9">
        <f>SUMPRODUCT(J939:O939,Results!K$9:P$9)+$AI$20-$AH$31</f>
        <v>15.591233065554938</v>
      </c>
      <c r="V939" s="9">
        <f t="shared" si="198"/>
        <v>6.072692227900248</v>
      </c>
      <c r="W939" s="9">
        <f t="shared" si="200"/>
        <v>10.286729826609452</v>
      </c>
      <c r="X939" s="9">
        <f t="shared" si="201"/>
        <v>8.5339758850348666</v>
      </c>
      <c r="Y939" s="9">
        <f t="shared" si="202"/>
        <v>-14.801763504193538</v>
      </c>
      <c r="Z939" s="9">
        <f t="shared" si="203"/>
        <v>-7.6004592720945823</v>
      </c>
      <c r="AA939" s="9">
        <f t="shared" si="204"/>
        <v>9.5505310894406108</v>
      </c>
      <c r="AC939" s="9">
        <v>10.269738833029479</v>
      </c>
      <c r="AD939" s="9">
        <v>10.269738833029479</v>
      </c>
      <c r="AE939" s="9">
        <f t="shared" si="205"/>
        <v>10.269738833029479</v>
      </c>
      <c r="AF939" s="9">
        <f t="shared" ca="1" si="199"/>
        <v>0.36967430273065638</v>
      </c>
    </row>
    <row r="940" spans="1:32">
      <c r="A940" s="6">
        <v>-2.1227805041448216</v>
      </c>
      <c r="B940" s="6">
        <v>3.5932459954899545</v>
      </c>
      <c r="C940" s="6">
        <v>2.2585495691603579</v>
      </c>
      <c r="D940" s="6">
        <v>4.2135776144073693</v>
      </c>
      <c r="E940" s="6">
        <v>-1.2595991555501338</v>
      </c>
      <c r="F940" s="6">
        <v>1.9864605713998358</v>
      </c>
      <c r="G940" s="6">
        <v>2.5811563119202212</v>
      </c>
      <c r="H940" s="6">
        <v>0.18011449279301273</v>
      </c>
      <c r="I940" s="40">
        <f>SUMPRODUCT(J940:O940,Results!B$12:G$12)+Results!$E$5*H940-AD940+AE940</f>
        <v>-20.495212863678123</v>
      </c>
      <c r="J940" s="9">
        <f>SUMPRODUCT($A940:$F940,Results!$B$15:$G$15)</f>
        <v>-18.325922216197657</v>
      </c>
      <c r="K940" s="9">
        <f>SUMPRODUCT($A940:$F940,Results!$B$16:$G$16)</f>
        <v>-1.5808541445305799</v>
      </c>
      <c r="L940" s="9">
        <f>SUMPRODUCT($A940:$F940,Results!$B$17:$G$17)</f>
        <v>10.10024813157883</v>
      </c>
      <c r="M940" s="9">
        <f>SUMPRODUCT($A940:$F940,Results!$B$18:$G$18)</f>
        <v>6.765980815988236</v>
      </c>
      <c r="N940" s="9">
        <f>SUMPRODUCT($A940:$F940,Results!$B$19:$G$19)</f>
        <v>-7.8865366215871555</v>
      </c>
      <c r="O940" s="9">
        <f>SUMPRODUCT($A940:$F940,Results!$B$20:$G$20)</f>
        <v>3.1939475845885119</v>
      </c>
      <c r="P940" s="9" cm="1">
        <f t="array" ref="P940">SUMPRODUCT(J940:O940,TRANSPOSE(BQ$20:BQ$25))+$AI$20-$BQ$27</f>
        <v>-15.747181720759713</v>
      </c>
      <c r="Q940" s="27" cm="1">
        <f t="array" ref="Q940">SUMPRODUCT(J940:O940,TRANSPOSE(EX$20:EX$25))+$AI$20-$EX$27</f>
        <v>-21.886410100713597</v>
      </c>
      <c r="R940" s="9">
        <f>I940-Results!$E$5*H940</f>
        <v>-21.575899820436199</v>
      </c>
      <c r="S940" s="9" cm="1">
        <f t="array" ref="S940">SUMPRODUCT(J940:O940,TRANSPOSE(AW$28:AW$33))+$AI$20-$AH$26</f>
        <v>-7.2055435969659563</v>
      </c>
      <c r="T940" s="9">
        <f>SUMPRODUCT(J940:O940,Results!K$9:P$9)</f>
        <v>-21.632572050303448</v>
      </c>
      <c r="U940" s="9">
        <f>SUMPRODUCT(J940:O940,Results!K$9:P$9)+$AI$20-$AH$31</f>
        <v>-23.214800771376606</v>
      </c>
      <c r="V940" s="9">
        <f t="shared" ref="V940:V1001" si="206">I940-P940</f>
        <v>-4.7480311429184106</v>
      </c>
      <c r="W940" s="9">
        <f t="shared" si="200"/>
        <v>1.3911972370354739</v>
      </c>
      <c r="X940" s="9">
        <f t="shared" si="201"/>
        <v>1.0806869567580755</v>
      </c>
      <c r="Y940" s="9">
        <f t="shared" si="202"/>
        <v>-13.289669266712167</v>
      </c>
      <c r="Z940" s="9">
        <f t="shared" si="203"/>
        <v>-53.237436290768258</v>
      </c>
      <c r="AA940" s="9">
        <f t="shared" si="204"/>
        <v>2.7195879076984824</v>
      </c>
      <c r="AC940" s="9">
        <v>1.4111568664483691</v>
      </c>
      <c r="AD940" s="9">
        <v>1.4111568664483691</v>
      </c>
      <c r="AE940" s="9">
        <f t="shared" si="205"/>
        <v>1.4111568664483691</v>
      </c>
      <c r="AF940" s="9">
        <f t="shared" ca="1" si="199"/>
        <v>0.25247921216327052</v>
      </c>
    </row>
    <row r="941" spans="1:32">
      <c r="A941" s="6">
        <v>7.4141885414932602</v>
      </c>
      <c r="B941" s="6">
        <v>-1.1655902092598587</v>
      </c>
      <c r="C941" s="6">
        <v>2.3315813317346281</v>
      </c>
      <c r="D941" s="6">
        <v>0.18848664785154551</v>
      </c>
      <c r="E941" s="6">
        <v>2.0125183127592323</v>
      </c>
      <c r="F941" s="6">
        <v>3.0877877870661532</v>
      </c>
      <c r="G941" s="6">
        <v>5.408337476027075</v>
      </c>
      <c r="H941" s="6">
        <v>3.0072956568998666</v>
      </c>
      <c r="I941" s="40">
        <f>SUMPRODUCT(J941:O941,Results!B$12:G$12)+Results!$E$5*H941-AD941+AE941</f>
        <v>57.417113384653774</v>
      </c>
      <c r="J941" s="9">
        <f>SUMPRODUCT($A941:$F941,Results!$B$15:$G$15)</f>
        <v>40.466961131341989</v>
      </c>
      <c r="K941" s="9">
        <f>SUMPRODUCT($A941:$F941,Results!$B$16:$G$16)</f>
        <v>-21.867946172129166</v>
      </c>
      <c r="L941" s="9">
        <f>SUMPRODUCT($A941:$F941,Results!$B$17:$G$17)</f>
        <v>-6.35690669381479</v>
      </c>
      <c r="M941" s="9">
        <f>SUMPRODUCT($A941:$F941,Results!$B$18:$G$18)</f>
        <v>-8.8213722631310461</v>
      </c>
      <c r="N941" s="9">
        <f>SUMPRODUCT($A941:$F941,Results!$B$19:$G$19)</f>
        <v>-8.3419938927538038</v>
      </c>
      <c r="O941" s="9">
        <f>SUMPRODUCT($A941:$F941,Results!$B$20:$G$20)</f>
        <v>14.219588978358798</v>
      </c>
      <c r="P941" s="9" cm="1">
        <f t="array" ref="P941">SUMPRODUCT(J941:O941,TRANSPOSE(BQ$20:BQ$25))+$AI$20-$BQ$27</f>
        <v>39.881318252015213</v>
      </c>
      <c r="Q941" s="27" cm="1">
        <f t="array" ref="Q941">SUMPRODUCT(J941:O941,TRANSPOSE(EX$20:EX$25))+$AI$20-$EX$27</f>
        <v>40.072106744571073</v>
      </c>
      <c r="R941" s="9">
        <f>I941-Results!$E$5*H941</f>
        <v>39.373339443254579</v>
      </c>
      <c r="S941" s="9" cm="1">
        <f t="array" ref="S941">SUMPRODUCT(J941:O941,TRANSPOSE(AW$28:AW$33))+$AI$20-$AH$26</f>
        <v>37.954384253701988</v>
      </c>
      <c r="T941" s="9">
        <f>SUMPRODUCT(J941:O941,Results!K$9:P$9)</f>
        <v>41.056082091476476</v>
      </c>
      <c r="U941" s="9">
        <f>SUMPRODUCT(J941:O941,Results!K$9:P$9)+$AI$20-$AH$31</f>
        <v>39.473853370403319</v>
      </c>
      <c r="V941" s="9">
        <f t="shared" si="206"/>
        <v>17.535795132638562</v>
      </c>
      <c r="W941" s="9">
        <f t="shared" si="200"/>
        <v>17.345006640082701</v>
      </c>
      <c r="X941" s="9">
        <f t="shared" si="201"/>
        <v>18.043773941399195</v>
      </c>
      <c r="Y941" s="9">
        <f t="shared" si="202"/>
        <v>19.462729130951786</v>
      </c>
      <c r="Z941" s="9">
        <f t="shared" si="203"/>
        <v>24.674889957563643</v>
      </c>
      <c r="AA941" s="9">
        <f t="shared" si="204"/>
        <v>17.943260014250455</v>
      </c>
      <c r="AC941" s="9">
        <v>17.373986426867518</v>
      </c>
      <c r="AD941" s="9">
        <v>17.373986426867518</v>
      </c>
      <c r="AE941" s="9">
        <f t="shared" si="205"/>
        <v>17.373986426867518</v>
      </c>
      <c r="AF941" s="9">
        <f t="shared" ca="1" si="199"/>
        <v>0.17486932290190615</v>
      </c>
    </row>
    <row r="942" spans="1:32">
      <c r="A942" s="6">
        <v>5.7390592186470801</v>
      </c>
      <c r="B942" s="6">
        <v>3.8742171289331369</v>
      </c>
      <c r="C942" s="6">
        <v>16.536954139295936</v>
      </c>
      <c r="D942" s="6">
        <v>3.5845346138222718</v>
      </c>
      <c r="E942" s="6">
        <v>2.4672153862642054</v>
      </c>
      <c r="F942" s="6">
        <v>1.6516742489124367</v>
      </c>
      <c r="G942" s="6">
        <v>6.0918223358615036</v>
      </c>
      <c r="H942" s="6">
        <v>3.6907805167342951</v>
      </c>
      <c r="I942" s="40">
        <f>SUMPRODUCT(J942:O942,Results!B$12:G$12)+Results!$E$5*H942-AD942+AE942</f>
        <v>65.264379887415004</v>
      </c>
      <c r="J942" s="9">
        <f>SUMPRODUCT($A942:$F942,Results!$B$15:$G$15)</f>
        <v>47.57964940367291</v>
      </c>
      <c r="K942" s="9">
        <f>SUMPRODUCT($A942:$F942,Results!$B$16:$G$16)</f>
        <v>-38.22299631179888</v>
      </c>
      <c r="L942" s="9">
        <f>SUMPRODUCT($A942:$F942,Results!$B$17:$G$17)</f>
        <v>1.214966160886719</v>
      </c>
      <c r="M942" s="9">
        <f>SUMPRODUCT($A942:$F942,Results!$B$18:$G$18)</f>
        <v>-34.369434080876516</v>
      </c>
      <c r="N942" s="9">
        <f>SUMPRODUCT($A942:$F942,Results!$B$19:$G$19)</f>
        <v>-56.55418581433468</v>
      </c>
      <c r="O942" s="9">
        <f>SUMPRODUCT($A942:$F942,Results!$B$20:$G$20)</f>
        <v>13.058014491132479</v>
      </c>
      <c r="P942" s="9" cm="1">
        <f t="array" ref="P942">SUMPRODUCT(J942:O942,TRANSPOSE(BQ$20:BQ$25))+$AI$20-$BQ$27</f>
        <v>52.110386117238356</v>
      </c>
      <c r="Q942" s="27" cm="1">
        <f t="array" ref="Q942">SUMPRODUCT(J942:O942,TRANSPOSE(EX$20:EX$25))+$AI$20-$EX$27</f>
        <v>41.313233054352906</v>
      </c>
      <c r="R942" s="9">
        <f>I942-Results!$E$5*H942</f>
        <v>43.119696787009232</v>
      </c>
      <c r="S942" s="9" cm="1">
        <f t="array" ref="S942">SUMPRODUCT(J942:O942,TRANSPOSE(AW$28:AW$33))+$AI$20-$AH$26</f>
        <v>101.78094127742087</v>
      </c>
      <c r="T942" s="9">
        <f>SUMPRODUCT(J942:O942,Results!K$9:P$9)</f>
        <v>44.397655809739874</v>
      </c>
      <c r="U942" s="9">
        <f>SUMPRODUCT(J942:O942,Results!K$9:P$9)+$AI$20-$AH$31</f>
        <v>42.815427088666723</v>
      </c>
      <c r="V942" s="9">
        <f t="shared" si="206"/>
        <v>13.153993770176648</v>
      </c>
      <c r="W942" s="9">
        <f t="shared" si="200"/>
        <v>23.951146833062097</v>
      </c>
      <c r="X942" s="9">
        <f t="shared" si="201"/>
        <v>22.144683100405771</v>
      </c>
      <c r="Y942" s="9">
        <f t="shared" si="202"/>
        <v>-36.516561390005862</v>
      </c>
      <c r="Z942" s="9">
        <f t="shared" si="203"/>
        <v>32.522156460324872</v>
      </c>
      <c r="AA942" s="9">
        <f t="shared" si="204"/>
        <v>22.44895279874828</v>
      </c>
      <c r="AC942" s="9">
        <v>23.958451124118454</v>
      </c>
      <c r="AD942" s="9">
        <v>23.958451124118454</v>
      </c>
      <c r="AE942" s="9">
        <f t="shared" si="205"/>
        <v>23.958451124118454</v>
      </c>
      <c r="AF942" s="9">
        <f t="shared" ca="1" si="199"/>
        <v>0.85166265461446211</v>
      </c>
    </row>
    <row r="943" spans="1:32">
      <c r="A943" s="6">
        <v>3.0002207082158141</v>
      </c>
      <c r="B943" s="6">
        <v>-0.95531863705293929</v>
      </c>
      <c r="C943" s="6">
        <v>10.158038255096615</v>
      </c>
      <c r="D943" s="6">
        <v>8.5095829814482986</v>
      </c>
      <c r="E943" s="6">
        <v>-0.29841622816026131</v>
      </c>
      <c r="F943" s="6">
        <v>3.3052027470310654</v>
      </c>
      <c r="G943" s="6">
        <v>6.8639863373257333</v>
      </c>
      <c r="H943" s="6">
        <v>4.4629445181985243</v>
      </c>
      <c r="I943" s="40">
        <f>SUMPRODUCT(J943:O943,Results!B$12:G$12)+Results!$E$5*H943-AD943+AE943</f>
        <v>46.609757785002479</v>
      </c>
      <c r="J943" s="9">
        <f>SUMPRODUCT($A943:$F943,Results!$B$15:$G$15)</f>
        <v>25.248643419761581</v>
      </c>
      <c r="K943" s="9">
        <f>SUMPRODUCT($A943:$F943,Results!$B$16:$G$16)</f>
        <v>-20.264044431315256</v>
      </c>
      <c r="L943" s="9">
        <f>SUMPRODUCT($A943:$F943,Results!$B$17:$G$17)</f>
        <v>0.91727528703615402</v>
      </c>
      <c r="M943" s="9">
        <f>SUMPRODUCT($A943:$F943,Results!$B$18:$G$18)</f>
        <v>-13.73439315937263</v>
      </c>
      <c r="N943" s="9">
        <f>SUMPRODUCT($A943:$F943,Results!$B$19:$G$19)</f>
        <v>-37.703990131321561</v>
      </c>
      <c r="O943" s="9">
        <f>SUMPRODUCT($A943:$F943,Results!$B$20:$G$20)</f>
        <v>9.8789046717855449</v>
      </c>
      <c r="P943" s="9" cm="1">
        <f t="array" ref="P943">SUMPRODUCT(J943:O943,TRANSPOSE(BQ$20:BQ$25))+$AI$20-$BQ$27</f>
        <v>28.689472582485656</v>
      </c>
      <c r="Q943" s="27" cm="1">
        <f t="array" ref="Q943">SUMPRODUCT(J943:O943,TRANSPOSE(EX$20:EX$25))+$AI$20-$EX$27</f>
        <v>21.129824883989222</v>
      </c>
      <c r="R943" s="9">
        <f>I943-Results!$E$5*H943</f>
        <v>19.832090675811333</v>
      </c>
      <c r="S943" s="9" cm="1">
        <f t="array" ref="S943">SUMPRODUCT(J943:O943,TRANSPOSE(AW$28:AW$33))+$AI$20-$AH$26</f>
        <v>56.295660976329984</v>
      </c>
      <c r="T943" s="9">
        <f>SUMPRODUCT(J943:O943,Results!K$9:P$9)</f>
        <v>20.358413088429316</v>
      </c>
      <c r="U943" s="9">
        <f>SUMPRODUCT(J943:O943,Results!K$9:P$9)+$AI$20-$AH$31</f>
        <v>18.776184367356159</v>
      </c>
      <c r="V943" s="9">
        <f t="shared" si="206"/>
        <v>17.920285202516823</v>
      </c>
      <c r="W943" s="9">
        <f t="shared" si="200"/>
        <v>25.479932901013257</v>
      </c>
      <c r="X943" s="9">
        <f t="shared" si="201"/>
        <v>26.777667109191146</v>
      </c>
      <c r="Y943" s="9">
        <f t="shared" si="202"/>
        <v>-9.6859031913275047</v>
      </c>
      <c r="Z943" s="9">
        <f t="shared" si="203"/>
        <v>13.867534357912348</v>
      </c>
      <c r="AA943" s="9">
        <f t="shared" si="204"/>
        <v>27.833573417646321</v>
      </c>
      <c r="AC943" s="9">
        <v>25.5332194104979</v>
      </c>
      <c r="AD943" s="9">
        <v>25.5332194104979</v>
      </c>
      <c r="AE943" s="9">
        <f t="shared" si="205"/>
        <v>25.5332194104979</v>
      </c>
      <c r="AF943" s="9">
        <f t="shared" ca="1" si="199"/>
        <v>0.58334203901762427</v>
      </c>
    </row>
    <row r="944" spans="1:32">
      <c r="A944" s="6">
        <v>1.8628845713895448</v>
      </c>
      <c r="B944" s="6">
        <v>-0.37885879866370886</v>
      </c>
      <c r="C944" s="6">
        <v>4.4507434478607681</v>
      </c>
      <c r="D944" s="6">
        <v>-0.72213198530009926</v>
      </c>
      <c r="E944" s="6">
        <v>4.8020684061031513</v>
      </c>
      <c r="F944" s="6">
        <v>0.44905294090447373</v>
      </c>
      <c r="G944" s="6">
        <v>11.650395184842221</v>
      </c>
      <c r="H944" s="6">
        <v>9.2493533657150131</v>
      </c>
      <c r="I944" s="40">
        <f>SUMPRODUCT(J944:O944,Results!B$12:G$12)+Results!$E$5*H944-AD944+AE944</f>
        <v>116.57168859511845</v>
      </c>
      <c r="J944" s="9">
        <f>SUMPRODUCT($A944:$F944,Results!$B$15:$G$15)</f>
        <v>33.743404449664681</v>
      </c>
      <c r="K944" s="9">
        <f>SUMPRODUCT($A944:$F944,Results!$B$16:$G$16)</f>
        <v>-6.458987773653142</v>
      </c>
      <c r="L944" s="9">
        <f>SUMPRODUCT($A944:$F944,Results!$B$17:$G$17)</f>
        <v>9.343450390556006</v>
      </c>
      <c r="M944" s="9">
        <f>SUMPRODUCT($A944:$F944,Results!$B$18:$G$18)</f>
        <v>-17.686600034238843</v>
      </c>
      <c r="N944" s="9">
        <f>SUMPRODUCT($A944:$F944,Results!$B$19:$G$19)</f>
        <v>-23.561365742692061</v>
      </c>
      <c r="O944" s="9">
        <f>SUMPRODUCT($A944:$F944,Results!$B$20:$G$20)</f>
        <v>-0.19680390737105302</v>
      </c>
      <c r="P944" s="9" cm="1">
        <f t="array" ref="P944">SUMPRODUCT(J944:O944,TRANSPOSE(BQ$20:BQ$25))+$AI$20-$BQ$27</f>
        <v>54.093949783417735</v>
      </c>
      <c r="Q944" s="27" cm="1">
        <f t="array" ref="Q944">SUMPRODUCT(J944:O944,TRANSPOSE(EX$20:EX$25))+$AI$20-$EX$27</f>
        <v>60.754961873379699</v>
      </c>
      <c r="R944" s="9">
        <f>I944-Results!$E$5*H944</f>
        <v>61.075568400828367</v>
      </c>
      <c r="S944" s="9" cm="1">
        <f t="array" ref="S944">SUMPRODUCT(J944:O944,TRANSPOSE(AW$28:AW$33))+$AI$20-$AH$26</f>
        <v>56.606825632932527</v>
      </c>
      <c r="T944" s="9">
        <f>SUMPRODUCT(J944:O944,Results!K$9:P$9)</f>
        <v>63.037960162576894</v>
      </c>
      <c r="U944" s="9">
        <f>SUMPRODUCT(J944:O944,Results!K$9:P$9)+$AI$20-$AH$31</f>
        <v>61.45573144150373</v>
      </c>
      <c r="V944" s="9">
        <f t="shared" si="206"/>
        <v>62.477738811700711</v>
      </c>
      <c r="W944" s="9">
        <f t="shared" si="200"/>
        <v>55.816726721738746</v>
      </c>
      <c r="X944" s="9">
        <f t="shared" si="201"/>
        <v>55.496120194290079</v>
      </c>
      <c r="Y944" s="9">
        <f t="shared" si="202"/>
        <v>59.964862962185919</v>
      </c>
      <c r="Z944" s="9">
        <f t="shared" si="203"/>
        <v>83.829465168028321</v>
      </c>
      <c r="AA944" s="9">
        <f t="shared" si="204"/>
        <v>55.115957153614715</v>
      </c>
      <c r="AC944" s="9">
        <v>55.772560091895372</v>
      </c>
      <c r="AD944" s="9">
        <v>55.772560091895372</v>
      </c>
      <c r="AE944" s="9">
        <f t="shared" si="205"/>
        <v>55.772560091895372</v>
      </c>
      <c r="AF944" s="9">
        <f t="shared" ca="1" si="199"/>
        <v>0.7508411852822382</v>
      </c>
    </row>
    <row r="945" spans="1:32">
      <c r="A945" s="6">
        <v>2.4537440164081366</v>
      </c>
      <c r="B945" s="6">
        <v>0.86953303221428979</v>
      </c>
      <c r="C945" s="6">
        <v>1.6319181699765299</v>
      </c>
      <c r="D945" s="6">
        <v>2.2683719408706358</v>
      </c>
      <c r="E945" s="6">
        <v>-3.1486217644816454</v>
      </c>
      <c r="F945" s="6">
        <v>5.1680300818161182</v>
      </c>
      <c r="G945" s="6">
        <v>0.991118490949919</v>
      </c>
      <c r="H945" s="6">
        <v>-1.4099233281772894</v>
      </c>
      <c r="I945" s="40">
        <f>SUMPRODUCT(J945:O945,Results!B$12:G$12)+Results!$E$5*H945-AD945+AE945</f>
        <v>-48.071982740251173</v>
      </c>
      <c r="J945" s="9">
        <f>SUMPRODUCT($A945:$F945,Results!$B$15:$G$15)</f>
        <v>-2.9517517253927044</v>
      </c>
      <c r="K945" s="9">
        <f>SUMPRODUCT($A945:$F945,Results!$B$16:$G$16)</f>
        <v>-11.898986535267737</v>
      </c>
      <c r="L945" s="9">
        <f>SUMPRODUCT($A945:$F945,Results!$B$17:$G$17)</f>
        <v>-5.0434809928780435</v>
      </c>
      <c r="M945" s="9">
        <f>SUMPRODUCT($A945:$F945,Results!$B$18:$G$18)</f>
        <v>6.6838219867438919</v>
      </c>
      <c r="N945" s="9">
        <f>SUMPRODUCT($A945:$F945,Results!$B$19:$G$19)</f>
        <v>2.3525450000226602</v>
      </c>
      <c r="O945" s="9">
        <f>SUMPRODUCT($A945:$F945,Results!$B$20:$G$20)</f>
        <v>3.5690982222601582</v>
      </c>
      <c r="P945" s="9" cm="1">
        <f t="array" ref="P945">SUMPRODUCT(J945:O945,TRANSPOSE(BQ$20:BQ$25))+$AI$20-$BQ$27</f>
        <v>-24.569707874855528</v>
      </c>
      <c r="Q945" s="27" cm="1">
        <f t="array" ref="Q945">SUMPRODUCT(J945:O945,TRANSPOSE(EX$20:EX$25))+$AI$20-$EX$27</f>
        <v>-38.450182190468865</v>
      </c>
      <c r="R945" s="9">
        <f>I945-Results!$E$5*H945</f>
        <v>-39.612442771187432</v>
      </c>
      <c r="S945" s="9" cm="1">
        <f t="array" ref="S945">SUMPRODUCT(J945:O945,TRANSPOSE(AW$28:AW$33))+$AI$20-$AH$26</f>
        <v>-15.028142041470478</v>
      </c>
      <c r="T945" s="9">
        <f>SUMPRODUCT(J945:O945,Results!K$9:P$9)</f>
        <v>-39.512993448540342</v>
      </c>
      <c r="U945" s="9">
        <f>SUMPRODUCT(J945:O945,Results!K$9:P$9)+$AI$20-$AH$31</f>
        <v>-41.0952221696135</v>
      </c>
      <c r="V945" s="9">
        <f t="shared" si="206"/>
        <v>-23.502274865395645</v>
      </c>
      <c r="W945" s="9">
        <f t="shared" si="200"/>
        <v>-9.6218005497823071</v>
      </c>
      <c r="X945" s="9">
        <f t="shared" si="201"/>
        <v>-8.4595399690637407</v>
      </c>
      <c r="Y945" s="9">
        <f t="shared" si="202"/>
        <v>-33.043840698780699</v>
      </c>
      <c r="Z945" s="9">
        <f t="shared" si="203"/>
        <v>-80.814206167341297</v>
      </c>
      <c r="AA945" s="9">
        <f t="shared" si="204"/>
        <v>-6.9767605706376727</v>
      </c>
      <c r="AC945" s="9">
        <v>-9.5204026062793687</v>
      </c>
      <c r="AD945" s="9">
        <v>-9.5204026062793687</v>
      </c>
      <c r="AE945" s="9">
        <f t="shared" si="205"/>
        <v>-9.5204026062793687</v>
      </c>
      <c r="AF945" s="9">
        <f t="shared" ca="1" si="199"/>
        <v>0.26479358137545295</v>
      </c>
    </row>
    <row r="946" spans="1:32">
      <c r="A946" s="6">
        <v>-2.8177398567564103E-2</v>
      </c>
      <c r="B946" s="6">
        <v>13.355553069898306</v>
      </c>
      <c r="C946" s="6">
        <v>-0.4034380326671187</v>
      </c>
      <c r="D946" s="6">
        <v>1.1234065977506813</v>
      </c>
      <c r="E946" s="6">
        <v>1.3855913217168454</v>
      </c>
      <c r="F946" s="6">
        <v>-2.070274714388197</v>
      </c>
      <c r="G946" s="6">
        <v>1.7823229855824221</v>
      </c>
      <c r="H946" s="6">
        <v>-0.61871883354478641</v>
      </c>
      <c r="I946" s="40">
        <f>SUMPRODUCT(J946:O946,Results!B$12:G$12)+Results!$E$5*H946-AD946+AE946</f>
        <v>-4.4669079754526777</v>
      </c>
      <c r="J946" s="9">
        <f>SUMPRODUCT($A946:$F946,Results!$B$15:$G$15)</f>
        <v>-27.083537961809839</v>
      </c>
      <c r="K946" s="9">
        <f>SUMPRODUCT($A946:$F946,Results!$B$16:$G$16)</f>
        <v>-14.942828930586371</v>
      </c>
      <c r="L946" s="9">
        <f>SUMPRODUCT($A946:$F946,Results!$B$17:$G$17)</f>
        <v>17.392242766483324</v>
      </c>
      <c r="M946" s="9">
        <f>SUMPRODUCT($A946:$F946,Results!$B$18:$G$18)</f>
        <v>12.944468493633805</v>
      </c>
      <c r="N946" s="9">
        <f>SUMPRODUCT($A946:$F946,Results!$B$19:$G$19)</f>
        <v>0.83688369632529214</v>
      </c>
      <c r="O946" s="9">
        <f>SUMPRODUCT($A946:$F946,Results!$B$20:$G$20)</f>
        <v>29.041282622244104</v>
      </c>
      <c r="P946" s="9" cm="1">
        <f t="array" ref="P946">SUMPRODUCT(J946:O946,TRANSPOSE(BQ$20:BQ$25))+$AI$20-$BQ$27</f>
        <v>-6.5780332400509494</v>
      </c>
      <c r="Q946" s="27" cm="1">
        <f t="array" ref="Q946">SUMPRODUCT(J946:O946,TRANSPOSE(EX$20:EX$25))+$AI$20-$EX$27</f>
        <v>-5.6820158156893186</v>
      </c>
      <c r="R946" s="9">
        <f>I946-Results!$E$5*H946</f>
        <v>-0.75459497418395927</v>
      </c>
      <c r="S946" s="9" cm="1">
        <f t="array" ref="S946">SUMPRODUCT(J946:O946,TRANSPOSE(AW$28:AW$33))+$AI$20-$AH$26</f>
        <v>-8.7029561663763175</v>
      </c>
      <c r="T946" s="9">
        <f>SUMPRODUCT(J946:O946,Results!K$9:P$9)</f>
        <v>-0.51442773136209041</v>
      </c>
      <c r="U946" s="9">
        <f>SUMPRODUCT(J946:O946,Results!K$9:P$9)+$AI$20-$AH$31</f>
        <v>-2.0966564524352478</v>
      </c>
      <c r="V946" s="9">
        <f t="shared" si="206"/>
        <v>2.1111252645982717</v>
      </c>
      <c r="W946" s="9">
        <f t="shared" si="200"/>
        <v>1.2151078402366409</v>
      </c>
      <c r="X946" s="9">
        <f t="shared" si="201"/>
        <v>-3.7123130012687184</v>
      </c>
      <c r="Y946" s="9">
        <f t="shared" si="202"/>
        <v>4.2360481909236398</v>
      </c>
      <c r="Z946" s="9">
        <f t="shared" si="203"/>
        <v>-37.209131402542809</v>
      </c>
      <c r="AA946" s="9">
        <f t="shared" si="204"/>
        <v>-2.3702515230174299</v>
      </c>
      <c r="AC946" s="9">
        <v>1.125070697624011</v>
      </c>
      <c r="AD946" s="9">
        <v>1.125070697624011</v>
      </c>
      <c r="AE946" s="9">
        <f t="shared" si="205"/>
        <v>1.125070697624011</v>
      </c>
      <c r="AF946" s="9">
        <f t="shared" ca="1" si="199"/>
        <v>7.1125754967248156E-2</v>
      </c>
    </row>
    <row r="947" spans="1:32">
      <c r="A947" s="6">
        <v>-1.5697412045707957</v>
      </c>
      <c r="B947" s="6">
        <v>5.6776487287202846</v>
      </c>
      <c r="C947" s="6">
        <v>-7.0912434752142319</v>
      </c>
      <c r="D947" s="6">
        <v>4.1437819194182622E-2</v>
      </c>
      <c r="E947" s="6">
        <v>2.4039300995302746</v>
      </c>
      <c r="F947" s="6">
        <v>-0.76840350524411016</v>
      </c>
      <c r="G947" s="6">
        <v>0.2959821097835878</v>
      </c>
      <c r="H947" s="6">
        <v>-2.1050597093436205</v>
      </c>
      <c r="I947" s="40">
        <f>SUMPRODUCT(J947:O947,Results!B$12:G$12)+Results!$E$5*H947-AD947+AE947</f>
        <v>3.5113351459481201</v>
      </c>
      <c r="J947" s="9">
        <f>SUMPRODUCT($A947:$F947,Results!$B$15:$G$15)</f>
        <v>-21.843315267557809</v>
      </c>
      <c r="K947" s="9">
        <f>SUMPRODUCT($A947:$F947,Results!$B$16:$G$16)</f>
        <v>6.9130072161462675</v>
      </c>
      <c r="L947" s="9">
        <f>SUMPRODUCT($A947:$F947,Results!$B$17:$G$17)</f>
        <v>17.670377338175449</v>
      </c>
      <c r="M947" s="9">
        <f>SUMPRODUCT($A947:$F947,Results!$B$18:$G$18)</f>
        <v>19.635865349625465</v>
      </c>
      <c r="N947" s="9">
        <f>SUMPRODUCT($A947:$F947,Results!$B$19:$G$19)</f>
        <v>17.349030116773381</v>
      </c>
      <c r="O947" s="9">
        <f>SUMPRODUCT($A947:$F947,Results!$B$20:$G$20)</f>
        <v>14.108136302475934</v>
      </c>
      <c r="P947" s="9" cm="1">
        <f t="array" ref="P947">SUMPRODUCT(J947:O947,TRANSPOSE(BQ$20:BQ$25))+$AI$20-$BQ$27</f>
        <v>3.7739114912429912</v>
      </c>
      <c r="Q947" s="27" cm="1">
        <f t="array" ref="Q947">SUMPRODUCT(J947:O947,TRANSPOSE(EX$20:EX$25))+$AI$20-$EX$27</f>
        <v>14.504416743033275</v>
      </c>
      <c r="R947" s="9">
        <f>I947-Results!$E$5*H947</f>
        <v>16.141693402009842</v>
      </c>
      <c r="S947" s="9" cm="1">
        <f t="array" ref="S947">SUMPRODUCT(J947:O947,TRANSPOSE(AW$28:AW$33))+$AI$20-$AH$26</f>
        <v>-27.482182220848781</v>
      </c>
      <c r="T947" s="9">
        <f>SUMPRODUCT(J947:O947,Results!K$9:P$9)</f>
        <v>17.062592842122719</v>
      </c>
      <c r="U947" s="9">
        <f>SUMPRODUCT(J947:O947,Results!K$9:P$9)+$AI$20-$AH$31</f>
        <v>15.480364121049561</v>
      </c>
      <c r="V947" s="9">
        <f t="shared" si="206"/>
        <v>-0.26257634529487106</v>
      </c>
      <c r="W947" s="9">
        <f t="shared" si="200"/>
        <v>-10.993081597085155</v>
      </c>
      <c r="X947" s="9">
        <f t="shared" si="201"/>
        <v>-12.630358256061722</v>
      </c>
      <c r="Y947" s="9">
        <f t="shared" si="202"/>
        <v>30.993517366796901</v>
      </c>
      <c r="Z947" s="9">
        <f t="shared" si="203"/>
        <v>-29.230888281142011</v>
      </c>
      <c r="AA947" s="9">
        <f t="shared" si="204"/>
        <v>-11.969028975101441</v>
      </c>
      <c r="AC947" s="9">
        <v>-11.067054688198514</v>
      </c>
      <c r="AD947" s="9">
        <v>-11.067054688198514</v>
      </c>
      <c r="AE947" s="9">
        <f t="shared" si="205"/>
        <v>-11.067054688198514</v>
      </c>
      <c r="AF947" s="9">
        <f t="shared" ca="1" si="199"/>
        <v>0.56334913291565514</v>
      </c>
    </row>
    <row r="948" spans="1:32">
      <c r="A948" s="6">
        <v>1.6340635108310415</v>
      </c>
      <c r="B948" s="6">
        <v>5.527312988130693</v>
      </c>
      <c r="C948" s="6">
        <v>1.7324669704122282</v>
      </c>
      <c r="D948" s="6">
        <v>7.9559038599958773</v>
      </c>
      <c r="E948" s="6">
        <v>1.2375132265057227</v>
      </c>
      <c r="F948" s="6">
        <v>2.980352090590674</v>
      </c>
      <c r="G948" s="6">
        <v>7.5377628445451101</v>
      </c>
      <c r="H948" s="6">
        <v>5.1367210254179021</v>
      </c>
      <c r="I948" s="40">
        <f>SUMPRODUCT(J948:O948,Results!B$12:G$12)+Results!$E$5*H948-AD948+AE948</f>
        <v>52.756502539661433</v>
      </c>
      <c r="J948" s="9">
        <f>SUMPRODUCT($A948:$F948,Results!$B$15:$G$15)</f>
        <v>-2.9717430836880343</v>
      </c>
      <c r="K948" s="9">
        <f>SUMPRODUCT($A948:$F948,Results!$B$16:$G$16)</f>
        <v>-13.878572027275879</v>
      </c>
      <c r="L948" s="9">
        <f>SUMPRODUCT($A948:$F948,Results!$B$17:$G$17)</f>
        <v>16.886269239061814</v>
      </c>
      <c r="M948" s="9">
        <f>SUMPRODUCT($A948:$F948,Results!$B$18:$G$18)</f>
        <v>10.596759631614509</v>
      </c>
      <c r="N948" s="9">
        <f>SUMPRODUCT($A948:$F948,Results!$B$19:$G$19)</f>
        <v>-13.137580652393904</v>
      </c>
      <c r="O948" s="9">
        <f>SUMPRODUCT($A948:$F948,Results!$B$20:$G$20)</f>
        <v>25.190014018428958</v>
      </c>
      <c r="P948" s="9" cm="1">
        <f t="array" ref="P948">SUMPRODUCT(J948:O948,TRANSPOSE(BQ$20:BQ$25))+$AI$20-$BQ$27</f>
        <v>23.704666561473708</v>
      </c>
      <c r="Q948" s="27" cm="1">
        <f t="array" ref="Q948">SUMPRODUCT(J948:O948,TRANSPOSE(EX$20:EX$25))+$AI$20-$EX$27</f>
        <v>22.016245876612174</v>
      </c>
      <c r="R948" s="9">
        <f>I948-Results!$E$5*H948</f>
        <v>21.936176387154021</v>
      </c>
      <c r="S948" s="9" cm="1">
        <f t="array" ref="S948">SUMPRODUCT(J948:O948,TRANSPOSE(AW$28:AW$33))+$AI$20-$AH$26</f>
        <v>19.028256489297718</v>
      </c>
      <c r="T948" s="9">
        <f>SUMPRODUCT(J948:O948,Results!K$9:P$9)</f>
        <v>23.202071613772254</v>
      </c>
      <c r="U948" s="9">
        <f>SUMPRODUCT(J948:O948,Results!K$9:P$9)+$AI$20-$AH$31</f>
        <v>21.619842892699097</v>
      </c>
      <c r="V948" s="9">
        <f t="shared" si="206"/>
        <v>29.051835978187725</v>
      </c>
      <c r="W948" s="9">
        <f t="shared" si="200"/>
        <v>30.740256663049259</v>
      </c>
      <c r="X948" s="9">
        <f t="shared" si="201"/>
        <v>30.820326152507413</v>
      </c>
      <c r="Y948" s="9">
        <f t="shared" si="202"/>
        <v>33.728246050363715</v>
      </c>
      <c r="Z948" s="9">
        <f t="shared" si="203"/>
        <v>20.014279112571302</v>
      </c>
      <c r="AA948" s="9">
        <f t="shared" si="204"/>
        <v>31.136659646962336</v>
      </c>
      <c r="AC948" s="9">
        <v>30.747774501353661</v>
      </c>
      <c r="AD948" s="9">
        <v>30.747774501353661</v>
      </c>
      <c r="AE948" s="9">
        <f t="shared" si="205"/>
        <v>30.747774501353661</v>
      </c>
      <c r="AF948" s="9">
        <f t="shared" ca="1" si="199"/>
        <v>0.21616753597360838</v>
      </c>
    </row>
    <row r="949" spans="1:32">
      <c r="A949" s="6">
        <v>6.5891661178867391</v>
      </c>
      <c r="B949" s="6">
        <v>1.0657637731175731</v>
      </c>
      <c r="C949" s="6">
        <v>5.5375296490097474</v>
      </c>
      <c r="D949" s="6">
        <v>1.1068573692622447E-2</v>
      </c>
      <c r="E949" s="6">
        <v>5.1434150776500562</v>
      </c>
      <c r="F949" s="6">
        <v>9.2505042754392459</v>
      </c>
      <c r="G949" s="6">
        <v>3.2054786458045159</v>
      </c>
      <c r="H949" s="6">
        <v>0.80443682667730743</v>
      </c>
      <c r="I949" s="40">
        <f>SUMPRODUCT(J949:O949,Results!B$12:G$12)+Results!$E$5*H949-AD949+AE949</f>
        <v>61.277431367983972</v>
      </c>
      <c r="J949" s="9">
        <f>SUMPRODUCT($A949:$F949,Results!$B$15:$G$15)</f>
        <v>51.012272176288008</v>
      </c>
      <c r="K949" s="9">
        <f>SUMPRODUCT($A949:$F949,Results!$B$16:$G$16)</f>
        <v>-22.088249271236833</v>
      </c>
      <c r="L949" s="9">
        <f>SUMPRODUCT($A949:$F949,Results!$B$17:$G$17)</f>
        <v>14.872482899454221</v>
      </c>
      <c r="M949" s="9">
        <f>SUMPRODUCT($A949:$F949,Results!$B$18:$G$18)</f>
        <v>-12.822469170640183</v>
      </c>
      <c r="N949" s="9">
        <f>SUMPRODUCT($A949:$F949,Results!$B$19:$G$19)</f>
        <v>-24.304607055829045</v>
      </c>
      <c r="O949" s="9">
        <f>SUMPRODUCT($A949:$F949,Results!$B$20:$G$20)</f>
        <v>4.4444884351008955</v>
      </c>
      <c r="P949" s="9" cm="1">
        <f t="array" ref="P949">SUMPRODUCT(J949:O949,TRANSPOSE(BQ$20:BQ$25))+$AI$20-$BQ$27</f>
        <v>70.625745209472143</v>
      </c>
      <c r="Q949" s="27" cm="1">
        <f t="array" ref="Q949">SUMPRODUCT(J949:O949,TRANSPOSE(EX$20:EX$25))+$AI$20-$EX$27</f>
        <v>59.241122434310341</v>
      </c>
      <c r="R949" s="9">
        <f>I949-Results!$E$5*H949</f>
        <v>56.45081040792013</v>
      </c>
      <c r="S949" s="9" cm="1">
        <f t="array" ref="S949">SUMPRODUCT(J949:O949,TRANSPOSE(AW$28:AW$33))+$AI$20-$AH$26</f>
        <v>72.169117637559694</v>
      </c>
      <c r="T949" s="9">
        <f>SUMPRODUCT(J949:O949,Results!K$9:P$9)</f>
        <v>60.882284441013503</v>
      </c>
      <c r="U949" s="9">
        <f>SUMPRODUCT(J949:O949,Results!K$9:P$9)+$AI$20-$AH$31</f>
        <v>59.300055719940346</v>
      </c>
      <c r="V949" s="9">
        <f t="shared" si="206"/>
        <v>-9.3483138414881708</v>
      </c>
      <c r="W949" s="9">
        <f t="shared" si="200"/>
        <v>2.0363089336736309</v>
      </c>
      <c r="X949" s="9">
        <f t="shared" si="201"/>
        <v>4.8266209600638419</v>
      </c>
      <c r="Y949" s="9">
        <f t="shared" si="202"/>
        <v>-10.891686269575722</v>
      </c>
      <c r="Z949" s="9">
        <f t="shared" si="203"/>
        <v>28.535207940893841</v>
      </c>
      <c r="AA949" s="9">
        <f t="shared" si="204"/>
        <v>1.9773756480436262</v>
      </c>
      <c r="AC949" s="9">
        <v>2.1371233306852631</v>
      </c>
      <c r="AD949" s="9">
        <v>2.1371233306852631</v>
      </c>
      <c r="AE949" s="9">
        <f t="shared" si="205"/>
        <v>2.1371233306852631</v>
      </c>
      <c r="AF949" s="9">
        <f t="shared" ca="1" si="199"/>
        <v>0.2050849650567923</v>
      </c>
    </row>
    <row r="950" spans="1:32">
      <c r="A950" s="6">
        <v>4.1751397007362874</v>
      </c>
      <c r="B950" s="6">
        <v>0.40794797658721077</v>
      </c>
      <c r="C950" s="6">
        <v>0.59960489694033969</v>
      </c>
      <c r="D950" s="6">
        <v>-0.19721788475940175</v>
      </c>
      <c r="E950" s="6">
        <v>3.8169086660802822</v>
      </c>
      <c r="F950" s="6">
        <v>2.4635966450848041</v>
      </c>
      <c r="G950" s="6">
        <v>3.8962810165531936</v>
      </c>
      <c r="H950" s="6">
        <v>1.4952391974259851</v>
      </c>
      <c r="I950" s="40">
        <f>SUMPRODUCT(J950:O950,Results!B$12:G$12)+Results!$E$5*H950-AD950+AE950</f>
        <v>59.259505428616706</v>
      </c>
      <c r="J950" s="9">
        <f>SUMPRODUCT($A950:$F950,Results!$B$15:$G$15)</f>
        <v>29.554997495223297</v>
      </c>
      <c r="K950" s="9">
        <f>SUMPRODUCT($A950:$F950,Results!$B$16:$G$16)</f>
        <v>-10.858255024126635</v>
      </c>
      <c r="L950" s="9">
        <f>SUMPRODUCT($A950:$F950,Results!$B$17:$G$17)</f>
        <v>6.736056030597414</v>
      </c>
      <c r="M950" s="9">
        <f>SUMPRODUCT($A950:$F950,Results!$B$18:$G$18)</f>
        <v>-5.1841677483157333</v>
      </c>
      <c r="N950" s="9">
        <f>SUMPRODUCT($A950:$F950,Results!$B$19:$G$19)</f>
        <v>-8.0236631973766226</v>
      </c>
      <c r="O950" s="9">
        <f>SUMPRODUCT($A950:$F950,Results!$B$20:$G$20)</f>
        <v>9.7435695479956337</v>
      </c>
      <c r="P950" s="9" cm="1">
        <f t="array" ref="P950">SUMPRODUCT(J950:O950,TRANSPOSE(BQ$20:BQ$25))+$AI$20-$BQ$27</f>
        <v>46.321903641061404</v>
      </c>
      <c r="Q950" s="27" cm="1">
        <f t="array" ref="Q950">SUMPRODUCT(J950:O950,TRANSPOSE(EX$20:EX$25))+$AI$20-$EX$27</f>
        <v>50.718284572536845</v>
      </c>
      <c r="R950" s="9">
        <f>I950-Results!$E$5*H950</f>
        <v>50.288070244060791</v>
      </c>
      <c r="S950" s="9" cm="1">
        <f t="array" ref="S950">SUMPRODUCT(J950:O950,TRANSPOSE(AW$28:AW$33))+$AI$20-$AH$26</f>
        <v>35.428946206426801</v>
      </c>
      <c r="T950" s="9">
        <f>SUMPRODUCT(J950:O950,Results!K$9:P$9)</f>
        <v>52.500702132158132</v>
      </c>
      <c r="U950" s="9">
        <f>SUMPRODUCT(J950:O950,Results!K$9:P$9)+$AI$20-$AH$31</f>
        <v>50.918473411084975</v>
      </c>
      <c r="V950" s="9">
        <f t="shared" si="206"/>
        <v>12.937601787555302</v>
      </c>
      <c r="W950" s="9">
        <f t="shared" si="200"/>
        <v>8.5412208560798604</v>
      </c>
      <c r="X950" s="9">
        <f t="shared" si="201"/>
        <v>8.971435184555915</v>
      </c>
      <c r="Y950" s="9">
        <f t="shared" si="202"/>
        <v>23.830559222189905</v>
      </c>
      <c r="Z950" s="9">
        <f t="shared" si="203"/>
        <v>26.517282001526574</v>
      </c>
      <c r="AA950" s="9">
        <f t="shared" si="204"/>
        <v>8.341032017531731</v>
      </c>
      <c r="AC950" s="9">
        <v>8.5342784371692346</v>
      </c>
      <c r="AD950" s="9">
        <v>8.5342784371692346</v>
      </c>
      <c r="AE950" s="9">
        <f t="shared" si="205"/>
        <v>8.5342784371692346</v>
      </c>
      <c r="AF950" s="9">
        <f t="shared" ca="1" si="199"/>
        <v>0.17604570588138591</v>
      </c>
    </row>
    <row r="951" spans="1:32">
      <c r="A951" s="6">
        <v>-0.24412541345732783</v>
      </c>
      <c r="B951" s="6">
        <v>-0.50354675944167582</v>
      </c>
      <c r="C951" s="6">
        <v>2.0547611441611484</v>
      </c>
      <c r="D951" s="6">
        <v>1.6838192571249961</v>
      </c>
      <c r="E951" s="6">
        <v>4.0374374755036264</v>
      </c>
      <c r="F951" s="6">
        <v>6.4746263505217545</v>
      </c>
      <c r="G951" s="6">
        <v>1.7058619213997765</v>
      </c>
      <c r="H951" s="6">
        <v>-0.69517989772743194</v>
      </c>
      <c r="I951" s="40">
        <f>SUMPRODUCT(J951:O951,Results!B$12:G$12)+Results!$E$5*H951-AD951+AE951</f>
        <v>34.4504384112469</v>
      </c>
      <c r="J951" s="9">
        <f>SUMPRODUCT($A951:$F951,Results!$B$15:$G$15)</f>
        <v>19.343626857314884</v>
      </c>
      <c r="K951" s="9">
        <f>SUMPRODUCT($A951:$F951,Results!$B$16:$G$16)</f>
        <v>2.616355891746486</v>
      </c>
      <c r="L951" s="9">
        <f>SUMPRODUCT($A951:$F951,Results!$B$17:$G$17)</f>
        <v>22.03533689045566</v>
      </c>
      <c r="M951" s="9">
        <f>SUMPRODUCT($A951:$F951,Results!$B$18:$G$18)</f>
        <v>-3.2533483923757407</v>
      </c>
      <c r="N951" s="9">
        <f>SUMPRODUCT($A951:$F951,Results!$B$19:$G$19)</f>
        <v>-16.871032757728969</v>
      </c>
      <c r="O951" s="9">
        <f>SUMPRODUCT($A951:$F951,Results!$B$20:$G$20)</f>
        <v>-7.9918162542277926</v>
      </c>
      <c r="P951" s="9" cm="1">
        <f t="array" ref="P951">SUMPRODUCT(J951:O951,TRANSPOSE(BQ$20:BQ$25))+$AI$20-$BQ$27</f>
        <v>45.147814494997199</v>
      </c>
      <c r="Q951" s="27" cm="1">
        <f t="array" ref="Q951">SUMPRODUCT(J951:O951,TRANSPOSE(EX$20:EX$25))+$AI$20-$EX$27</f>
        <v>41.467198350758366</v>
      </c>
      <c r="R951" s="9">
        <f>I951-Results!$E$5*H951</f>
        <v>38.621517797611489</v>
      </c>
      <c r="S951" s="9" cm="1">
        <f t="array" ref="S951">SUMPRODUCT(J951:O951,TRANSPOSE(AW$28:AW$33))+$AI$20-$AH$26</f>
        <v>37.883139498443569</v>
      </c>
      <c r="T951" s="9">
        <f>SUMPRODUCT(J951:O951,Results!K$9:P$9)</f>
        <v>41.772348299774976</v>
      </c>
      <c r="U951" s="9">
        <f>SUMPRODUCT(J951:O951,Results!K$9:P$9)+$AI$20-$AH$31</f>
        <v>40.190119578701825</v>
      </c>
      <c r="V951" s="9">
        <f t="shared" si="206"/>
        <v>-10.697376083750299</v>
      </c>
      <c r="W951" s="9">
        <f t="shared" si="200"/>
        <v>-7.0167599395114664</v>
      </c>
      <c r="X951" s="9">
        <f t="shared" si="201"/>
        <v>-4.171079386364589</v>
      </c>
      <c r="Y951" s="9">
        <f t="shared" si="202"/>
        <v>-3.4327010871966692</v>
      </c>
      <c r="Z951" s="9">
        <f t="shared" si="203"/>
        <v>1.7082149841567684</v>
      </c>
      <c r="AA951" s="9">
        <f t="shared" si="204"/>
        <v>-5.7396811674549255</v>
      </c>
      <c r="AC951" s="9">
        <v>-6.9616139083389541</v>
      </c>
      <c r="AD951" s="9">
        <v>-6.9616139083389541</v>
      </c>
      <c r="AE951" s="9">
        <f t="shared" si="205"/>
        <v>-6.9616139083389541</v>
      </c>
      <c r="AF951" s="9">
        <f t="shared" ca="1" si="199"/>
        <v>0.17743764299664688</v>
      </c>
    </row>
    <row r="952" spans="1:32">
      <c r="A952" s="6">
        <v>-0.49004652248802866</v>
      </c>
      <c r="B952" s="6">
        <v>-1.869507555822709</v>
      </c>
      <c r="C952" s="6">
        <v>-2.8356322780123886</v>
      </c>
      <c r="D952" s="6">
        <v>11.75433653419384</v>
      </c>
      <c r="E952" s="6">
        <v>8.1260253602385824</v>
      </c>
      <c r="F952" s="6">
        <v>-0.62839114532772045</v>
      </c>
      <c r="G952" s="6">
        <v>2.5207175966494377</v>
      </c>
      <c r="H952" s="6">
        <v>0.11967577752222924</v>
      </c>
      <c r="I952" s="40">
        <f>SUMPRODUCT(J952:O952,Results!B$12:G$12)+Results!$E$5*H952-AD952+AE952</f>
        <v>132.21814932006157</v>
      </c>
      <c r="J952" s="9">
        <f>SUMPRODUCT($A952:$F952,Results!$B$15:$G$15)</f>
        <v>22.245760817092211</v>
      </c>
      <c r="K952" s="9">
        <f>SUMPRODUCT($A952:$F952,Results!$B$16:$G$16)</f>
        <v>9.0020554022713988</v>
      </c>
      <c r="L952" s="9">
        <f>SUMPRODUCT($A952:$F952,Results!$B$17:$G$17)</f>
        <v>33.321258744026174</v>
      </c>
      <c r="M952" s="9">
        <f>SUMPRODUCT($A952:$F952,Results!$B$18:$G$18)</f>
        <v>6.9269506872932407</v>
      </c>
      <c r="N952" s="9">
        <f>SUMPRODUCT($A952:$F952,Results!$B$19:$G$19)</f>
        <v>-22.789692395061703</v>
      </c>
      <c r="O952" s="9">
        <f>SUMPRODUCT($A952:$F952,Results!$B$20:$G$20)</f>
        <v>25.625594338237683</v>
      </c>
      <c r="P952" s="9" cm="1">
        <f t="array" ref="P952">SUMPRODUCT(J952:O952,TRANSPOSE(BQ$20:BQ$25))+$AI$20-$BQ$27</f>
        <v>104.29661804842081</v>
      </c>
      <c r="Q952" s="27" cm="1">
        <f t="array" ref="Q952">SUMPRODUCT(J952:O952,TRANSPOSE(EX$20:EX$25))+$AI$20-$EX$27</f>
        <v>133.74134155493959</v>
      </c>
      <c r="R952" s="9">
        <f>I952-Results!$E$5*H952</f>
        <v>131.5000946549282</v>
      </c>
      <c r="S952" s="9" cm="1">
        <f t="array" ref="S952">SUMPRODUCT(J952:O952,TRANSPOSE(AW$28:AW$33))+$AI$20-$AH$26</f>
        <v>59.63211512685875</v>
      </c>
      <c r="T952" s="9">
        <f>SUMPRODUCT(J952:O952,Results!K$9:P$9)</f>
        <v>134.41125881840185</v>
      </c>
      <c r="U952" s="9">
        <f>SUMPRODUCT(J952:O952,Results!K$9:P$9)+$AI$20-$AH$31</f>
        <v>132.82903009732868</v>
      </c>
      <c r="V952" s="9">
        <f t="shared" si="206"/>
        <v>27.92153127164076</v>
      </c>
      <c r="W952" s="9">
        <f t="shared" si="200"/>
        <v>-1.5231922348780245</v>
      </c>
      <c r="X952" s="9">
        <f t="shared" si="201"/>
        <v>0.71805466513336569</v>
      </c>
      <c r="Y952" s="9">
        <f t="shared" si="202"/>
        <v>72.586034193202821</v>
      </c>
      <c r="Z952" s="9">
        <f t="shared" si="203"/>
        <v>99.475925892971446</v>
      </c>
      <c r="AA952" s="9">
        <f t="shared" si="204"/>
        <v>-0.61088077726711276</v>
      </c>
      <c r="AC952" s="9">
        <v>-1.6404686217377389</v>
      </c>
      <c r="AD952" s="9">
        <v>-1.6404686217377389</v>
      </c>
      <c r="AE952" s="9">
        <f t="shared" si="205"/>
        <v>-1.6404686217377389</v>
      </c>
      <c r="AF952" s="9">
        <f t="shared" ca="1" si="199"/>
        <v>0.83759771693703766</v>
      </c>
    </row>
    <row r="953" spans="1:32">
      <c r="A953" s="6">
        <v>0.49259659164163117</v>
      </c>
      <c r="B953" s="6">
        <v>6.7089882280462971</v>
      </c>
      <c r="C953" s="6">
        <v>1.0260916035731462</v>
      </c>
      <c r="D953" s="6">
        <v>1.4437939221022222</v>
      </c>
      <c r="E953" s="6">
        <v>1.7796338366557165</v>
      </c>
      <c r="F953" s="6">
        <v>3.4104729362153114</v>
      </c>
      <c r="G953" s="6">
        <v>10.065311828203397</v>
      </c>
      <c r="H953" s="6">
        <v>7.6642700090761888</v>
      </c>
      <c r="I953" s="40">
        <f>SUMPRODUCT(J953:O953,Results!B$12:G$12)+Results!$E$5*H953-AD953+AE953</f>
        <v>52.051626822011549</v>
      </c>
      <c r="J953" s="9">
        <f>SUMPRODUCT($A953:$F953,Results!$B$15:$G$15)</f>
        <v>-5.354456522070782</v>
      </c>
      <c r="K953" s="9">
        <f>SUMPRODUCT($A953:$F953,Results!$B$16:$G$16)</f>
        <v>-9.0282213072740447</v>
      </c>
      <c r="L953" s="9">
        <f>SUMPRODUCT($A953:$F953,Results!$B$17:$G$17)</f>
        <v>17.555435529229509</v>
      </c>
      <c r="M953" s="9">
        <f>SUMPRODUCT($A953:$F953,Results!$B$18:$G$18)</f>
        <v>6.6172989549821946</v>
      </c>
      <c r="N953" s="9">
        <f>SUMPRODUCT($A953:$F953,Results!$B$19:$G$19)</f>
        <v>-5.9043225511230579</v>
      </c>
      <c r="O953" s="9">
        <f>SUMPRODUCT($A953:$F953,Results!$B$20:$G$20)</f>
        <v>10.772657638613673</v>
      </c>
      <c r="P953" s="9" cm="1">
        <f t="array" ref="P953">SUMPRODUCT(J953:O953,TRANSPOSE(BQ$20:BQ$25))+$AI$20-$BQ$27</f>
        <v>11.121543707845326</v>
      </c>
      <c r="Q953" s="27" cm="1">
        <f t="array" ref="Q953">SUMPRODUCT(J953:O953,TRANSPOSE(EX$20:EX$25))+$AI$20-$EX$27</f>
        <v>5.326856540712825</v>
      </c>
      <c r="R953" s="9">
        <f>I953-Results!$E$5*H953</f>
        <v>6.0660067675544198</v>
      </c>
      <c r="S953" s="9" cm="1">
        <f t="array" ref="S953">SUMPRODUCT(J953:O953,TRANSPOSE(AW$28:AW$33))+$AI$20-$AH$26</f>
        <v>9.1998075373936388</v>
      </c>
      <c r="T953" s="9">
        <f>SUMPRODUCT(J953:O953,Results!K$9:P$9)</f>
        <v>7.7184707305555698</v>
      </c>
      <c r="U953" s="9">
        <f>SUMPRODUCT(J953:O953,Results!K$9:P$9)+$AI$20-$AH$31</f>
        <v>6.1362420094824159</v>
      </c>
      <c r="V953" s="9">
        <f t="shared" si="206"/>
        <v>40.930083114166223</v>
      </c>
      <c r="W953" s="9">
        <f t="shared" si="200"/>
        <v>46.724770281298724</v>
      </c>
      <c r="X953" s="9">
        <f t="shared" si="201"/>
        <v>45.985620054457129</v>
      </c>
      <c r="Y953" s="9">
        <f t="shared" si="202"/>
        <v>42.85181928461791</v>
      </c>
      <c r="Z953" s="9">
        <f t="shared" si="203"/>
        <v>19.309403394921418</v>
      </c>
      <c r="AA953" s="9">
        <f t="shared" si="204"/>
        <v>45.915384812529133</v>
      </c>
      <c r="AC953" s="9">
        <v>46.736614355827591</v>
      </c>
      <c r="AD953" s="9">
        <v>46.736614355827591</v>
      </c>
      <c r="AE953" s="9">
        <f t="shared" si="205"/>
        <v>46.736614355827591</v>
      </c>
      <c r="AF953" s="9">
        <f t="shared" ca="1" si="199"/>
        <v>0.91329731187429763</v>
      </c>
    </row>
    <row r="954" spans="1:32">
      <c r="A954" s="6">
        <v>5.7910656329379817</v>
      </c>
      <c r="B954" s="6">
        <v>1.7865750195976491</v>
      </c>
      <c r="C954" s="6">
        <v>8.7860135410506892</v>
      </c>
      <c r="D954" s="6">
        <v>5.5156221606564371</v>
      </c>
      <c r="E954" s="6">
        <v>4.0830911396809109</v>
      </c>
      <c r="F954" s="6">
        <v>-0.7412299392732854</v>
      </c>
      <c r="G954" s="6">
        <v>-0.28153772072967448</v>
      </c>
      <c r="H954" s="6">
        <v>-2.6825795398568828</v>
      </c>
      <c r="I954" s="40">
        <f>SUMPRODUCT(J954:O954,Results!B$12:G$12)+Results!$E$5*H954-AD954+AE954</f>
        <v>60.843743665239423</v>
      </c>
      <c r="J954" s="9">
        <f>SUMPRODUCT($A954:$F954,Results!$B$15:$G$15)</f>
        <v>43.789149248758484</v>
      </c>
      <c r="K954" s="9">
        <f>SUMPRODUCT($A954:$F954,Results!$B$16:$G$16)</f>
        <v>-27.716752730071914</v>
      </c>
      <c r="L954" s="9">
        <f>SUMPRODUCT($A954:$F954,Results!$B$17:$G$17)</f>
        <v>4.0222233281913224</v>
      </c>
      <c r="M954" s="9">
        <f>SUMPRODUCT($A954:$F954,Results!$B$18:$G$18)</f>
        <v>-20.23259812025503</v>
      </c>
      <c r="N954" s="9">
        <f>SUMPRODUCT($A954:$F954,Results!$B$19:$G$19)</f>
        <v>-39.066618322834955</v>
      </c>
      <c r="O954" s="9">
        <f>SUMPRODUCT($A954:$F954,Results!$B$20:$G$20)</f>
        <v>25.080980781933938</v>
      </c>
      <c r="P954" s="9" cm="1">
        <f t="array" ref="P954">SUMPRODUCT(J954:O954,TRANSPOSE(BQ$20:BQ$25))+$AI$20-$BQ$27</f>
        <v>69.02418266878621</v>
      </c>
      <c r="Q954" s="27" cm="1">
        <f t="array" ref="Q954">SUMPRODUCT(J954:O954,TRANSPOSE(EX$20:EX$25))+$AI$20-$EX$27</f>
        <v>75.664220422557861</v>
      </c>
      <c r="R954" s="9">
        <f>I954-Results!$E$5*H954</f>
        <v>76.939220904380718</v>
      </c>
      <c r="S954" s="9" cm="1">
        <f t="array" ref="S954">SUMPRODUCT(J954:O954,TRANSPOSE(AW$28:AW$33))+$AI$20-$AH$26</f>
        <v>83.33255240222438</v>
      </c>
      <c r="T954" s="9">
        <f>SUMPRODUCT(J954:O954,Results!K$9:P$9)</f>
        <v>78.319365311774263</v>
      </c>
      <c r="U954" s="9">
        <f>SUMPRODUCT(J954:O954,Results!K$9:P$9)+$AI$20-$AH$31</f>
        <v>76.737136590701112</v>
      </c>
      <c r="V954" s="9">
        <f t="shared" si="206"/>
        <v>-8.1804390035467875</v>
      </c>
      <c r="W954" s="9">
        <f t="shared" si="200"/>
        <v>-14.820476757318438</v>
      </c>
      <c r="X954" s="9">
        <f t="shared" si="201"/>
        <v>-16.095477239141296</v>
      </c>
      <c r="Y954" s="9">
        <f t="shared" si="202"/>
        <v>-22.488808736984957</v>
      </c>
      <c r="Z954" s="9">
        <f t="shared" si="203"/>
        <v>28.101520238149291</v>
      </c>
      <c r="AA954" s="9">
        <f t="shared" si="204"/>
        <v>-15.89339292546169</v>
      </c>
      <c r="AC954" s="9">
        <v>-14.877910074703472</v>
      </c>
      <c r="AD954" s="9">
        <v>-14.877910074703472</v>
      </c>
      <c r="AE954" s="9">
        <f t="shared" si="205"/>
        <v>-14.877910074703472</v>
      </c>
      <c r="AF954" s="9">
        <f t="shared" ca="1" si="199"/>
        <v>0.50484851489136184</v>
      </c>
    </row>
    <row r="955" spans="1:32">
      <c r="A955" s="6">
        <v>0.77531664742955553</v>
      </c>
      <c r="B955" s="6">
        <v>0.11982927703993533</v>
      </c>
      <c r="C955" s="6">
        <v>-0.24717833013427865</v>
      </c>
      <c r="D955" s="6">
        <v>2.9645396883793285</v>
      </c>
      <c r="E955" s="6">
        <v>-1.8590284642622361</v>
      </c>
      <c r="F955" s="6">
        <v>1.241736512701564</v>
      </c>
      <c r="G955" s="6">
        <v>2.9984837652360308</v>
      </c>
      <c r="H955" s="6">
        <v>0.59744194610882229</v>
      </c>
      <c r="I955" s="40">
        <f>SUMPRODUCT(J955:O955,Results!B$12:G$12)+Results!$E$5*H955-AD955+AE955</f>
        <v>-12.630586802668484</v>
      </c>
      <c r="J955" s="9">
        <f>SUMPRODUCT($A955:$F955,Results!$B$15:$G$15)</f>
        <v>-6.4165090041218491</v>
      </c>
      <c r="K955" s="9">
        <f>SUMPRODUCT($A955:$F955,Results!$B$16:$G$16)</f>
        <v>-3.9705563509858952</v>
      </c>
      <c r="L955" s="9">
        <f>SUMPRODUCT($A955:$F955,Results!$B$17:$G$17)</f>
        <v>-2.8863699924000357</v>
      </c>
      <c r="M955" s="9">
        <f>SUMPRODUCT($A955:$F955,Results!$B$18:$G$18)</f>
        <v>6.869651217495842</v>
      </c>
      <c r="N955" s="9">
        <f>SUMPRODUCT($A955:$F955,Results!$B$19:$G$19)</f>
        <v>2.8226820246705118</v>
      </c>
      <c r="O955" s="9">
        <f>SUMPRODUCT($A955:$F955,Results!$B$20:$G$20)</f>
        <v>6.507295198381569</v>
      </c>
      <c r="P955" s="9" cm="1">
        <f t="array" ref="P955">SUMPRODUCT(J955:O955,TRANSPOSE(BQ$20:BQ$25))+$AI$20-$BQ$27</f>
        <v>-14.869181947739047</v>
      </c>
      <c r="Q955" s="27" cm="1">
        <f t="array" ref="Q955">SUMPRODUCT(J955:O955,TRANSPOSE(EX$20:EX$25))+$AI$20-$EX$27</f>
        <v>-16.070084374390028</v>
      </c>
      <c r="R955" s="9">
        <f>I955-Results!$E$5*H955</f>
        <v>-16.215238479321417</v>
      </c>
      <c r="S955" s="9" cm="1">
        <f t="array" ref="S955">SUMPRODUCT(J955:O955,TRANSPOSE(AW$28:AW$33))+$AI$20-$AH$26</f>
        <v>-15.144379815085756</v>
      </c>
      <c r="T955" s="9">
        <f>SUMPRODUCT(J955:O955,Results!K$9:P$9)</f>
        <v>-16.631802997800385</v>
      </c>
      <c r="U955" s="9">
        <f>SUMPRODUCT(J955:O955,Results!K$9:P$9)+$AI$20-$AH$31</f>
        <v>-18.214031718873542</v>
      </c>
      <c r="V955" s="9">
        <f t="shared" si="206"/>
        <v>2.2385951450705637</v>
      </c>
      <c r="W955" s="9">
        <f t="shared" si="200"/>
        <v>3.4394975717215441</v>
      </c>
      <c r="X955" s="9">
        <f t="shared" si="201"/>
        <v>3.5846516766529337</v>
      </c>
      <c r="Y955" s="9">
        <f t="shared" si="202"/>
        <v>2.5137930124172723</v>
      </c>
      <c r="Z955" s="9">
        <f t="shared" si="203"/>
        <v>-45.372810229758613</v>
      </c>
      <c r="AA955" s="9">
        <f t="shared" si="204"/>
        <v>5.5834449162050586</v>
      </c>
      <c r="AC955" s="9">
        <v>3.4597892664396088</v>
      </c>
      <c r="AD955" s="9">
        <v>3.4597892664396088</v>
      </c>
      <c r="AE955" s="9">
        <f t="shared" si="205"/>
        <v>3.4597892664396088</v>
      </c>
      <c r="AF955" s="9">
        <f t="shared" ca="1" si="199"/>
        <v>0.46904275404607265</v>
      </c>
    </row>
    <row r="956" spans="1:32">
      <c r="A956" s="6">
        <v>3.5184669218988613</v>
      </c>
      <c r="B956" s="6">
        <v>1.3710954925280407</v>
      </c>
      <c r="C956" s="6">
        <v>2.3367918925636579</v>
      </c>
      <c r="D956" s="6">
        <v>4.0002681521790029</v>
      </c>
      <c r="E956" s="6">
        <v>0.38400020446282856</v>
      </c>
      <c r="F956" s="6">
        <v>-0.34841532284362742</v>
      </c>
      <c r="G956" s="6">
        <v>0.70907992766126537</v>
      </c>
      <c r="H956" s="6">
        <v>-1.6919618914659431</v>
      </c>
      <c r="I956" s="40">
        <f>SUMPRODUCT(J956:O956,Results!B$12:G$12)+Results!$E$5*H956-AD956+AE956</f>
        <v>11.951526310474911</v>
      </c>
      <c r="J956" s="9">
        <f>SUMPRODUCT($A956:$F956,Results!$B$15:$G$15)</f>
        <v>12.446118562165003</v>
      </c>
      <c r="K956" s="9">
        <f>SUMPRODUCT($A956:$F956,Results!$B$16:$G$16)</f>
        <v>-15.574374701011052</v>
      </c>
      <c r="L956" s="9">
        <f>SUMPRODUCT($A956:$F956,Results!$B$17:$G$17)</f>
        <v>-2.1878628900200376</v>
      </c>
      <c r="M956" s="9">
        <f>SUMPRODUCT($A956:$F956,Results!$B$18:$G$18)</f>
        <v>-1.6241502827872005</v>
      </c>
      <c r="N956" s="9">
        <f>SUMPRODUCT($A956:$F956,Results!$B$19:$G$19)</f>
        <v>-9.981071413778789</v>
      </c>
      <c r="O956" s="9">
        <f>SUMPRODUCT($A956:$F956,Results!$B$20:$G$20)</f>
        <v>19.244677742400381</v>
      </c>
      <c r="P956" s="9" cm="1">
        <f t="array" ref="P956">SUMPRODUCT(J956:O956,TRANSPOSE(BQ$20:BQ$25))+$AI$20-$BQ$27</f>
        <v>17.229495085122501</v>
      </c>
      <c r="Q956" s="27" cm="1">
        <f t="array" ref="Q956">SUMPRODUCT(J956:O956,TRANSPOSE(EX$20:EX$25))+$AI$20-$EX$27</f>
        <v>21.190023712190225</v>
      </c>
      <c r="R956" s="9">
        <f>I956-Results!$E$5*H956</f>
        <v>22.10329765927057</v>
      </c>
      <c r="S956" s="9" cm="1">
        <f t="array" ref="S956">SUMPRODUCT(J956:O956,TRANSPOSE(AW$28:AW$33))+$AI$20-$AH$26</f>
        <v>19.368196659902232</v>
      </c>
      <c r="T956" s="9">
        <f>SUMPRODUCT(J956:O956,Results!K$9:P$9)</f>
        <v>22.195803915278496</v>
      </c>
      <c r="U956" s="9">
        <f>SUMPRODUCT(J956:O956,Results!K$9:P$9)+$AI$20-$AH$31</f>
        <v>20.613575194205339</v>
      </c>
      <c r="V956" s="9">
        <f t="shared" si="206"/>
        <v>-5.2779687746475901</v>
      </c>
      <c r="W956" s="9">
        <f t="shared" si="200"/>
        <v>-9.2384974017153141</v>
      </c>
      <c r="X956" s="9">
        <f t="shared" si="201"/>
        <v>-10.151771348795659</v>
      </c>
      <c r="Y956" s="9">
        <f t="shared" si="202"/>
        <v>-7.4166703494273207</v>
      </c>
      <c r="Z956" s="9">
        <f t="shared" si="203"/>
        <v>-20.79069711661522</v>
      </c>
      <c r="AA956" s="9">
        <f t="shared" si="204"/>
        <v>-8.6620488837304279</v>
      </c>
      <c r="AC956" s="9">
        <v>-9.2631749981572327</v>
      </c>
      <c r="AD956" s="9">
        <v>-9.2631749981572327</v>
      </c>
      <c r="AE956" s="9">
        <f t="shared" si="205"/>
        <v>-9.2631749981572327</v>
      </c>
      <c r="AF956" s="9">
        <f t="shared" ca="1" si="199"/>
        <v>0.49895118098715707</v>
      </c>
    </row>
    <row r="957" spans="1:32">
      <c r="A957" s="6">
        <v>1.659781053585168</v>
      </c>
      <c r="B957" s="6">
        <v>0.25327300668373959</v>
      </c>
      <c r="C957" s="6">
        <v>3.3118265720657774</v>
      </c>
      <c r="D957" s="6">
        <v>5.6235098715590661</v>
      </c>
      <c r="E957" s="6">
        <v>2.1552936481909262</v>
      </c>
      <c r="F957" s="6">
        <v>0.4186195320775235</v>
      </c>
      <c r="G957" s="6">
        <v>-0.14408650796722197</v>
      </c>
      <c r="H957" s="6">
        <v>-2.5451283270944303</v>
      </c>
      <c r="I957" s="40">
        <f>SUMPRODUCT(J957:O957,Results!B$12:G$12)+Results!$E$5*H957-AD957+AE957</f>
        <v>27.862198502204066</v>
      </c>
      <c r="J957" s="9">
        <f>SUMPRODUCT($A957:$F957,Results!$B$15:$G$15)</f>
        <v>16.256148438194064</v>
      </c>
      <c r="K957" s="9">
        <f>SUMPRODUCT($A957:$F957,Results!$B$16:$G$16)</f>
        <v>-8.6872185299721139</v>
      </c>
      <c r="L957" s="9">
        <f>SUMPRODUCT($A957:$F957,Results!$B$17:$G$17)</f>
        <v>7.8822400724207125</v>
      </c>
      <c r="M957" s="9">
        <f>SUMPRODUCT($A957:$F957,Results!$B$18:$G$18)</f>
        <v>-4.3328551126691304</v>
      </c>
      <c r="N957" s="9">
        <f>SUMPRODUCT($A957:$F957,Results!$B$19:$G$19)</f>
        <v>-19.971315187507848</v>
      </c>
      <c r="O957" s="9">
        <f>SUMPRODUCT($A957:$F957,Results!$B$20:$G$20)</f>
        <v>13.668768753522631</v>
      </c>
      <c r="P957" s="9" cm="1">
        <f t="array" ref="P957">SUMPRODUCT(J957:O957,TRANSPOSE(BQ$20:BQ$25))+$AI$20-$BQ$27</f>
        <v>37.117703380657041</v>
      </c>
      <c r="Q957" s="27" cm="1">
        <f t="array" ref="Q957">SUMPRODUCT(J957:O957,TRANSPOSE(EX$20:EX$25))+$AI$20-$EX$27</f>
        <v>43.287576698792734</v>
      </c>
      <c r="R957" s="9">
        <f>I957-Results!$E$5*H957</f>
        <v>43.132968464770649</v>
      </c>
      <c r="S957" s="9" cm="1">
        <f t="array" ref="S957">SUMPRODUCT(J957:O957,TRANSPOSE(AW$28:AW$33))+$AI$20-$AH$26</f>
        <v>36.83007626757788</v>
      </c>
      <c r="T957" s="9">
        <f>SUMPRODUCT(J957:O957,Results!K$9:P$9)</f>
        <v>44.017670773822303</v>
      </c>
      <c r="U957" s="9">
        <f>SUMPRODUCT(J957:O957,Results!K$9:P$9)+$AI$20-$AH$31</f>
        <v>42.435442052749153</v>
      </c>
      <c r="V957" s="9">
        <f t="shared" si="206"/>
        <v>-9.2555048784529745</v>
      </c>
      <c r="W957" s="9">
        <f t="shared" si="200"/>
        <v>-15.425378196588667</v>
      </c>
      <c r="X957" s="9">
        <f t="shared" si="201"/>
        <v>-15.270769962566582</v>
      </c>
      <c r="Y957" s="9">
        <f t="shared" si="202"/>
        <v>-8.9678777653738138</v>
      </c>
      <c r="Z957" s="9">
        <f t="shared" si="203"/>
        <v>-4.8800249248860652</v>
      </c>
      <c r="AA957" s="9">
        <f t="shared" si="204"/>
        <v>-14.573243550545087</v>
      </c>
      <c r="AC957" s="9">
        <v>-15.454270905970063</v>
      </c>
      <c r="AD957" s="9">
        <v>-15.454270905970063</v>
      </c>
      <c r="AE957" s="9">
        <f t="shared" si="205"/>
        <v>-15.454270905970063</v>
      </c>
      <c r="AF957" s="9">
        <f t="shared" ca="1" si="199"/>
        <v>0.68753496683494975</v>
      </c>
    </row>
    <row r="958" spans="1:32">
      <c r="A958" s="6">
        <v>1.3419939248565262</v>
      </c>
      <c r="B958" s="6">
        <v>7.5869652195257959</v>
      </c>
      <c r="C958" s="6">
        <v>6.2451044842069416</v>
      </c>
      <c r="D958" s="6">
        <v>1.1570353236187374</v>
      </c>
      <c r="E958" s="6">
        <v>6.0092502274949622</v>
      </c>
      <c r="F958" s="6">
        <v>-0.75714244397338326</v>
      </c>
      <c r="G958" s="6">
        <v>-6.2734879921146708E-2</v>
      </c>
      <c r="H958" s="6">
        <v>-2.4637766990483554</v>
      </c>
      <c r="I958" s="40">
        <f>SUMPRODUCT(J958:O958,Results!B$12:G$12)+Results!$E$5*H958-AD958+AE958</f>
        <v>52.135205817089158</v>
      </c>
      <c r="J958" s="9">
        <f>SUMPRODUCT($A958:$F958,Results!$B$15:$G$15)</f>
        <v>20.20585226234029</v>
      </c>
      <c r="K958" s="9">
        <f>SUMPRODUCT($A958:$F958,Results!$B$16:$G$16)</f>
        <v>-15.984620249417091</v>
      </c>
      <c r="L958" s="9">
        <f>SUMPRODUCT($A958:$F958,Results!$B$17:$G$17)</f>
        <v>22.414342699938935</v>
      </c>
      <c r="M958" s="9">
        <f>SUMPRODUCT($A958:$F958,Results!$B$18:$G$18)</f>
        <v>-13.736490863203951</v>
      </c>
      <c r="N958" s="9">
        <f>SUMPRODUCT($A958:$F958,Results!$B$19:$G$19)</f>
        <v>-31.753571365078482</v>
      </c>
      <c r="O958" s="9">
        <f>SUMPRODUCT($A958:$F958,Results!$B$20:$G$20)</f>
        <v>16.182641562875158</v>
      </c>
      <c r="P958" s="9" cm="1">
        <f t="array" ref="P958">SUMPRODUCT(J958:O958,TRANSPOSE(BQ$20:BQ$25))+$AI$20-$BQ$27</f>
        <v>59.058073383454861</v>
      </c>
      <c r="Q958" s="27" cm="1">
        <f t="array" ref="Q958">SUMPRODUCT(J958:O958,TRANSPOSE(EX$20:EX$25))+$AI$20-$EX$27</f>
        <v>64.062555758745958</v>
      </c>
      <c r="R958" s="9">
        <f>I958-Results!$E$5*H958</f>
        <v>66.917866011379289</v>
      </c>
      <c r="S958" s="9" cm="1">
        <f t="array" ref="S958">SUMPRODUCT(J958:O958,TRANSPOSE(AW$28:AW$33))+$AI$20-$AH$26</f>
        <v>66.570624314852566</v>
      </c>
      <c r="T958" s="9">
        <f>SUMPRODUCT(J958:O958,Results!K$9:P$9)</f>
        <v>69.122861887438575</v>
      </c>
      <c r="U958" s="9">
        <f>SUMPRODUCT(J958:O958,Results!K$9:P$9)+$AI$20-$AH$31</f>
        <v>67.54063316636541</v>
      </c>
      <c r="V958" s="9">
        <f t="shared" si="206"/>
        <v>-6.9228675663657029</v>
      </c>
      <c r="W958" s="9">
        <f t="shared" si="200"/>
        <v>-11.9273499416568</v>
      </c>
      <c r="X958" s="9">
        <f t="shared" si="201"/>
        <v>-14.782660194290131</v>
      </c>
      <c r="Y958" s="9">
        <f t="shared" si="202"/>
        <v>-14.435418497763408</v>
      </c>
      <c r="Z958" s="9">
        <f t="shared" si="203"/>
        <v>19.392982389999027</v>
      </c>
      <c r="AA958" s="9">
        <f t="shared" si="204"/>
        <v>-15.405427349276252</v>
      </c>
      <c r="AC958" s="9">
        <v>-12.018040330925217</v>
      </c>
      <c r="AD958" s="9">
        <v>-12.018040330925217</v>
      </c>
      <c r="AE958" s="9">
        <f t="shared" si="205"/>
        <v>-12.018040330925217</v>
      </c>
      <c r="AF958" s="9">
        <f t="shared" ca="1" si="199"/>
        <v>0.12846903628819728</v>
      </c>
    </row>
    <row r="959" spans="1:32">
      <c r="A959" s="6">
        <v>1.3811958628223651</v>
      </c>
      <c r="B959" s="6">
        <v>-0.84550526679688887</v>
      </c>
      <c r="C959" s="6">
        <v>8.9782127475608391</v>
      </c>
      <c r="D959" s="6">
        <v>10.631161076995664</v>
      </c>
      <c r="E959" s="6">
        <v>5.881284953536543</v>
      </c>
      <c r="F959" s="6">
        <v>3.0703019490561618</v>
      </c>
      <c r="G959" s="6">
        <v>4.2681360313403456</v>
      </c>
      <c r="H959" s="6">
        <v>1.8670942122131371</v>
      </c>
      <c r="I959" s="40">
        <f>SUMPRODUCT(J959:O959,Results!B$12:G$12)+Results!$E$5*H959-AD959+AE959</f>
        <v>107.36485438544199</v>
      </c>
      <c r="J959" s="9">
        <f>SUMPRODUCT($A959:$F959,Results!$B$15:$G$15)</f>
        <v>39.623050556934672</v>
      </c>
      <c r="K959" s="9">
        <f>SUMPRODUCT($A959:$F959,Results!$B$16:$G$16)</f>
        <v>-10.72268095447639</v>
      </c>
      <c r="L959" s="9">
        <f>SUMPRODUCT($A959:$F959,Results!$B$17:$G$17)</f>
        <v>24.928745250735265</v>
      </c>
      <c r="M959" s="9">
        <f>SUMPRODUCT($A959:$F959,Results!$B$18:$G$18)</f>
        <v>-15.803682939793921</v>
      </c>
      <c r="N959" s="9">
        <f>SUMPRODUCT($A959:$F959,Results!$B$19:$G$19)</f>
        <v>-51.449098778489393</v>
      </c>
      <c r="O959" s="9">
        <f>SUMPRODUCT($A959:$F959,Results!$B$20:$G$20)</f>
        <v>13.048598270065224</v>
      </c>
      <c r="P959" s="9" cm="1">
        <f t="array" ref="P959">SUMPRODUCT(J959:O959,TRANSPOSE(BQ$20:BQ$25))+$AI$20-$BQ$27</f>
        <v>92.260132351557957</v>
      </c>
      <c r="Q959" s="27" cm="1">
        <f t="array" ref="Q959">SUMPRODUCT(J959:O959,TRANSPOSE(EX$20:EX$25))+$AI$20-$EX$27</f>
        <v>98.363786471818628</v>
      </c>
      <c r="R959" s="9">
        <f>I959-Results!$E$5*H959</f>
        <v>96.162289112163165</v>
      </c>
      <c r="S959" s="9" cm="1">
        <f t="array" ref="S959">SUMPRODUCT(J959:O959,TRANSPOSE(AW$28:AW$33))+$AI$20-$AH$26</f>
        <v>97.663331656780699</v>
      </c>
      <c r="T959" s="9">
        <f>SUMPRODUCT(J959:O959,Results!K$9:P$9)</f>
        <v>99.008474760308957</v>
      </c>
      <c r="U959" s="9">
        <f>SUMPRODUCT(J959:O959,Results!K$9:P$9)+$AI$20-$AH$31</f>
        <v>97.426246039235792</v>
      </c>
      <c r="V959" s="9">
        <f t="shared" si="206"/>
        <v>15.10472203388403</v>
      </c>
      <c r="W959" s="9">
        <f t="shared" si="200"/>
        <v>9.0010679136233591</v>
      </c>
      <c r="X959" s="9">
        <f t="shared" si="201"/>
        <v>11.202565273278822</v>
      </c>
      <c r="Y959" s="9">
        <f t="shared" si="202"/>
        <v>9.7015227286612884</v>
      </c>
      <c r="Z959" s="9">
        <f t="shared" si="203"/>
        <v>74.622630958351863</v>
      </c>
      <c r="AA959" s="9">
        <f t="shared" si="204"/>
        <v>9.9386083462061947</v>
      </c>
      <c r="AC959" s="9">
        <v>8.9852475707561439</v>
      </c>
      <c r="AD959" s="9">
        <v>8.9852475707561439</v>
      </c>
      <c r="AE959" s="9">
        <f t="shared" si="205"/>
        <v>8.9852475707561439</v>
      </c>
      <c r="AF959" s="9">
        <f t="shared" ca="1" si="199"/>
        <v>0.19528782470612338</v>
      </c>
    </row>
    <row r="960" spans="1:32">
      <c r="A960" s="6">
        <v>5.6131306811258881</v>
      </c>
      <c r="B960" s="6">
        <v>1.8394402413515103</v>
      </c>
      <c r="C960" s="6">
        <v>2.9957183883957295</v>
      </c>
      <c r="D960" s="6">
        <v>2.6541527590651328</v>
      </c>
      <c r="E960" s="6">
        <v>4.4611613075174334</v>
      </c>
      <c r="F960" s="6">
        <v>0.95225192513181145</v>
      </c>
      <c r="G960" s="6">
        <v>12.709251803016762</v>
      </c>
      <c r="H960" s="6">
        <v>10.308209983889554</v>
      </c>
      <c r="I960" s="40">
        <f>SUMPRODUCT(J960:O960,Results!B$12:G$12)+Results!$E$5*H960-AD960+AE960</f>
        <v>131.66097916187283</v>
      </c>
      <c r="J960" s="9">
        <f>SUMPRODUCT($A960:$F960,Results!$B$15:$G$15)</f>
        <v>36.153812199014389</v>
      </c>
      <c r="K960" s="9">
        <f>SUMPRODUCT($A960:$F960,Results!$B$16:$G$16)</f>
        <v>-19.969038344599618</v>
      </c>
      <c r="L960" s="9">
        <f>SUMPRODUCT($A960:$F960,Results!$B$17:$G$17)</f>
        <v>7.0541105571162097</v>
      </c>
      <c r="M960" s="9">
        <f>SUMPRODUCT($A960:$F960,Results!$B$18:$G$18)</f>
        <v>-8.6956866602580352</v>
      </c>
      <c r="N960" s="9">
        <f>SUMPRODUCT($A960:$F960,Results!$B$19:$G$19)</f>
        <v>-18.874020735486472</v>
      </c>
      <c r="O960" s="9">
        <f>SUMPRODUCT($A960:$F960,Results!$B$20:$G$20)</f>
        <v>22.252004667943929</v>
      </c>
      <c r="P960" s="9" cm="1">
        <f t="array" ref="P960">SUMPRODUCT(J960:O960,TRANSPOSE(BQ$20:BQ$25))+$AI$20-$BQ$27</f>
        <v>61.976960564728337</v>
      </c>
      <c r="Q960" s="27" cm="1">
        <f t="array" ref="Q960">SUMPRODUCT(J960:O960,TRANSPOSE(EX$20:EX$25))+$AI$20-$EX$27</f>
        <v>69.347503915846261</v>
      </c>
      <c r="R960" s="9">
        <f>I960-Results!$E$5*H960</f>
        <v>69.811719258535504</v>
      </c>
      <c r="S960" s="9" cm="1">
        <f t="array" ref="S960">SUMPRODUCT(J960:O960,TRANSPOSE(AW$28:AW$33))+$AI$20-$AH$26</f>
        <v>55.946501833400376</v>
      </c>
      <c r="T960" s="9">
        <f>SUMPRODUCT(J960:O960,Results!K$9:P$9)</f>
        <v>71.886389940263797</v>
      </c>
      <c r="U960" s="9">
        <f>SUMPRODUCT(J960:O960,Results!K$9:P$9)+$AI$20-$AH$31</f>
        <v>70.304161219190632</v>
      </c>
      <c r="V960" s="9">
        <f t="shared" si="206"/>
        <v>69.684018597144501</v>
      </c>
      <c r="W960" s="9">
        <f t="shared" si="200"/>
        <v>62.31347524602657</v>
      </c>
      <c r="X960" s="9">
        <f t="shared" si="201"/>
        <v>61.849259903337327</v>
      </c>
      <c r="Y960" s="9">
        <f t="shared" si="202"/>
        <v>75.714477328472455</v>
      </c>
      <c r="Z960" s="9">
        <f t="shared" si="203"/>
        <v>98.918755734782707</v>
      </c>
      <c r="AA960" s="9">
        <f t="shared" si="204"/>
        <v>61.356817942682198</v>
      </c>
      <c r="AC960" s="9">
        <v>62.27452551341301</v>
      </c>
      <c r="AD960" s="9">
        <v>62.27452551341301</v>
      </c>
      <c r="AE960" s="9">
        <f t="shared" si="205"/>
        <v>62.27452551341301</v>
      </c>
      <c r="AF960" s="9">
        <f t="shared" ca="1" si="199"/>
        <v>0.36072165197410044</v>
      </c>
    </row>
    <row r="961" spans="1:32">
      <c r="A961" s="6">
        <v>1.1776173584411067</v>
      </c>
      <c r="B961" s="6">
        <v>0.37880923892583618</v>
      </c>
      <c r="C961" s="6">
        <v>3.0432607888645946</v>
      </c>
      <c r="D961" s="6">
        <v>1.1775783962596929</v>
      </c>
      <c r="E961" s="6">
        <v>1.2378213963498519</v>
      </c>
      <c r="F961" s="6">
        <v>9.6308048444006111</v>
      </c>
      <c r="G961" s="6">
        <v>6.1979946099582017</v>
      </c>
      <c r="H961" s="6">
        <v>3.7969527908309932</v>
      </c>
      <c r="I961" s="40">
        <f>SUMPRODUCT(J961:O961,Results!B$12:G$12)+Results!$E$5*H961-AD961+AE961</f>
        <v>20.999387678995621</v>
      </c>
      <c r="J961" s="9">
        <f>SUMPRODUCT($A961:$F961,Results!$B$15:$G$15)</f>
        <v>14.114996002777973</v>
      </c>
      <c r="K961" s="9">
        <f>SUMPRODUCT($A961:$F961,Results!$B$16:$G$16)</f>
        <v>-4.9358432487223745</v>
      </c>
      <c r="L961" s="9">
        <f>SUMPRODUCT($A961:$F961,Results!$B$17:$G$17)</f>
        <v>15.26153012153417</v>
      </c>
      <c r="M961" s="9">
        <f>SUMPRODUCT($A961:$F961,Results!$B$18:$G$18)</f>
        <v>0.29987000891253057</v>
      </c>
      <c r="N961" s="9">
        <f>SUMPRODUCT($A961:$F961,Results!$B$19:$G$19)</f>
        <v>-11.40712209070794</v>
      </c>
      <c r="O961" s="9">
        <f>SUMPRODUCT($A961:$F961,Results!$B$20:$G$20)</f>
        <v>-9.5735477524757506</v>
      </c>
      <c r="P961" s="9" cm="1">
        <f t="array" ref="P961">SUMPRODUCT(J961:O961,TRANSPOSE(BQ$20:BQ$25))+$AI$20-$BQ$27</f>
        <v>18.440561892695811</v>
      </c>
      <c r="Q961" s="27" cm="1">
        <f t="array" ref="Q961">SUMPRODUCT(J961:O961,TRANSPOSE(EX$20:EX$25))+$AI$20-$EX$27</f>
        <v>1.6777652065057964</v>
      </c>
      <c r="R961" s="9">
        <f>I961-Results!$E$5*H961</f>
        <v>-1.7823290659903392</v>
      </c>
      <c r="S961" s="9" cm="1">
        <f t="array" ref="S961">SUMPRODUCT(J961:O961,TRANSPOSE(AW$28:AW$33))+$AI$20-$AH$26</f>
        <v>21.849216668800942</v>
      </c>
      <c r="T961" s="9">
        <f>SUMPRODUCT(J961:O961,Results!K$9:P$9)</f>
        <v>1.1085143723502071</v>
      </c>
      <c r="U961" s="9">
        <f>SUMPRODUCT(J961:O961,Results!K$9:P$9)+$AI$20-$AH$31</f>
        <v>-0.47371434872295026</v>
      </c>
      <c r="V961" s="9">
        <f t="shared" si="206"/>
        <v>2.5588257862998098</v>
      </c>
      <c r="W961" s="9">
        <f t="shared" si="200"/>
        <v>19.321622472489825</v>
      </c>
      <c r="X961" s="9">
        <f t="shared" si="201"/>
        <v>22.78171674498596</v>
      </c>
      <c r="Y961" s="9">
        <f t="shared" si="202"/>
        <v>-0.84982898980532084</v>
      </c>
      <c r="Z961" s="9">
        <f t="shared" si="203"/>
        <v>-11.74283574809451</v>
      </c>
      <c r="AA961" s="9">
        <f t="shared" si="204"/>
        <v>21.473102027718571</v>
      </c>
      <c r="AC961" s="9">
        <v>19.457647574860307</v>
      </c>
      <c r="AD961" s="9">
        <v>19.457647574860307</v>
      </c>
      <c r="AE961" s="9">
        <f t="shared" si="205"/>
        <v>19.457647574860307</v>
      </c>
      <c r="AF961" s="9">
        <f t="shared" ca="1" si="199"/>
        <v>0.56096105964807419</v>
      </c>
    </row>
    <row r="962" spans="1:32">
      <c r="A962" s="6">
        <v>1.5083401024716909</v>
      </c>
      <c r="B962" s="6">
        <v>2.2526357926790044</v>
      </c>
      <c r="C962" s="6">
        <v>1.1202339870721982</v>
      </c>
      <c r="D962" s="6">
        <v>6.1145376982099195</v>
      </c>
      <c r="E962" s="6">
        <v>9.2663775308796588</v>
      </c>
      <c r="F962" s="6">
        <v>2.1728156807575134</v>
      </c>
      <c r="G962" s="6">
        <v>0.81672089072865472</v>
      </c>
      <c r="H962" s="6">
        <v>-1.5843209283985538</v>
      </c>
      <c r="I962" s="40">
        <f>SUMPRODUCT(J962:O962,Results!B$12:G$12)+Results!$E$5*H962-AD962+AE962</f>
        <v>112.87987337730982</v>
      </c>
      <c r="J962" s="9">
        <f>SUMPRODUCT($A962:$F962,Results!$B$15:$G$15)</f>
        <v>34.319027672972091</v>
      </c>
      <c r="K962" s="9">
        <f>SUMPRODUCT($A962:$F962,Results!$B$16:$G$16)</f>
        <v>-3.4326278101582455</v>
      </c>
      <c r="L962" s="9">
        <f>SUMPRODUCT($A962:$F962,Results!$B$17:$G$17)</f>
        <v>35.527809234016715</v>
      </c>
      <c r="M962" s="9">
        <f>SUMPRODUCT($A962:$F962,Results!$B$18:$G$18)</f>
        <v>-3.7763484757095447</v>
      </c>
      <c r="N962" s="9">
        <f>SUMPRODUCT($A962:$F962,Results!$B$19:$G$19)</f>
        <v>-29.488532457639948</v>
      </c>
      <c r="O962" s="9">
        <f>SUMPRODUCT($A962:$F962,Results!$B$20:$G$20)</f>
        <v>19.590512828227347</v>
      </c>
      <c r="P962" s="9" cm="1">
        <f t="array" ref="P962">SUMPRODUCT(J962:O962,TRANSPOSE(BQ$20:BQ$25))+$AI$20-$BQ$27</f>
        <v>107.27190612921237</v>
      </c>
      <c r="Q962" s="27" cm="1">
        <f t="array" ref="Q962">SUMPRODUCT(J962:O962,TRANSPOSE(EX$20:EX$25))+$AI$20-$EX$27</f>
        <v>123.61523956504865</v>
      </c>
      <c r="R962" s="9">
        <f>I962-Results!$E$5*H962</f>
        <v>122.38579894770115</v>
      </c>
      <c r="S962" s="9" cm="1">
        <f t="array" ref="S962">SUMPRODUCT(J962:O962,TRANSPOSE(AW$28:AW$33))+$AI$20-$AH$26</f>
        <v>79.625886717116984</v>
      </c>
      <c r="T962" s="9">
        <f>SUMPRODUCT(J962:O962,Results!K$9:P$9)</f>
        <v>126.55586255625209</v>
      </c>
      <c r="U962" s="9">
        <f>SUMPRODUCT(J962:O962,Results!K$9:P$9)+$AI$20-$AH$31</f>
        <v>124.97363383517893</v>
      </c>
      <c r="V962" s="9">
        <f t="shared" si="206"/>
        <v>5.6079672480974523</v>
      </c>
      <c r="W962" s="9">
        <f t="shared" si="200"/>
        <v>-10.735366187738833</v>
      </c>
      <c r="X962" s="9">
        <f t="shared" si="201"/>
        <v>-9.5059255703913266</v>
      </c>
      <c r="Y962" s="9">
        <f t="shared" si="202"/>
        <v>33.253986660192837</v>
      </c>
      <c r="Z962" s="9">
        <f t="shared" si="203"/>
        <v>80.137649950219696</v>
      </c>
      <c r="AA962" s="9">
        <f t="shared" si="204"/>
        <v>-12.093760457869109</v>
      </c>
      <c r="AC962" s="9">
        <v>-10.811426938193392</v>
      </c>
      <c r="AD962" s="9">
        <v>-10.811426938193392</v>
      </c>
      <c r="AE962" s="9">
        <f t="shared" si="205"/>
        <v>-10.811426938193392</v>
      </c>
      <c r="AF962" s="9">
        <f t="shared" ref="AF962:AF1001" ca="1" si="207">RAND()</f>
        <v>0.26921703929464758</v>
      </c>
    </row>
    <row r="963" spans="1:32">
      <c r="A963" s="6">
        <v>3.9687583931826076</v>
      </c>
      <c r="B963" s="6">
        <v>2.4129749855403833</v>
      </c>
      <c r="C963" s="6">
        <v>17.203031409706107</v>
      </c>
      <c r="D963" s="6">
        <v>10.512596223847188</v>
      </c>
      <c r="E963" s="6">
        <v>-0.93154573893948878</v>
      </c>
      <c r="F963" s="6">
        <v>0.54973432791953791</v>
      </c>
      <c r="G963" s="6">
        <v>0.32147766526021188</v>
      </c>
      <c r="H963" s="6">
        <v>-2.0795641538669964</v>
      </c>
      <c r="I963" s="40">
        <f>SUMPRODUCT(J963:O963,Results!B$12:G$12)+Results!$E$5*H963-AD963+AE963</f>
        <v>7.3649138520587378</v>
      </c>
      <c r="J963" s="9">
        <f>SUMPRODUCT($A963:$F963,Results!$B$15:$G$15)</f>
        <v>29.278793198437672</v>
      </c>
      <c r="K963" s="9">
        <f>SUMPRODUCT($A963:$F963,Results!$B$16:$G$16)</f>
        <v>-35.905362741473077</v>
      </c>
      <c r="L963" s="9">
        <f>SUMPRODUCT($A963:$F963,Results!$B$17:$G$17)</f>
        <v>-3.168522085021876</v>
      </c>
      <c r="M963" s="9">
        <f>SUMPRODUCT($A963:$F963,Results!$B$18:$G$18)</f>
        <v>-26.289804651686023</v>
      </c>
      <c r="N963" s="9">
        <f>SUMPRODUCT($A963:$F963,Results!$B$19:$G$19)</f>
        <v>-59.030662602280202</v>
      </c>
      <c r="O963" s="9">
        <f>SUMPRODUCT($A963:$F963,Results!$B$20:$G$20)</f>
        <v>19.360720726445685</v>
      </c>
      <c r="P963" s="9" cm="1">
        <f t="array" ref="P963">SUMPRODUCT(J963:O963,TRANSPOSE(BQ$20:BQ$25))+$AI$20-$BQ$27</f>
        <v>29.161403898416616</v>
      </c>
      <c r="Q963" s="27" cm="1">
        <f t="array" ref="Q963">SUMPRODUCT(J963:O963,TRANSPOSE(EX$20:EX$25))+$AI$20-$EX$27</f>
        <v>18.621454943673449</v>
      </c>
      <c r="R963" s="9">
        <f>I963-Results!$E$5*H963</f>
        <v>19.842298775260716</v>
      </c>
      <c r="S963" s="9" cm="1">
        <f t="array" ref="S963">SUMPRODUCT(J963:O963,TRANSPOSE(AW$28:AW$33))+$AI$20-$AH$26</f>
        <v>84.413251058535181</v>
      </c>
      <c r="T963" s="9">
        <f>SUMPRODUCT(J963:O963,Results!K$9:P$9)</f>
        <v>19.370109578255985</v>
      </c>
      <c r="U963" s="9">
        <f>SUMPRODUCT(J963:O963,Results!K$9:P$9)+$AI$20-$AH$31</f>
        <v>17.787880857182827</v>
      </c>
      <c r="V963" s="9">
        <f t="shared" si="206"/>
        <v>-21.796490046357878</v>
      </c>
      <c r="W963" s="9">
        <f t="shared" ref="W963:W1001" si="208">I963-Q963</f>
        <v>-11.256541091614711</v>
      </c>
      <c r="X963" s="9">
        <f t="shared" ref="X963:X1001" si="209">I963-R963</f>
        <v>-12.477384923201978</v>
      </c>
      <c r="Y963" s="9">
        <f t="shared" ref="Y963:Y1001" si="210">I963-S963</f>
        <v>-77.048337206476447</v>
      </c>
      <c r="Z963" s="9">
        <f t="shared" ref="Z963:Z1001" si="211">I963-$AI$20</f>
        <v>-25.377309575031394</v>
      </c>
      <c r="AA963" s="9">
        <f t="shared" ref="AA963:AA1001" si="212">I963-U963</f>
        <v>-10.422967005124089</v>
      </c>
      <c r="AC963" s="9">
        <v>-11.239865227118433</v>
      </c>
      <c r="AD963" s="9">
        <v>-11.239865227118433</v>
      </c>
      <c r="AE963" s="9">
        <f t="shared" ref="AE963:AE1001" si="213">AD963</f>
        <v>-11.239865227118433</v>
      </c>
      <c r="AF963" s="9">
        <f t="shared" ca="1" si="207"/>
        <v>0.18808409130735049</v>
      </c>
    </row>
    <row r="964" spans="1:32">
      <c r="A964" s="6">
        <v>0.96334666607331099</v>
      </c>
      <c r="B964" s="6">
        <v>1.8086305774989238</v>
      </c>
      <c r="C964" s="6">
        <v>16.177850031495392</v>
      </c>
      <c r="D964" s="6">
        <v>6.6490030786205931</v>
      </c>
      <c r="E964" s="6">
        <v>2.2389506340631389</v>
      </c>
      <c r="F964" s="6">
        <v>3.0151537826380972</v>
      </c>
      <c r="G964" s="6">
        <v>9.4003539055004115</v>
      </c>
      <c r="H964" s="6">
        <v>6.9993120863732035</v>
      </c>
      <c r="I964" s="40">
        <f>SUMPRODUCT(J964:O964,Results!B$12:G$12)+Results!$E$5*H964-AD964+AE964</f>
        <v>78.246571717926599</v>
      </c>
      <c r="J964" s="9">
        <f>SUMPRODUCT($A964:$F964,Results!$B$15:$G$15)</f>
        <v>32.88231903952903</v>
      </c>
      <c r="K964" s="9">
        <f>SUMPRODUCT($A964:$F964,Results!$B$16:$G$16)</f>
        <v>-21.479115687883841</v>
      </c>
      <c r="L964" s="9">
        <f>SUMPRODUCT($A964:$F964,Results!$B$17:$G$17)</f>
        <v>12.38114302545031</v>
      </c>
      <c r="M964" s="9">
        <f>SUMPRODUCT($A964:$F964,Results!$B$18:$G$18)</f>
        <v>-29.593261106419195</v>
      </c>
      <c r="N964" s="9">
        <f>SUMPRODUCT($A964:$F964,Results!$B$19:$G$19)</f>
        <v>-60.801704152539912</v>
      </c>
      <c r="O964" s="9">
        <f>SUMPRODUCT($A964:$F964,Results!$B$20:$G$20)</f>
        <v>6.8090457500323609E-2</v>
      </c>
      <c r="P964" s="9" cm="1">
        <f t="array" ref="P964">SUMPRODUCT(J964:O964,TRANSPOSE(BQ$20:BQ$25))+$AI$20-$BQ$27</f>
        <v>47.531081282632051</v>
      </c>
      <c r="Q964" s="27" cm="1">
        <f t="array" ref="Q964">SUMPRODUCT(J964:O964,TRANSPOSE(EX$20:EX$25))+$AI$20-$EX$27</f>
        <v>36.319728710423362</v>
      </c>
      <c r="R964" s="9">
        <f>I964-Results!$E$5*H964</f>
        <v>36.250699199687375</v>
      </c>
      <c r="S964" s="9" cm="1">
        <f t="array" ref="S964">SUMPRODUCT(J964:O964,TRANSPOSE(AW$28:AW$33))+$AI$20-$AH$26</f>
        <v>94.485556453674675</v>
      </c>
      <c r="T964" s="9">
        <f>SUMPRODUCT(J964:O964,Results!K$9:P$9)</f>
        <v>37.613047391778281</v>
      </c>
      <c r="U964" s="9">
        <f>SUMPRODUCT(J964:O964,Results!K$9:P$9)+$AI$20-$AH$31</f>
        <v>36.030818670705116</v>
      </c>
      <c r="V964" s="9">
        <f t="shared" si="206"/>
        <v>30.715490435294548</v>
      </c>
      <c r="W964" s="9">
        <f t="shared" si="208"/>
        <v>41.926843007503237</v>
      </c>
      <c r="X964" s="9">
        <f t="shared" si="209"/>
        <v>41.995872518239224</v>
      </c>
      <c r="Y964" s="9">
        <f t="shared" si="210"/>
        <v>-16.238984735748076</v>
      </c>
      <c r="Z964" s="9">
        <f t="shared" si="211"/>
        <v>45.504348290836468</v>
      </c>
      <c r="AA964" s="9">
        <f t="shared" si="212"/>
        <v>42.215753047221483</v>
      </c>
      <c r="AC964" s="9">
        <v>41.95464147229076</v>
      </c>
      <c r="AD964" s="9">
        <v>41.95464147229076</v>
      </c>
      <c r="AE964" s="9">
        <f t="shared" si="213"/>
        <v>41.95464147229076</v>
      </c>
      <c r="AF964" s="9">
        <f t="shared" ca="1" si="207"/>
        <v>0.60782687486469322</v>
      </c>
    </row>
    <row r="965" spans="1:32">
      <c r="A965" s="6">
        <v>1.2193830929057279</v>
      </c>
      <c r="B965" s="6">
        <v>6.0385839966058601</v>
      </c>
      <c r="C965" s="6">
        <v>8.9409509522149122</v>
      </c>
      <c r="D965" s="6">
        <v>7.1438049094572342</v>
      </c>
      <c r="E965" s="6">
        <v>2.3815007201444507</v>
      </c>
      <c r="F965" s="6">
        <v>0.81635387834472506</v>
      </c>
      <c r="G965" s="6">
        <v>-2.246371081164162</v>
      </c>
      <c r="H965" s="6">
        <v>-4.6474129002913704</v>
      </c>
      <c r="I965" s="40">
        <f>SUMPRODUCT(J965:O965,Results!B$12:G$12)+Results!$E$5*H965-AD965+AE965</f>
        <v>8.9818222198267463</v>
      </c>
      <c r="J965" s="9">
        <f>SUMPRODUCT($A965:$F965,Results!$B$15:$G$15)</f>
        <v>11.398125541124053</v>
      </c>
      <c r="K965" s="9">
        <f>SUMPRODUCT($A965:$F965,Results!$B$16:$G$16)</f>
        <v>-20.143954483528969</v>
      </c>
      <c r="L965" s="9">
        <f>SUMPRODUCT($A965:$F965,Results!$B$17:$G$17)</f>
        <v>16.27744202823181</v>
      </c>
      <c r="M965" s="9">
        <f>SUMPRODUCT($A965:$F965,Results!$B$18:$G$18)</f>
        <v>-9.6200957228880792</v>
      </c>
      <c r="N965" s="9">
        <f>SUMPRODUCT($A965:$F965,Results!$B$19:$G$19)</f>
        <v>-37.888690845391309</v>
      </c>
      <c r="O965" s="9">
        <f>SUMPRODUCT($A965:$F965,Results!$B$20:$G$20)</f>
        <v>19.43605581705614</v>
      </c>
      <c r="P965" s="9" cm="1">
        <f t="array" ref="P965">SUMPRODUCT(J965:O965,TRANSPOSE(BQ$20:BQ$25))+$AI$20-$BQ$27</f>
        <v>38.007358876925061</v>
      </c>
      <c r="Q965" s="27" cm="1">
        <f t="array" ref="Q965">SUMPRODUCT(J965:O965,TRANSPOSE(EX$20:EX$25))+$AI$20-$EX$27</f>
        <v>35.374075243844828</v>
      </c>
      <c r="R965" s="9">
        <f>I965-Results!$E$5*H965</f>
        <v>36.866299621574967</v>
      </c>
      <c r="S965" s="9" cm="1">
        <f t="array" ref="S965">SUMPRODUCT(J965:O965,TRANSPOSE(AW$28:AW$33))+$AI$20-$AH$26</f>
        <v>58.884219255747453</v>
      </c>
      <c r="T965" s="9">
        <f>SUMPRODUCT(J965:O965,Results!K$9:P$9)</f>
        <v>37.920700373412494</v>
      </c>
      <c r="U965" s="9">
        <f>SUMPRODUCT(J965:O965,Results!K$9:P$9)+$AI$20-$AH$31</f>
        <v>36.338471652339337</v>
      </c>
      <c r="V965" s="9">
        <f t="shared" si="206"/>
        <v>-29.025536657098314</v>
      </c>
      <c r="W965" s="9">
        <f t="shared" si="208"/>
        <v>-26.392253024018082</v>
      </c>
      <c r="X965" s="9">
        <f t="shared" si="209"/>
        <v>-27.884477401748221</v>
      </c>
      <c r="Y965" s="9">
        <f t="shared" si="210"/>
        <v>-49.902397035920707</v>
      </c>
      <c r="Z965" s="9">
        <f t="shared" si="211"/>
        <v>-23.760401207263385</v>
      </c>
      <c r="AA965" s="9">
        <f t="shared" si="212"/>
        <v>-27.35664943251259</v>
      </c>
      <c r="AC965" s="9">
        <v>-26.421348322615692</v>
      </c>
      <c r="AD965" s="9">
        <v>-26.421348322615692</v>
      </c>
      <c r="AE965" s="9">
        <f t="shared" si="213"/>
        <v>-26.421348322615692</v>
      </c>
      <c r="AF965" s="9">
        <f t="shared" ca="1" si="207"/>
        <v>0.49356230629541853</v>
      </c>
    </row>
    <row r="966" spans="1:32">
      <c r="A966" s="6">
        <v>5.2515205725202323</v>
      </c>
      <c r="B966" s="6">
        <v>1.7964246187913366</v>
      </c>
      <c r="C966" s="6">
        <v>2.0055607765081138</v>
      </c>
      <c r="D966" s="6">
        <v>0.97050244118859941</v>
      </c>
      <c r="E966" s="6">
        <v>1.5823924718577378E-2</v>
      </c>
      <c r="F966" s="6">
        <v>3.5062560416725668</v>
      </c>
      <c r="G966" s="6">
        <v>0.79342253134865703</v>
      </c>
      <c r="H966" s="6">
        <v>-1.6076192877785513</v>
      </c>
      <c r="I966" s="40">
        <f>SUMPRODUCT(J966:O966,Results!B$12:G$12)+Results!$E$5*H966-AD966+AE966</f>
        <v>-4.7127546428597498</v>
      </c>
      <c r="J966" s="9">
        <f>SUMPRODUCT($A966:$F966,Results!$B$15:$G$15)</f>
        <v>17.692265203559383</v>
      </c>
      <c r="K966" s="9">
        <f>SUMPRODUCT($A966:$F966,Results!$B$16:$G$16)</f>
        <v>-19.831881025080822</v>
      </c>
      <c r="L966" s="9">
        <f>SUMPRODUCT($A966:$F966,Results!$B$17:$G$17)</f>
        <v>-3.462727572014642</v>
      </c>
      <c r="M966" s="9">
        <f>SUMPRODUCT($A966:$F966,Results!$B$18:$G$18)</f>
        <v>-0.64733152653305615</v>
      </c>
      <c r="N966" s="9">
        <f>SUMPRODUCT($A966:$F966,Results!$B$19:$G$19)</f>
        <v>-3.4961364236842698</v>
      </c>
      <c r="O966" s="9">
        <f>SUMPRODUCT($A966:$F966,Results!$B$20:$G$20)</f>
        <v>13.690752625649122</v>
      </c>
      <c r="P966" s="9" cm="1">
        <f t="array" ref="P966">SUMPRODUCT(J966:O966,TRANSPOSE(BQ$20:BQ$25))+$AI$20-$BQ$27</f>
        <v>11.068146769571278</v>
      </c>
      <c r="Q966" s="27" cm="1">
        <f t="array" ref="Q966">SUMPRODUCT(J966:O966,TRANSPOSE(EX$20:EX$25))+$AI$20-$EX$27</f>
        <v>5.0410668297107719</v>
      </c>
      <c r="R966" s="9">
        <f>I966-Results!$E$5*H966</f>
        <v>4.9329610838115592</v>
      </c>
      <c r="S966" s="9" cm="1">
        <f t="array" ref="S966">SUMPRODUCT(J966:O966,TRANSPOSE(AW$28:AW$33))+$AI$20-$AH$26</f>
        <v>14.336761831084075</v>
      </c>
      <c r="T966" s="9">
        <f>SUMPRODUCT(J966:O966,Results!K$9:P$9)</f>
        <v>5.9377386626591111</v>
      </c>
      <c r="U966" s="9">
        <f>SUMPRODUCT(J966:O966,Results!K$9:P$9)+$AI$20-$AH$31</f>
        <v>4.3555099415859502</v>
      </c>
      <c r="V966" s="9">
        <f t="shared" si="206"/>
        <v>-15.780901412431028</v>
      </c>
      <c r="W966" s="9">
        <f t="shared" si="208"/>
        <v>-9.7538214725705217</v>
      </c>
      <c r="X966" s="9">
        <f t="shared" si="209"/>
        <v>-9.6457157266713089</v>
      </c>
      <c r="Y966" s="9">
        <f t="shared" si="210"/>
        <v>-19.049516473943825</v>
      </c>
      <c r="Z966" s="9">
        <f t="shared" si="211"/>
        <v>-37.454978069949881</v>
      </c>
      <c r="AA966" s="9">
        <f t="shared" si="212"/>
        <v>-9.0682645844456999</v>
      </c>
      <c r="AC966" s="9">
        <v>-9.707645394462844</v>
      </c>
      <c r="AD966" s="9">
        <v>-9.707645394462844</v>
      </c>
      <c r="AE966" s="9">
        <f t="shared" si="213"/>
        <v>-9.707645394462844</v>
      </c>
      <c r="AF966" s="9">
        <f t="shared" ca="1" si="207"/>
        <v>0.34302396088145115</v>
      </c>
    </row>
    <row r="967" spans="1:32">
      <c r="A967" s="6">
        <v>4.5482399793611794</v>
      </c>
      <c r="B967" s="6">
        <v>0.77516163642193125</v>
      </c>
      <c r="C967" s="6">
        <v>2.0678550485779703</v>
      </c>
      <c r="D967" s="6">
        <v>-0.39350387676227438</v>
      </c>
      <c r="E967" s="6">
        <v>1.6882369749239121</v>
      </c>
      <c r="F967" s="6">
        <v>-2.048926224234918</v>
      </c>
      <c r="G967" s="6">
        <v>3.5499074251472025</v>
      </c>
      <c r="H967" s="6">
        <v>1.148865606019994</v>
      </c>
      <c r="I967" s="40">
        <f>SUMPRODUCT(J967:O967,Results!B$12:G$12)+Results!$E$5*H967-AD967+AE967</f>
        <v>41.570199235503352</v>
      </c>
      <c r="J967" s="9">
        <f>SUMPRODUCT($A967:$F967,Results!$B$15:$G$15)</f>
        <v>23.882921762290383</v>
      </c>
      <c r="K967" s="9">
        <f>SUMPRODUCT($A967:$F967,Results!$B$16:$G$16)</f>
        <v>-16.121764506554221</v>
      </c>
      <c r="L967" s="9">
        <f>SUMPRODUCT($A967:$F967,Results!$B$17:$G$17)</f>
        <v>-6.8618209790171845</v>
      </c>
      <c r="M967" s="9">
        <f>SUMPRODUCT($A967:$F967,Results!$B$18:$G$18)</f>
        <v>-9.5618061777576528</v>
      </c>
      <c r="N967" s="9">
        <f>SUMPRODUCT($A967:$F967,Results!$B$19:$G$19)</f>
        <v>-7.7839182785531147</v>
      </c>
      <c r="O967" s="9">
        <f>SUMPRODUCT($A967:$F967,Results!$B$20:$G$20)</f>
        <v>15.286223265792827</v>
      </c>
      <c r="P967" s="9" cm="1">
        <f t="array" ref="P967">SUMPRODUCT(J967:O967,TRANSPOSE(BQ$20:BQ$25))+$AI$20-$BQ$27</f>
        <v>24.6517812021415</v>
      </c>
      <c r="Q967" s="27" cm="1">
        <f t="array" ref="Q967">SUMPRODUCT(J967:O967,TRANSPOSE(EX$20:EX$25))+$AI$20-$EX$27</f>
        <v>32.713731689366369</v>
      </c>
      <c r="R967" s="9">
        <f>I967-Results!$E$5*H967</f>
        <v>34.677005599383392</v>
      </c>
      <c r="S967" s="9" cm="1">
        <f t="array" ref="S967">SUMPRODUCT(J967:O967,TRANSPOSE(AW$28:AW$33))+$AI$20-$AH$26</f>
        <v>26.170314533636528</v>
      </c>
      <c r="T967" s="9">
        <f>SUMPRODUCT(J967:O967,Results!K$9:P$9)</f>
        <v>34.909798918511278</v>
      </c>
      <c r="U967" s="9">
        <f>SUMPRODUCT(J967:O967,Results!K$9:P$9)+$AI$20-$AH$31</f>
        <v>33.327570197438121</v>
      </c>
      <c r="V967" s="9">
        <f t="shared" si="206"/>
        <v>16.918418033361853</v>
      </c>
      <c r="W967" s="9">
        <f t="shared" si="208"/>
        <v>8.8564675461369831</v>
      </c>
      <c r="X967" s="9">
        <f t="shared" si="209"/>
        <v>6.8931936361199604</v>
      </c>
      <c r="Y967" s="9">
        <f t="shared" si="210"/>
        <v>15.399884701866824</v>
      </c>
      <c r="Z967" s="9">
        <f t="shared" si="211"/>
        <v>8.8279758084132212</v>
      </c>
      <c r="AA967" s="9">
        <f t="shared" si="212"/>
        <v>8.2426290380652318</v>
      </c>
      <c r="AC967" s="9">
        <v>8.7973552007436098</v>
      </c>
      <c r="AD967" s="9">
        <v>8.7973552007436098</v>
      </c>
      <c r="AE967" s="9">
        <f t="shared" si="213"/>
        <v>8.7973552007436098</v>
      </c>
      <c r="AF967" s="9">
        <f t="shared" ca="1" si="207"/>
        <v>0.30240209317829958</v>
      </c>
    </row>
    <row r="968" spans="1:32">
      <c r="A968" s="6">
        <v>2.3436154062469394</v>
      </c>
      <c r="B968" s="6">
        <v>-0.10275423616269419</v>
      </c>
      <c r="C968" s="6">
        <v>7.0416177868761078</v>
      </c>
      <c r="D968" s="6">
        <v>-0.29337800619206295</v>
      </c>
      <c r="E968" s="6">
        <v>1.7204657931294278</v>
      </c>
      <c r="F968" s="6">
        <v>0.55711326391281935</v>
      </c>
      <c r="G968" s="6">
        <v>4.977652878992961</v>
      </c>
      <c r="H968" s="6">
        <v>2.5766110598657526</v>
      </c>
      <c r="I968" s="40">
        <f>SUMPRODUCT(J968:O968,Results!B$12:G$12)+Results!$E$5*H968-AD968+AE968</f>
        <v>40.767666949896288</v>
      </c>
      <c r="J968" s="9">
        <f>SUMPRODUCT($A968:$F968,Results!$B$15:$G$15)</f>
        <v>27.397072627903157</v>
      </c>
      <c r="K968" s="9">
        <f>SUMPRODUCT($A968:$F968,Results!$B$16:$G$16)</f>
        <v>-13.052077271819666</v>
      </c>
      <c r="L968" s="9">
        <f>SUMPRODUCT($A968:$F968,Results!$B$17:$G$17)</f>
        <v>-0.89897972225011047</v>
      </c>
      <c r="M968" s="9">
        <f>SUMPRODUCT($A968:$F968,Results!$B$18:$G$18)</f>
        <v>-19.325496946676431</v>
      </c>
      <c r="N968" s="9">
        <f>SUMPRODUCT($A968:$F968,Results!$B$19:$G$19)</f>
        <v>-24.487734198717114</v>
      </c>
      <c r="O968" s="9">
        <f>SUMPRODUCT($A968:$F968,Results!$B$20:$G$20)</f>
        <v>-1.0871102819956631</v>
      </c>
      <c r="P968" s="9" cm="1">
        <f t="array" ref="P968">SUMPRODUCT(J968:O968,TRANSPOSE(BQ$20:BQ$25))+$AI$20-$BQ$27</f>
        <v>25.869588523920392</v>
      </c>
      <c r="Q968" s="27" cm="1">
        <f t="array" ref="Q968">SUMPRODUCT(J968:O968,TRANSPOSE(EX$20:EX$25))+$AI$20-$EX$27</f>
        <v>24.504619494502649</v>
      </c>
      <c r="R968" s="9">
        <f>I968-Results!$E$5*H968</f>
        <v>25.308000590701774</v>
      </c>
      <c r="S968" s="9" cm="1">
        <f t="array" ref="S968">SUMPRODUCT(J968:O968,TRANSPOSE(AW$28:AW$33))+$AI$20-$AH$26</f>
        <v>45.817236822064444</v>
      </c>
      <c r="T968" s="9">
        <f>SUMPRODUCT(J968:O968,Results!K$9:P$9)</f>
        <v>26.062240164174359</v>
      </c>
      <c r="U968" s="9">
        <f>SUMPRODUCT(J968:O968,Results!K$9:P$9)+$AI$20-$AH$31</f>
        <v>24.480011443101205</v>
      </c>
      <c r="V968" s="9">
        <f t="shared" si="206"/>
        <v>14.898078425975896</v>
      </c>
      <c r="W968" s="9">
        <f t="shared" si="208"/>
        <v>16.263047455393639</v>
      </c>
      <c r="X968" s="9">
        <f t="shared" si="209"/>
        <v>15.459666359194514</v>
      </c>
      <c r="Y968" s="9">
        <f t="shared" si="210"/>
        <v>-5.0495698721681563</v>
      </c>
      <c r="Z968" s="9">
        <f t="shared" si="211"/>
        <v>8.0254435228061567</v>
      </c>
      <c r="AA968" s="9">
        <f t="shared" si="212"/>
        <v>16.287655506795083</v>
      </c>
      <c r="AC968" s="9">
        <v>16.253690837812719</v>
      </c>
      <c r="AD968" s="9">
        <v>16.253690837812719</v>
      </c>
      <c r="AE968" s="9">
        <f t="shared" si="213"/>
        <v>16.253690837812719</v>
      </c>
      <c r="AF968" s="9">
        <f t="shared" ca="1" si="207"/>
        <v>0.40001376833691826</v>
      </c>
    </row>
    <row r="969" spans="1:32">
      <c r="A969" s="6">
        <v>2.6523936039854896</v>
      </c>
      <c r="B969" s="6">
        <v>2.3255708227962795</v>
      </c>
      <c r="C969" s="6">
        <v>4.9673242039054335</v>
      </c>
      <c r="D969" s="6">
        <v>5.0156430210567615</v>
      </c>
      <c r="E969" s="6">
        <v>0.79341268488114858</v>
      </c>
      <c r="F969" s="6">
        <v>0.66155789296030165</v>
      </c>
      <c r="G969" s="6">
        <v>-0.77885673119269794</v>
      </c>
      <c r="H969" s="6">
        <v>-3.1798985503199066</v>
      </c>
      <c r="I969" s="40">
        <f>SUMPRODUCT(J969:O969,Results!B$12:G$12)+Results!$E$5*H969-AD969+AE969</f>
        <v>4.1989476936436638</v>
      </c>
      <c r="J969" s="9">
        <f>SUMPRODUCT($A969:$F969,Results!$B$15:$G$15)</f>
        <v>13.01997810128246</v>
      </c>
      <c r="K969" s="9">
        <f>SUMPRODUCT($A969:$F969,Results!$B$16:$G$16)</f>
        <v>-16.57933866914513</v>
      </c>
      <c r="L969" s="9">
        <f>SUMPRODUCT($A969:$F969,Results!$B$17:$G$17)</f>
        <v>3.4318838603310455</v>
      </c>
      <c r="M969" s="9">
        <f>SUMPRODUCT($A969:$F969,Results!$B$18:$G$18)</f>
        <v>-5.128486288757812</v>
      </c>
      <c r="N969" s="9">
        <f>SUMPRODUCT($A969:$F969,Results!$B$19:$G$19)</f>
        <v>-20.138186019111608</v>
      </c>
      <c r="O969" s="9">
        <f>SUMPRODUCT($A969:$F969,Results!$B$20:$G$20)</f>
        <v>16.533740965936314</v>
      </c>
      <c r="P969" s="9" cm="1">
        <f t="array" ref="P969">SUMPRODUCT(J969:O969,TRANSPOSE(BQ$20:BQ$25))+$AI$20-$BQ$27</f>
        <v>22.519023193342157</v>
      </c>
      <c r="Q969" s="27" cm="1">
        <f t="array" ref="Q969">SUMPRODUCT(J969:O969,TRANSPOSE(EX$20:EX$25))+$AI$20-$EX$27</f>
        <v>22.557290146716113</v>
      </c>
      <c r="R969" s="9">
        <f>I969-Results!$E$5*H969</f>
        <v>23.278338995563104</v>
      </c>
      <c r="S969" s="9" cm="1">
        <f t="array" ref="S969">SUMPRODUCT(J969:O969,TRANSPOSE(AW$28:AW$33))+$AI$20-$AH$26</f>
        <v>32.914469822320839</v>
      </c>
      <c r="T969" s="9">
        <f>SUMPRODUCT(J969:O969,Results!K$9:P$9)</f>
        <v>23.729034140406391</v>
      </c>
      <c r="U969" s="9">
        <f>SUMPRODUCT(J969:O969,Results!K$9:P$9)+$AI$20-$AH$31</f>
        <v>22.146805419333234</v>
      </c>
      <c r="V969" s="9">
        <f t="shared" si="206"/>
        <v>-18.320075499698493</v>
      </c>
      <c r="W969" s="9">
        <f t="shared" si="208"/>
        <v>-18.358342453072449</v>
      </c>
      <c r="X969" s="9">
        <f t="shared" si="209"/>
        <v>-19.07939130191944</v>
      </c>
      <c r="Y969" s="9">
        <f t="shared" si="210"/>
        <v>-28.715522128677176</v>
      </c>
      <c r="Z969" s="9">
        <f t="shared" si="211"/>
        <v>-28.543275733446468</v>
      </c>
      <c r="AA969" s="9">
        <f t="shared" si="212"/>
        <v>-17.94785772568957</v>
      </c>
      <c r="AC969" s="9">
        <v>-18.370004572809517</v>
      </c>
      <c r="AD969" s="9">
        <v>-18.370004572809517</v>
      </c>
      <c r="AE969" s="9">
        <f t="shared" si="213"/>
        <v>-18.370004572809517</v>
      </c>
      <c r="AF969" s="9">
        <f t="shared" ca="1" si="207"/>
        <v>0.62713479263684901</v>
      </c>
    </row>
    <row r="970" spans="1:32">
      <c r="A970" s="6">
        <v>1.1999900666601881</v>
      </c>
      <c r="B970" s="6">
        <v>0.36633473608193057</v>
      </c>
      <c r="C970" s="6">
        <v>-1.9404019745815475</v>
      </c>
      <c r="D970" s="6">
        <v>3.2591281450194196</v>
      </c>
      <c r="E970" s="6">
        <v>3.1477828707568194</v>
      </c>
      <c r="F970" s="6">
        <v>5.7428684099868033</v>
      </c>
      <c r="G970" s="6">
        <v>4.0040387893145244</v>
      </c>
      <c r="H970" s="6">
        <v>1.6029969701873159</v>
      </c>
      <c r="I970" s="40">
        <f>SUMPRODUCT(J970:O970,Results!B$12:G$12)+Results!$E$5*H970-AD970+AE970</f>
        <v>45.123464595426</v>
      </c>
      <c r="J970" s="9">
        <f>SUMPRODUCT($A970:$F970,Results!$B$15:$G$15)</f>
        <v>11.085919315012122</v>
      </c>
      <c r="K970" s="9">
        <f>SUMPRODUCT($A970:$F970,Results!$B$16:$G$16)</f>
        <v>0.23127612104820794</v>
      </c>
      <c r="L970" s="9">
        <f>SUMPRODUCT($A970:$F970,Results!$B$17:$G$17)</f>
        <v>18.696973233628899</v>
      </c>
      <c r="M970" s="9">
        <f>SUMPRODUCT($A970:$F970,Results!$B$18:$G$18)</f>
        <v>8.7627119225989212</v>
      </c>
      <c r="N970" s="9">
        <f>SUMPRODUCT($A970:$F970,Results!$B$19:$G$19)</f>
        <v>-2.9713605215980019</v>
      </c>
      <c r="O970" s="9">
        <f>SUMPRODUCT($A970:$F970,Results!$B$20:$G$20)</f>
        <v>5.7052200316509154</v>
      </c>
      <c r="P970" s="9" cm="1">
        <f t="array" ref="P970">SUMPRODUCT(J970:O970,TRANSPOSE(BQ$20:BQ$25))+$AI$20-$BQ$27</f>
        <v>37.761571625037341</v>
      </c>
      <c r="Q970" s="27" cm="1">
        <f t="array" ref="Q970">SUMPRODUCT(J970:O970,TRANSPOSE(EX$20:EX$25))+$AI$20-$EX$27</f>
        <v>38.110247043769476</v>
      </c>
      <c r="R970" s="9">
        <f>I970-Results!$E$5*H970</f>
        <v>35.505482774302109</v>
      </c>
      <c r="S970" s="9" cm="1">
        <f t="array" ref="S970">SUMPRODUCT(J970:O970,TRANSPOSE(AW$28:AW$33))+$AI$20-$AH$26</f>
        <v>16.331168477348271</v>
      </c>
      <c r="T970" s="9">
        <f>SUMPRODUCT(J970:O970,Results!K$9:P$9)</f>
        <v>38.223261964287886</v>
      </c>
      <c r="U970" s="9">
        <f>SUMPRODUCT(J970:O970,Results!K$9:P$9)+$AI$20-$AH$31</f>
        <v>36.641033243214736</v>
      </c>
      <c r="V970" s="9">
        <f t="shared" si="206"/>
        <v>7.3618929703886593</v>
      </c>
      <c r="W970" s="9">
        <f t="shared" si="208"/>
        <v>7.0132175516565241</v>
      </c>
      <c r="X970" s="9">
        <f t="shared" si="209"/>
        <v>9.617981821123891</v>
      </c>
      <c r="Y970" s="9">
        <f t="shared" si="210"/>
        <v>28.792296118077729</v>
      </c>
      <c r="Z970" s="9">
        <f t="shared" si="211"/>
        <v>12.381241168335869</v>
      </c>
      <c r="AA970" s="9">
        <f t="shared" si="212"/>
        <v>8.4824313522112647</v>
      </c>
      <c r="AC970" s="9">
        <v>7.0569129234321935</v>
      </c>
      <c r="AD970" s="9">
        <v>7.0569129234321935</v>
      </c>
      <c r="AE970" s="9">
        <f t="shared" si="213"/>
        <v>7.0569129234321935</v>
      </c>
      <c r="AF970" s="9">
        <f t="shared" ca="1" si="207"/>
        <v>0.36586398735837378</v>
      </c>
    </row>
    <row r="971" spans="1:32">
      <c r="A971" s="6">
        <v>0.91611773097972404</v>
      </c>
      <c r="B971" s="6">
        <v>-0.1258534854763417</v>
      </c>
      <c r="C971" s="6">
        <v>1.7761712366579756</v>
      </c>
      <c r="D971" s="6">
        <v>5.1317718479332513</v>
      </c>
      <c r="E971" s="6">
        <v>-0.76835967371368441</v>
      </c>
      <c r="F971" s="6">
        <v>7.9646163507830581</v>
      </c>
      <c r="G971" s="6">
        <v>-1.2538867998337286</v>
      </c>
      <c r="H971" s="6">
        <v>-3.6549286189609371</v>
      </c>
      <c r="I971" s="40">
        <f>SUMPRODUCT(J971:O971,Results!B$12:G$12)+Results!$E$5*H971-AD971+AE971</f>
        <v>-34.109649348423716</v>
      </c>
      <c r="J971" s="9">
        <f>SUMPRODUCT($A971:$F971,Results!$B$15:$G$15)</f>
        <v>2.2266611264711536</v>
      </c>
      <c r="K971" s="9">
        <f>SUMPRODUCT($A971:$F971,Results!$B$16:$G$16)</f>
        <v>-4.8085190967419269</v>
      </c>
      <c r="L971" s="9">
        <f>SUMPRODUCT($A971:$F971,Results!$B$17:$G$17)</f>
        <v>10.407754075260989</v>
      </c>
      <c r="M971" s="9">
        <f>SUMPRODUCT($A971:$F971,Results!$B$18:$G$18)</f>
        <v>8.1444131651068474</v>
      </c>
      <c r="N971" s="9">
        <f>SUMPRODUCT($A971:$F971,Results!$B$19:$G$19)</f>
        <v>-7.194826701334371</v>
      </c>
      <c r="O971" s="9">
        <f>SUMPRODUCT($A971:$F971,Results!$B$20:$G$20)</f>
        <v>-0.13683642946059749</v>
      </c>
      <c r="P971" s="9" cm="1">
        <f t="array" ref="P971">SUMPRODUCT(J971:O971,TRANSPOSE(BQ$20:BQ$25))+$AI$20-$BQ$27</f>
        <v>4.3882575473379219</v>
      </c>
      <c r="Q971" s="27" cm="1">
        <f t="array" ref="Q971">SUMPRODUCT(J971:O971,TRANSPOSE(EX$20:EX$25))+$AI$20-$EX$27</f>
        <v>-8.857654060134621</v>
      </c>
      <c r="R971" s="9">
        <f>I971-Results!$E$5*H971</f>
        <v>-12.180077634658094</v>
      </c>
      <c r="S971" s="9" cm="1">
        <f t="array" ref="S971">SUMPRODUCT(J971:O971,TRANSPOSE(AW$28:AW$33))+$AI$20-$AH$26</f>
        <v>5.0434011198313939</v>
      </c>
      <c r="T971" s="9">
        <f>SUMPRODUCT(J971:O971,Results!K$9:P$9)</f>
        <v>-10.525819177571211</v>
      </c>
      <c r="U971" s="9">
        <f>SUMPRODUCT(J971:O971,Results!K$9:P$9)+$AI$20-$AH$31</f>
        <v>-12.108047898644369</v>
      </c>
      <c r="V971" s="9">
        <f t="shared" si="206"/>
        <v>-38.497906895761638</v>
      </c>
      <c r="W971" s="9">
        <f t="shared" si="208"/>
        <v>-25.251995288289095</v>
      </c>
      <c r="X971" s="9">
        <f t="shared" si="209"/>
        <v>-21.929571713765622</v>
      </c>
      <c r="Y971" s="9">
        <f t="shared" si="210"/>
        <v>-39.15305046825511</v>
      </c>
      <c r="Z971" s="9">
        <f t="shared" si="211"/>
        <v>-66.85187277551384</v>
      </c>
      <c r="AA971" s="9">
        <f t="shared" si="212"/>
        <v>-22.001601449779347</v>
      </c>
      <c r="AC971" s="9">
        <v>-25.129537989540182</v>
      </c>
      <c r="AD971" s="9">
        <v>-25.129537989540182</v>
      </c>
      <c r="AE971" s="9">
        <f t="shared" si="213"/>
        <v>-25.129537989540182</v>
      </c>
      <c r="AF971" s="9">
        <f t="shared" ca="1" si="207"/>
        <v>0.30244330531110408</v>
      </c>
    </row>
    <row r="972" spans="1:32">
      <c r="A972" s="6">
        <v>0.90529522612963931</v>
      </c>
      <c r="B972" s="6">
        <v>0.81353681541976608</v>
      </c>
      <c r="C972" s="6">
        <v>-0.85505081837626973</v>
      </c>
      <c r="D972" s="6">
        <v>4.5302025574370131</v>
      </c>
      <c r="E972" s="6">
        <v>2.1372271842582311</v>
      </c>
      <c r="F972" s="6">
        <v>3.7788657427861962</v>
      </c>
      <c r="G972" s="6">
        <v>2.4712348827694588</v>
      </c>
      <c r="H972" s="6">
        <v>7.0193063642250308E-2</v>
      </c>
      <c r="I972" s="40">
        <f>SUMPRODUCT(J972:O972,Results!B$12:G$12)+Results!$E$5*H972-AD972+AE972</f>
        <v>29.772189043954743</v>
      </c>
      <c r="J972" s="9">
        <f>SUMPRODUCT($A972:$F972,Results!$B$15:$G$15)</f>
        <v>6.1252317659182909</v>
      </c>
      <c r="K972" s="9">
        <f>SUMPRODUCT($A972:$F972,Results!$B$16:$G$16)</f>
        <v>-1.8502741385865171</v>
      </c>
      <c r="L972" s="9">
        <f>SUMPRODUCT($A972:$F972,Results!$B$17:$G$17)</f>
        <v>14.775499908026177</v>
      </c>
      <c r="M972" s="9">
        <f>SUMPRODUCT($A972:$F972,Results!$B$18:$G$18)</f>
        <v>7.8030195633637085</v>
      </c>
      <c r="N972" s="9">
        <f>SUMPRODUCT($A972:$F972,Results!$B$19:$G$19)</f>
        <v>-5.5432823362128936</v>
      </c>
      <c r="O972" s="9">
        <f>SUMPRODUCT($A972:$F972,Results!$B$20:$G$20)</f>
        <v>9.5821195412731548</v>
      </c>
      <c r="P972" s="9" cm="1">
        <f t="array" ref="P972">SUMPRODUCT(J972:O972,TRANSPOSE(BQ$20:BQ$25))+$AI$20-$BQ$27</f>
        <v>29.097076525533886</v>
      </c>
      <c r="Q972" s="27" cm="1">
        <f t="array" ref="Q972">SUMPRODUCT(J972:O972,TRANSPOSE(EX$20:EX$25))+$AI$20-$EX$27</f>
        <v>30.995450095817873</v>
      </c>
      <c r="R972" s="9">
        <f>I972-Results!$E$5*H972</f>
        <v>29.351030662101241</v>
      </c>
      <c r="S972" s="9" cm="1">
        <f t="array" ref="S972">SUMPRODUCT(J972:O972,TRANSPOSE(AW$28:AW$33))+$AI$20-$AH$26</f>
        <v>13.982429877547737</v>
      </c>
      <c r="T972" s="9">
        <f>SUMPRODUCT(J972:O972,Results!K$9:P$9)</f>
        <v>31.14819054435182</v>
      </c>
      <c r="U972" s="9">
        <f>SUMPRODUCT(J972:O972,Results!K$9:P$9)+$AI$20-$AH$31</f>
        <v>29.565961823278663</v>
      </c>
      <c r="V972" s="9">
        <f t="shared" si="206"/>
        <v>0.67511251842085684</v>
      </c>
      <c r="W972" s="9">
        <f t="shared" si="208"/>
        <v>-1.2232610518631297</v>
      </c>
      <c r="X972" s="9">
        <f t="shared" si="209"/>
        <v>0.42115838185350185</v>
      </c>
      <c r="Y972" s="9">
        <f t="shared" si="210"/>
        <v>15.789759166407006</v>
      </c>
      <c r="Z972" s="9">
        <f t="shared" si="211"/>
        <v>-2.9700343831353884</v>
      </c>
      <c r="AA972" s="9">
        <f t="shared" si="212"/>
        <v>0.20622722067608024</v>
      </c>
      <c r="AC972" s="9">
        <v>-1.2031871067139086</v>
      </c>
      <c r="AD972" s="9">
        <v>-1.2031871067139086</v>
      </c>
      <c r="AE972" s="9">
        <f t="shared" si="213"/>
        <v>-1.2031871067139086</v>
      </c>
      <c r="AF972" s="9">
        <f t="shared" ca="1" si="207"/>
        <v>0.27289397729632681</v>
      </c>
    </row>
    <row r="973" spans="1:32">
      <c r="A973" s="6">
        <v>3.3053011823503518</v>
      </c>
      <c r="B973" s="6">
        <v>1.2496595563597306</v>
      </c>
      <c r="C973" s="6">
        <v>6.18701558437591</v>
      </c>
      <c r="D973" s="6">
        <v>-0.45143716505505632</v>
      </c>
      <c r="E973" s="6">
        <v>4.8181876575345726</v>
      </c>
      <c r="F973" s="6">
        <v>-5.8954284075826896E-2</v>
      </c>
      <c r="G973" s="6">
        <v>1.7286956958762267</v>
      </c>
      <c r="H973" s="6">
        <v>-0.67234612325098175</v>
      </c>
      <c r="I973" s="40">
        <f>SUMPRODUCT(J973:O973,Results!B$12:G$12)+Results!$E$5*H973-AD973+AE973</f>
        <v>59.829165093817032</v>
      </c>
      <c r="J973" s="9">
        <f>SUMPRODUCT($A973:$F973,Results!$B$15:$G$15)</f>
        <v>37.87603968351997</v>
      </c>
      <c r="K973" s="9">
        <f>SUMPRODUCT($A973:$F973,Results!$B$16:$G$16)</f>
        <v>-14.732196915856914</v>
      </c>
      <c r="L973" s="9">
        <f>SUMPRODUCT($A973:$F973,Results!$B$17:$G$17)</f>
        <v>7.368968541257197</v>
      </c>
      <c r="M973" s="9">
        <f>SUMPRODUCT($A973:$F973,Results!$B$18:$G$18)</f>
        <v>-20.624361166896662</v>
      </c>
      <c r="N973" s="9">
        <f>SUMPRODUCT($A973:$F973,Results!$B$19:$G$19)</f>
        <v>-28.110790752533671</v>
      </c>
      <c r="O973" s="9">
        <f>SUMPRODUCT($A973:$F973,Results!$B$20:$G$20)</f>
        <v>6.4256055371788907</v>
      </c>
      <c r="P973" s="9" cm="1">
        <f t="array" ref="P973">SUMPRODUCT(J973:O973,TRANSPOSE(BQ$20:BQ$25))+$AI$20-$BQ$27</f>
        <v>57.281058322460218</v>
      </c>
      <c r="Q973" s="27" cm="1">
        <f t="array" ref="Q973">SUMPRODUCT(J973:O973,TRANSPOSE(EX$20:EX$25))+$AI$20-$EX$27</f>
        <v>62.678776907674489</v>
      </c>
      <c r="R973" s="9">
        <f>I973-Results!$E$5*H973</f>
        <v>63.863241833322924</v>
      </c>
      <c r="S973" s="9" cm="1">
        <f t="array" ref="S973">SUMPRODUCT(J973:O973,TRANSPOSE(AW$28:AW$33))+$AI$20-$AH$26</f>
        <v>66.109621621595963</v>
      </c>
      <c r="T973" s="9">
        <f>SUMPRODUCT(J973:O973,Results!K$9:P$9)</f>
        <v>65.734188883333758</v>
      </c>
      <c r="U973" s="9">
        <f>SUMPRODUCT(J973:O973,Results!K$9:P$9)+$AI$20-$AH$31</f>
        <v>64.151960162260593</v>
      </c>
      <c r="V973" s="9">
        <f t="shared" si="206"/>
        <v>2.5481067713568137</v>
      </c>
      <c r="W973" s="9">
        <f t="shared" si="208"/>
        <v>-2.8496118138574573</v>
      </c>
      <c r="X973" s="9">
        <f t="shared" si="209"/>
        <v>-4.0340767395058919</v>
      </c>
      <c r="Y973" s="9">
        <f t="shared" si="210"/>
        <v>-6.2804565277789308</v>
      </c>
      <c r="Z973" s="9">
        <f t="shared" si="211"/>
        <v>27.086941666726901</v>
      </c>
      <c r="AA973" s="9">
        <f t="shared" si="212"/>
        <v>-4.3227950684435612</v>
      </c>
      <c r="AC973" s="9">
        <v>-2.9017843616096641</v>
      </c>
      <c r="AD973" s="9">
        <v>-2.9017843616096641</v>
      </c>
      <c r="AE973" s="9">
        <f t="shared" si="213"/>
        <v>-2.9017843616096641</v>
      </c>
      <c r="AF973" s="9">
        <f t="shared" ca="1" si="207"/>
        <v>0.395888021475989</v>
      </c>
    </row>
    <row r="974" spans="1:32">
      <c r="A974" s="6">
        <v>-0.74164679336313677</v>
      </c>
      <c r="B974" s="6">
        <v>-2.2544985977994125</v>
      </c>
      <c r="C974" s="6">
        <v>0.32093035187170005</v>
      </c>
      <c r="D974" s="6">
        <v>5.7772853288456449</v>
      </c>
      <c r="E974" s="6">
        <v>7.4378361158709065</v>
      </c>
      <c r="F974" s="6">
        <v>7.4521444402743633</v>
      </c>
      <c r="G974" s="6">
        <v>4.3783129821451334</v>
      </c>
      <c r="H974" s="6">
        <v>1.9772711630179249</v>
      </c>
      <c r="I974" s="40">
        <f>SUMPRODUCT(J974:O974,Results!B$12:G$12)+Results!$E$5*H974-AD974+AE974</f>
        <v>101.64134396089831</v>
      </c>
      <c r="J974" s="9">
        <f>SUMPRODUCT($A974:$F974,Results!$B$15:$G$15)</f>
        <v>29.531414633665218</v>
      </c>
      <c r="K974" s="9">
        <f>SUMPRODUCT($A974:$F974,Results!$B$16:$G$16)</f>
        <v>9.4100587414072656</v>
      </c>
      <c r="L974" s="9">
        <f>SUMPRODUCT($A974:$F974,Results!$B$17:$G$17)</f>
        <v>36.654032347614418</v>
      </c>
      <c r="M974" s="9">
        <f>SUMPRODUCT($A974:$F974,Results!$B$18:$G$18)</f>
        <v>0.10503474873149177</v>
      </c>
      <c r="N974" s="9">
        <f>SUMPRODUCT($A974:$F974,Results!$B$19:$G$19)</f>
        <v>-24.155508231940839</v>
      </c>
      <c r="O974" s="9">
        <f>SUMPRODUCT($A974:$F974,Results!$B$20:$G$20)</f>
        <v>-2.694335998803898</v>
      </c>
      <c r="P974" s="9" cm="1">
        <f t="array" ref="P974">SUMPRODUCT(J974:O974,TRANSPOSE(BQ$20:BQ$25))+$AI$20-$BQ$27</f>
        <v>88.900807022523992</v>
      </c>
      <c r="Q974" s="27" cm="1">
        <f t="array" ref="Q974">SUMPRODUCT(J974:O974,TRANSPOSE(EX$20:EX$25))+$AI$20-$EX$27</f>
        <v>94.544225668945472</v>
      </c>
      <c r="R974" s="9">
        <f>I974-Results!$E$5*H974</f>
        <v>89.777716982790764</v>
      </c>
      <c r="S974" s="9" cm="1">
        <f t="array" ref="S974">SUMPRODUCT(J974:O974,TRANSPOSE(AW$28:AW$33))+$AI$20-$AH$26</f>
        <v>61.575467393603574</v>
      </c>
      <c r="T974" s="9">
        <f>SUMPRODUCT(J974:O974,Results!K$9:P$9)</f>
        <v>94.453647960767796</v>
      </c>
      <c r="U974" s="9">
        <f>SUMPRODUCT(J974:O974,Results!K$9:P$9)+$AI$20-$AH$31</f>
        <v>92.871419239694632</v>
      </c>
      <c r="V974" s="9">
        <f t="shared" si="206"/>
        <v>12.740536938374319</v>
      </c>
      <c r="W974" s="9">
        <f t="shared" si="208"/>
        <v>7.0971182919528388</v>
      </c>
      <c r="X974" s="9">
        <f t="shared" si="209"/>
        <v>11.863626978107547</v>
      </c>
      <c r="Y974" s="9">
        <f t="shared" si="210"/>
        <v>40.065876567294737</v>
      </c>
      <c r="Z974" s="9">
        <f t="shared" si="211"/>
        <v>68.899120533808173</v>
      </c>
      <c r="AA974" s="9">
        <f t="shared" si="212"/>
        <v>8.7699247212036795</v>
      </c>
      <c r="AC974" s="9">
        <v>7.131706542470809</v>
      </c>
      <c r="AD974" s="9">
        <v>7.131706542470809</v>
      </c>
      <c r="AE974" s="9">
        <f t="shared" si="213"/>
        <v>7.131706542470809</v>
      </c>
      <c r="AF974" s="9">
        <f t="shared" ca="1" si="207"/>
        <v>0.96248975669246484</v>
      </c>
    </row>
    <row r="975" spans="1:32">
      <c r="A975" s="6">
        <v>2.8650783638476978</v>
      </c>
      <c r="B975" s="6">
        <v>1.7172600295486151</v>
      </c>
      <c r="C975" s="6">
        <v>4.4563258847973586</v>
      </c>
      <c r="D975" s="6">
        <v>6.8222211833981499</v>
      </c>
      <c r="E975" s="6">
        <v>8.415931537854437</v>
      </c>
      <c r="F975" s="6">
        <v>3.7791117534051071</v>
      </c>
      <c r="G975" s="6">
        <v>-1.2288856066028564</v>
      </c>
      <c r="H975" s="6">
        <v>-3.6299274257300649</v>
      </c>
      <c r="I975" s="40">
        <f>SUMPRODUCT(J975:O975,Results!B$12:G$12)+Results!$E$5*H975-AD975+AE975</f>
        <v>92.97413277476052</v>
      </c>
      <c r="J975" s="9">
        <f>SUMPRODUCT($A975:$F975,Results!$B$15:$G$15)</f>
        <v>42.722681786772455</v>
      </c>
      <c r="K975" s="9">
        <f>SUMPRODUCT($A975:$F975,Results!$B$16:$G$16)</f>
        <v>-10.853440065079985</v>
      </c>
      <c r="L975" s="9">
        <f>SUMPRODUCT($A975:$F975,Results!$B$17:$G$17)</f>
        <v>31.520688318560062</v>
      </c>
      <c r="M975" s="9">
        <f>SUMPRODUCT($A975:$F975,Results!$B$18:$G$18)</f>
        <v>-9.5263530524491156</v>
      </c>
      <c r="N975" s="9">
        <f>SUMPRODUCT($A975:$F975,Results!$B$19:$G$19)</f>
        <v>-37.845911305881494</v>
      </c>
      <c r="O975" s="9">
        <f>SUMPRODUCT($A975:$F975,Results!$B$20:$G$20)</f>
        <v>18.304145301682592</v>
      </c>
      <c r="P975" s="9" cm="1">
        <f t="array" ref="P975">SUMPRODUCT(J975:O975,TRANSPOSE(BQ$20:BQ$25))+$AI$20-$BQ$27</f>
        <v>106.95977385323394</v>
      </c>
      <c r="Q975" s="27" cm="1">
        <f t="array" ref="Q975">SUMPRODUCT(J975:O975,TRANSPOSE(EX$20:EX$25))+$AI$20-$EX$27</f>
        <v>116.50812209394317</v>
      </c>
      <c r="R975" s="9">
        <f>I975-Results!$E$5*H975</f>
        <v>114.75369732914091</v>
      </c>
      <c r="S975" s="9" cm="1">
        <f t="array" ref="S975">SUMPRODUCT(J975:O975,TRANSPOSE(AW$28:AW$33))+$AI$20-$AH$26</f>
        <v>92.32428651315503</v>
      </c>
      <c r="T975" s="9">
        <f>SUMPRODUCT(J975:O975,Results!K$9:P$9)</f>
        <v>118.95869684493309</v>
      </c>
      <c r="U975" s="9">
        <f>SUMPRODUCT(J975:O975,Results!K$9:P$9)+$AI$20-$AH$31</f>
        <v>117.37646812385992</v>
      </c>
      <c r="V975" s="9">
        <f t="shared" si="206"/>
        <v>-13.985641078473421</v>
      </c>
      <c r="W975" s="9">
        <f t="shared" si="208"/>
        <v>-23.533989319182652</v>
      </c>
      <c r="X975" s="9">
        <f t="shared" si="209"/>
        <v>-21.779564554380386</v>
      </c>
      <c r="Y975" s="9">
        <f t="shared" si="210"/>
        <v>0.64984626160548942</v>
      </c>
      <c r="Z975" s="9">
        <f t="shared" si="211"/>
        <v>60.231909347670388</v>
      </c>
      <c r="AA975" s="9">
        <f t="shared" si="212"/>
        <v>-24.402335349099403</v>
      </c>
      <c r="AC975" s="9">
        <v>-23.568736759982201</v>
      </c>
      <c r="AD975" s="9">
        <v>-23.568736759982201</v>
      </c>
      <c r="AE975" s="9">
        <f t="shared" si="213"/>
        <v>-23.568736759982201</v>
      </c>
      <c r="AF975" s="9">
        <f t="shared" ca="1" si="207"/>
        <v>0.67358148528021689</v>
      </c>
    </row>
    <row r="976" spans="1:32">
      <c r="A976" s="6">
        <v>-2.3815410495630487</v>
      </c>
      <c r="B976" s="6">
        <v>-2.3224987857485875</v>
      </c>
      <c r="C976" s="6">
        <v>0.30715779467816789</v>
      </c>
      <c r="D976" s="6">
        <v>-0.62652565082381129</v>
      </c>
      <c r="E976" s="6">
        <v>1.5470265987606324</v>
      </c>
      <c r="F976" s="6">
        <v>5.8608764638057611</v>
      </c>
      <c r="G976" s="6">
        <v>5.5252432112583429</v>
      </c>
      <c r="H976" s="6">
        <v>3.1242013921311345</v>
      </c>
      <c r="I976" s="40">
        <f>SUMPRODUCT(J976:O976,Results!B$12:G$12)+Results!$E$5*H976-AD976+AE976</f>
        <v>20.602294729142915</v>
      </c>
      <c r="J976" s="9">
        <f>SUMPRODUCT($A976:$F976,Results!$B$15:$G$15)</f>
        <v>4.7192287722899424</v>
      </c>
      <c r="K976" s="9">
        <f>SUMPRODUCT($A976:$F976,Results!$B$16:$G$16)</f>
        <v>11.917582807147726</v>
      </c>
      <c r="L976" s="9">
        <f>SUMPRODUCT($A976:$F976,Results!$B$17:$G$17)</f>
        <v>14.417292852957747</v>
      </c>
      <c r="M976" s="9">
        <f>SUMPRODUCT($A976:$F976,Results!$B$18:$G$18)</f>
        <v>-0.31948748847948227</v>
      </c>
      <c r="N976" s="9">
        <f>SUMPRODUCT($A976:$F976,Results!$B$19:$G$19)</f>
        <v>-5.0413827593076919</v>
      </c>
      <c r="O976" s="9">
        <f>SUMPRODUCT($A976:$F976,Results!$B$20:$G$20)</f>
        <v>-20.357257833243565</v>
      </c>
      <c r="P976" s="9" cm="1">
        <f t="array" ref="P976">SUMPRODUCT(J976:O976,TRANSPOSE(BQ$20:BQ$25))+$AI$20-$BQ$27</f>
        <v>10.494364980407575</v>
      </c>
      <c r="Q976" s="27" cm="1">
        <f t="array" ref="Q976">SUMPRODUCT(J976:O976,TRANSPOSE(EX$20:EX$25))+$AI$20-$EX$27</f>
        <v>4.6916080783663148</v>
      </c>
      <c r="R976" s="9">
        <f>I976-Results!$E$5*H976</f>
        <v>1.8570863763561078</v>
      </c>
      <c r="S976" s="9" cm="1">
        <f t="array" ref="S976">SUMPRODUCT(J976:O976,TRANSPOSE(AW$28:AW$33))+$AI$20-$AH$26</f>
        <v>5.8744407612642178</v>
      </c>
      <c r="T976" s="9">
        <f>SUMPRODUCT(J976:O976,Results!K$9:P$9)</f>
        <v>3.8481731124460552</v>
      </c>
      <c r="U976" s="9">
        <f>SUMPRODUCT(J976:O976,Results!K$9:P$9)+$AI$20-$AH$31</f>
        <v>2.2659443913728978</v>
      </c>
      <c r="V976" s="9">
        <f t="shared" si="206"/>
        <v>10.107929748735341</v>
      </c>
      <c r="W976" s="9">
        <f t="shared" si="208"/>
        <v>15.910686650776601</v>
      </c>
      <c r="X976" s="9">
        <f t="shared" si="209"/>
        <v>18.745208352786808</v>
      </c>
      <c r="Y976" s="9">
        <f t="shared" si="210"/>
        <v>14.727853967878698</v>
      </c>
      <c r="Z976" s="9">
        <f t="shared" si="211"/>
        <v>-12.139928697947216</v>
      </c>
      <c r="AA976" s="9">
        <f t="shared" si="212"/>
        <v>18.336350337770018</v>
      </c>
      <c r="AC976" s="9">
        <v>15.980917907892792</v>
      </c>
      <c r="AD976" s="9">
        <v>15.980917907892792</v>
      </c>
      <c r="AE976" s="9">
        <f t="shared" si="213"/>
        <v>15.980917907892792</v>
      </c>
      <c r="AF976" s="9">
        <f t="shared" ca="1" si="207"/>
        <v>0.95854421502968989</v>
      </c>
    </row>
    <row r="977" spans="1:32">
      <c r="A977" s="6">
        <v>1.6875893161373672</v>
      </c>
      <c r="B977" s="6">
        <v>-0.35825828323287962</v>
      </c>
      <c r="C977" s="6">
        <v>5.3469871833000262</v>
      </c>
      <c r="D977" s="6">
        <v>7.0508883190607524E-2</v>
      </c>
      <c r="E977" s="6">
        <v>0.35526940816077224</v>
      </c>
      <c r="F977" s="6">
        <v>-1.6733943850246327</v>
      </c>
      <c r="G977" s="6">
        <v>-0.80423255789756454</v>
      </c>
      <c r="H977" s="6">
        <v>-3.2052743770247729</v>
      </c>
      <c r="I977" s="40">
        <f>SUMPRODUCT(J977:O977,Results!B$12:G$12)+Results!$E$5*H977-AD977+AE977</f>
        <v>-5.7105702774275233</v>
      </c>
      <c r="J977" s="9">
        <f>SUMPRODUCT($A977:$F977,Results!$B$15:$G$15)</f>
        <v>17.036872463776909</v>
      </c>
      <c r="K977" s="9">
        <f>SUMPRODUCT($A977:$F977,Results!$B$16:$G$16)</f>
        <v>-10.375532194146526</v>
      </c>
      <c r="L977" s="9">
        <f>SUMPRODUCT($A977:$F977,Results!$B$17:$G$17)</f>
        <v>-6.3565354895622281</v>
      </c>
      <c r="M977" s="9">
        <f>SUMPRODUCT($A977:$F977,Results!$B$18:$G$18)</f>
        <v>-15.139341057925449</v>
      </c>
      <c r="N977" s="9">
        <f>SUMPRODUCT($A977:$F977,Results!$B$19:$G$19)</f>
        <v>-17.101579202256705</v>
      </c>
      <c r="O977" s="9">
        <f>SUMPRODUCT($A977:$F977,Results!$B$20:$G$20)</f>
        <v>1.6629058813755213</v>
      </c>
      <c r="P977" s="9" cm="1">
        <f t="array" ref="P977">SUMPRODUCT(J977:O977,TRANSPOSE(BQ$20:BQ$25))+$AI$20-$BQ$27</f>
        <v>9.4173979744532943</v>
      </c>
      <c r="Q977" s="27" cm="1">
        <f t="array" ref="Q977">SUMPRODUCT(J977:O977,TRANSPOSE(EX$20:EX$25))+$AI$20-$EX$27</f>
        <v>11.919321046451451</v>
      </c>
      <c r="R977" s="9">
        <f>I977-Results!$E$5*H977</f>
        <v>13.521075984721113</v>
      </c>
      <c r="S977" s="9" cm="1">
        <f t="array" ref="S977">SUMPRODUCT(J977:O977,TRANSPOSE(AW$28:AW$33))+$AI$20-$AH$26</f>
        <v>27.023850533849128</v>
      </c>
      <c r="T977" s="9">
        <f>SUMPRODUCT(J977:O977,Results!K$9:P$9)</f>
        <v>13.18245830586131</v>
      </c>
      <c r="U977" s="9">
        <f>SUMPRODUCT(J977:O977,Results!K$9:P$9)+$AI$20-$AH$31</f>
        <v>11.600229584788153</v>
      </c>
      <c r="V977" s="9">
        <f t="shared" si="206"/>
        <v>-15.127968251880818</v>
      </c>
      <c r="W977" s="9">
        <f t="shared" si="208"/>
        <v>-17.629891323878972</v>
      </c>
      <c r="X977" s="9">
        <f t="shared" si="209"/>
        <v>-19.231646262148637</v>
      </c>
      <c r="Y977" s="9">
        <f t="shared" si="210"/>
        <v>-32.734420811276649</v>
      </c>
      <c r="Z977" s="9">
        <f t="shared" si="211"/>
        <v>-38.452793704517653</v>
      </c>
      <c r="AA977" s="9">
        <f t="shared" si="212"/>
        <v>-17.310799862215674</v>
      </c>
      <c r="AC977" s="9">
        <v>-17.666067157043706</v>
      </c>
      <c r="AD977" s="9">
        <v>-17.666067157043706</v>
      </c>
      <c r="AE977" s="9">
        <f t="shared" si="213"/>
        <v>-17.666067157043706</v>
      </c>
      <c r="AF977" s="9">
        <f t="shared" ca="1" si="207"/>
        <v>0.26189316664303519</v>
      </c>
    </row>
    <row r="978" spans="1:32">
      <c r="A978" s="6">
        <v>1.8821026727732795</v>
      </c>
      <c r="B978" s="6">
        <v>6.9456828383272908</v>
      </c>
      <c r="C978" s="6">
        <v>2.7149603238700442</v>
      </c>
      <c r="D978" s="6">
        <v>-0.98108563715739894</v>
      </c>
      <c r="E978" s="6">
        <v>6.7052637040942207</v>
      </c>
      <c r="F978" s="6">
        <v>5.6818797890974322</v>
      </c>
      <c r="G978" s="6">
        <v>6.4285868678648077</v>
      </c>
      <c r="H978" s="6">
        <v>4.0275450487375988</v>
      </c>
      <c r="I978" s="40">
        <f>SUMPRODUCT(J978:O978,Results!B$12:G$12)+Results!$E$5*H978-AD978+AE978</f>
        <v>81.919436221916257</v>
      </c>
      <c r="J978" s="9">
        <f>SUMPRODUCT($A978:$F978,Results!$B$15:$G$15)</f>
        <v>22.166434971848926</v>
      </c>
      <c r="K978" s="9">
        <f>SUMPRODUCT($A978:$F978,Results!$B$16:$G$16)</f>
        <v>-11.070557845297028</v>
      </c>
      <c r="L978" s="9">
        <f>SUMPRODUCT($A978:$F978,Results!$B$17:$G$17)</f>
        <v>30.733709569165615</v>
      </c>
      <c r="M978" s="9">
        <f>SUMPRODUCT($A978:$F978,Results!$B$18:$G$18)</f>
        <v>-4.3029779076488257</v>
      </c>
      <c r="N978" s="9">
        <f>SUMPRODUCT($A978:$F978,Results!$B$19:$G$19)</f>
        <v>-19.222991348670355</v>
      </c>
      <c r="O978" s="9">
        <f>SUMPRODUCT($A978:$F978,Results!$B$20:$G$20)</f>
        <v>6.970452695460482</v>
      </c>
      <c r="P978" s="9" cm="1">
        <f t="array" ref="P978">SUMPRODUCT(J978:O978,TRANSPOSE(BQ$20:BQ$25))+$AI$20-$BQ$27</f>
        <v>62.189427642934199</v>
      </c>
      <c r="Q978" s="27" cm="1">
        <f t="array" ref="Q978">SUMPRODUCT(J978:O978,TRANSPOSE(EX$20:EX$25))+$AI$20-$EX$27</f>
        <v>57.855351189991822</v>
      </c>
      <c r="R978" s="9">
        <f>I978-Results!$E$5*H978</f>
        <v>57.754165929490668</v>
      </c>
      <c r="S978" s="9" cm="1">
        <f t="array" ref="S978">SUMPRODUCT(J978:O978,TRANSPOSE(AW$28:AW$33))+$AI$20-$AH$26</f>
        <v>54.670383302579339</v>
      </c>
      <c r="T978" s="9">
        <f>SUMPRODUCT(J978:O978,Results!K$9:P$9)</f>
        <v>61.938471661407277</v>
      </c>
      <c r="U978" s="9">
        <f>SUMPRODUCT(J978:O978,Results!K$9:P$9)+$AI$20-$AH$31</f>
        <v>60.356242940334113</v>
      </c>
      <c r="V978" s="9">
        <f t="shared" si="206"/>
        <v>19.730008578982059</v>
      </c>
      <c r="W978" s="9">
        <f t="shared" si="208"/>
        <v>24.064085031924435</v>
      </c>
      <c r="X978" s="9">
        <f t="shared" si="209"/>
        <v>24.165270292425589</v>
      </c>
      <c r="Y978" s="9">
        <f t="shared" si="210"/>
        <v>27.249052919336918</v>
      </c>
      <c r="Z978" s="9">
        <f t="shared" si="211"/>
        <v>49.177212794826126</v>
      </c>
      <c r="AA978" s="9">
        <f t="shared" si="212"/>
        <v>21.563193281582144</v>
      </c>
      <c r="AC978" s="9">
        <v>24.07199990947187</v>
      </c>
      <c r="AD978" s="9">
        <v>24.07199990947187</v>
      </c>
      <c r="AE978" s="9">
        <f t="shared" si="213"/>
        <v>24.07199990947187</v>
      </c>
      <c r="AF978" s="9">
        <f t="shared" ca="1" si="207"/>
        <v>0.51265523260748724</v>
      </c>
    </row>
    <row r="979" spans="1:32">
      <c r="A979" s="6">
        <v>8.3599220129610643</v>
      </c>
      <c r="B979" s="6">
        <v>-1.2992941437597656</v>
      </c>
      <c r="C979" s="6">
        <v>3.6409727605597717</v>
      </c>
      <c r="D979" s="6">
        <v>0.5369077622069407</v>
      </c>
      <c r="E979" s="6">
        <v>5.9228086598051837</v>
      </c>
      <c r="F979" s="6">
        <v>5.0712628024427771</v>
      </c>
      <c r="G979" s="6">
        <v>-8.0220798780504504E-2</v>
      </c>
      <c r="H979" s="6">
        <v>-2.4812626179077131</v>
      </c>
      <c r="I979" s="40">
        <f>SUMPRODUCT(J979:O979,Results!B$12:G$12)+Results!$E$5*H979-AD979+AE979</f>
        <v>70.967111022959358</v>
      </c>
      <c r="J979" s="9">
        <f>SUMPRODUCT($A979:$F979,Results!$B$15:$G$15)</f>
        <v>61.29622358670639</v>
      </c>
      <c r="K979" s="9">
        <f>SUMPRODUCT($A979:$F979,Results!$B$16:$G$16)</f>
        <v>-23.11857765787753</v>
      </c>
      <c r="L979" s="9">
        <f>SUMPRODUCT($A979:$F979,Results!$B$17:$G$17)</f>
        <v>6.2022970721836383</v>
      </c>
      <c r="M979" s="9">
        <f>SUMPRODUCT($A979:$F979,Results!$B$18:$G$18)</f>
        <v>-15.146640793572715</v>
      </c>
      <c r="N979" s="9">
        <f>SUMPRODUCT($A979:$F979,Results!$B$19:$G$19)</f>
        <v>-21.220369837259682</v>
      </c>
      <c r="O979" s="9">
        <f>SUMPRODUCT($A979:$F979,Results!$B$20:$G$20)</f>
        <v>14.623450854314733</v>
      </c>
      <c r="P979" s="9" cm="1">
        <f t="array" ref="P979">SUMPRODUCT(J979:O979,TRANSPOSE(BQ$20:BQ$25))+$AI$20-$BQ$27</f>
        <v>85.148757019816202</v>
      </c>
      <c r="Q979" s="27" cm="1">
        <f t="array" ref="Q979">SUMPRODUCT(J979:O979,TRANSPOSE(EX$20:EX$25))+$AI$20-$EX$27</f>
        <v>87.695181407539707</v>
      </c>
      <c r="R979" s="9">
        <f>I979-Results!$E$5*H979</f>
        <v>85.854686730405632</v>
      </c>
      <c r="S979" s="9" cm="1">
        <f t="array" ref="S979">SUMPRODUCT(J979:O979,TRANSPOSE(AW$28:AW$33))+$AI$20-$AH$26</f>
        <v>76.446461386232571</v>
      </c>
      <c r="T979" s="9">
        <f>SUMPRODUCT(J979:O979,Results!K$9:P$9)</f>
        <v>89.562876037776647</v>
      </c>
      <c r="U979" s="9">
        <f>SUMPRODUCT(J979:O979,Results!K$9:P$9)+$AI$20-$AH$31</f>
        <v>87.980647316703482</v>
      </c>
      <c r="V979" s="9">
        <f t="shared" si="206"/>
        <v>-14.181645996856844</v>
      </c>
      <c r="W979" s="9">
        <f t="shared" si="208"/>
        <v>-16.728070384580349</v>
      </c>
      <c r="X979" s="9">
        <f t="shared" si="209"/>
        <v>-14.887575707446274</v>
      </c>
      <c r="Y979" s="9">
        <f t="shared" si="210"/>
        <v>-5.4793503632732126</v>
      </c>
      <c r="Z979" s="9">
        <f t="shared" si="211"/>
        <v>38.224887595869227</v>
      </c>
      <c r="AA979" s="9">
        <f t="shared" si="212"/>
        <v>-17.013536293744124</v>
      </c>
      <c r="AC979" s="9">
        <v>-16.701179965894966</v>
      </c>
      <c r="AD979" s="9">
        <v>-16.701179965894966</v>
      </c>
      <c r="AE979" s="9">
        <f t="shared" si="213"/>
        <v>-16.701179965894966</v>
      </c>
      <c r="AF979" s="9">
        <f t="shared" ca="1" si="207"/>
        <v>0.51685806833358283</v>
      </c>
    </row>
    <row r="980" spans="1:32">
      <c r="A980" s="6">
        <v>1.1019527230644264</v>
      </c>
      <c r="B980" s="6">
        <v>1.8724097926233745</v>
      </c>
      <c r="C980" s="6">
        <v>-2.7495805989129321</v>
      </c>
      <c r="D980" s="6">
        <v>1.7787632009371017</v>
      </c>
      <c r="E980" s="6">
        <v>-0.75298693118643922</v>
      </c>
      <c r="F980" s="6">
        <v>-4.0057713869082798</v>
      </c>
      <c r="G980" s="6">
        <v>3.144651318326761</v>
      </c>
      <c r="H980" s="6">
        <v>0.74360949919955255</v>
      </c>
      <c r="I980" s="40">
        <f>SUMPRODUCT(J980:O980,Results!B$12:G$12)+Results!$E$5*H980-AD980+AE980</f>
        <v>8.2950039399595425</v>
      </c>
      <c r="J980" s="9">
        <f>SUMPRODUCT($A980:$F980,Results!$B$15:$G$15)</f>
        <v>-9.6762509842120838</v>
      </c>
      <c r="K980" s="9">
        <f>SUMPRODUCT($A980:$F980,Results!$B$16:$G$16)</f>
        <v>-4.3651299825551337</v>
      </c>
      <c r="L980" s="9">
        <f>SUMPRODUCT($A980:$F980,Results!$B$17:$G$17)</f>
        <v>-5.7674645798592374</v>
      </c>
      <c r="M980" s="9">
        <f>SUMPRODUCT($A980:$F980,Results!$B$18:$G$18)</f>
        <v>7.7073038593102625</v>
      </c>
      <c r="N980" s="9">
        <f>SUMPRODUCT($A980:$F980,Results!$B$19:$G$19)</f>
        <v>9.1465292324598568</v>
      </c>
      <c r="O980" s="9">
        <f>SUMPRODUCT($A980:$F980,Results!$B$20:$G$20)</f>
        <v>18.233651218125583</v>
      </c>
      <c r="P980" s="9" cm="1">
        <f t="array" ref="P980">SUMPRODUCT(J980:O980,TRANSPOSE(BQ$20:BQ$25))+$AI$20-$BQ$27</f>
        <v>-10.509095164430651</v>
      </c>
      <c r="Q980" s="27" cm="1">
        <f t="array" ref="Q980">SUMPRODUCT(J980:O980,TRANSPOSE(EX$20:EX$25))+$AI$20-$EX$27</f>
        <v>1.3398949650785639</v>
      </c>
      <c r="R980" s="9">
        <f>I980-Results!$E$5*H980</f>
        <v>3.8333469447622273</v>
      </c>
      <c r="S980" s="9" cm="1">
        <f t="array" ref="S980">SUMPRODUCT(J980:O980,TRANSPOSE(AW$28:AW$33))+$AI$20-$AH$26</f>
        <v>-20.313432973341865</v>
      </c>
      <c r="T980" s="9">
        <f>SUMPRODUCT(J980:O980,Results!K$9:P$9)</f>
        <v>2.6128999653332983</v>
      </c>
      <c r="U980" s="9">
        <f>SUMPRODUCT(J980:O980,Results!K$9:P$9)+$AI$20-$AH$31</f>
        <v>1.0306712442601409</v>
      </c>
      <c r="V980" s="9">
        <f t="shared" si="206"/>
        <v>18.804099104390193</v>
      </c>
      <c r="W980" s="9">
        <f t="shared" si="208"/>
        <v>6.9551089748809787</v>
      </c>
      <c r="X980" s="9">
        <f t="shared" si="209"/>
        <v>4.4616569951973153</v>
      </c>
      <c r="Y980" s="9">
        <f t="shared" si="210"/>
        <v>28.608436913301407</v>
      </c>
      <c r="Z980" s="9">
        <f t="shared" si="211"/>
        <v>-24.447219487130589</v>
      </c>
      <c r="AA980" s="9">
        <f t="shared" si="212"/>
        <v>7.2643326956994017</v>
      </c>
      <c r="AC980" s="9">
        <v>6.8723400790840188</v>
      </c>
      <c r="AD980" s="9">
        <v>6.8723400790840188</v>
      </c>
      <c r="AE980" s="9">
        <f t="shared" si="213"/>
        <v>6.8723400790840188</v>
      </c>
      <c r="AF980" s="9">
        <f t="shared" ca="1" si="207"/>
        <v>0.54504822293522559</v>
      </c>
    </row>
    <row r="981" spans="1:32">
      <c r="A981" s="6">
        <v>1.4947443408215348</v>
      </c>
      <c r="B981" s="6">
        <v>1.3702153555568588</v>
      </c>
      <c r="C981" s="6">
        <v>6.7211131080780033</v>
      </c>
      <c r="D981" s="6">
        <v>3.694258159237624E-2</v>
      </c>
      <c r="E981" s="6">
        <v>0.71733440474546672</v>
      </c>
      <c r="F981" s="6">
        <v>3.168784054360763</v>
      </c>
      <c r="G981" s="6">
        <v>0.51958062015334938</v>
      </c>
      <c r="H981" s="6">
        <v>-1.881461198973859</v>
      </c>
      <c r="I981" s="40">
        <f>SUMPRODUCT(J981:O981,Results!B$12:G$12)+Results!$E$5*H981-AD981+AE981</f>
        <v>-8.3190202440623064</v>
      </c>
      <c r="J981" s="9">
        <f>SUMPRODUCT($A981:$F981,Results!$B$15:$G$15)</f>
        <v>16.951629389667765</v>
      </c>
      <c r="K981" s="9">
        <f>SUMPRODUCT($A981:$F981,Results!$B$16:$G$16)</f>
        <v>-12.124816175735518</v>
      </c>
      <c r="L981" s="9">
        <f>SUMPRODUCT($A981:$F981,Results!$B$17:$G$17)</f>
        <v>3.3504622535196762</v>
      </c>
      <c r="M981" s="9">
        <f>SUMPRODUCT($A981:$F981,Results!$B$18:$G$18)</f>
        <v>-13.097720700980094</v>
      </c>
      <c r="N981" s="9">
        <f>SUMPRODUCT($A981:$F981,Results!$B$19:$G$19)</f>
        <v>-21.026782167780599</v>
      </c>
      <c r="O981" s="9">
        <f>SUMPRODUCT($A981:$F981,Results!$B$20:$G$20)</f>
        <v>-4.0144677395010406</v>
      </c>
      <c r="P981" s="9" cm="1">
        <f t="array" ref="P981">SUMPRODUCT(J981:O981,TRANSPOSE(BQ$20:BQ$25))+$AI$20-$BQ$27</f>
        <v>12.106861601845999</v>
      </c>
      <c r="Q981" s="27" cm="1">
        <f t="array" ref="Q981">SUMPRODUCT(J981:O981,TRANSPOSE(EX$20:EX$25))+$AI$20-$EX$27</f>
        <v>2.8920626313223252</v>
      </c>
      <c r="R981" s="9">
        <f>I981-Results!$E$5*H981</f>
        <v>2.9697469497808466</v>
      </c>
      <c r="S981" s="9" cm="1">
        <f t="array" ref="S981">SUMPRODUCT(J981:O981,TRANSPOSE(AW$28:AW$33))+$AI$20-$AH$26</f>
        <v>33.476448214218763</v>
      </c>
      <c r="T981" s="9">
        <f>SUMPRODUCT(J981:O981,Results!K$9:P$9)</f>
        <v>3.9987440261738598</v>
      </c>
      <c r="U981" s="9">
        <f>SUMPRODUCT(J981:O981,Results!K$9:P$9)+$AI$20-$AH$31</f>
        <v>2.4165153051007024</v>
      </c>
      <c r="V981" s="9">
        <f t="shared" si="206"/>
        <v>-20.425881845908307</v>
      </c>
      <c r="W981" s="9">
        <f t="shared" si="208"/>
        <v>-11.211082875384632</v>
      </c>
      <c r="X981" s="9">
        <f t="shared" si="209"/>
        <v>-11.288767193843153</v>
      </c>
      <c r="Y981" s="9">
        <f t="shared" si="210"/>
        <v>-41.795468458281071</v>
      </c>
      <c r="Z981" s="9">
        <f t="shared" si="211"/>
        <v>-41.06124367115244</v>
      </c>
      <c r="AA981" s="9">
        <f t="shared" si="212"/>
        <v>-10.735535549163009</v>
      </c>
      <c r="AC981" s="9">
        <v>-11.171954824467376</v>
      </c>
      <c r="AD981" s="9">
        <v>-11.171954824467376</v>
      </c>
      <c r="AE981" s="9">
        <f t="shared" si="213"/>
        <v>-11.171954824467376</v>
      </c>
      <c r="AF981" s="9">
        <f t="shared" ca="1" si="207"/>
        <v>0.34373634571556277</v>
      </c>
    </row>
    <row r="982" spans="1:32">
      <c r="A982" s="6">
        <v>2.6949635372307092</v>
      </c>
      <c r="B982" s="6">
        <v>1.4939037640359591</v>
      </c>
      <c r="C982" s="6">
        <v>6.7464856181257211</v>
      </c>
      <c r="D982" s="6">
        <v>0.20665645812139488</v>
      </c>
      <c r="E982" s="6">
        <v>3.4527252258395649</v>
      </c>
      <c r="F982" s="6">
        <v>4.4083761101159995</v>
      </c>
      <c r="G982" s="6">
        <v>-1.240585400802422</v>
      </c>
      <c r="H982" s="6">
        <v>-3.6416272199296307</v>
      </c>
      <c r="I982" s="40">
        <f>SUMPRODUCT(J982:O982,Results!B$12:G$12)+Results!$E$5*H982-AD982+AE982</f>
        <v>14.773001282435729</v>
      </c>
      <c r="J982" s="9">
        <f>SUMPRODUCT($A982:$F982,Results!$B$15:$G$15)</f>
        <v>31.355837218426089</v>
      </c>
      <c r="K982" s="9">
        <f>SUMPRODUCT($A982:$F982,Results!$B$16:$G$16)</f>
        <v>-13.984407615729628</v>
      </c>
      <c r="L982" s="9">
        <f>SUMPRODUCT($A982:$F982,Results!$B$17:$G$17)</f>
        <v>11.25400355580574</v>
      </c>
      <c r="M982" s="9">
        <f>SUMPRODUCT($A982:$F982,Results!$B$18:$G$18)</f>
        <v>-15.568921940850798</v>
      </c>
      <c r="N982" s="9">
        <f>SUMPRODUCT($A982:$F982,Results!$B$19:$G$19)</f>
        <v>-26.862983506913359</v>
      </c>
      <c r="O982" s="9">
        <f>SUMPRODUCT($A982:$F982,Results!$B$20:$G$20)</f>
        <v>-0.83175563536789987</v>
      </c>
      <c r="P982" s="9" cm="1">
        <f t="array" ref="P982">SUMPRODUCT(J982:O982,TRANSPOSE(BQ$20:BQ$25))+$AI$20-$BQ$27</f>
        <v>43.807306230719355</v>
      </c>
      <c r="Q982" s="27" cm="1">
        <f t="array" ref="Q982">SUMPRODUCT(J982:O982,TRANSPOSE(EX$20:EX$25))+$AI$20-$EX$27</f>
        <v>37.239836554299472</v>
      </c>
      <c r="R982" s="9">
        <f>I982-Results!$E$5*H982</f>
        <v>36.622764602013511</v>
      </c>
      <c r="S982" s="9" cm="1">
        <f t="array" ref="S982">SUMPRODUCT(J982:O982,TRANSPOSE(AW$28:AW$33))+$AI$20-$AH$26</f>
        <v>57.06329464562323</v>
      </c>
      <c r="T982" s="9">
        <f>SUMPRODUCT(J982:O982,Results!K$9:P$9)</f>
        <v>39.063008601431612</v>
      </c>
      <c r="U982" s="9">
        <f>SUMPRODUCT(J982:O982,Results!K$9:P$9)+$AI$20-$AH$31</f>
        <v>37.480779880358455</v>
      </c>
      <c r="V982" s="9">
        <f t="shared" si="206"/>
        <v>-29.034304948283626</v>
      </c>
      <c r="W982" s="9">
        <f t="shared" si="208"/>
        <v>-22.466835271863744</v>
      </c>
      <c r="X982" s="9">
        <f t="shared" si="209"/>
        <v>-21.849763319577782</v>
      </c>
      <c r="Y982" s="9">
        <f t="shared" si="210"/>
        <v>-42.290293363187502</v>
      </c>
      <c r="Z982" s="9">
        <f t="shared" si="211"/>
        <v>-17.969222144654402</v>
      </c>
      <c r="AA982" s="9">
        <f t="shared" si="212"/>
        <v>-22.707778597922726</v>
      </c>
      <c r="AC982" s="9">
        <v>-22.432777213974717</v>
      </c>
      <c r="AD982" s="9">
        <v>-22.432777213974717</v>
      </c>
      <c r="AE982" s="9">
        <f t="shared" si="213"/>
        <v>-22.432777213974717</v>
      </c>
      <c r="AF982" s="9">
        <f t="shared" ca="1" si="207"/>
        <v>0.44032851147629526</v>
      </c>
    </row>
    <row r="983" spans="1:32">
      <c r="A983" s="6">
        <v>10.729123808432831</v>
      </c>
      <c r="B983" s="6">
        <v>11.088972718499996</v>
      </c>
      <c r="C983" s="6">
        <v>-2.7154471899234656</v>
      </c>
      <c r="D983" s="6">
        <v>0.44166051984818133</v>
      </c>
      <c r="E983" s="6">
        <v>2.5850428994518744</v>
      </c>
      <c r="F983" s="6">
        <v>1.5898546856975289</v>
      </c>
      <c r="G983" s="6">
        <v>1.006283372038548</v>
      </c>
      <c r="H983" s="6">
        <v>-1.3947584470886605</v>
      </c>
      <c r="I983" s="40">
        <f>SUMPRODUCT(J983:O983,Results!B$12:G$12)+Results!$E$5*H983-AD983+AE983</f>
        <v>27.605138630018189</v>
      </c>
      <c r="J983" s="9">
        <f>SUMPRODUCT($A983:$F983,Results!$B$15:$G$15)</f>
        <v>16.870624748755478</v>
      </c>
      <c r="K983" s="9">
        <f>SUMPRODUCT($A983:$F983,Results!$B$16:$G$16)</f>
        <v>-41.124012570937872</v>
      </c>
      <c r="L983" s="9">
        <f>SUMPRODUCT($A983:$F983,Results!$B$17:$G$17)</f>
        <v>1.8240697315611607</v>
      </c>
      <c r="M983" s="9">
        <f>SUMPRODUCT($A983:$F983,Results!$B$18:$G$18)</f>
        <v>13.322963862707065</v>
      </c>
      <c r="N983" s="9">
        <f>SUMPRODUCT($A983:$F983,Results!$B$19:$G$19)</f>
        <v>11.183925800842758</v>
      </c>
      <c r="O983" s="9">
        <f>SUMPRODUCT($A983:$F983,Results!$B$20:$G$20)</f>
        <v>52.970848711389834</v>
      </c>
      <c r="P983" s="9" cm="1">
        <f t="array" ref="P983">SUMPRODUCT(J983:O983,TRANSPOSE(BQ$20:BQ$25))+$AI$20-$BQ$27</f>
        <v>31.980281487820868</v>
      </c>
      <c r="Q983" s="27" cm="1">
        <f t="array" ref="Q983">SUMPRODUCT(J983:O983,TRANSPOSE(EX$20:EX$25))+$AI$20-$EX$27</f>
        <v>32.77729089655594</v>
      </c>
      <c r="R983" s="9">
        <f>I983-Results!$E$5*H983</f>
        <v>35.97368931255015</v>
      </c>
      <c r="S983" s="9" cm="1">
        <f t="array" ref="S983">SUMPRODUCT(J983:O983,TRANSPOSE(AW$28:AW$33))+$AI$20-$AH$26</f>
        <v>12.658400492056231</v>
      </c>
      <c r="T983" s="9">
        <f>SUMPRODUCT(J983:O983,Results!K$9:P$9)</f>
        <v>37.868260095753271</v>
      </c>
      <c r="U983" s="9">
        <f>SUMPRODUCT(J983:O983,Results!K$9:P$9)+$AI$20-$AH$31</f>
        <v>36.286031374680107</v>
      </c>
      <c r="V983" s="9">
        <f t="shared" si="206"/>
        <v>-4.375142857802679</v>
      </c>
      <c r="W983" s="9">
        <f t="shared" si="208"/>
        <v>-5.1721522665377506</v>
      </c>
      <c r="X983" s="9">
        <f t="shared" si="209"/>
        <v>-8.3685506825319607</v>
      </c>
      <c r="Y983" s="9">
        <f t="shared" si="210"/>
        <v>14.946738137961958</v>
      </c>
      <c r="Z983" s="9">
        <f t="shared" si="211"/>
        <v>-5.1370847970719424</v>
      </c>
      <c r="AA983" s="9">
        <f t="shared" si="212"/>
        <v>-8.680892744661918</v>
      </c>
      <c r="AC983" s="9">
        <v>-5.2014818826624207</v>
      </c>
      <c r="AD983" s="9">
        <v>-5.2014818826624207</v>
      </c>
      <c r="AE983" s="9">
        <f t="shared" si="213"/>
        <v>-5.2014818826624207</v>
      </c>
      <c r="AF983" s="9">
        <f t="shared" ca="1" si="207"/>
        <v>1.0012105560890494E-2</v>
      </c>
    </row>
    <row r="984" spans="1:32">
      <c r="A984" s="6">
        <v>3.9960874996949416</v>
      </c>
      <c r="B984" s="6">
        <v>5.3758050956283947</v>
      </c>
      <c r="C984" s="6">
        <v>2.5674683249215886</v>
      </c>
      <c r="D984" s="6">
        <v>2.5714656582712645</v>
      </c>
      <c r="E984" s="6">
        <v>8.2532854870091032</v>
      </c>
      <c r="F984" s="6">
        <v>-0.17425469172631508</v>
      </c>
      <c r="G984" s="6">
        <v>0.45165643292116436</v>
      </c>
      <c r="H984" s="6">
        <v>-1.9493853862060442</v>
      </c>
      <c r="I984" s="40">
        <f>SUMPRODUCT(J984:O984,Results!B$12:G$12)+Results!$E$5*H984-AD984+AE984</f>
        <v>95.633246646722611</v>
      </c>
      <c r="J984" s="9">
        <f>SUMPRODUCT($A984:$F984,Results!$B$15:$G$15)</f>
        <v>35.939005777891531</v>
      </c>
      <c r="K984" s="9">
        <f>SUMPRODUCT($A984:$F984,Results!$B$16:$G$16)</f>
        <v>-16.43739340821935</v>
      </c>
      <c r="L984" s="9">
        <f>SUMPRODUCT($A984:$F984,Results!$B$17:$G$17)</f>
        <v>24.350763400318669</v>
      </c>
      <c r="M984" s="9">
        <f>SUMPRODUCT($A984:$F984,Results!$B$18:$G$18)</f>
        <v>-9.047752693923087</v>
      </c>
      <c r="N984" s="9">
        <f>SUMPRODUCT($A984:$F984,Results!$B$19:$G$19)</f>
        <v>-26.217753563709099</v>
      </c>
      <c r="O984" s="9">
        <f>SUMPRODUCT($A984:$F984,Results!$B$20:$G$20)</f>
        <v>26.599941176357916</v>
      </c>
      <c r="P984" s="9" cm="1">
        <f t="array" ref="P984">SUMPRODUCT(J984:O984,TRANSPOSE(BQ$20:BQ$25))+$AI$20-$BQ$27</f>
        <v>91.760202112457762</v>
      </c>
      <c r="Q984" s="27" cm="1">
        <f t="array" ref="Q984">SUMPRODUCT(J984:O984,TRANSPOSE(EX$20:EX$25))+$AI$20-$EX$27</f>
        <v>105.8475089325552</v>
      </c>
      <c r="R984" s="9">
        <f>I984-Results!$E$5*H984</f>
        <v>107.32955896395887</v>
      </c>
      <c r="S984" s="9" cm="1">
        <f t="array" ref="S984">SUMPRODUCT(J984:O984,TRANSPOSE(AW$28:AW$33))+$AI$20-$AH$26</f>
        <v>76.193349954913359</v>
      </c>
      <c r="T984" s="9">
        <f>SUMPRODUCT(J984:O984,Results!K$9:P$9)</f>
        <v>110.63172221960303</v>
      </c>
      <c r="U984" s="9">
        <f>SUMPRODUCT(J984:O984,Results!K$9:P$9)+$AI$20-$AH$31</f>
        <v>109.04949349852987</v>
      </c>
      <c r="V984" s="9">
        <f t="shared" si="206"/>
        <v>3.8730445342648494</v>
      </c>
      <c r="W984" s="9">
        <f t="shared" si="208"/>
        <v>-10.214262285832589</v>
      </c>
      <c r="X984" s="9">
        <f t="shared" si="209"/>
        <v>-11.696312317236263</v>
      </c>
      <c r="Y984" s="9">
        <f t="shared" si="210"/>
        <v>19.439896691809253</v>
      </c>
      <c r="Z984" s="9">
        <f t="shared" si="211"/>
        <v>62.89102321963248</v>
      </c>
      <c r="AA984" s="9">
        <f t="shared" si="212"/>
        <v>-13.416246851807259</v>
      </c>
      <c r="AC984" s="9">
        <v>-10.317181178684123</v>
      </c>
      <c r="AD984" s="9">
        <v>-10.317181178684123</v>
      </c>
      <c r="AE984" s="9">
        <f t="shared" si="213"/>
        <v>-10.317181178684123</v>
      </c>
      <c r="AF984" s="9">
        <f t="shared" ca="1" si="207"/>
        <v>0.22805742559824138</v>
      </c>
    </row>
    <row r="985" spans="1:32">
      <c r="A985" s="6">
        <v>5.0113123531474102</v>
      </c>
      <c r="B985" s="6">
        <v>-1.1509754039595701</v>
      </c>
      <c r="C985" s="6">
        <v>-2.5332002949322656</v>
      </c>
      <c r="D985" s="6">
        <v>0.45689900159194063</v>
      </c>
      <c r="E985" s="6">
        <v>5.7776424888456726</v>
      </c>
      <c r="F985" s="6">
        <v>-2.7246485661752589</v>
      </c>
      <c r="G985" s="6">
        <v>1.46505479865864</v>
      </c>
      <c r="H985" s="6">
        <v>-0.93598702046856852</v>
      </c>
      <c r="I985" s="40">
        <f>SUMPRODUCT(J985:O985,Results!B$12:G$12)+Results!$E$5*H985-AD985+AE985</f>
        <v>87.069183992355988</v>
      </c>
      <c r="J985" s="9">
        <f>SUMPRODUCT($A985:$F985,Results!$B$15:$G$15)</f>
        <v>36.8504123141484</v>
      </c>
      <c r="K985" s="9">
        <f>SUMPRODUCT($A985:$F985,Results!$B$16:$G$16)</f>
        <v>-8.1354729555017737</v>
      </c>
      <c r="L985" s="9">
        <f>SUMPRODUCT($A985:$F985,Results!$B$17:$G$17)</f>
        <v>3.5029850473888033</v>
      </c>
      <c r="M985" s="9">
        <f>SUMPRODUCT($A985:$F985,Results!$B$18:$G$18)</f>
        <v>-5.5685338338477859</v>
      </c>
      <c r="N985" s="9">
        <f>SUMPRODUCT($A985:$F985,Results!$B$19:$G$19)</f>
        <v>-4.3489103387062942</v>
      </c>
      <c r="O985" s="9">
        <f>SUMPRODUCT($A985:$F985,Results!$B$20:$G$20)</f>
        <v>21.824495810487157</v>
      </c>
      <c r="P985" s="9" cm="1">
        <f t="array" ref="P985">SUMPRODUCT(J985:O985,TRANSPOSE(BQ$20:BQ$25))+$AI$20-$BQ$27</f>
        <v>68.79670152781307</v>
      </c>
      <c r="Q985" s="27" cm="1">
        <f t="array" ref="Q985">SUMPRODUCT(J985:O985,TRANSPOSE(EX$20:EX$25))+$AI$20-$EX$27</f>
        <v>91.77810003889212</v>
      </c>
      <c r="R985" s="9">
        <f>I985-Results!$E$5*H985</f>
        <v>92.6851061151674</v>
      </c>
      <c r="S985" s="9" cm="1">
        <f t="array" ref="S985">SUMPRODUCT(J985:O985,TRANSPOSE(AW$28:AW$33))+$AI$20-$AH$26</f>
        <v>40.634420350299806</v>
      </c>
      <c r="T985" s="9">
        <f>SUMPRODUCT(J985:O985,Results!K$9:P$9)</f>
        <v>94.392029836719416</v>
      </c>
      <c r="U985" s="9">
        <f>SUMPRODUCT(J985:O985,Results!K$9:P$9)+$AI$20-$AH$31</f>
        <v>92.809801115646252</v>
      </c>
      <c r="V985" s="9">
        <f t="shared" si="206"/>
        <v>18.272482464542918</v>
      </c>
      <c r="W985" s="9">
        <f t="shared" si="208"/>
        <v>-4.7089160465361317</v>
      </c>
      <c r="X985" s="9">
        <f t="shared" si="209"/>
        <v>-5.615922122811412</v>
      </c>
      <c r="Y985" s="9">
        <f t="shared" si="210"/>
        <v>46.434763642056183</v>
      </c>
      <c r="Z985" s="9">
        <f t="shared" si="211"/>
        <v>54.326960565265857</v>
      </c>
      <c r="AA985" s="9">
        <f t="shared" si="212"/>
        <v>-5.7406171232902636</v>
      </c>
      <c r="AC985" s="9">
        <v>-4.8222534523563354</v>
      </c>
      <c r="AD985" s="9">
        <v>-4.8222534523563354</v>
      </c>
      <c r="AE985" s="9">
        <f t="shared" si="213"/>
        <v>-4.8222534523563354</v>
      </c>
      <c r="AF985" s="9">
        <f t="shared" ca="1" si="207"/>
        <v>0.62940893083783778</v>
      </c>
    </row>
    <row r="986" spans="1:32">
      <c r="A986" s="6">
        <v>1.3017831379727078</v>
      </c>
      <c r="B986" s="6">
        <v>5.505874406237079</v>
      </c>
      <c r="C986" s="6">
        <v>4.1657544020221984</v>
      </c>
      <c r="D986" s="6">
        <v>-1.2563657864848232</v>
      </c>
      <c r="E986" s="6">
        <v>1.6544854930662047</v>
      </c>
      <c r="F986" s="6">
        <v>1.4968218514016876</v>
      </c>
      <c r="G986" s="6">
        <v>-1.195034508398169</v>
      </c>
      <c r="H986" s="6">
        <v>-3.5960763275253775</v>
      </c>
      <c r="I986" s="40">
        <f>SUMPRODUCT(J986:O986,Results!B$12:G$12)+Results!$E$5*H986-AD986+AE986</f>
        <v>-14.928981987130474</v>
      </c>
      <c r="J986" s="9">
        <f>SUMPRODUCT($A986:$F986,Results!$B$15:$G$15)</f>
        <v>6.3113242564854302</v>
      </c>
      <c r="K986" s="9">
        <f>SUMPRODUCT($A986:$F986,Results!$B$16:$G$16)</f>
        <v>-13.117771083705014</v>
      </c>
      <c r="L986" s="9">
        <f>SUMPRODUCT($A986:$F986,Results!$B$17:$G$17)</f>
        <v>8.5117496411541005</v>
      </c>
      <c r="M986" s="9">
        <f>SUMPRODUCT($A986:$F986,Results!$B$18:$G$18)</f>
        <v>-6.5155160147314373</v>
      </c>
      <c r="N986" s="9">
        <f>SUMPRODUCT($A986:$F986,Results!$B$19:$G$19)</f>
        <v>-13.000865693750846</v>
      </c>
      <c r="O986" s="9">
        <f>SUMPRODUCT($A986:$F986,Results!$B$20:$G$20)</f>
        <v>5.0734911943389616</v>
      </c>
      <c r="P986" s="9" cm="1">
        <f t="array" ref="P986">SUMPRODUCT(J986:O986,TRANSPOSE(BQ$20:BQ$25))+$AI$20-$BQ$27</f>
        <v>10.340945807545907</v>
      </c>
      <c r="Q986" s="27" cm="1">
        <f t="array" ref="Q986">SUMPRODUCT(J986:O986,TRANSPOSE(EX$20:EX$25))+$AI$20-$EX$27</f>
        <v>4.7911268506409641</v>
      </c>
      <c r="R986" s="9">
        <f>I986-Results!$E$5*H986</f>
        <v>6.6474759780217916</v>
      </c>
      <c r="S986" s="9" cm="1">
        <f t="array" ref="S986">SUMPRODUCT(J986:O986,TRANSPOSE(AW$28:AW$33))+$AI$20-$AH$26</f>
        <v>22.741854374629867</v>
      </c>
      <c r="T986" s="9">
        <f>SUMPRODUCT(J986:O986,Results!K$9:P$9)</f>
        <v>7.7400296181936428</v>
      </c>
      <c r="U986" s="9">
        <f>SUMPRODUCT(J986:O986,Results!K$9:P$9)+$AI$20-$AH$31</f>
        <v>6.1578008971204881</v>
      </c>
      <c r="V986" s="9">
        <f t="shared" si="206"/>
        <v>-25.269927794676381</v>
      </c>
      <c r="W986" s="9">
        <f t="shared" si="208"/>
        <v>-19.720108837771438</v>
      </c>
      <c r="X986" s="9">
        <f t="shared" si="209"/>
        <v>-21.576457965152265</v>
      </c>
      <c r="Y986" s="9">
        <f t="shared" si="210"/>
        <v>-37.670836361760337</v>
      </c>
      <c r="Z986" s="9">
        <f t="shared" si="211"/>
        <v>-47.671205414220609</v>
      </c>
      <c r="AA986" s="9">
        <f t="shared" si="212"/>
        <v>-21.086782884250962</v>
      </c>
      <c r="AC986" s="9">
        <v>-19.728198477368874</v>
      </c>
      <c r="AD986" s="9">
        <v>-19.728198477368874</v>
      </c>
      <c r="AE986" s="9">
        <f t="shared" si="213"/>
        <v>-19.728198477368874</v>
      </c>
      <c r="AF986" s="9">
        <f t="shared" ca="1" si="207"/>
        <v>0.79983534324793493</v>
      </c>
    </row>
    <row r="987" spans="1:32">
      <c r="A987" s="6">
        <v>-0.52564369099920161</v>
      </c>
      <c r="B987" s="6">
        <v>3.4261938270437118</v>
      </c>
      <c r="C987" s="6">
        <v>-7.1537429137434411E-2</v>
      </c>
      <c r="D987" s="6">
        <v>6.7802413932782926E-2</v>
      </c>
      <c r="E987" s="6">
        <v>0.59180185755945058</v>
      </c>
      <c r="F987" s="6">
        <v>-1.7646098179846506</v>
      </c>
      <c r="G987" s="6">
        <v>4.4788593757411936</v>
      </c>
      <c r="H987" s="6">
        <v>2.0778175566139852</v>
      </c>
      <c r="I987" s="40">
        <f>SUMPRODUCT(J987:O987,Results!B$12:G$12)+Results!$E$5*H987-AD987+AE987</f>
        <v>16.075013388474556</v>
      </c>
      <c r="J987" s="9">
        <f>SUMPRODUCT($A987:$F987,Results!$B$15:$G$15)</f>
        <v>-7.8729935611271014</v>
      </c>
      <c r="K987" s="9">
        <f>SUMPRODUCT($A987:$F987,Results!$B$16:$G$16)</f>
        <v>-2.2971360654115696</v>
      </c>
      <c r="L987" s="9">
        <f>SUMPRODUCT($A987:$F987,Results!$B$17:$G$17)</f>
        <v>4.3446387300192484</v>
      </c>
      <c r="M987" s="9">
        <f>SUMPRODUCT($A987:$F987,Results!$B$18:$G$18)</f>
        <v>1.9044885560126179</v>
      </c>
      <c r="N987" s="9">
        <f>SUMPRODUCT($A987:$F987,Results!$B$19:$G$19)</f>
        <v>-0.66958527556937764</v>
      </c>
      <c r="O987" s="9">
        <f>SUMPRODUCT($A987:$F987,Results!$B$20:$G$20)</f>
        <v>7.2381816933373972</v>
      </c>
      <c r="P987" s="9" cm="1">
        <f t="array" ref="P987">SUMPRODUCT(J987:O987,TRANSPOSE(BQ$20:BQ$25))+$AI$20-$BQ$27</f>
        <v>-3.4812520135911527</v>
      </c>
      <c r="Q987" s="27" cm="1">
        <f t="array" ref="Q987">SUMPRODUCT(J987:O987,TRANSPOSE(EX$20:EX$25))+$AI$20-$EX$27</f>
        <v>1.4433918813694504</v>
      </c>
      <c r="R987" s="9">
        <f>I987-Results!$E$5*H987</f>
        <v>3.6081080487906441</v>
      </c>
      <c r="S987" s="9" cm="1">
        <f t="array" ref="S987">SUMPRODUCT(J987:O987,TRANSPOSE(AW$28:AW$33))+$AI$20-$AH$26</f>
        <v>-4.5803091192073353</v>
      </c>
      <c r="T987" s="9">
        <f>SUMPRODUCT(J987:O987,Results!K$9:P$9)</f>
        <v>3.4397120839302922</v>
      </c>
      <c r="U987" s="9">
        <f>SUMPRODUCT(J987:O987,Results!K$9:P$9)+$AI$20-$AH$31</f>
        <v>1.8574833628571383</v>
      </c>
      <c r="V987" s="9">
        <f t="shared" si="206"/>
        <v>19.556265402065709</v>
      </c>
      <c r="W987" s="9">
        <f t="shared" si="208"/>
        <v>14.631621507105105</v>
      </c>
      <c r="X987" s="9">
        <f t="shared" si="209"/>
        <v>12.466905339683912</v>
      </c>
      <c r="Y987" s="9">
        <f t="shared" si="210"/>
        <v>20.655322507681891</v>
      </c>
      <c r="Z987" s="9">
        <f t="shared" si="211"/>
        <v>-16.667210038615575</v>
      </c>
      <c r="AA987" s="9">
        <f t="shared" si="212"/>
        <v>14.217530025617418</v>
      </c>
      <c r="AC987" s="9">
        <v>14.574307564422636</v>
      </c>
      <c r="AD987" s="9">
        <v>14.574307564422636</v>
      </c>
      <c r="AE987" s="9">
        <f t="shared" si="213"/>
        <v>14.574307564422636</v>
      </c>
      <c r="AF987" s="9">
        <f t="shared" ca="1" si="207"/>
        <v>0.45215776386618045</v>
      </c>
    </row>
    <row r="988" spans="1:32">
      <c r="A988" s="6">
        <v>-0.87399058065017221</v>
      </c>
      <c r="B988" s="6">
        <v>2.8129369699011719</v>
      </c>
      <c r="C988" s="6">
        <v>-1.0389195210281894</v>
      </c>
      <c r="D988" s="6">
        <v>-1.9921911391030587</v>
      </c>
      <c r="E988" s="6">
        <v>8.7773597624921997</v>
      </c>
      <c r="F988" s="6">
        <v>5.8116260723478224</v>
      </c>
      <c r="G988" s="6">
        <v>6.5392875732742386</v>
      </c>
      <c r="H988" s="6">
        <v>4.1382457541470306</v>
      </c>
      <c r="I988" s="40">
        <f>SUMPRODUCT(J988:O988,Results!B$12:G$12)+Results!$E$5*H988-AD988+AE988</f>
        <v>105.37277575578145</v>
      </c>
      <c r="J988" s="9">
        <f>SUMPRODUCT($A988:$F988,Results!$B$15:$G$15)</f>
        <v>23.952078307972862</v>
      </c>
      <c r="K988" s="9">
        <f>SUMPRODUCT($A988:$F988,Results!$B$16:$G$16)</f>
        <v>7.740560123831373</v>
      </c>
      <c r="L988" s="9">
        <f>SUMPRODUCT($A988:$F988,Results!$B$17:$G$17)</f>
        <v>38.335466115499088</v>
      </c>
      <c r="M988" s="9">
        <f>SUMPRODUCT($A988:$F988,Results!$B$18:$G$18)</f>
        <v>-2.5032147597171734</v>
      </c>
      <c r="N988" s="9">
        <f>SUMPRODUCT($A988:$F988,Results!$B$19:$G$19)</f>
        <v>-14.069962698562474</v>
      </c>
      <c r="O988" s="9">
        <f>SUMPRODUCT($A988:$F988,Results!$B$20:$G$20)</f>
        <v>-6.204635095870545</v>
      </c>
      <c r="P988" s="9" cm="1">
        <f t="array" ref="P988">SUMPRODUCT(J988:O988,TRANSPOSE(BQ$20:BQ$25))+$AI$20-$BQ$27</f>
        <v>77.942176694220279</v>
      </c>
      <c r="Q988" s="27" cm="1">
        <f t="array" ref="Q988">SUMPRODUCT(J988:O988,TRANSPOSE(EX$20:EX$25))+$AI$20-$EX$27</f>
        <v>82.389450603097373</v>
      </c>
      <c r="R988" s="9">
        <f>I988-Results!$E$5*H988</f>
        <v>80.54330123089926</v>
      </c>
      <c r="S988" s="9" cm="1">
        <f t="array" ref="S988">SUMPRODUCT(J988:O988,TRANSPOSE(AW$28:AW$33))+$AI$20-$AH$26</f>
        <v>51.39258270881318</v>
      </c>
      <c r="T988" s="9">
        <f>SUMPRODUCT(J988:O988,Results!K$9:P$9)</f>
        <v>85.506589302894412</v>
      </c>
      <c r="U988" s="9">
        <f>SUMPRODUCT(J988:O988,Results!K$9:P$9)+$AI$20-$AH$31</f>
        <v>83.924360581821247</v>
      </c>
      <c r="V988" s="9">
        <f t="shared" si="206"/>
        <v>27.430599061561168</v>
      </c>
      <c r="W988" s="9">
        <f t="shared" si="208"/>
        <v>22.983325152684074</v>
      </c>
      <c r="X988" s="9">
        <f t="shared" si="209"/>
        <v>24.829474524882187</v>
      </c>
      <c r="Y988" s="9">
        <f t="shared" si="210"/>
        <v>53.980193046968267</v>
      </c>
      <c r="Z988" s="9">
        <f t="shared" si="211"/>
        <v>72.630552328691323</v>
      </c>
      <c r="AA988" s="9">
        <f t="shared" si="212"/>
        <v>21.4484151739602</v>
      </c>
      <c r="AC988" s="9">
        <v>22.974167127186007</v>
      </c>
      <c r="AD988" s="9">
        <v>22.974167127186007</v>
      </c>
      <c r="AE988" s="9">
        <f t="shared" si="213"/>
        <v>22.974167127186007</v>
      </c>
      <c r="AF988" s="9">
        <f t="shared" ca="1" si="207"/>
        <v>0.39613907524516767</v>
      </c>
    </row>
    <row r="989" spans="1:32">
      <c r="A989" s="6">
        <v>11.067491142741682</v>
      </c>
      <c r="B989" s="6">
        <v>0.19666899477560629</v>
      </c>
      <c r="C989" s="6">
        <v>4.7867382761160222</v>
      </c>
      <c r="D989" s="6">
        <v>0.82495420397079355</v>
      </c>
      <c r="E989" s="6">
        <v>-1.1318861369814468</v>
      </c>
      <c r="F989" s="6">
        <v>1.5842863450118343</v>
      </c>
      <c r="G989" s="6">
        <v>3.7967246405200514</v>
      </c>
      <c r="H989" s="6">
        <v>1.3956828213928429</v>
      </c>
      <c r="I989" s="40">
        <f>SUMPRODUCT(J989:O989,Results!B$12:G$12)+Results!$E$5*H989-AD989+AE989</f>
        <v>21.691376819975215</v>
      </c>
      <c r="J989" s="9">
        <f>SUMPRODUCT($A989:$F989,Results!$B$15:$G$15)</f>
        <v>41.795005537358165</v>
      </c>
      <c r="K989" s="9">
        <f>SUMPRODUCT($A989:$F989,Results!$B$16:$G$16)</f>
        <v>-39.673679274286556</v>
      </c>
      <c r="L989" s="9">
        <f>SUMPRODUCT($A989:$F989,Results!$B$17:$G$17)</f>
        <v>-24.008886909623449</v>
      </c>
      <c r="M989" s="9">
        <f>SUMPRODUCT($A989:$F989,Results!$B$18:$G$18)</f>
        <v>-10.972034634124194</v>
      </c>
      <c r="N989" s="9">
        <f>SUMPRODUCT($A989:$F989,Results!$B$19:$G$19)</f>
        <v>-7.190182823955749</v>
      </c>
      <c r="O989" s="9">
        <f>SUMPRODUCT($A989:$F989,Results!$B$20:$G$20)</f>
        <v>27.358933907270714</v>
      </c>
      <c r="P989" s="9" cm="1">
        <f t="array" ref="P989">SUMPRODUCT(J989:O989,TRANSPOSE(BQ$20:BQ$25))+$AI$20-$BQ$27</f>
        <v>17.021474034597823</v>
      </c>
      <c r="Q989" s="27" cm="1">
        <f t="array" ref="Q989">SUMPRODUCT(J989:O989,TRANSPOSE(EX$20:EX$25))+$AI$20-$EX$27</f>
        <v>12.363203674323671</v>
      </c>
      <c r="R989" s="9">
        <f>I989-Results!$E$5*H989</f>
        <v>13.317279891618156</v>
      </c>
      <c r="S989" s="9" cm="1">
        <f t="array" ref="S989">SUMPRODUCT(J989:O989,TRANSPOSE(AW$28:AW$33))+$AI$20-$AH$26</f>
        <v>31.474364239893546</v>
      </c>
      <c r="T989" s="9">
        <f>SUMPRODUCT(J989:O989,Results!K$9:P$9)</f>
        <v>13.453802669347354</v>
      </c>
      <c r="U989" s="9">
        <f>SUMPRODUCT(J989:O989,Results!K$9:P$9)+$AI$20-$AH$31</f>
        <v>11.871573948274197</v>
      </c>
      <c r="V989" s="9">
        <f t="shared" si="206"/>
        <v>4.669902785377392</v>
      </c>
      <c r="W989" s="9">
        <f t="shared" si="208"/>
        <v>9.3281731456515438</v>
      </c>
      <c r="X989" s="9">
        <f t="shared" si="209"/>
        <v>8.3740969283570585</v>
      </c>
      <c r="Y989" s="9">
        <f t="shared" si="210"/>
        <v>-9.7829874199183315</v>
      </c>
      <c r="Z989" s="9">
        <f t="shared" si="211"/>
        <v>-11.050846607114917</v>
      </c>
      <c r="AA989" s="9">
        <f t="shared" si="212"/>
        <v>9.8198028717010182</v>
      </c>
      <c r="AC989" s="9">
        <v>9.3663720968306059</v>
      </c>
      <c r="AD989" s="9">
        <v>9.3663720968306059</v>
      </c>
      <c r="AE989" s="9">
        <f t="shared" si="213"/>
        <v>9.3663720968306059</v>
      </c>
      <c r="AF989" s="9">
        <f t="shared" ca="1" si="207"/>
        <v>0.79811133922722077</v>
      </c>
    </row>
    <row r="990" spans="1:32">
      <c r="A990" s="6">
        <v>0.14906715269911169</v>
      </c>
      <c r="B990" s="6">
        <v>-0.7262831877081396</v>
      </c>
      <c r="C990" s="6">
        <v>5.3906640725680788</v>
      </c>
      <c r="D990" s="6">
        <v>3.1856223447774195</v>
      </c>
      <c r="E990" s="6">
        <v>4.3356401470166199</v>
      </c>
      <c r="F990" s="6">
        <v>5.9919415513482672</v>
      </c>
      <c r="G990" s="6">
        <v>4.7450355629701333</v>
      </c>
      <c r="H990" s="6">
        <v>2.3439937438429248</v>
      </c>
      <c r="I990" s="40">
        <f>SUMPRODUCT(J990:O990,Results!B$12:G$12)+Results!$E$5*H990-AD990+AE990</f>
        <v>62.670185016957639</v>
      </c>
      <c r="J990" s="9">
        <f>SUMPRODUCT($A990:$F990,Results!$B$15:$G$15)</f>
        <v>27.302653648830198</v>
      </c>
      <c r="K990" s="9">
        <f>SUMPRODUCT($A990:$F990,Results!$B$16:$G$16)</f>
        <v>-2.0453966049620931</v>
      </c>
      <c r="L990" s="9">
        <f>SUMPRODUCT($A990:$F990,Results!$B$17:$G$17)</f>
        <v>21.61849660661413</v>
      </c>
      <c r="M990" s="9">
        <f>SUMPRODUCT($A990:$F990,Results!$B$18:$G$18)</f>
        <v>-10.587163592290054</v>
      </c>
      <c r="N990" s="9">
        <f>SUMPRODUCT($A990:$F990,Results!$B$19:$G$19)</f>
        <v>-29.411173047967857</v>
      </c>
      <c r="O990" s="9">
        <f>SUMPRODUCT($A990:$F990,Results!$B$20:$G$20)</f>
        <v>-6.6697890777099236</v>
      </c>
      <c r="P990" s="9" cm="1">
        <f t="array" ref="P990">SUMPRODUCT(J990:O990,TRANSPOSE(BQ$20:BQ$25))+$AI$20-$BQ$27</f>
        <v>55.325877772186381</v>
      </c>
      <c r="Q990" s="27" cm="1">
        <f t="array" ref="Q990">SUMPRODUCT(J990:O990,TRANSPOSE(EX$20:EX$25))+$AI$20-$EX$27</f>
        <v>51.261753669933285</v>
      </c>
      <c r="R990" s="9">
        <f>I990-Results!$E$5*H990</f>
        <v>48.606222553900089</v>
      </c>
      <c r="S990" s="9" cm="1">
        <f t="array" ref="S990">SUMPRODUCT(J990:O990,TRANSPOSE(AW$28:AW$33))+$AI$20-$AH$26</f>
        <v>58.236083489061102</v>
      </c>
      <c r="T990" s="9">
        <f>SUMPRODUCT(J990:O990,Results!K$9:P$9)</f>
        <v>51.688256253577151</v>
      </c>
      <c r="U990" s="9">
        <f>SUMPRODUCT(J990:O990,Results!K$9:P$9)+$AI$20-$AH$31</f>
        <v>50.106027532503987</v>
      </c>
      <c r="V990" s="9">
        <f t="shared" si="206"/>
        <v>7.3443072447712581</v>
      </c>
      <c r="W990" s="9">
        <f t="shared" si="208"/>
        <v>11.408431347024354</v>
      </c>
      <c r="X990" s="9">
        <f t="shared" si="209"/>
        <v>14.06396246305755</v>
      </c>
      <c r="Y990" s="9">
        <f t="shared" si="210"/>
        <v>4.4341015278965372</v>
      </c>
      <c r="Z990" s="9">
        <f t="shared" si="211"/>
        <v>29.927961589867508</v>
      </c>
      <c r="AA990" s="9">
        <f t="shared" si="212"/>
        <v>12.564157484453652</v>
      </c>
      <c r="AC990" s="9">
        <v>11.456912416894973</v>
      </c>
      <c r="AD990" s="9">
        <v>11.456912416894973</v>
      </c>
      <c r="AE990" s="9">
        <f t="shared" si="213"/>
        <v>11.456912416894973</v>
      </c>
      <c r="AF990" s="9">
        <f t="shared" ca="1" si="207"/>
        <v>0.71997326993663346</v>
      </c>
    </row>
    <row r="991" spans="1:32">
      <c r="A991" s="6">
        <v>3.8803616357039616</v>
      </c>
      <c r="B991" s="6">
        <v>3.5528438038321402</v>
      </c>
      <c r="C991" s="6">
        <v>0.77431696522319138</v>
      </c>
      <c r="D991" s="6">
        <v>0.51538804809779626</v>
      </c>
      <c r="E991" s="6">
        <v>8.1748034250962061</v>
      </c>
      <c r="F991" s="6">
        <v>0.81261992274222039</v>
      </c>
      <c r="G991" s="6">
        <v>2.5340917155086089</v>
      </c>
      <c r="H991" s="6">
        <v>0.13304989638140041</v>
      </c>
      <c r="I991" s="40">
        <f>SUMPRODUCT(J991:O991,Results!B$12:G$12)+Results!$E$5*H991-AD991+AE991</f>
        <v>102.85698659544353</v>
      </c>
      <c r="J991" s="9">
        <f>SUMPRODUCT($A991:$F991,Results!$B$15:$G$15)</f>
        <v>37.522735882410323</v>
      </c>
      <c r="K991" s="9">
        <f>SUMPRODUCT($A991:$F991,Results!$B$16:$G$16)</f>
        <v>-11.449213162603753</v>
      </c>
      <c r="L991" s="9">
        <f>SUMPRODUCT($A991:$F991,Results!$B$17:$G$17)</f>
        <v>22.42840424299073</v>
      </c>
      <c r="M991" s="9">
        <f>SUMPRODUCT($A991:$F991,Results!$B$18:$G$18)</f>
        <v>-8.040038334700947</v>
      </c>
      <c r="N991" s="9">
        <f>SUMPRODUCT($A991:$F991,Results!$B$19:$G$19)</f>
        <v>-18.897645638491912</v>
      </c>
      <c r="O991" s="9">
        <f>SUMPRODUCT($A991:$F991,Results!$B$20:$G$20)</f>
        <v>19.256691884566532</v>
      </c>
      <c r="P991" s="9" cm="1">
        <f t="array" ref="P991">SUMPRODUCT(J991:O991,TRANSPOSE(BQ$20:BQ$25))+$AI$20-$BQ$27</f>
        <v>87.749041715338137</v>
      </c>
      <c r="Q991" s="27" cm="1">
        <f t="array" ref="Q991">SUMPRODUCT(J991:O991,TRANSPOSE(EX$20:EX$25))+$AI$20-$EX$27</f>
        <v>101.38578713667704</v>
      </c>
      <c r="R991" s="9">
        <f>I991-Results!$E$5*H991</f>
        <v>102.05868721715512</v>
      </c>
      <c r="S991" s="9" cm="1">
        <f t="array" ref="S991">SUMPRODUCT(J991:O991,TRANSPOSE(AW$28:AW$33))+$AI$20-$AH$26</f>
        <v>66.776263446212127</v>
      </c>
      <c r="T991" s="9">
        <f>SUMPRODUCT(J991:O991,Results!K$9:P$9)</f>
        <v>105.59475363367014</v>
      </c>
      <c r="U991" s="9">
        <f>SUMPRODUCT(J991:O991,Results!K$9:P$9)+$AI$20-$AH$31</f>
        <v>104.01252491259697</v>
      </c>
      <c r="V991" s="9">
        <f t="shared" si="206"/>
        <v>15.107944880105393</v>
      </c>
      <c r="W991" s="9">
        <f t="shared" si="208"/>
        <v>1.4711994587664918</v>
      </c>
      <c r="X991" s="9">
        <f t="shared" si="209"/>
        <v>0.79829937828840514</v>
      </c>
      <c r="Y991" s="9">
        <f t="shared" si="210"/>
        <v>36.080723149231403</v>
      </c>
      <c r="Z991" s="9">
        <f t="shared" si="211"/>
        <v>70.114763168353392</v>
      </c>
      <c r="AA991" s="9">
        <f t="shared" si="212"/>
        <v>-1.155538317153443</v>
      </c>
      <c r="AC991" s="9">
        <v>1.3882077169601672</v>
      </c>
      <c r="AD991" s="9">
        <v>1.3882077169601672</v>
      </c>
      <c r="AE991" s="9">
        <f t="shared" si="213"/>
        <v>1.3882077169601672</v>
      </c>
      <c r="AF991" s="9">
        <f t="shared" ca="1" si="207"/>
        <v>0.91790495699464492</v>
      </c>
    </row>
    <row r="992" spans="1:32">
      <c r="A992" s="6">
        <v>-0.1828088396132872</v>
      </c>
      <c r="B992" s="6">
        <v>-0.17827827799077534</v>
      </c>
      <c r="C992" s="6">
        <v>4.1172244655299082</v>
      </c>
      <c r="D992" s="6">
        <v>-0.93242807792595717</v>
      </c>
      <c r="E992" s="6">
        <v>0.6344865847426453</v>
      </c>
      <c r="F992" s="6">
        <v>1.2007099419250544</v>
      </c>
      <c r="G992" s="6">
        <v>3.561992935067027</v>
      </c>
      <c r="H992" s="6">
        <v>1.1609511159398185</v>
      </c>
      <c r="I992" s="40">
        <f>SUMPRODUCT(J992:O992,Results!B$12:G$12)+Results!$E$5*H992-AD992+AE992</f>
        <v>9.5113422299601247</v>
      </c>
      <c r="J992" s="9">
        <f>SUMPRODUCT($A992:$F992,Results!$B$15:$G$15)</f>
        <v>10.029455080535818</v>
      </c>
      <c r="K992" s="9">
        <f>SUMPRODUCT($A992:$F992,Results!$B$16:$G$16)</f>
        <v>-2.6478693886897569</v>
      </c>
      <c r="L992" s="9">
        <f>SUMPRODUCT($A992:$F992,Results!$B$17:$G$17)</f>
        <v>1.9249656747914994</v>
      </c>
      <c r="M992" s="9">
        <f>SUMPRODUCT($A992:$F992,Results!$B$18:$G$18)</f>
        <v>-10.598273051117101</v>
      </c>
      <c r="N992" s="9">
        <f>SUMPRODUCT($A992:$F992,Results!$B$19:$G$19)</f>
        <v>-13.386907555014252</v>
      </c>
      <c r="O992" s="9">
        <f>SUMPRODUCT($A992:$F992,Results!$B$20:$G$20)</f>
        <v>-8.3197196377449423</v>
      </c>
      <c r="P992" s="9" cm="1">
        <f t="array" ref="P992">SUMPRODUCT(J992:O992,TRANSPOSE(BQ$20:BQ$25))+$AI$20-$BQ$27</f>
        <v>4.9905150306035537</v>
      </c>
      <c r="Q992" s="27" cm="1">
        <f t="array" ref="Q992">SUMPRODUCT(J992:O992,TRANSPOSE(EX$20:EX$25))+$AI$20-$EX$27</f>
        <v>2.2290209380795574</v>
      </c>
      <c r="R992" s="9">
        <f>I992-Results!$E$5*H992</f>
        <v>2.5456355343212138</v>
      </c>
      <c r="S992" s="9" cm="1">
        <f t="array" ref="S992">SUMPRODUCT(J992:O992,TRANSPOSE(AW$28:AW$33))+$AI$20-$AH$26</f>
        <v>18.32336236262978</v>
      </c>
      <c r="T992" s="9">
        <f>SUMPRODUCT(J992:O992,Results!K$9:P$9)</f>
        <v>3.0309140053171006</v>
      </c>
      <c r="U992" s="9">
        <f>SUMPRODUCT(J992:O992,Results!K$9:P$9)+$AI$20-$AH$31</f>
        <v>1.4486852842439433</v>
      </c>
      <c r="V992" s="9">
        <f t="shared" si="206"/>
        <v>4.520827199356571</v>
      </c>
      <c r="W992" s="9">
        <f t="shared" si="208"/>
        <v>7.2823212918805673</v>
      </c>
      <c r="X992" s="9">
        <f t="shared" si="209"/>
        <v>6.9657066956389109</v>
      </c>
      <c r="Y992" s="9">
        <f t="shared" si="210"/>
        <v>-8.8120201326696552</v>
      </c>
      <c r="Z992" s="9">
        <f t="shared" si="211"/>
        <v>-23.230881197130007</v>
      </c>
      <c r="AA992" s="9">
        <f t="shared" si="212"/>
        <v>8.0626569457161814</v>
      </c>
      <c r="AC992" s="9">
        <v>7.288162555601847</v>
      </c>
      <c r="AD992" s="9">
        <v>7.288162555601847</v>
      </c>
      <c r="AE992" s="9">
        <f t="shared" si="213"/>
        <v>7.288162555601847</v>
      </c>
      <c r="AF992" s="9">
        <f t="shared" ca="1" si="207"/>
        <v>0.58502116993647257</v>
      </c>
    </row>
    <row r="993" spans="1:32">
      <c r="A993" s="6">
        <v>0.79290754012823295</v>
      </c>
      <c r="B993" s="6">
        <v>-0.39062040211315341</v>
      </c>
      <c r="C993" s="6">
        <v>3.6166758786569186</v>
      </c>
      <c r="D993" s="6">
        <v>2.4769378467428265</v>
      </c>
      <c r="E993" s="6">
        <v>-0.86698491359620167</v>
      </c>
      <c r="F993" s="6">
        <v>-0.40095990951438648</v>
      </c>
      <c r="G993" s="6">
        <v>-0.1574455253872164</v>
      </c>
      <c r="H993" s="6">
        <v>-2.5584873445144249</v>
      </c>
      <c r="I993" s="40">
        <f>SUMPRODUCT(J993:O993,Results!B$12:G$12)+Results!$E$5*H993-AD993+AE993</f>
        <v>-15.890250437196245</v>
      </c>
      <c r="J993" s="9">
        <f>SUMPRODUCT($A993:$F993,Results!$B$15:$G$15)</f>
        <v>5.3049016677799443</v>
      </c>
      <c r="K993" s="9">
        <f>SUMPRODUCT($A993:$F993,Results!$B$16:$G$16)</f>
        <v>-6.9648055935750017</v>
      </c>
      <c r="L993" s="9">
        <f>SUMPRODUCT($A993:$F993,Results!$B$17:$G$17)</f>
        <v>-4.1249051518202791</v>
      </c>
      <c r="M993" s="9">
        <f>SUMPRODUCT($A993:$F993,Results!$B$18:$G$18)</f>
        <v>-5.7734105280443933</v>
      </c>
      <c r="N993" s="9">
        <f>SUMPRODUCT($A993:$F993,Results!$B$19:$G$19)</f>
        <v>-11.483534044200599</v>
      </c>
      <c r="O993" s="9">
        <f>SUMPRODUCT($A993:$F993,Results!$B$20:$G$20)</f>
        <v>3.4592305152002245</v>
      </c>
      <c r="P993" s="9" cm="1">
        <f t="array" ref="P993">SUMPRODUCT(J993:O993,TRANSPOSE(BQ$20:BQ$25))+$AI$20-$BQ$27</f>
        <v>-1.7410222373964501</v>
      </c>
      <c r="Q993" s="27" cm="1">
        <f t="array" ref="Q993">SUMPRODUCT(J993:O993,TRANSPOSE(EX$20:EX$25))+$AI$20-$EX$27</f>
        <v>-1.2066741714290785</v>
      </c>
      <c r="R993" s="9">
        <f>I993-Results!$E$5*H993</f>
        <v>-0.53932637010969664</v>
      </c>
      <c r="S993" s="9" cm="1">
        <f t="array" ref="S993">SUMPRODUCT(J993:O993,TRANSPOSE(AW$28:AW$33))+$AI$20-$AH$26</f>
        <v>10.458243346219213</v>
      </c>
      <c r="T993" s="9">
        <f>SUMPRODUCT(J993:O993,Results!K$9:P$9)</f>
        <v>-1.0502361076898143</v>
      </c>
      <c r="U993" s="9">
        <f>SUMPRODUCT(J993:O993,Results!K$9:P$9)+$AI$20-$AH$31</f>
        <v>-2.6324648287629699</v>
      </c>
      <c r="V993" s="9">
        <f t="shared" si="206"/>
        <v>-14.149228199799795</v>
      </c>
      <c r="W993" s="9">
        <f t="shared" si="208"/>
        <v>-14.683576265767167</v>
      </c>
      <c r="X993" s="9">
        <f t="shared" si="209"/>
        <v>-15.350924067086549</v>
      </c>
      <c r="Y993" s="9">
        <f t="shared" si="210"/>
        <v>-26.348493783415456</v>
      </c>
      <c r="Z993" s="9">
        <f t="shared" si="211"/>
        <v>-48.632473864286375</v>
      </c>
      <c r="AA993" s="9">
        <f t="shared" si="212"/>
        <v>-13.257785608433275</v>
      </c>
      <c r="AC993" s="9">
        <v>-14.692780366024538</v>
      </c>
      <c r="AD993" s="9">
        <v>-14.692780366024538</v>
      </c>
      <c r="AE993" s="9">
        <f t="shared" si="213"/>
        <v>-14.692780366024538</v>
      </c>
      <c r="AF993" s="9">
        <f t="shared" ca="1" si="207"/>
        <v>0.34248087960683871</v>
      </c>
    </row>
    <row r="994" spans="1:32">
      <c r="A994" s="6">
        <v>0.49640003166640395</v>
      </c>
      <c r="B994" s="6">
        <v>15.765206236248554</v>
      </c>
      <c r="C994" s="6">
        <v>2.8702281516102093</v>
      </c>
      <c r="D994" s="6">
        <v>14.426191363083657</v>
      </c>
      <c r="E994" s="6">
        <v>2.0825228751487854</v>
      </c>
      <c r="F994" s="6">
        <v>2.7584891726408496</v>
      </c>
      <c r="G994" s="6">
        <v>1.6928160763065025</v>
      </c>
      <c r="H994" s="6">
        <v>-0.70822574282070594</v>
      </c>
      <c r="I994" s="40">
        <f>SUMPRODUCT(J994:O994,Results!B$12:G$12)+Results!$E$5*H994-AD994+AE994</f>
        <v>22.43934597241865</v>
      </c>
      <c r="J994" s="9">
        <f>SUMPRODUCT($A994:$F994,Results!$B$15:$G$15)</f>
        <v>-28.612669651490755</v>
      </c>
      <c r="K994" s="9">
        <f>SUMPRODUCT($A994:$F994,Results!$B$16:$G$16)</f>
        <v>-24.687790237143286</v>
      </c>
      <c r="L994" s="9">
        <f>SUMPRODUCT($A994:$F994,Results!$B$17:$G$17)</f>
        <v>37.961904237678006</v>
      </c>
      <c r="M994" s="9">
        <f>SUMPRODUCT($A994:$F994,Results!$B$18:$G$18)</f>
        <v>24.791538023747666</v>
      </c>
      <c r="N994" s="9">
        <f>SUMPRODUCT($A994:$F994,Results!$B$19:$G$19)</f>
        <v>-22.408165913126183</v>
      </c>
      <c r="O994" s="9">
        <f>SUMPRODUCT($A994:$F994,Results!$B$20:$G$20)</f>
        <v>52.257806166119103</v>
      </c>
      <c r="P994" s="9" cm="1">
        <f t="array" ref="P994">SUMPRODUCT(J994:O994,TRANSPOSE(BQ$20:BQ$25))+$AI$20-$BQ$27</f>
        <v>29.105727377442584</v>
      </c>
      <c r="Q994" s="27" cm="1">
        <f t="array" ref="Q994">SUMPRODUCT(J994:O994,TRANSPOSE(EX$20:EX$25))+$AI$20-$EX$27</f>
        <v>24.652995988417821</v>
      </c>
      <c r="R994" s="9">
        <f>I994-Results!$E$5*H994</f>
        <v>26.688700429342887</v>
      </c>
      <c r="S994" s="9" cm="1">
        <f t="array" ref="S994">SUMPRODUCT(J994:O994,TRANSPOSE(AW$28:AW$33))+$AI$20-$AH$26</f>
        <v>24.45947250078919</v>
      </c>
      <c r="T994" s="9">
        <f>SUMPRODUCT(J994:O994,Results!K$9:P$9)</f>
        <v>28.29578717182136</v>
      </c>
      <c r="U994" s="9">
        <f>SUMPRODUCT(J994:O994,Results!K$9:P$9)+$AI$20-$AH$31</f>
        <v>26.713558450748202</v>
      </c>
      <c r="V994" s="9">
        <f t="shared" si="206"/>
        <v>-6.6663814050239338</v>
      </c>
      <c r="W994" s="9">
        <f t="shared" si="208"/>
        <v>-2.2136500159991712</v>
      </c>
      <c r="X994" s="9">
        <f t="shared" si="209"/>
        <v>-4.2493544569242374</v>
      </c>
      <c r="Y994" s="9">
        <f t="shared" si="210"/>
        <v>-2.0201265283705396</v>
      </c>
      <c r="Z994" s="9">
        <f t="shared" si="211"/>
        <v>-10.302877454671481</v>
      </c>
      <c r="AA994" s="9">
        <f t="shared" si="212"/>
        <v>-4.2742124783295523</v>
      </c>
      <c r="AC994" s="9">
        <v>-2.2435398700376723</v>
      </c>
      <c r="AD994" s="9">
        <v>-2.2435398700376723</v>
      </c>
      <c r="AE994" s="9">
        <f t="shared" si="213"/>
        <v>-2.2435398700376723</v>
      </c>
      <c r="AF994" s="9">
        <f t="shared" ca="1" si="207"/>
        <v>0.62967810063695884</v>
      </c>
    </row>
    <row r="995" spans="1:32">
      <c r="A995" s="6">
        <v>1.2383967611975246</v>
      </c>
      <c r="B995" s="6">
        <v>-1.7176329220293729</v>
      </c>
      <c r="C995" s="6">
        <v>-1.5370120685321196</v>
      </c>
      <c r="D995" s="6">
        <v>6.8519598692988284</v>
      </c>
      <c r="E995" s="6">
        <v>-0.25183211501218228</v>
      </c>
      <c r="F995" s="6">
        <v>1.8451735024255289</v>
      </c>
      <c r="G995" s="6">
        <v>0.98603184525118825</v>
      </c>
      <c r="H995" s="6">
        <v>-1.4150099738760202</v>
      </c>
      <c r="I995" s="40">
        <f>SUMPRODUCT(J995:O995,Results!B$12:G$12)+Results!$E$5*H995-AD995+AE995</f>
        <v>7.7274033002332541</v>
      </c>
      <c r="J995" s="9">
        <f>SUMPRODUCT($A995:$F995,Results!$B$15:$G$15)</f>
        <v>1.3215488089025385</v>
      </c>
      <c r="K995" s="9">
        <f>SUMPRODUCT($A995:$F995,Results!$B$16:$G$16)</f>
        <v>-1.6660305181346007</v>
      </c>
      <c r="L995" s="9">
        <f>SUMPRODUCT($A995:$F995,Results!$B$17:$G$17)</f>
        <v>3.4147398320998592</v>
      </c>
      <c r="M995" s="9">
        <f>SUMPRODUCT($A995:$F995,Results!$B$18:$G$18)</f>
        <v>10.46218202561025</v>
      </c>
      <c r="N995" s="9">
        <f>SUMPRODUCT($A995:$F995,Results!$B$19:$G$19)</f>
        <v>-1.0305343108192442</v>
      </c>
      <c r="O995" s="9">
        <f>SUMPRODUCT($A995:$F995,Results!$B$20:$G$20)</f>
        <v>13.596493273029326</v>
      </c>
      <c r="P995" s="9" cm="1">
        <f t="array" ref="P995">SUMPRODUCT(J995:O995,TRANSPOSE(BQ$20:BQ$25))+$AI$20-$BQ$27</f>
        <v>12.532439751237355</v>
      </c>
      <c r="Q995" s="27" cm="1">
        <f t="array" ref="Q995">SUMPRODUCT(J995:O995,TRANSPOSE(EX$20:EX$25))+$AI$20-$EX$27</f>
        <v>17.861668612843467</v>
      </c>
      <c r="R995" s="9">
        <f>I995-Results!$E$5*H995</f>
        <v>16.217463143489375</v>
      </c>
      <c r="S995" s="9" cm="1">
        <f t="array" ref="S995">SUMPRODUCT(J995:O995,TRANSPOSE(AW$28:AW$33))+$AI$20-$AH$26</f>
        <v>-1.47557321277867</v>
      </c>
      <c r="T995" s="9">
        <f>SUMPRODUCT(J995:O995,Results!K$9:P$9)</f>
        <v>16.546236748690433</v>
      </c>
      <c r="U995" s="9">
        <f>SUMPRODUCT(J995:O995,Results!K$9:P$9)+$AI$20-$AH$31</f>
        <v>14.964008027617275</v>
      </c>
      <c r="V995" s="9">
        <f t="shared" si="206"/>
        <v>-4.805036451004101</v>
      </c>
      <c r="W995" s="9">
        <f t="shared" si="208"/>
        <v>-10.134265312610212</v>
      </c>
      <c r="X995" s="9">
        <f t="shared" si="209"/>
        <v>-8.4900598432561214</v>
      </c>
      <c r="Y995" s="9">
        <f t="shared" si="210"/>
        <v>9.2029765130119241</v>
      </c>
      <c r="Z995" s="9">
        <f t="shared" si="211"/>
        <v>-25.014820126856876</v>
      </c>
      <c r="AA995" s="9">
        <f t="shared" si="212"/>
        <v>-7.2366047273840213</v>
      </c>
      <c r="AC995" s="9">
        <v>-10.121512781734944</v>
      </c>
      <c r="AD995" s="9">
        <v>-10.121512781734944</v>
      </c>
      <c r="AE995" s="9">
        <f t="shared" si="213"/>
        <v>-10.121512781734944</v>
      </c>
      <c r="AF995" s="9">
        <f t="shared" ca="1" si="207"/>
        <v>0.23873574799367792</v>
      </c>
    </row>
    <row r="996" spans="1:32">
      <c r="A996" s="6">
        <v>1.461652248199371</v>
      </c>
      <c r="B996" s="6">
        <v>0.39218280114028198</v>
      </c>
      <c r="C996" s="6">
        <v>-0.50689245562414409</v>
      </c>
      <c r="D996" s="6">
        <v>0.77901409025011348</v>
      </c>
      <c r="E996" s="6">
        <v>2.7439774195137696</v>
      </c>
      <c r="F996" s="6">
        <v>-1.3157330769061044</v>
      </c>
      <c r="G996" s="6">
        <v>1.5488569112120831</v>
      </c>
      <c r="H996" s="6">
        <v>-0.85218490791512536</v>
      </c>
      <c r="I996" s="40">
        <f>SUMPRODUCT(J996:O996,Results!B$12:G$12)+Results!$E$5*H996-AD996+AE996</f>
        <v>36.212336670338651</v>
      </c>
      <c r="J996" s="9">
        <f>SUMPRODUCT($A996:$F996,Results!$B$15:$G$15)</f>
        <v>13.080561506960237</v>
      </c>
      <c r="K996" s="9">
        <f>SUMPRODUCT($A996:$F996,Results!$B$16:$G$16)</f>
        <v>-3.0263102153418964</v>
      </c>
      <c r="L996" s="9">
        <f>SUMPRODUCT($A996:$F996,Results!$B$17:$G$17)</f>
        <v>4.8262693937548864</v>
      </c>
      <c r="M996" s="9">
        <f>SUMPRODUCT($A996:$F996,Results!$B$18:$G$18)</f>
        <v>-2.4160946329856419</v>
      </c>
      <c r="N996" s="9">
        <f>SUMPRODUCT($A996:$F996,Results!$B$19:$G$19)</f>
        <v>-4.9623801472423725</v>
      </c>
      <c r="O996" s="9">
        <f>SUMPRODUCT($A996:$F996,Results!$B$20:$G$20)</f>
        <v>9.7753688936325247</v>
      </c>
      <c r="P996" s="9" cm="1">
        <f t="array" ref="P996">SUMPRODUCT(J996:O996,TRANSPOSE(BQ$20:BQ$25))+$AI$20-$BQ$27</f>
        <v>29.172235191282603</v>
      </c>
      <c r="Q996" s="27" cm="1">
        <f t="array" ref="Q996">SUMPRODUCT(J996:O996,TRANSPOSE(EX$20:EX$25))+$AI$20-$EX$27</f>
        <v>40.417555640634731</v>
      </c>
      <c r="R996" s="9">
        <f>I996-Results!$E$5*H996</f>
        <v>41.325446117829401</v>
      </c>
      <c r="S996" s="9" cm="1">
        <f t="array" ref="S996">SUMPRODUCT(J996:O996,TRANSPOSE(AW$28:AW$33))+$AI$20-$AH$26</f>
        <v>18.057297040034534</v>
      </c>
      <c r="T996" s="9">
        <f>SUMPRODUCT(J996:O996,Results!K$9:P$9)</f>
        <v>42.108070326637311</v>
      </c>
      <c r="U996" s="9">
        <f>SUMPRODUCT(J996:O996,Results!K$9:P$9)+$AI$20-$AH$31</f>
        <v>40.525841605564153</v>
      </c>
      <c r="V996" s="9">
        <f t="shared" si="206"/>
        <v>7.0401014790560481</v>
      </c>
      <c r="W996" s="9">
        <f t="shared" si="208"/>
        <v>-4.2052189702960803</v>
      </c>
      <c r="X996" s="9">
        <f t="shared" si="209"/>
        <v>-5.1131094474907499</v>
      </c>
      <c r="Y996" s="9">
        <f t="shared" si="210"/>
        <v>18.155039630304117</v>
      </c>
      <c r="Z996" s="9">
        <f t="shared" si="211"/>
        <v>3.4701132432485196</v>
      </c>
      <c r="AA996" s="9">
        <f t="shared" si="212"/>
        <v>-4.3135049352255024</v>
      </c>
      <c r="AC996" s="9">
        <v>-4.2695866069122204</v>
      </c>
      <c r="AD996" s="9">
        <v>-4.2695866069122204</v>
      </c>
      <c r="AE996" s="9">
        <f t="shared" si="213"/>
        <v>-4.2695866069122204</v>
      </c>
      <c r="AF996" s="9">
        <f t="shared" ca="1" si="207"/>
        <v>0.51369050050538223</v>
      </c>
    </row>
    <row r="997" spans="1:32">
      <c r="A997" s="6">
        <v>0.54680767225165028</v>
      </c>
      <c r="B997" s="6">
        <v>3.4306737063369357</v>
      </c>
      <c r="C997" s="6">
        <v>-1.9502910451753459</v>
      </c>
      <c r="D997" s="6">
        <v>-0.95796424560439886</v>
      </c>
      <c r="E997" s="6">
        <v>2.2137122320063187</v>
      </c>
      <c r="F997" s="6">
        <v>-0.65127434101211357</v>
      </c>
      <c r="G997" s="6">
        <v>4.3262133298415266</v>
      </c>
      <c r="H997" s="6">
        <v>1.9251715107143181</v>
      </c>
      <c r="I997" s="40">
        <f>SUMPRODUCT(J997:O997,Results!B$12:G$12)+Results!$E$5*H997-AD997+AE997</f>
        <v>32.466834027528563</v>
      </c>
      <c r="J997" s="9">
        <f>SUMPRODUCT($A997:$F997,Results!$B$15:$G$15)</f>
        <v>-0.57632502078819725</v>
      </c>
      <c r="K997" s="9">
        <f>SUMPRODUCT($A997:$F997,Results!$B$16:$G$16)</f>
        <v>-2.1110752331443994</v>
      </c>
      <c r="L997" s="9">
        <f>SUMPRODUCT($A997:$F997,Results!$B$17:$G$17)</f>
        <v>8.3014649213737464</v>
      </c>
      <c r="M997" s="9">
        <f>SUMPRODUCT($A997:$F997,Results!$B$18:$G$18)</f>
        <v>3.7984370107106682</v>
      </c>
      <c r="N997" s="9">
        <f>SUMPRODUCT($A997:$F997,Results!$B$19:$G$19)</f>
        <v>3.1112852973842067</v>
      </c>
      <c r="O997" s="9">
        <f>SUMPRODUCT($A997:$F997,Results!$B$20:$G$20)</f>
        <v>9.1033075963997412</v>
      </c>
      <c r="P997" s="9" cm="1">
        <f t="array" ref="P997">SUMPRODUCT(J997:O997,TRANSPOSE(BQ$20:BQ$25))+$AI$20-$BQ$27</f>
        <v>12.427537484658551</v>
      </c>
      <c r="Q997" s="27" cm="1">
        <f t="array" ref="Q997">SUMPRODUCT(J997:O997,TRANSPOSE(EX$20:EX$25))+$AI$20-$EX$27</f>
        <v>19.315076166711933</v>
      </c>
      <c r="R997" s="9">
        <f>I997-Results!$E$5*H997</f>
        <v>20.915804963242653</v>
      </c>
      <c r="S997" s="9" cm="1">
        <f t="array" ref="S997">SUMPRODUCT(J997:O997,TRANSPOSE(AW$28:AW$33))+$AI$20-$AH$26</f>
        <v>0.21715525289759796</v>
      </c>
      <c r="T997" s="9">
        <f>SUMPRODUCT(J997:O997,Results!K$9:P$9)</f>
        <v>21.728882442838508</v>
      </c>
      <c r="U997" s="9">
        <f>SUMPRODUCT(J997:O997,Results!K$9:P$9)+$AI$20-$AH$31</f>
        <v>20.146653721765347</v>
      </c>
      <c r="V997" s="9">
        <f t="shared" si="206"/>
        <v>20.039296542870012</v>
      </c>
      <c r="W997" s="9">
        <f t="shared" si="208"/>
        <v>13.15175786081663</v>
      </c>
      <c r="X997" s="9">
        <f t="shared" si="209"/>
        <v>11.55102906428591</v>
      </c>
      <c r="Y997" s="9">
        <f t="shared" si="210"/>
        <v>32.249678774630965</v>
      </c>
      <c r="Z997" s="9">
        <f t="shared" si="211"/>
        <v>-0.27538939956156838</v>
      </c>
      <c r="AA997" s="9">
        <f t="shared" si="212"/>
        <v>12.320180305763216</v>
      </c>
      <c r="AC997" s="9">
        <v>13.096522800770508</v>
      </c>
      <c r="AD997" s="9">
        <v>13.096522800770508</v>
      </c>
      <c r="AE997" s="9">
        <f t="shared" si="213"/>
        <v>13.096522800770508</v>
      </c>
      <c r="AF997" s="9">
        <f t="shared" ca="1" si="207"/>
        <v>0.65328680839119824</v>
      </c>
    </row>
    <row r="998" spans="1:32">
      <c r="A998" s="6">
        <v>7.2175977699101415</v>
      </c>
      <c r="B998" s="6">
        <v>-0.78132174364135154</v>
      </c>
      <c r="C998" s="6">
        <v>1.8340319266259533</v>
      </c>
      <c r="D998" s="6">
        <v>1.3855566755555102</v>
      </c>
      <c r="E998" s="6">
        <v>2.1452930929642191</v>
      </c>
      <c r="F998" s="6">
        <v>0.76471033577874681</v>
      </c>
      <c r="G998" s="6">
        <v>-0.23066094177636928</v>
      </c>
      <c r="H998" s="6">
        <v>-2.6317027609035777</v>
      </c>
      <c r="I998" s="40">
        <f>SUMPRODUCT(J998:O998,Results!B$12:G$12)+Results!$E$5*H998-AD998+AE998</f>
        <v>32.280948617081293</v>
      </c>
      <c r="J998" s="9">
        <f>SUMPRODUCT($A998:$F998,Results!$B$15:$G$15)</f>
        <v>37.551392975127911</v>
      </c>
      <c r="K998" s="9">
        <f>SUMPRODUCT($A998:$F998,Results!$B$16:$G$16)</f>
        <v>-21.827116768895937</v>
      </c>
      <c r="L998" s="9">
        <f>SUMPRODUCT($A998:$F998,Results!$B$17:$G$17)</f>
        <v>-7.2014610040167932</v>
      </c>
      <c r="M998" s="9">
        <f>SUMPRODUCT($A998:$F998,Results!$B$18:$G$18)</f>
        <v>-7.9230480725616177</v>
      </c>
      <c r="N998" s="9">
        <f>SUMPRODUCT($A998:$F998,Results!$B$19:$G$19)</f>
        <v>-8.6093973182653034</v>
      </c>
      <c r="O998" s="9">
        <f>SUMPRODUCT($A998:$F998,Results!$B$20:$G$20)</f>
        <v>20.546507477612359</v>
      </c>
      <c r="P998" s="9" cm="1">
        <f t="array" ref="P998">SUMPRODUCT(J998:O998,TRANSPOSE(BQ$20:BQ$25))+$AI$20-$BQ$27</f>
        <v>41.881948375575043</v>
      </c>
      <c r="Q998" s="27" cm="1">
        <f t="array" ref="Q998">SUMPRODUCT(J998:O998,TRANSPOSE(EX$20:EX$25))+$AI$20-$EX$27</f>
        <v>47.879574459192668</v>
      </c>
      <c r="R998" s="9">
        <f>I998-Results!$E$5*H998</f>
        <v>48.07116518250276</v>
      </c>
      <c r="S998" s="9" cm="1">
        <f t="array" ref="S998">SUMPRODUCT(J998:O998,TRANSPOSE(AW$28:AW$33))+$AI$20-$AH$26</f>
        <v>37.370490560846875</v>
      </c>
      <c r="T998" s="9">
        <f>SUMPRODUCT(J998:O998,Results!K$9:P$9)</f>
        <v>49.217552376017551</v>
      </c>
      <c r="U998" s="9">
        <f>SUMPRODUCT(J998:O998,Results!K$9:P$9)+$AI$20-$AH$31</f>
        <v>47.635323654944386</v>
      </c>
      <c r="V998" s="9">
        <f t="shared" si="206"/>
        <v>-9.6009997584937494</v>
      </c>
      <c r="W998" s="9">
        <f t="shared" si="208"/>
        <v>-15.598625842111375</v>
      </c>
      <c r="X998" s="9">
        <f t="shared" si="209"/>
        <v>-15.790216565421467</v>
      </c>
      <c r="Y998" s="9">
        <f t="shared" si="210"/>
        <v>-5.0895419437655818</v>
      </c>
      <c r="Z998" s="9">
        <f t="shared" si="211"/>
        <v>-0.46127481000883819</v>
      </c>
      <c r="AA998" s="9">
        <f t="shared" si="212"/>
        <v>-15.354375037863093</v>
      </c>
      <c r="AC998" s="9">
        <v>-15.612296062808582</v>
      </c>
      <c r="AD998" s="9">
        <v>-15.612296062808582</v>
      </c>
      <c r="AE998" s="9">
        <f t="shared" si="213"/>
        <v>-15.612296062808582</v>
      </c>
      <c r="AF998" s="9">
        <f t="shared" ca="1" si="207"/>
        <v>0.31823987414399035</v>
      </c>
    </row>
    <row r="999" spans="1:32">
      <c r="A999" s="6">
        <v>3.1583860991634181</v>
      </c>
      <c r="B999" s="6">
        <v>0.75620703018945556</v>
      </c>
      <c r="C999" s="6">
        <v>3.77945720958482</v>
      </c>
      <c r="D999" s="6">
        <v>2.6112439001886112</v>
      </c>
      <c r="E999" s="6">
        <v>-1.8613504265692846</v>
      </c>
      <c r="F999" s="6">
        <v>1.9507546371335271</v>
      </c>
      <c r="G999" s="6">
        <v>-3.2271322310107791</v>
      </c>
      <c r="H999" s="6">
        <v>-5.6281740501379875</v>
      </c>
      <c r="I999" s="40">
        <f>SUMPRODUCT(J999:O999,Results!B$12:G$12)+Results!$E$5*H999-AD999+AE999</f>
        <v>-47.414262582632603</v>
      </c>
      <c r="J999" s="9">
        <f>SUMPRODUCT($A999:$F999,Results!$B$15:$G$15)</f>
        <v>7.690434114063315</v>
      </c>
      <c r="K999" s="9">
        <f>SUMPRODUCT($A999:$F999,Results!$B$16:$G$16)</f>
        <v>-15.969744936420861</v>
      </c>
      <c r="L999" s="9">
        <f>SUMPRODUCT($A999:$F999,Results!$B$17:$G$17)</f>
        <v>-7.3627781769362137</v>
      </c>
      <c r="M999" s="9">
        <f>SUMPRODUCT($A999:$F999,Results!$B$18:$G$18)</f>
        <v>-2.4578673293867168</v>
      </c>
      <c r="N999" s="9">
        <f>SUMPRODUCT($A999:$F999,Results!$B$19:$G$19)</f>
        <v>-7.8725454656711964</v>
      </c>
      <c r="O999" s="9">
        <f>SUMPRODUCT($A999:$F999,Results!$B$20:$G$20)</f>
        <v>8.9311905355680388</v>
      </c>
      <c r="P999" s="9" cm="1">
        <f t="array" ref="P999">SUMPRODUCT(J999:O999,TRANSPOSE(BQ$20:BQ$25))+$AI$20-$BQ$27</f>
        <v>-7.3318507437749147</v>
      </c>
      <c r="Q999" s="27" cm="1">
        <f t="array" ref="Q999">SUMPRODUCT(J999:O999,TRANSPOSE(EX$20:EX$25))+$AI$20-$EX$27</f>
        <v>-13.867461035971228</v>
      </c>
      <c r="R999" s="9">
        <f>I999-Results!$E$5*H999</f>
        <v>-13.645218281804674</v>
      </c>
      <c r="S999" s="9" cm="1">
        <f t="array" ref="S999">SUMPRODUCT(J999:O999,TRANSPOSE(AW$28:AW$33))+$AI$20-$AH$26</f>
        <v>6.9161719740992709</v>
      </c>
      <c r="T999" s="9">
        <f>SUMPRODUCT(J999:O999,Results!K$9:P$9)</f>
        <v>-13.879208012962899</v>
      </c>
      <c r="U999" s="9">
        <f>SUMPRODUCT(J999:O999,Results!K$9:P$9)+$AI$20-$AH$31</f>
        <v>-15.461436734036056</v>
      </c>
      <c r="V999" s="9">
        <f t="shared" si="206"/>
        <v>-40.082411838857688</v>
      </c>
      <c r="W999" s="9">
        <f t="shared" si="208"/>
        <v>-33.546801546661371</v>
      </c>
      <c r="X999" s="9">
        <f t="shared" si="209"/>
        <v>-33.769044300827929</v>
      </c>
      <c r="Y999" s="9">
        <f t="shared" si="210"/>
        <v>-54.330434556731873</v>
      </c>
      <c r="Z999" s="9">
        <f t="shared" si="211"/>
        <v>-80.156486009722727</v>
      </c>
      <c r="AA999" s="9">
        <f t="shared" si="212"/>
        <v>-31.952825848596547</v>
      </c>
      <c r="AC999" s="9">
        <v>-33.507351758325399</v>
      </c>
      <c r="AD999" s="9">
        <v>-33.507351758325399</v>
      </c>
      <c r="AE999" s="9">
        <f t="shared" si="213"/>
        <v>-33.507351758325399</v>
      </c>
      <c r="AF999" s="9">
        <f t="shared" ca="1" si="207"/>
        <v>0.37098595901164055</v>
      </c>
    </row>
    <row r="1000" spans="1:32">
      <c r="A1000" s="6">
        <v>2.6511515965442563</v>
      </c>
      <c r="B1000" s="6">
        <v>-2.3541510101408587</v>
      </c>
      <c r="C1000" s="6">
        <v>2.2256694265028201</v>
      </c>
      <c r="D1000" s="6">
        <v>1.2065263875980876</v>
      </c>
      <c r="E1000" s="6">
        <v>-1.3481059371984376</v>
      </c>
      <c r="F1000" s="6">
        <v>1.3784788170198889</v>
      </c>
      <c r="G1000" s="6">
        <v>3.2818615650712535</v>
      </c>
      <c r="H1000" s="6">
        <v>0.880819745944045</v>
      </c>
      <c r="I1000" s="40">
        <f>SUMPRODUCT(J1000:O1000,Results!B$12:G$12)+Results!$E$5*H1000-AD1000+AE1000</f>
        <v>0.1547074832207409</v>
      </c>
      <c r="J1000" s="9">
        <f>SUMPRODUCT($A1000:$F1000,Results!$B$15:$G$15)</f>
        <v>12.945302254078429</v>
      </c>
      <c r="K1000" s="9">
        <f>SUMPRODUCT($A1000:$F1000,Results!$B$16:$G$16)</f>
        <v>-8.5719754950460718</v>
      </c>
      <c r="L1000" s="9">
        <f>SUMPRODUCT($A1000:$F1000,Results!$B$17:$G$17)</f>
        <v>-9.7916890836823729</v>
      </c>
      <c r="M1000" s="9">
        <f>SUMPRODUCT($A1000:$F1000,Results!$B$18:$G$18)</f>
        <v>-4.5196788326725006</v>
      </c>
      <c r="N1000" s="9">
        <f>SUMPRODUCT($A1000:$F1000,Results!$B$19:$G$19)</f>
        <v>-4.1759913200763839</v>
      </c>
      <c r="O1000" s="9">
        <f>SUMPRODUCT($A1000:$F1000,Results!$B$20:$G$20)</f>
        <v>1.6726023590823673</v>
      </c>
      <c r="P1000" s="9" cm="1">
        <f t="array" ref="P1000">SUMPRODUCT(J1000:O1000,TRANSPOSE(BQ$20:BQ$25))+$AI$20-$BQ$27</f>
        <v>-2.9758638837456601</v>
      </c>
      <c r="Q1000" s="27" cm="1">
        <f t="array" ref="Q1000">SUMPRODUCT(J1000:O1000,TRANSPOSE(EX$20:EX$25))+$AI$20-$EX$27</f>
        <v>-4.6981670817943666</v>
      </c>
      <c r="R1000" s="9">
        <f>I1000-Results!$E$5*H1000</f>
        <v>-5.1302109924435291</v>
      </c>
      <c r="S1000" s="9" cm="1">
        <f t="array" ref="S1000">SUMPRODUCT(J1000:O1000,TRANSPOSE(AW$28:AW$33))+$AI$20-$AH$26</f>
        <v>4.6423201578018762</v>
      </c>
      <c r="T1000" s="9">
        <f>SUMPRODUCT(J1000:O1000,Results!K$9:P$9)</f>
        <v>-5.3340540049929572</v>
      </c>
      <c r="U1000" s="9">
        <f>SUMPRODUCT(J1000:O1000,Results!K$9:P$9)+$AI$20-$AH$31</f>
        <v>-6.9162827260661146</v>
      </c>
      <c r="V1000" s="9">
        <f t="shared" si="206"/>
        <v>3.130571366966401</v>
      </c>
      <c r="W1000" s="9">
        <f t="shared" si="208"/>
        <v>4.8528745650151075</v>
      </c>
      <c r="X1000" s="9">
        <f t="shared" si="209"/>
        <v>5.28491847566427</v>
      </c>
      <c r="Y1000" s="9">
        <f t="shared" si="210"/>
        <v>-4.4876126745811353</v>
      </c>
      <c r="Z1000" s="9">
        <f t="shared" si="211"/>
        <v>-32.587515943869391</v>
      </c>
      <c r="AA1000" s="9">
        <f t="shared" si="212"/>
        <v>7.0709902092868555</v>
      </c>
      <c r="AC1000" s="9">
        <v>4.8824955280170856</v>
      </c>
      <c r="AD1000" s="9">
        <v>4.8824955280170856</v>
      </c>
      <c r="AE1000" s="9">
        <f t="shared" si="213"/>
        <v>4.8824955280170856</v>
      </c>
      <c r="AF1000" s="9">
        <f t="shared" ca="1" si="207"/>
        <v>0.71848507011435636</v>
      </c>
    </row>
    <row r="1001" spans="1:32">
      <c r="A1001" s="6">
        <v>0.96015333742355768</v>
      </c>
      <c r="B1001" s="6">
        <v>2.5473779339791491</v>
      </c>
      <c r="C1001" s="6">
        <v>1.7716638398252573</v>
      </c>
      <c r="D1001" s="6">
        <v>1.4519068839963571</v>
      </c>
      <c r="E1001" s="6">
        <v>2.8799821966509769</v>
      </c>
      <c r="F1001" s="6">
        <v>3.834666563955738</v>
      </c>
      <c r="G1001" s="6">
        <v>4.0623753556890394</v>
      </c>
      <c r="H1001" s="6">
        <v>1.6613335365618309</v>
      </c>
      <c r="I1001" s="40">
        <f>SUMPRODUCT(J1001:O1001,Results!B$12:G$12)+Results!$E$5*H1001-AD1001+AE1001</f>
        <v>37.46478908026674</v>
      </c>
      <c r="J1001" s="9">
        <f>SUMPRODUCT($A1001:$F1001,Results!$B$15:$G$15)</f>
        <v>11.345300838764416</v>
      </c>
      <c r="K1001" s="9">
        <f>SUMPRODUCT($A1001:$F1001,Results!$B$16:$G$16)</f>
        <v>-5.5387272201289068</v>
      </c>
      <c r="L1001" s="9">
        <f>SUMPRODUCT($A1001:$F1001,Results!$B$17:$G$17)</f>
        <v>15.719298870544375</v>
      </c>
      <c r="M1001" s="9">
        <f>SUMPRODUCT($A1001:$F1001,Results!$B$18:$G$18)</f>
        <v>-0.67566972238479206</v>
      </c>
      <c r="N1001" s="9">
        <f>SUMPRODUCT($A1001:$F1001,Results!$B$19:$G$19)</f>
        <v>-11.851683700769151</v>
      </c>
      <c r="O1001" s="9">
        <f>SUMPRODUCT($A1001:$F1001,Results!$B$20:$G$20)</f>
        <v>3.9789343989160804</v>
      </c>
      <c r="P1001" s="9" cm="1">
        <f t="array" ref="P1001">SUMPRODUCT(J1001:O1001,TRANSPOSE(BQ$20:BQ$25))+$AI$20-$BQ$27</f>
        <v>30.417397459765034</v>
      </c>
      <c r="Q1001" s="27" cm="1">
        <f t="array" ref="Q1001">SUMPRODUCT(J1001:O1001,TRANSPOSE(EX$20:EX$25))+$AI$20-$EX$27</f>
        <v>28.146904246954499</v>
      </c>
      <c r="R1001" s="9">
        <f>I1001-Results!$E$5*H1001</f>
        <v>27.496787860895754</v>
      </c>
      <c r="S1001" s="9" cm="1">
        <f t="array" ref="S1001">SUMPRODUCT(J1001:O1001,TRANSPOSE(AW$28:AW$33))+$AI$20-$AH$26</f>
        <v>26.60040830706015</v>
      </c>
      <c r="T1001" s="9">
        <f>SUMPRODUCT(J1001:O1001,Results!K$9:P$9)</f>
        <v>29.614937480024793</v>
      </c>
      <c r="U1001" s="9">
        <f>SUMPRODUCT(J1001:O1001,Results!K$9:P$9)+$AI$20-$AH$31</f>
        <v>28.032708758951635</v>
      </c>
      <c r="V1001" s="9">
        <f t="shared" si="206"/>
        <v>7.0473916205017062</v>
      </c>
      <c r="W1001" s="9">
        <f t="shared" si="208"/>
        <v>9.3178848333122417</v>
      </c>
      <c r="X1001" s="9">
        <f t="shared" si="209"/>
        <v>9.9680012193709864</v>
      </c>
      <c r="Y1001" s="9">
        <f t="shared" si="210"/>
        <v>10.864380773206591</v>
      </c>
      <c r="Z1001" s="9">
        <f t="shared" si="211"/>
        <v>4.7225656531766091</v>
      </c>
      <c r="AA1001" s="9">
        <f t="shared" si="212"/>
        <v>9.4320803213151052</v>
      </c>
      <c r="AC1001" s="9">
        <v>9.3356121927625111</v>
      </c>
      <c r="AD1001" s="9">
        <v>9.3356121927625111</v>
      </c>
      <c r="AE1001" s="9">
        <f t="shared" si="213"/>
        <v>9.3356121927625111</v>
      </c>
      <c r="AF1001" s="9">
        <f t="shared" ca="1" si="207"/>
        <v>0.28582086698045761</v>
      </c>
    </row>
  </sheetData>
  <sortState xmlns:xlrd2="http://schemas.microsoft.com/office/spreadsheetml/2017/richdata2" ref="AE2:AF1001">
    <sortCondition ref="AF2:AF1001"/>
  </sortState>
  <mergeCells count="1">
    <mergeCell ref="AU1:AZ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workbookViewId="0">
      <selection activeCell="S8" sqref="S8"/>
    </sheetView>
  </sheetViews>
  <sheetFormatPr defaultRowHeight="14.5"/>
  <cols>
    <col min="1" max="3" width="8.7265625" style="12"/>
    <col min="4" max="7" width="8.7265625" style="6"/>
    <col min="8" max="8" width="11.81640625" style="6" customWidth="1"/>
    <col min="9" max="9" width="10.453125" style="9" customWidth="1"/>
    <col min="10" max="11" width="9.90625" style="9" customWidth="1"/>
    <col min="12" max="15" width="8.7265625" style="9"/>
    <col min="16" max="16" width="9.81640625" style="9" customWidth="1"/>
    <col min="17" max="17" width="11" style="9" customWidth="1"/>
    <col min="18" max="28" width="10.26953125" style="9" customWidth="1"/>
    <col min="29" max="29" width="12.08984375" style="9" customWidth="1"/>
    <col min="30" max="30" width="10.26953125" style="9" customWidth="1"/>
    <col min="31" max="31" width="8.7265625" style="84"/>
    <col min="32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4" t="s">
        <v>115</v>
      </c>
      <c r="B1" s="24" t="s">
        <v>116</v>
      </c>
      <c r="C1" s="24" t="s">
        <v>117</v>
      </c>
      <c r="D1" s="13" t="s">
        <v>104</v>
      </c>
      <c r="E1" s="13" t="s">
        <v>105</v>
      </c>
      <c r="F1" s="13" t="s">
        <v>106</v>
      </c>
      <c r="G1" s="13" t="s">
        <v>93</v>
      </c>
      <c r="H1" s="13" t="s">
        <v>242</v>
      </c>
      <c r="I1" s="34" t="s">
        <v>245</v>
      </c>
      <c r="J1" s="13" t="s">
        <v>95</v>
      </c>
      <c r="K1" s="13" t="s">
        <v>96</v>
      </c>
      <c r="L1" s="13" t="s">
        <v>97</v>
      </c>
      <c r="M1" s="13" t="s">
        <v>98</v>
      </c>
      <c r="N1" s="13" t="s">
        <v>99</v>
      </c>
      <c r="O1" s="13" t="s">
        <v>100</v>
      </c>
      <c r="P1" s="34" t="s">
        <v>272</v>
      </c>
      <c r="Q1" s="34" t="s">
        <v>275</v>
      </c>
      <c r="R1" s="34" t="s">
        <v>244</v>
      </c>
      <c r="S1" s="47" t="s">
        <v>254</v>
      </c>
      <c r="T1" s="45" t="s">
        <v>277</v>
      </c>
      <c r="U1" s="47" t="s">
        <v>267</v>
      </c>
      <c r="V1" s="45" t="s">
        <v>258</v>
      </c>
      <c r="W1" s="45" t="s">
        <v>259</v>
      </c>
      <c r="X1" s="45" t="s">
        <v>260</v>
      </c>
      <c r="Y1" s="45" t="s">
        <v>261</v>
      </c>
      <c r="Z1" s="45" t="s">
        <v>263</v>
      </c>
      <c r="AA1" s="45" t="s">
        <v>268</v>
      </c>
      <c r="AB1" s="31"/>
      <c r="AC1" s="13" t="s">
        <v>238</v>
      </c>
      <c r="AD1" s="8"/>
      <c r="AE1" s="82"/>
      <c r="AF1" s="23"/>
      <c r="AG1" s="23"/>
      <c r="AH1" s="23"/>
      <c r="AI1" s="18"/>
      <c r="AJ1" s="18"/>
      <c r="AK1" s="2"/>
      <c r="AL1" s="31"/>
      <c r="AM1" s="10"/>
      <c r="AN1" s="42"/>
      <c r="AO1" s="10"/>
      <c r="AP1" s="124"/>
      <c r="AQ1" s="125"/>
      <c r="AR1" s="125"/>
      <c r="AS1" s="125"/>
      <c r="AT1" s="125"/>
      <c r="AU1" s="125"/>
      <c r="AV1" s="2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</row>
    <row r="2" spans="1:149">
      <c r="A2" s="6">
        <v>2.2281166316587875</v>
      </c>
      <c r="B2" s="6">
        <v>3.3968103277759014</v>
      </c>
      <c r="C2" s="6">
        <v>3.7088078821858095</v>
      </c>
      <c r="D2" s="6">
        <v>0.1998123875679623</v>
      </c>
      <c r="E2" s="6">
        <v>2.5301376224532532</v>
      </c>
      <c r="F2" s="6">
        <v>-0.69732925584323846</v>
      </c>
      <c r="G2" s="6">
        <v>4.9838864006235983</v>
      </c>
      <c r="H2" s="6">
        <v>2.3169219432682477</v>
      </c>
      <c r="I2" s="9">
        <f>SUMPRODUCT(J2:O2,Results!B$12:G$12)+Results!$E$5*H2</f>
        <v>46.216587843254416</v>
      </c>
      <c r="J2" s="9">
        <f>SUMPRODUCT($A2:$F2,Results!$B$15:$G$15)</f>
        <v>15.781174362658405</v>
      </c>
      <c r="K2" s="9">
        <f>SUMPRODUCT($A2:$F2,Results!$B$16:$G$16)</f>
        <v>-13.168944894976956</v>
      </c>
      <c r="L2" s="9">
        <f>SUMPRODUCT($A2:$F2,Results!$B$17:$G$17)</f>
        <v>5.2600813543116249</v>
      </c>
      <c r="M2" s="9">
        <f>SUMPRODUCT($A2:$F2,Results!$B$18:$G$18)</f>
        <v>-9.2293835213075308</v>
      </c>
      <c r="N2" s="9">
        <f>SUMPRODUCT($A2:$F2,Results!$B$19:$G$19)</f>
        <v>-15.603679369715957</v>
      </c>
      <c r="O2" s="9">
        <f>SUMPRODUCT($A2:$F2,Results!$B$20:$G$20)</f>
        <v>10.93942377474432</v>
      </c>
      <c r="P2" s="9" cm="1">
        <f t="array" ref="P2">SUMPRODUCT(J2:O2,TRANSPOSE(Test!BQ$20:BQ$25))+Test!$AI$20-Test!$BQ$27</f>
        <v>26.928079990245173</v>
      </c>
      <c r="Q2" s="9" cm="1">
        <f t="array" ref="Q2">SUMPRODUCT(J2:O2,TRANSPOSE(Test!EX$20:EX$25))+Test!$AI$20-Test!$EX$27</f>
        <v>30.364116195948306</v>
      </c>
      <c r="R2" s="9">
        <f>I2-Results!$E$5*H2</f>
        <v>32.315056183644927</v>
      </c>
      <c r="S2" s="9" cm="1">
        <f t="array" ref="S2">SUMPRODUCT(J2:O2,TRANSPOSE(Test!AW$28:AW$33))+Test!$AI$20-Test!$AH$26</f>
        <v>33.316797652868175</v>
      </c>
      <c r="T2" s="9">
        <f>SUMPRODUCT(J2:O2,Results!K$9:P$9)</f>
        <v>33.175533626322419</v>
      </c>
      <c r="U2" s="9">
        <f>SUMPRODUCT(J2:O2,Results!K$9:P$9)+Test!$AI$20-Test!$AH$31</f>
        <v>31.593304905249255</v>
      </c>
      <c r="V2" s="9">
        <f>I2-P2</f>
        <v>19.288507853009243</v>
      </c>
      <c r="W2" s="9">
        <f>I2-Q2</f>
        <v>15.85247164730611</v>
      </c>
      <c r="X2" s="9">
        <f>I2-R2</f>
        <v>13.901531659609489</v>
      </c>
      <c r="Y2" s="9">
        <f>I2-S2</f>
        <v>12.899790190386241</v>
      </c>
      <c r="Z2" s="9">
        <f>I2-Test!$AI$20</f>
        <v>13.474364416164285</v>
      </c>
      <c r="AA2" s="9">
        <f>I2-U2</f>
        <v>14.623282938005161</v>
      </c>
      <c r="AC2" s="26">
        <f>COUNT(A:A)</f>
        <v>1000</v>
      </c>
      <c r="AD2" s="11"/>
      <c r="AE2" s="83"/>
      <c r="AF2" s="11"/>
      <c r="AG2" s="11"/>
      <c r="AH2" s="11"/>
      <c r="AI2" s="11"/>
      <c r="AJ2" s="11"/>
      <c r="AL2" s="11"/>
      <c r="AN2" s="11"/>
      <c r="AO2" s="11"/>
      <c r="AP2" s="11"/>
      <c r="AQ2" s="11"/>
      <c r="AR2" s="11"/>
      <c r="AS2" s="11"/>
      <c r="AT2" s="11"/>
      <c r="AU2" s="11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</row>
    <row r="3" spans="1:149" ht="16.5">
      <c r="A3" s="6">
        <v>-1.0410162711978117</v>
      </c>
      <c r="B3" s="6">
        <v>1.183877377644653</v>
      </c>
      <c r="C3" s="6">
        <v>7.2911442331707068</v>
      </c>
      <c r="D3" s="6">
        <v>-0.85233833821893945</v>
      </c>
      <c r="E3" s="6">
        <v>4.272593555831727</v>
      </c>
      <c r="F3" s="6">
        <v>0.18844841157981282</v>
      </c>
      <c r="G3" s="6">
        <v>-0.67404745070600702</v>
      </c>
      <c r="H3" s="6">
        <v>-3.3410119080613576</v>
      </c>
      <c r="I3" s="9">
        <f>SUMPRODUCT(J3:O3,Results!B$12:G$12)+Results!$E$5*H3</f>
        <v>24.423109917444094</v>
      </c>
      <c r="J3" s="9">
        <f>SUMPRODUCT($A3:$F3,Results!$B$15:$G$15)</f>
        <v>23.057010093252941</v>
      </c>
      <c r="K3" s="9">
        <f>SUMPRODUCT($A3:$F3,Results!$B$16:$G$16)</f>
        <v>-2.7391278201439526</v>
      </c>
      <c r="L3" s="9">
        <f>SUMPRODUCT($A3:$F3,Results!$B$17:$G$17)</f>
        <v>14.14798604893218</v>
      </c>
      <c r="M3" s="9">
        <f>SUMPRODUCT($A3:$F3,Results!$B$18:$G$18)</f>
        <v>-21.486140705791879</v>
      </c>
      <c r="N3" s="9">
        <f>SUMPRODUCT($A3:$F3,Results!$B$19:$G$19)</f>
        <v>-32.064902820558743</v>
      </c>
      <c r="O3" s="9">
        <f>SUMPRODUCT($A3:$F3,Results!$B$20:$G$20)</f>
        <v>-8.9318652855461789</v>
      </c>
      <c r="P3" s="9" cm="1">
        <f t="array" ref="P3">SUMPRODUCT(J3:O3,TRANSPOSE(Test!BQ$20:BQ$25))+Test!$AI$20-Test!$BQ$27</f>
        <v>41.531479797347963</v>
      </c>
      <c r="Q3" s="9" cm="1">
        <f t="array" ref="Q3">SUMPRODUCT(J3:O3,TRANSPOSE(Test!EX$20:EX$25))+Test!$AI$20-Test!$EX$27</f>
        <v>43.50039078213004</v>
      </c>
      <c r="R3" s="9">
        <f>I3-Results!$E$5*H3</f>
        <v>44.46918136581224</v>
      </c>
      <c r="S3" s="9" cm="1">
        <f t="array" ref="S3">SUMPRODUCT(J3:O3,TRANSPOSE(Test!AW$28:AW$33))+Test!$AI$20-Test!$AH$26</f>
        <v>57.996672808172605</v>
      </c>
      <c r="T3" s="9">
        <f>SUMPRODUCT(J3:O3,Results!K$9:P$9)</f>
        <v>46.071013134432121</v>
      </c>
      <c r="U3" s="9">
        <f>SUMPRODUCT(J3:O3,Results!K$9:P$9)+Test!$AI$20-Test!$AH$31</f>
        <v>44.488784413358957</v>
      </c>
      <c r="V3" s="9">
        <f t="shared" ref="V3:V66" si="0">I3-P3</f>
        <v>-17.108369879903869</v>
      </c>
      <c r="W3" s="9">
        <f t="shared" ref="W3:W66" si="1">I3-Q3</f>
        <v>-19.077280864685946</v>
      </c>
      <c r="X3" s="9">
        <f t="shared" ref="X3:X66" si="2">I3-R3</f>
        <v>-20.046071448368146</v>
      </c>
      <c r="Y3" s="9">
        <f t="shared" ref="Y3:Y66" si="3">I3-S3</f>
        <v>-33.57356289072851</v>
      </c>
      <c r="Z3" s="9">
        <f>I3-Test!$AI$20</f>
        <v>-8.3191135096460371</v>
      </c>
      <c r="AA3" s="9">
        <f t="shared" ref="AA3:AA66" si="4">I3-U3</f>
        <v>-20.065674495914863</v>
      </c>
      <c r="AC3" s="18"/>
      <c r="AD3" s="11"/>
      <c r="AE3" s="83"/>
      <c r="AF3" s="11"/>
      <c r="AG3" s="11"/>
      <c r="AH3" s="11"/>
      <c r="AI3" s="11"/>
      <c r="AJ3" s="11"/>
      <c r="AL3" s="11"/>
      <c r="AN3" s="11"/>
      <c r="AO3" s="11"/>
      <c r="AP3" s="11"/>
      <c r="AQ3" s="11"/>
      <c r="AR3" s="11"/>
      <c r="AS3" s="11"/>
      <c r="AT3" s="11"/>
      <c r="AU3" s="11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</row>
    <row r="4" spans="1:149">
      <c r="A4" s="6">
        <v>-0.61134695604222444</v>
      </c>
      <c r="B4" s="6">
        <v>1.8598408673645652</v>
      </c>
      <c r="C4" s="6">
        <v>1.2758269395264012</v>
      </c>
      <c r="D4" s="6">
        <v>4.9201275243213987</v>
      </c>
      <c r="E4" s="6">
        <v>8.5871108245523224</v>
      </c>
      <c r="F4" s="6">
        <v>1.6960588123464757</v>
      </c>
      <c r="G4" s="6">
        <v>3.8525830403632133</v>
      </c>
      <c r="H4" s="6">
        <v>1.1856185830078627</v>
      </c>
      <c r="I4" s="9">
        <f>SUMPRODUCT(J4:O4,Results!B$12:G$12)+Results!$E$5*H4</f>
        <v>114.58114008288557</v>
      </c>
      <c r="J4" s="9">
        <f>SUMPRODUCT($A4:$F4,Results!$B$15:$G$15)</f>
        <v>26.111082561289695</v>
      </c>
      <c r="K4" s="9">
        <f>SUMPRODUCT($A4:$F4,Results!$B$16:$G$16)</f>
        <v>3.1021785253255172</v>
      </c>
      <c r="L4" s="9">
        <f>SUMPRODUCT($A4:$F4,Results!$B$17:$G$17)</f>
        <v>35.619004981456754</v>
      </c>
      <c r="M4" s="9">
        <f>SUMPRODUCT($A4:$F4,Results!$B$18:$G$18)</f>
        <v>-4.7143875298719378</v>
      </c>
      <c r="N4" s="9">
        <f>SUMPRODUCT($A4:$F4,Results!$B$19:$G$19)</f>
        <v>-28.469128493032294</v>
      </c>
      <c r="O4" s="9">
        <f>SUMPRODUCT($A4:$F4,Results!$B$20:$G$20)</f>
        <v>10.515932668287439</v>
      </c>
      <c r="P4" s="9" cm="1">
        <f t="array" ref="P4">SUMPRODUCT(J4:O4,TRANSPOSE(Test!BQ$20:BQ$25))+Test!$AI$20-Test!$BQ$27</f>
        <v>93.356251898952337</v>
      </c>
      <c r="Q4" s="9" cm="1">
        <f t="array" ref="Q4">SUMPRODUCT(J4:O4,TRANSPOSE(Test!EX$20:EX$25))+Test!$AI$20-Test!$EX$27</f>
        <v>108.50954431389931</v>
      </c>
      <c r="R4" s="9">
        <f>I4-Results!$E$5*H4</f>
        <v>107.46742858483839</v>
      </c>
      <c r="S4" s="9" cm="1">
        <f t="array" ref="S4">SUMPRODUCT(J4:O4,TRANSPOSE(Test!AW$28:AW$33))+Test!$AI$20-Test!$AH$26</f>
        <v>70.052592749107802</v>
      </c>
      <c r="T4" s="9">
        <f>SUMPRODUCT(J4:O4,Results!K$9:P$9)</f>
        <v>111.2033129357811</v>
      </c>
      <c r="U4" s="9">
        <f>SUMPRODUCT(J4:O4,Results!K$9:P$9)+Test!$AI$20-Test!$AH$31</f>
        <v>109.62108421470793</v>
      </c>
      <c r="V4" s="9">
        <f t="shared" si="0"/>
        <v>21.224888183933231</v>
      </c>
      <c r="W4" s="9">
        <f t="shared" si="1"/>
        <v>6.0715957689862563</v>
      </c>
      <c r="X4" s="9">
        <f t="shared" si="2"/>
        <v>7.1137114980471807</v>
      </c>
      <c r="Y4" s="9">
        <f t="shared" si="3"/>
        <v>44.528547333777766</v>
      </c>
      <c r="Z4" s="9">
        <f>I4-Test!$AI$20</f>
        <v>81.83891665579543</v>
      </c>
      <c r="AA4" s="9">
        <f t="shared" si="4"/>
        <v>4.9600558681776334</v>
      </c>
      <c r="AC4" s="45" t="s">
        <v>243</v>
      </c>
      <c r="AD4" s="11"/>
      <c r="AE4" s="83"/>
      <c r="AF4" s="11"/>
      <c r="AG4" s="11"/>
      <c r="AH4" s="11"/>
      <c r="AI4" s="11"/>
      <c r="AJ4" s="11"/>
      <c r="AL4" s="11"/>
      <c r="AN4" s="11"/>
      <c r="AO4" s="11"/>
      <c r="AP4" s="11"/>
      <c r="AQ4" s="11"/>
      <c r="AR4" s="11"/>
      <c r="AS4" s="11"/>
      <c r="AT4" s="11"/>
      <c r="AU4" s="11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</row>
    <row r="5" spans="1:149">
      <c r="A5" s="6">
        <v>4.7954384016835121</v>
      </c>
      <c r="B5" s="6">
        <v>7.3622178083698628</v>
      </c>
      <c r="C5" s="6">
        <v>2.1372297788722694</v>
      </c>
      <c r="D5" s="6">
        <v>12.638057254699662</v>
      </c>
      <c r="E5" s="6">
        <v>4.5352913123179608</v>
      </c>
      <c r="F5" s="6">
        <v>1.5991861313454105</v>
      </c>
      <c r="G5" s="6">
        <v>6.8459533484716388</v>
      </c>
      <c r="H5" s="6">
        <v>4.1789888911162887</v>
      </c>
      <c r="I5" s="9">
        <f>SUMPRODUCT(J5:O5,Results!B$12:G$12)+Results!$E$5*H5</f>
        <v>106.69199143522117</v>
      </c>
      <c r="J5" s="9">
        <f>SUMPRODUCT($A5:$F5,Results!$B$15:$G$15)</f>
        <v>14.339895906715771</v>
      </c>
      <c r="K5" s="9">
        <f>SUMPRODUCT($A5:$F5,Results!$B$16:$G$16)</f>
        <v>-25.340247523558777</v>
      </c>
      <c r="L5" s="9">
        <f>SUMPRODUCT($A5:$F5,Results!$B$17:$G$17)</f>
        <v>24.48122520511998</v>
      </c>
      <c r="M5" s="9">
        <f>SUMPRODUCT($A5:$F5,Results!$B$18:$G$18)</f>
        <v>10.460187523849363</v>
      </c>
      <c r="N5" s="9">
        <f>SUMPRODUCT($A5:$F5,Results!$B$19:$G$19)</f>
        <v>-24.792012368535101</v>
      </c>
      <c r="O5" s="9">
        <f>SUMPRODUCT($A5:$F5,Results!$B$20:$G$20)</f>
        <v>49.838636897032792</v>
      </c>
      <c r="P5" s="9" cm="1">
        <f t="array" ref="P5">SUMPRODUCT(J5:O5,TRANSPOSE(Test!BQ$20:BQ$25))+Test!$AI$20-Test!$BQ$27</f>
        <v>72.538905774540041</v>
      </c>
      <c r="Q5" s="9" cm="1">
        <f t="array" ref="Q5">SUMPRODUCT(J5:O5,TRANSPOSE(Test!EX$20:EX$25))+Test!$AI$20-Test!$EX$27</f>
        <v>81.263802185465266</v>
      </c>
      <c r="R5" s="9">
        <f>I5-Results!$E$5*H5</f>
        <v>81.618058088523441</v>
      </c>
      <c r="S5" s="9" cm="1">
        <f t="array" ref="S5">SUMPRODUCT(J5:O5,TRANSPOSE(Test!AW$28:AW$33))+Test!$AI$20-Test!$AH$26</f>
        <v>55.868117139173776</v>
      </c>
      <c r="T5" s="9">
        <f>SUMPRODUCT(J5:O5,Results!K$9:P$9)</f>
        <v>83.879501231362383</v>
      </c>
      <c r="U5" s="9">
        <f>SUMPRODUCT(J5:O5,Results!K$9:P$9)+Test!$AI$20-Test!$AH$31</f>
        <v>82.297272510289218</v>
      </c>
      <c r="V5" s="9">
        <f t="shared" si="0"/>
        <v>34.153085660681128</v>
      </c>
      <c r="W5" s="9">
        <f t="shared" si="1"/>
        <v>25.428189249755903</v>
      </c>
      <c r="X5" s="9">
        <f t="shared" si="2"/>
        <v>25.073933346697729</v>
      </c>
      <c r="Y5" s="9">
        <f t="shared" si="3"/>
        <v>50.823874296047393</v>
      </c>
      <c r="Z5" s="9">
        <f>I5-Test!$AI$20</f>
        <v>73.949768008131031</v>
      </c>
      <c r="AA5" s="9">
        <f t="shared" si="4"/>
        <v>24.394718924931951</v>
      </c>
      <c r="AC5" s="23">
        <f>AVERAGE(G:G)</f>
        <v>2.6669644573553506</v>
      </c>
      <c r="AD5" s="11"/>
      <c r="AE5" s="83"/>
      <c r="AF5" s="11"/>
      <c r="AG5" s="11"/>
      <c r="AH5" s="11"/>
      <c r="AI5" s="11"/>
      <c r="AJ5" s="11"/>
      <c r="AL5" s="11"/>
      <c r="AN5" s="11"/>
      <c r="AO5" s="11"/>
      <c r="AP5" s="11"/>
      <c r="AQ5" s="11"/>
      <c r="AR5" s="11"/>
      <c r="AS5" s="11"/>
      <c r="AT5" s="11"/>
      <c r="AU5" s="11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</row>
    <row r="6" spans="1:149" ht="16.5">
      <c r="A6" s="6">
        <v>0.80879620433158828</v>
      </c>
      <c r="B6" s="6">
        <v>3.0063846453691916</v>
      </c>
      <c r="C6" s="6">
        <v>-0.36860431116537584</v>
      </c>
      <c r="D6" s="6">
        <v>-6.6433548815121007E-2</v>
      </c>
      <c r="E6" s="6">
        <v>3.4943552730656875</v>
      </c>
      <c r="F6" s="6">
        <v>3.5301259672013989</v>
      </c>
      <c r="G6" s="6">
        <v>6.5001045628484313</v>
      </c>
      <c r="H6" s="6">
        <v>3.8331401054930807</v>
      </c>
      <c r="I6" s="9">
        <f>SUMPRODUCT(J6:O6,Results!B$12:G$12)+Results!$E$5*H6</f>
        <v>53.56220288804991</v>
      </c>
      <c r="J6" s="9">
        <f>SUMPRODUCT($A6:$F6,Results!$B$15:$G$15)</f>
        <v>9.1120833749051684</v>
      </c>
      <c r="K6" s="9">
        <f>SUMPRODUCT($A6:$F6,Results!$B$16:$G$16)</f>
        <v>-2.6749756754507574</v>
      </c>
      <c r="L6" s="9">
        <f>SUMPRODUCT($A6:$F6,Results!$B$17:$G$17)</f>
        <v>17.291903898446389</v>
      </c>
      <c r="M6" s="9">
        <f>SUMPRODUCT($A6:$F6,Results!$B$18:$G$18)</f>
        <v>2.2719117132531634</v>
      </c>
      <c r="N6" s="9">
        <f>SUMPRODUCT($A6:$F6,Results!$B$19:$G$19)</f>
        <v>-5.089318055646693</v>
      </c>
      <c r="O6" s="9">
        <f>SUMPRODUCT($A6:$F6,Results!$B$20:$G$20)</f>
        <v>3.9451757855761436</v>
      </c>
      <c r="P6" s="9" cm="1">
        <f t="array" ref="P6">SUMPRODUCT(J6:O6,TRANSPOSE(Test!BQ$20:BQ$25))+Test!$AI$20-Test!$BQ$27</f>
        <v>30.823114550841517</v>
      </c>
      <c r="Q6" s="9" cm="1">
        <f t="array" ref="Q6">SUMPRODUCT(J6:O6,TRANSPOSE(Test!EX$20:EX$25))+Test!$AI$20-Test!$EX$27</f>
        <v>30.978772184966289</v>
      </c>
      <c r="R6" s="9">
        <f>I6-Results!$E$5*H6</f>
        <v>30.563362255091427</v>
      </c>
      <c r="S6" s="9" cm="1">
        <f t="array" ref="S6">SUMPRODUCT(J6:O6,TRANSPOSE(Test!AW$28:AW$33))+Test!$AI$20-Test!$AH$26</f>
        <v>19.051898536185632</v>
      </c>
      <c r="T6" s="9">
        <f>SUMPRODUCT(J6:O6,Results!K$9:P$9)</f>
        <v>32.89842606991995</v>
      </c>
      <c r="U6" s="9">
        <f>SUMPRODUCT(J6:O6,Results!K$9:P$9)+Test!$AI$20-Test!$AH$31</f>
        <v>31.316197348846799</v>
      </c>
      <c r="V6" s="9">
        <f t="shared" si="0"/>
        <v>22.739088337208393</v>
      </c>
      <c r="W6" s="9">
        <f t="shared" si="1"/>
        <v>22.583430703083621</v>
      </c>
      <c r="X6" s="9">
        <f t="shared" si="2"/>
        <v>22.998840632958483</v>
      </c>
      <c r="Y6" s="9">
        <f t="shared" si="3"/>
        <v>34.510304351864278</v>
      </c>
      <c r="Z6" s="9">
        <f>I6-Test!$AI$20</f>
        <v>20.819979460959779</v>
      </c>
      <c r="AA6" s="9">
        <f t="shared" si="4"/>
        <v>22.246005539203111</v>
      </c>
      <c r="AC6" s="18"/>
      <c r="AD6" s="11"/>
      <c r="AE6" s="83"/>
      <c r="AF6" s="11"/>
      <c r="AG6" s="11"/>
      <c r="AH6" s="11"/>
      <c r="AI6" s="11"/>
      <c r="AJ6" s="11"/>
      <c r="AL6" s="11"/>
      <c r="AN6" s="11"/>
      <c r="AO6" s="11"/>
      <c r="AP6" s="11"/>
      <c r="AQ6" s="11"/>
      <c r="AR6" s="11"/>
      <c r="AS6" s="11"/>
      <c r="AT6" s="11"/>
      <c r="AU6" s="11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</row>
    <row r="7" spans="1:149">
      <c r="A7" s="6">
        <v>1.4386276629927222</v>
      </c>
      <c r="B7" s="6">
        <v>-0.11806466914308156</v>
      </c>
      <c r="C7" s="6">
        <v>5.4793777089181006</v>
      </c>
      <c r="D7" s="6">
        <v>4.4813516144973198</v>
      </c>
      <c r="E7" s="6">
        <v>1.149386451561007</v>
      </c>
      <c r="F7" s="6">
        <v>3.4587090420880897</v>
      </c>
      <c r="G7" s="6">
        <v>2.7680473614800252</v>
      </c>
      <c r="H7" s="6">
        <v>0.10108290412467458</v>
      </c>
      <c r="I7" s="9">
        <f>SUMPRODUCT(J7:O7,Results!B$12:G$12)+Results!$E$5*H7</f>
        <v>21.856084370669464</v>
      </c>
      <c r="J7" s="9">
        <f>SUMPRODUCT($A7:$F7,Results!$B$15:$G$15)</f>
        <v>17.375690372175207</v>
      </c>
      <c r="K7" s="9">
        <f>SUMPRODUCT($A7:$F7,Results!$B$16:$G$16)</f>
        <v>-9.6587188359263578</v>
      </c>
      <c r="L7" s="9">
        <f>SUMPRODUCT($A7:$F7,Results!$B$17:$G$17)</f>
        <v>7.5203638581498549</v>
      </c>
      <c r="M7" s="9">
        <f>SUMPRODUCT($A7:$F7,Results!$B$18:$G$18)</f>
        <v>-7.3109679560796215</v>
      </c>
      <c r="N7" s="9">
        <f>SUMPRODUCT($A7:$F7,Results!$B$19:$G$19)</f>
        <v>-23.020037124841217</v>
      </c>
      <c r="O7" s="9">
        <f>SUMPRODUCT($A7:$F7,Results!$B$20:$G$20)</f>
        <v>3.3196598597209759</v>
      </c>
      <c r="P7" s="9" cm="1">
        <f t="array" ref="P7">SUMPRODUCT(J7:O7,TRANSPOSE(Test!BQ$20:BQ$25))+Test!$AI$20-Test!$BQ$27</f>
        <v>26.668582538644188</v>
      </c>
      <c r="Q7" s="9" cm="1">
        <f t="array" ref="Q7">SUMPRODUCT(J7:O7,TRANSPOSE(Test!EX$20:EX$25))+Test!$AI$20-Test!$EX$27</f>
        <v>22.428737165731775</v>
      </c>
      <c r="R7" s="9">
        <f>I7-Results!$E$5*H7</f>
        <v>21.249586945921415</v>
      </c>
      <c r="S7" s="9" cm="1">
        <f t="array" ref="S7">SUMPRODUCT(J7:O7,TRANSPOSE(Test!AW$28:AW$33))+Test!$AI$20-Test!$AH$26</f>
        <v>37.514233195949998</v>
      </c>
      <c r="T7" s="9">
        <f>SUMPRODUCT(J7:O7,Results!K$9:P$9)</f>
        <v>22.472817019447298</v>
      </c>
      <c r="U7" s="9">
        <f>SUMPRODUCT(J7:O7,Results!K$9:P$9)+Test!$AI$20-Test!$AH$31</f>
        <v>20.890588298374141</v>
      </c>
      <c r="V7" s="9">
        <f t="shared" si="0"/>
        <v>-4.8124981679747236</v>
      </c>
      <c r="W7" s="9">
        <f t="shared" si="1"/>
        <v>-0.57265279506231082</v>
      </c>
      <c r="X7" s="9">
        <f t="shared" si="2"/>
        <v>0.60649742474804924</v>
      </c>
      <c r="Y7" s="9">
        <f t="shared" si="3"/>
        <v>-15.658148825280534</v>
      </c>
      <c r="Z7" s="9">
        <f>I7-Test!$AI$20</f>
        <v>-10.886139056420667</v>
      </c>
      <c r="AA7" s="9">
        <f t="shared" si="4"/>
        <v>0.96549607229532342</v>
      </c>
      <c r="AC7" s="23"/>
      <c r="AD7" s="11"/>
      <c r="AE7" s="83"/>
      <c r="AF7" s="11"/>
      <c r="AG7" s="11"/>
      <c r="AH7" s="11"/>
      <c r="AI7" s="11"/>
      <c r="AJ7" s="11"/>
      <c r="AL7" s="11"/>
      <c r="AN7" s="11"/>
      <c r="AO7" s="11"/>
      <c r="AP7" s="11"/>
      <c r="AQ7" s="11"/>
      <c r="AR7" s="11"/>
      <c r="AS7" s="11"/>
      <c r="AT7" s="11"/>
      <c r="AU7" s="11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</row>
    <row r="8" spans="1:149">
      <c r="A8" s="6">
        <v>0.81315384225669973</v>
      </c>
      <c r="B8" s="6">
        <v>3.1253188934013032</v>
      </c>
      <c r="C8" s="6">
        <v>4.1904601829940713</v>
      </c>
      <c r="D8" s="6">
        <v>9.1763685058488207</v>
      </c>
      <c r="E8" s="6">
        <v>0.83994130630182773</v>
      </c>
      <c r="F8" s="6">
        <v>2.5116181455652749</v>
      </c>
      <c r="G8" s="6">
        <v>-1.1916117858632977</v>
      </c>
      <c r="H8" s="6">
        <v>-3.8585762432186481</v>
      </c>
      <c r="I8" s="9">
        <f>SUMPRODUCT(J8:O8,Results!B$12:G$12)+Results!$E$5*H8</f>
        <v>0.49436649347052608</v>
      </c>
      <c r="J8" s="9">
        <f>SUMPRODUCT($A8:$F8,Results!$B$15:$G$15)</f>
        <v>1.7548032724560425</v>
      </c>
      <c r="K8" s="9">
        <f>SUMPRODUCT($A8:$F8,Results!$B$16:$G$16)</f>
        <v>-11.741572156282807</v>
      </c>
      <c r="L8" s="9">
        <f>SUMPRODUCT($A8:$F8,Results!$B$17:$G$17)</f>
        <v>14.38035607317021</v>
      </c>
      <c r="M8" s="9">
        <f>SUMPRODUCT($A8:$F8,Results!$B$18:$G$18)</f>
        <v>3.956823159868291</v>
      </c>
      <c r="N8" s="9">
        <f>SUMPRODUCT($A8:$F8,Results!$B$19:$G$19)</f>
        <v>-22.335158745844133</v>
      </c>
      <c r="O8" s="9">
        <f>SUMPRODUCT($A8:$F8,Results!$B$20:$G$20)</f>
        <v>19.221670741713627</v>
      </c>
      <c r="P8" s="9" cm="1">
        <f t="array" ref="P8">SUMPRODUCT(J8:O8,TRANSPOSE(Test!BQ$20:BQ$25))+Test!$AI$20-Test!$BQ$27</f>
        <v>25.591838269930797</v>
      </c>
      <c r="Q8" s="9" cm="1">
        <f t="array" ref="Q8">SUMPRODUCT(J8:O8,TRANSPOSE(Test!EX$20:EX$25))+Test!$AI$20-Test!$EX$27</f>
        <v>24.203437799962316</v>
      </c>
      <c r="R8" s="9">
        <f>I8-Results!$E$5*H8</f>
        <v>23.645823952782415</v>
      </c>
      <c r="S8" s="9" cm="1">
        <f t="array" ref="S8">SUMPRODUCT(J8:O8,TRANSPOSE(Test!AW$28:AW$33))+Test!$AI$20-Test!$AH$26</f>
        <v>29.651748326676014</v>
      </c>
      <c r="T8" s="9">
        <f>SUMPRODUCT(J8:O8,Results!K$9:P$9)</f>
        <v>24.525847867183945</v>
      </c>
      <c r="U8" s="9">
        <f>SUMPRODUCT(J8:O8,Results!K$9:P$9)+Test!$AI$20-Test!$AH$31</f>
        <v>22.943619146110791</v>
      </c>
      <c r="V8" s="9">
        <f t="shared" si="0"/>
        <v>-25.097471776460271</v>
      </c>
      <c r="W8" s="9">
        <f t="shared" si="1"/>
        <v>-23.70907130649179</v>
      </c>
      <c r="X8" s="9">
        <f t="shared" si="2"/>
        <v>-23.151457459311889</v>
      </c>
      <c r="Y8" s="9">
        <f t="shared" si="3"/>
        <v>-29.157381833205488</v>
      </c>
      <c r="Z8" s="9">
        <f>I8-Test!$AI$20</f>
        <v>-32.247856933619602</v>
      </c>
      <c r="AA8" s="9">
        <f t="shared" si="4"/>
        <v>-22.449252652640265</v>
      </c>
      <c r="AC8" s="23"/>
      <c r="AD8" s="11"/>
      <c r="AE8" s="83"/>
      <c r="AF8" s="11"/>
      <c r="AG8" s="11"/>
      <c r="AH8" s="11"/>
      <c r="AI8" s="11"/>
      <c r="AJ8" s="11"/>
      <c r="AL8" s="11"/>
      <c r="AN8" s="11"/>
      <c r="AO8" s="11"/>
      <c r="AP8" s="11"/>
      <c r="AQ8" s="11"/>
      <c r="AR8" s="11"/>
      <c r="AS8" s="11"/>
      <c r="AT8" s="11"/>
      <c r="AU8" s="11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</row>
    <row r="9" spans="1:149">
      <c r="A9" s="6">
        <v>0.62031189300354461</v>
      </c>
      <c r="B9" s="6">
        <v>4.3391469312911939</v>
      </c>
      <c r="C9" s="6">
        <v>2.4694656414962837</v>
      </c>
      <c r="D9" s="6">
        <v>0.44488182066733656</v>
      </c>
      <c r="E9" s="6">
        <v>10.025195277433077</v>
      </c>
      <c r="F9" s="6">
        <v>-1.8182598924908973</v>
      </c>
      <c r="G9" s="6">
        <v>-0.14870578056807773</v>
      </c>
      <c r="H9" s="6">
        <v>-2.8156702379234284</v>
      </c>
      <c r="I9" s="9">
        <f>SUMPRODUCT(J9:O9,Results!B$12:G$12)+Results!$E$5*H9</f>
        <v>103.53018520517469</v>
      </c>
      <c r="J9" s="9">
        <f>SUMPRODUCT($A9:$F9,Results!$B$15:$G$15)</f>
        <v>34.008529462469376</v>
      </c>
      <c r="K9" s="9">
        <f>SUMPRODUCT($A9:$F9,Results!$B$16:$G$16)</f>
        <v>-3.4191142251246442</v>
      </c>
      <c r="L9" s="9">
        <f>SUMPRODUCT($A9:$F9,Results!$B$17:$G$17)</f>
        <v>31.438895051383138</v>
      </c>
      <c r="M9" s="9">
        <f>SUMPRODUCT($A9:$F9,Results!$B$18:$G$18)</f>
        <v>-14.585258814405698</v>
      </c>
      <c r="N9" s="9">
        <f>SUMPRODUCT($A9:$F9,Results!$B$19:$G$19)</f>
        <v>-30.25747354376162</v>
      </c>
      <c r="O9" s="9">
        <f>SUMPRODUCT($A9:$F9,Results!$B$20:$G$20)</f>
        <v>13.437352595832625</v>
      </c>
      <c r="P9" s="9" cm="1">
        <f t="array" ref="P9">SUMPRODUCT(J9:O9,TRANSPOSE(Test!BQ$20:BQ$25))+Test!$AI$20-Test!$BQ$27</f>
        <v>98.989472319441518</v>
      </c>
      <c r="Q9" s="9" cm="1">
        <f t="array" ref="Q9">SUMPRODUCT(J9:O9,TRANSPOSE(Test!EX$20:EX$25))+Test!$AI$20-Test!$EX$27</f>
        <v>118.64317861428827</v>
      </c>
      <c r="R9" s="9">
        <f>I9-Results!$E$5*H9</f>
        <v>120.42420663271525</v>
      </c>
      <c r="S9" s="9" cm="1">
        <f t="array" ref="S9">SUMPRODUCT(J9:O9,TRANSPOSE(Test!AW$28:AW$33))+Test!$AI$20-Test!$AH$26</f>
        <v>81.675326311482721</v>
      </c>
      <c r="T9" s="9">
        <f>SUMPRODUCT(J9:O9,Results!K$9:P$9)</f>
        <v>123.92795657182482</v>
      </c>
      <c r="U9" s="9">
        <f>SUMPRODUCT(J9:O9,Results!K$9:P$9)+Test!$AI$20-Test!$AH$31</f>
        <v>122.34572785075167</v>
      </c>
      <c r="V9" s="9">
        <f t="shared" si="0"/>
        <v>4.5407128857331713</v>
      </c>
      <c r="W9" s="9">
        <f t="shared" si="1"/>
        <v>-15.112993409113585</v>
      </c>
      <c r="X9" s="9">
        <f t="shared" si="2"/>
        <v>-16.894021427540565</v>
      </c>
      <c r="Y9" s="9">
        <f t="shared" si="3"/>
        <v>21.854858893691969</v>
      </c>
      <c r="Z9" s="9">
        <f>I9-Test!$AI$20</f>
        <v>70.787961778084565</v>
      </c>
      <c r="AA9" s="9">
        <f t="shared" si="4"/>
        <v>-18.815542645576983</v>
      </c>
      <c r="AF9" s="11"/>
      <c r="AG9" s="11"/>
      <c r="AH9" s="11"/>
      <c r="AL9" s="11"/>
      <c r="AN9" s="11"/>
      <c r="AO9" s="29"/>
      <c r="AP9" s="29"/>
      <c r="AQ9" s="29"/>
      <c r="AR9" s="29"/>
      <c r="AS9" s="29"/>
      <c r="AT9" s="29"/>
      <c r="AU9" s="2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</row>
    <row r="10" spans="1:149" ht="16.5">
      <c r="A10" s="6">
        <v>0.8697372684031538</v>
      </c>
      <c r="B10" s="6">
        <v>-0.14442833935334923</v>
      </c>
      <c r="C10" s="6">
        <v>4.6864733986062266</v>
      </c>
      <c r="D10" s="6">
        <v>-9.6157640611052975E-2</v>
      </c>
      <c r="E10" s="6">
        <v>3.5355243571297597</v>
      </c>
      <c r="F10" s="6">
        <v>0.23102497431231847</v>
      </c>
      <c r="G10" s="6">
        <v>2.6109363455344785</v>
      </c>
      <c r="H10" s="6">
        <v>-5.6028111820872084E-2</v>
      </c>
      <c r="I10" s="9">
        <f>SUMPRODUCT(J10:O10,Results!B$12:G$12)+Results!$E$5*H10</f>
        <v>44.411287942027727</v>
      </c>
      <c r="J10" s="9">
        <f>SUMPRODUCT($A10:$F10,Results!$B$15:$G$15)</f>
        <v>25.008347511161809</v>
      </c>
      <c r="K10" s="9">
        <f>SUMPRODUCT($A10:$F10,Results!$B$16:$G$16)</f>
        <v>-4.9689030559704062</v>
      </c>
      <c r="L10" s="9">
        <f>SUMPRODUCT($A10:$F10,Results!$B$17:$G$17)</f>
        <v>7.9040540122256431</v>
      </c>
      <c r="M10" s="9">
        <f>SUMPRODUCT($A10:$F10,Results!$B$18:$G$18)</f>
        <v>-15.644620241788365</v>
      </c>
      <c r="N10" s="9">
        <f>SUMPRODUCT($A10:$F10,Results!$B$19:$G$19)</f>
        <v>-22.403008803727605</v>
      </c>
      <c r="O10" s="9">
        <f>SUMPRODUCT($A10:$F10,Results!$B$20:$G$20)</f>
        <v>-1.7536647517245507</v>
      </c>
      <c r="P10" s="9" cm="1">
        <f t="array" ref="P10">SUMPRODUCT(J10:O10,TRANSPOSE(Test!BQ$20:BQ$25))+Test!$AI$20-Test!$BQ$27</f>
        <v>39.658093626907039</v>
      </c>
      <c r="Q10" s="9" cm="1">
        <f t="array" ref="Q10">SUMPRODUCT(J10:O10,TRANSPOSE(Test!EX$20:EX$25))+Test!$AI$20-Test!$EX$27</f>
        <v>44.274906338220916</v>
      </c>
      <c r="R10" s="9">
        <f>I10-Results!$E$5*H10</f>
        <v>44.747456612952959</v>
      </c>
      <c r="S10" s="9" cm="1">
        <f t="array" ref="S10">SUMPRODUCT(J10:O10,TRANSPOSE(Test!AW$28:AW$33))+Test!$AI$20-Test!$AH$26</f>
        <v>46.391231761025651</v>
      </c>
      <c r="T10" s="9">
        <f>SUMPRODUCT(J10:O10,Results!K$9:P$9)</f>
        <v>46.130246373382462</v>
      </c>
      <c r="U10" s="9">
        <f>SUMPRODUCT(J10:O10,Results!K$9:P$9)+Test!$AI$20-Test!$AH$31</f>
        <v>44.548017652309312</v>
      </c>
      <c r="V10" s="9">
        <f t="shared" si="0"/>
        <v>4.7531943151206875</v>
      </c>
      <c r="W10" s="9">
        <f t="shared" si="1"/>
        <v>0.13638160380681086</v>
      </c>
      <c r="X10" s="9">
        <f t="shared" si="2"/>
        <v>-0.3361686709252325</v>
      </c>
      <c r="Y10" s="9">
        <f t="shared" si="3"/>
        <v>-1.9799438189979242</v>
      </c>
      <c r="Z10" s="9">
        <f>I10-Test!$AI$20</f>
        <v>11.669064514937595</v>
      </c>
      <c r="AA10" s="9">
        <f t="shared" si="4"/>
        <v>-0.13672971028158543</v>
      </c>
      <c r="AC10" s="8"/>
      <c r="AD10" s="8"/>
      <c r="AE10" s="82"/>
      <c r="AF10" s="11"/>
      <c r="AG10" s="11"/>
      <c r="AH10" s="11"/>
      <c r="AI10" s="18"/>
      <c r="AJ10" s="18"/>
      <c r="AK10" s="18"/>
      <c r="AL10" s="11"/>
      <c r="AN10" s="11"/>
      <c r="AO10" s="29"/>
      <c r="AP10" s="29"/>
      <c r="AQ10" s="29"/>
      <c r="AR10" s="29"/>
      <c r="AS10" s="29"/>
      <c r="AT10" s="29"/>
      <c r="AU10" s="29"/>
    </row>
    <row r="11" spans="1:149">
      <c r="A11" s="6">
        <v>2.2652744013088015</v>
      </c>
      <c r="B11" s="6">
        <v>-0.41368468653710289</v>
      </c>
      <c r="C11" s="6">
        <v>0.14150256301158459</v>
      </c>
      <c r="D11" s="6">
        <v>0.83162504586359931</v>
      </c>
      <c r="E11" s="6">
        <v>1.1569482171641361</v>
      </c>
      <c r="F11" s="6">
        <v>2.9947224076270449</v>
      </c>
      <c r="G11" s="6">
        <v>3.485292457105067</v>
      </c>
      <c r="H11" s="6">
        <v>0.81832799974971637</v>
      </c>
      <c r="I11" s="9">
        <f>SUMPRODUCT(J11:O11,Results!B$12:G$12)+Results!$E$5*H11</f>
        <v>20.822217913367229</v>
      </c>
      <c r="J11" s="9">
        <f>SUMPRODUCT($A11:$F11,Results!$B$15:$G$15)</f>
        <v>13.477047694655729</v>
      </c>
      <c r="K11" s="9">
        <f>SUMPRODUCT($A11:$F11,Results!$B$16:$G$16)</f>
        <v>-5.4819671433416239</v>
      </c>
      <c r="L11" s="9">
        <f>SUMPRODUCT($A11:$F11,Results!$B$17:$G$17)</f>
        <v>3.2600987501520104</v>
      </c>
      <c r="M11" s="9">
        <f>SUMPRODUCT($A11:$F11,Results!$B$18:$G$18)</f>
        <v>0.37772629607737196</v>
      </c>
      <c r="N11" s="9">
        <f>SUMPRODUCT($A11:$F11,Results!$B$19:$G$19)</f>
        <v>-2.5159917951009887</v>
      </c>
      <c r="O11" s="9">
        <f>SUMPRODUCT($A11:$F11,Results!$B$20:$G$20)</f>
        <v>3.692233649108644</v>
      </c>
      <c r="P11" s="9" cm="1">
        <f t="array" ref="P11">SUMPRODUCT(J11:O11,TRANSPOSE(Test!BQ$20:BQ$25))+Test!$AI$20-Test!$BQ$27</f>
        <v>17.088695896424319</v>
      </c>
      <c r="Q11" s="9" cm="1">
        <f t="array" ref="Q11">SUMPRODUCT(J11:O11,TRANSPOSE(Test!EX$20:EX$25))+Test!$AI$20-Test!$EX$27</f>
        <v>16.844139116901417</v>
      </c>
      <c r="R11" s="9">
        <f>I11-Results!$E$5*H11</f>
        <v>15.91224991486893</v>
      </c>
      <c r="S11" s="9" cm="1">
        <f t="array" ref="S11">SUMPRODUCT(J11:O11,TRANSPOSE(Test!AW$28:AW$33))+Test!$AI$20-Test!$AH$26</f>
        <v>10.996268420097962</v>
      </c>
      <c r="T11" s="9">
        <f>SUMPRODUCT(J11:O11,Results!K$9:P$9)</f>
        <v>17.157803463954565</v>
      </c>
      <c r="U11" s="9">
        <f>SUMPRODUCT(J11:O11,Results!K$9:P$9)+Test!$AI$20-Test!$AH$31</f>
        <v>15.575574742881408</v>
      </c>
      <c r="V11" s="9">
        <f t="shared" si="0"/>
        <v>3.73352201694291</v>
      </c>
      <c r="W11" s="9">
        <f t="shared" si="1"/>
        <v>3.9780787964658124</v>
      </c>
      <c r="X11" s="9">
        <f t="shared" si="2"/>
        <v>4.9099679984982991</v>
      </c>
      <c r="Y11" s="9">
        <f t="shared" si="3"/>
        <v>9.8259494932692668</v>
      </c>
      <c r="Z11" s="9">
        <f>I11-Test!$AI$20</f>
        <v>-11.920005513722902</v>
      </c>
      <c r="AA11" s="9">
        <f t="shared" si="4"/>
        <v>5.2466431704858216</v>
      </c>
      <c r="AC11" s="8"/>
      <c r="AD11" s="11"/>
      <c r="AE11" s="83"/>
      <c r="AF11" s="11"/>
      <c r="AG11" s="11"/>
      <c r="AH11" s="11"/>
      <c r="AI11" s="11"/>
      <c r="AJ11" s="11"/>
      <c r="AK11" s="11"/>
      <c r="AL11" s="11"/>
      <c r="AN11" s="11"/>
      <c r="AO11" s="29"/>
      <c r="AP11" s="29"/>
      <c r="AQ11" s="29"/>
      <c r="AR11" s="29"/>
      <c r="AS11" s="29"/>
      <c r="AT11" s="29"/>
      <c r="AU11" s="29"/>
    </row>
    <row r="12" spans="1:149" ht="16.5">
      <c r="A12" s="6">
        <v>1.0225031212771329</v>
      </c>
      <c r="B12" s="6">
        <v>0.4159099188609468</v>
      </c>
      <c r="C12" s="6">
        <v>2.3669082372196724</v>
      </c>
      <c r="D12" s="6">
        <v>-0.67664101890766037</v>
      </c>
      <c r="E12" s="6">
        <v>6.4293142795600184</v>
      </c>
      <c r="F12" s="6">
        <v>5.2475790124602382</v>
      </c>
      <c r="G12" s="6">
        <v>0.20852334647290682</v>
      </c>
      <c r="H12" s="6">
        <v>-2.4584411108824438</v>
      </c>
      <c r="I12" s="9">
        <f>SUMPRODUCT(J12:O12,Results!B$12:G$12)+Results!$E$5*H12</f>
        <v>51.408078847819553</v>
      </c>
      <c r="J12" s="9">
        <f>SUMPRODUCT($A12:$F12,Results!$B$15:$G$15)</f>
        <v>32.279654837052831</v>
      </c>
      <c r="K12" s="9">
        <f>SUMPRODUCT($A12:$F12,Results!$B$16:$G$16)</f>
        <v>-0.73598043717829342</v>
      </c>
      <c r="L12" s="9">
        <f>SUMPRODUCT($A12:$F12,Results!$B$17:$G$17)</f>
        <v>24.081218502976313</v>
      </c>
      <c r="M12" s="9">
        <f>SUMPRODUCT($A12:$F12,Results!$B$18:$G$18)</f>
        <v>-9.8110365217131061</v>
      </c>
      <c r="N12" s="9">
        <f>SUMPRODUCT($A12:$F12,Results!$B$19:$G$19)</f>
        <v>-20.376206835084236</v>
      </c>
      <c r="O12" s="9">
        <f>SUMPRODUCT($A12:$F12,Results!$B$20:$G$20)</f>
        <v>-5.3631370978241151</v>
      </c>
      <c r="P12" s="9" cm="1">
        <f t="array" ref="P12">SUMPRODUCT(J12:O12,TRANSPOSE(Test!BQ$20:BQ$25))+Test!$AI$20-Test!$BQ$27</f>
        <v>66.971753273042964</v>
      </c>
      <c r="Q12" s="9" cm="1">
        <f t="array" ref="Q12">SUMPRODUCT(J12:O12,TRANSPOSE(Test!EX$20:EX$25))+Test!$AI$20-Test!$EX$27</f>
        <v>68.030870234229127</v>
      </c>
      <c r="R12" s="9">
        <f>I12-Results!$E$5*H12</f>
        <v>66.15872551311422</v>
      </c>
      <c r="S12" s="9" cm="1">
        <f t="array" ref="S12">SUMPRODUCT(J12:O12,TRANSPOSE(Test!AW$28:AW$33))+Test!$AI$20-Test!$AH$26</f>
        <v>56.775500087890876</v>
      </c>
      <c r="T12" s="9">
        <f>SUMPRODUCT(J12:O12,Results!K$9:P$9)</f>
        <v>69.997328751940785</v>
      </c>
      <c r="U12" s="9">
        <f>SUMPRODUCT(J12:O12,Results!K$9:P$9)+Test!$AI$20-Test!$AH$31</f>
        <v>68.41510003086762</v>
      </c>
      <c r="V12" s="9">
        <f t="shared" si="0"/>
        <v>-15.563674425223411</v>
      </c>
      <c r="W12" s="9">
        <f t="shared" si="1"/>
        <v>-16.622791386409574</v>
      </c>
      <c r="X12" s="9">
        <f t="shared" si="2"/>
        <v>-14.750646665294667</v>
      </c>
      <c r="Y12" s="9">
        <f t="shared" si="3"/>
        <v>-5.367421240071323</v>
      </c>
      <c r="Z12" s="9">
        <f>I12-Test!$AI$20</f>
        <v>18.665855420729422</v>
      </c>
      <c r="AA12" s="9">
        <f t="shared" si="4"/>
        <v>-17.007021183048067</v>
      </c>
      <c r="AC12" s="18"/>
      <c r="AD12" s="11"/>
      <c r="AE12" s="83"/>
      <c r="AF12" s="11"/>
      <c r="AG12" s="11"/>
      <c r="AH12" s="11"/>
      <c r="AI12" s="11"/>
      <c r="AJ12" s="11"/>
      <c r="AK12" s="11"/>
      <c r="AN12" s="11"/>
      <c r="AO12" s="29"/>
      <c r="AP12" s="29"/>
      <c r="AQ12" s="29"/>
      <c r="AR12" s="29"/>
      <c r="AS12" s="29"/>
      <c r="AT12" s="29"/>
      <c r="AU12" s="2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</row>
    <row r="13" spans="1:149" ht="16.5">
      <c r="A13" s="6">
        <v>3.489475681167884</v>
      </c>
      <c r="B13" s="6">
        <v>2.2198048743696868</v>
      </c>
      <c r="C13" s="6">
        <v>3.0737859139930399</v>
      </c>
      <c r="D13" s="6">
        <v>5.8503830896285596</v>
      </c>
      <c r="E13" s="6">
        <v>0.3851915421984336</v>
      </c>
      <c r="F13" s="6">
        <v>1.4025001045446728</v>
      </c>
      <c r="G13" s="6">
        <v>-4.4700982308932942E-2</v>
      </c>
      <c r="H13" s="6">
        <v>-2.7116654396642836</v>
      </c>
      <c r="I13" s="9">
        <f>SUMPRODUCT(J13:O13,Results!B$12:G$12)+Results!$E$5*H13</f>
        <v>4.7815666171431239</v>
      </c>
      <c r="J13" s="9">
        <f>SUMPRODUCT($A13:$F13,Results!$B$15:$G$15)</f>
        <v>10.9998108961168</v>
      </c>
      <c r="K13" s="9">
        <f>SUMPRODUCT($A13:$F13,Results!$B$16:$G$16)</f>
        <v>-17.382498101752937</v>
      </c>
      <c r="L13" s="9">
        <f>SUMPRODUCT($A13:$F13,Results!$B$17:$G$17)</f>
        <v>2.572923228202324</v>
      </c>
      <c r="M13" s="9">
        <f>SUMPRODUCT($A13:$F13,Results!$B$18:$G$18)</f>
        <v>0.91346119318553165</v>
      </c>
      <c r="N13" s="9">
        <f>SUMPRODUCT($A13:$F13,Results!$B$19:$G$19)</f>
        <v>-13.594116495698644</v>
      </c>
      <c r="O13" s="9">
        <f>SUMPRODUCT($A13:$F13,Results!$B$20:$G$20)</f>
        <v>21.241375565494842</v>
      </c>
      <c r="P13" s="9" cm="1">
        <f t="array" ref="P13">SUMPRODUCT(J13:O13,TRANSPOSE(Test!BQ$20:BQ$25))+Test!$AI$20-Test!$BQ$27</f>
        <v>20.624735029127784</v>
      </c>
      <c r="Q13" s="9" cm="1">
        <f t="array" ref="Q13">SUMPRODUCT(J13:O13,TRANSPOSE(Test!EX$20:EX$25))+Test!$AI$20-Test!$EX$27</f>
        <v>20.833640770396613</v>
      </c>
      <c r="R13" s="9">
        <f>I13-Results!$E$5*H13</f>
        <v>21.051559255128826</v>
      </c>
      <c r="S13" s="9" cm="1">
        <f t="array" ref="S13">SUMPRODUCT(J13:O13,TRANSPOSE(Test!AW$28:AW$33))+Test!$AI$20-Test!$AH$26</f>
        <v>23.693138112739241</v>
      </c>
      <c r="T13" s="9">
        <f>SUMPRODUCT(J13:O13,Results!K$9:P$9)</f>
        <v>21.571143718409292</v>
      </c>
      <c r="U13" s="9">
        <f>SUMPRODUCT(J13:O13,Results!K$9:P$9)+Test!$AI$20-Test!$AH$31</f>
        <v>19.988914997336138</v>
      </c>
      <c r="V13" s="9">
        <f t="shared" si="0"/>
        <v>-15.84316841198466</v>
      </c>
      <c r="W13" s="9">
        <f t="shared" si="1"/>
        <v>-16.052074153253489</v>
      </c>
      <c r="X13" s="9">
        <f t="shared" si="2"/>
        <v>-16.269992637985702</v>
      </c>
      <c r="Y13" s="9">
        <f t="shared" si="3"/>
        <v>-18.911571495596117</v>
      </c>
      <c r="Z13" s="9">
        <f>I13-Test!$AI$20</f>
        <v>-27.960656809947007</v>
      </c>
      <c r="AA13" s="9">
        <f t="shared" si="4"/>
        <v>-15.207348380193014</v>
      </c>
      <c r="AC13" s="18"/>
      <c r="AD13" s="11"/>
      <c r="AE13" s="83"/>
      <c r="AF13" s="11"/>
      <c r="AG13" s="11"/>
      <c r="AH13" s="11"/>
      <c r="AI13" s="11"/>
      <c r="AJ13" s="11"/>
      <c r="AK13" s="11"/>
      <c r="AN13" s="11"/>
      <c r="AO13" s="29"/>
      <c r="AP13" s="29"/>
      <c r="AQ13" s="29"/>
      <c r="AR13" s="29"/>
      <c r="AS13" s="29"/>
      <c r="AT13" s="29"/>
      <c r="AU13" s="2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</row>
    <row r="14" spans="1:149" ht="16.5">
      <c r="A14" s="6">
        <v>2.4883721254660363</v>
      </c>
      <c r="B14" s="6">
        <v>-2.5638099680904052</v>
      </c>
      <c r="C14" s="6">
        <v>1.9349498510610919</v>
      </c>
      <c r="D14" s="6">
        <v>1.9994718010213501</v>
      </c>
      <c r="E14" s="6">
        <v>-0.77500676864674212</v>
      </c>
      <c r="F14" s="6">
        <v>5.0193216931583766</v>
      </c>
      <c r="G14" s="6">
        <v>0.80377995886535847</v>
      </c>
      <c r="H14" s="6">
        <v>-1.8631844984899921</v>
      </c>
      <c r="I14" s="9">
        <f>SUMPRODUCT(J14:O14,Results!B$12:G$12)+Results!$E$5*H14</f>
        <v>-15.79499920963401</v>
      </c>
      <c r="J14" s="9">
        <f>SUMPRODUCT($A14:$F14,Results!$B$15:$G$15)</f>
        <v>14.688957274604782</v>
      </c>
      <c r="K14" s="9">
        <f>SUMPRODUCT($A14:$F14,Results!$B$16:$G$16)</f>
        <v>-6.6839616669909478</v>
      </c>
      <c r="L14" s="9">
        <f>SUMPRODUCT($A14:$F14,Results!$B$17:$G$17)</f>
        <v>-2.204456869666469</v>
      </c>
      <c r="M14" s="9">
        <f>SUMPRODUCT($A14:$F14,Results!$B$18:$G$18)</f>
        <v>-0.96680678618950955</v>
      </c>
      <c r="N14" s="9">
        <f>SUMPRODUCT($A14:$F14,Results!$B$19:$G$19)</f>
        <v>-5.001928598273337</v>
      </c>
      <c r="O14" s="9">
        <f>SUMPRODUCT($A14:$F14,Results!$B$20:$G$20)</f>
        <v>-2.1774059262456751</v>
      </c>
      <c r="P14" s="9" cm="1">
        <f t="array" ref="P14">SUMPRODUCT(J14:O14,TRANSPOSE(Test!BQ$20:BQ$25))+Test!$AI$20-Test!$BQ$27</f>
        <v>4.8584126488982804</v>
      </c>
      <c r="Q14" s="9" cm="1">
        <f t="array" ref="Q14">SUMPRODUCT(J14:O14,TRANSPOSE(Test!EX$20:EX$25))+Test!$AI$20-Test!$EX$27</f>
        <v>-2.3758119948791112</v>
      </c>
      <c r="R14" s="9">
        <f>I14-Results!$E$5*H14</f>
        <v>-4.6158922186940572</v>
      </c>
      <c r="S14" s="9" cm="1">
        <f t="array" ref="S14">SUMPRODUCT(J14:O14,TRANSPOSE(Test!AW$28:AW$33))+Test!$AI$20-Test!$AH$26</f>
        <v>8.2574492873769856</v>
      </c>
      <c r="T14" s="9">
        <f>SUMPRODUCT(J14:O14,Results!K$9:P$9)</f>
        <v>-3.685713758070273</v>
      </c>
      <c r="U14" s="9">
        <f>SUMPRODUCT(J14:O14,Results!K$9:P$9)+Test!$AI$20-Test!$AH$31</f>
        <v>-5.2679424791434286</v>
      </c>
      <c r="V14" s="9">
        <f t="shared" si="0"/>
        <v>-20.653411858532291</v>
      </c>
      <c r="W14" s="9">
        <f t="shared" si="1"/>
        <v>-13.419187214754899</v>
      </c>
      <c r="X14" s="9">
        <f t="shared" si="2"/>
        <v>-11.179106990939953</v>
      </c>
      <c r="Y14" s="9">
        <f t="shared" si="3"/>
        <v>-24.052448497010996</v>
      </c>
      <c r="Z14" s="9">
        <f>I14-Test!$AI$20</f>
        <v>-48.537222636724138</v>
      </c>
      <c r="AA14" s="9">
        <f t="shared" si="4"/>
        <v>-10.527056730490582</v>
      </c>
      <c r="AC14" s="18"/>
      <c r="AD14" s="11"/>
      <c r="AE14" s="83"/>
      <c r="AF14" s="11"/>
      <c r="AG14" s="11"/>
      <c r="AH14" s="11"/>
      <c r="AI14" s="11"/>
      <c r="AJ14" s="11"/>
      <c r="AK14" s="11"/>
      <c r="AN14" s="11"/>
      <c r="AO14" s="29"/>
      <c r="AP14" s="29"/>
      <c r="AQ14" s="29"/>
      <c r="AR14" s="29"/>
      <c r="AS14" s="29"/>
      <c r="AT14" s="29"/>
      <c r="AU14" s="2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</row>
    <row r="15" spans="1:149" ht="16.5">
      <c r="A15" s="6">
        <v>5.6864281763757445</v>
      </c>
      <c r="B15" s="6">
        <v>-0.22082466931204944</v>
      </c>
      <c r="C15" s="6">
        <v>0.78939159479863963</v>
      </c>
      <c r="D15" s="6">
        <v>-2.1362542250327903</v>
      </c>
      <c r="E15" s="6">
        <v>8.7878052637504229</v>
      </c>
      <c r="F15" s="6">
        <v>8.5530449099919803</v>
      </c>
      <c r="G15" s="6">
        <v>1.1300157503758554</v>
      </c>
      <c r="H15" s="6">
        <v>-1.5369487069794951</v>
      </c>
      <c r="I15" s="9">
        <f>SUMPRODUCT(J15:O15,Results!B$12:G$12)+Results!$E$5*H15</f>
        <v>87.641939781316623</v>
      </c>
      <c r="J15" s="9">
        <f>SUMPRODUCT($A15:$F15,Results!$B$15:$G$15)</f>
        <v>57.390863658907143</v>
      </c>
      <c r="K15" s="9">
        <f>SUMPRODUCT($A15:$F15,Results!$B$16:$G$16)</f>
        <v>-10.095046779240199</v>
      </c>
      <c r="L15" s="9">
        <f>SUMPRODUCT($A15:$F15,Results!$B$17:$G$17)</f>
        <v>24.882944316788393</v>
      </c>
      <c r="M15" s="9">
        <f>SUMPRODUCT($A15:$F15,Results!$B$18:$G$18)</f>
        <v>-10.042723580580049</v>
      </c>
      <c r="N15" s="9">
        <f>SUMPRODUCT($A15:$F15,Results!$B$19:$G$19)</f>
        <v>-16.892971252855546</v>
      </c>
      <c r="O15" s="9">
        <f>SUMPRODUCT($A15:$F15,Results!$B$20:$G$20)</f>
        <v>1.9511070567083113</v>
      </c>
      <c r="P15" s="9" cm="1">
        <f t="array" ref="P15">SUMPRODUCT(J15:O15,TRANSPOSE(Test!BQ$20:BQ$25))+Test!$AI$20-Test!$BQ$27</f>
        <v>99.732324719486087</v>
      </c>
      <c r="Q15" s="9" cm="1">
        <f t="array" ref="Q15">SUMPRODUCT(J15:O15,TRANSPOSE(Test!EX$20:EX$25))+Test!$AI$20-Test!$EX$27</f>
        <v>100.18701323757136</v>
      </c>
      <c r="R15" s="9">
        <f>I15-Results!$E$5*H15</f>
        <v>96.863632023193588</v>
      </c>
      <c r="S15" s="9" cm="1">
        <f t="array" ref="S15">SUMPRODUCT(J15:O15,TRANSPOSE(Test!AW$28:AW$33))+Test!$AI$20-Test!$AH$26</f>
        <v>75.811432559859171</v>
      </c>
      <c r="T15" s="9">
        <f>SUMPRODUCT(J15:O15,Results!K$9:P$9)</f>
        <v>102.59889590180833</v>
      </c>
      <c r="U15" s="9">
        <f>SUMPRODUCT(J15:O15,Results!K$9:P$9)+Test!$AI$20-Test!$AH$31</f>
        <v>101.01666718073517</v>
      </c>
      <c r="V15" s="9">
        <f t="shared" si="0"/>
        <v>-12.090384938169464</v>
      </c>
      <c r="W15" s="9">
        <f t="shared" si="1"/>
        <v>-12.545073456254741</v>
      </c>
      <c r="X15" s="9">
        <f t="shared" si="2"/>
        <v>-9.2216922418769656</v>
      </c>
      <c r="Y15" s="9">
        <f t="shared" si="3"/>
        <v>11.830507221457452</v>
      </c>
      <c r="Z15" s="9">
        <f>I15-Test!$AI$20</f>
        <v>54.899716354226491</v>
      </c>
      <c r="AA15" s="9">
        <f t="shared" si="4"/>
        <v>-13.374727399418546</v>
      </c>
      <c r="AC15" s="18"/>
      <c r="AD15" s="11"/>
      <c r="AE15" s="83"/>
      <c r="AF15" s="11"/>
      <c r="AG15" s="11"/>
      <c r="AH15" s="11"/>
      <c r="AI15" s="11"/>
      <c r="AJ15" s="11"/>
      <c r="AK15" s="11"/>
      <c r="AN15" s="11"/>
      <c r="AO15" s="29"/>
      <c r="AP15" s="29"/>
      <c r="AQ15" s="29"/>
      <c r="AR15" s="29"/>
      <c r="AS15" s="29"/>
      <c r="AT15" s="29"/>
      <c r="AU15" s="2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</row>
    <row r="16" spans="1:149" ht="16.5">
      <c r="A16" s="6">
        <v>0.61181094667197777</v>
      </c>
      <c r="B16" s="6">
        <v>2.686355096002051</v>
      </c>
      <c r="C16" s="6">
        <v>-0.9242182252848451</v>
      </c>
      <c r="D16" s="6">
        <v>5.0492732862892957</v>
      </c>
      <c r="E16" s="6">
        <v>4.2453211682741152</v>
      </c>
      <c r="F16" s="6">
        <v>0.54140306966928342</v>
      </c>
      <c r="G16" s="6">
        <v>-1.9208987767117778</v>
      </c>
      <c r="H16" s="6">
        <v>-4.5878632340671288</v>
      </c>
      <c r="I16" s="9">
        <f>SUMPRODUCT(J16:O16,Results!B$12:G$12)+Results!$E$5*H16</f>
        <v>31.857543844654295</v>
      </c>
      <c r="J16" s="9">
        <f>SUMPRODUCT($A16:$F16,Results!$B$15:$G$15)</f>
        <v>7.9076622595300146</v>
      </c>
      <c r="K16" s="9">
        <f>SUMPRODUCT($A16:$F16,Results!$B$16:$G$16)</f>
        <v>-2.412746852078314</v>
      </c>
      <c r="L16" s="9">
        <f>SUMPRODUCT($A16:$F16,Results!$B$17:$G$17)</f>
        <v>19.892590260931975</v>
      </c>
      <c r="M16" s="9">
        <f>SUMPRODUCT($A16:$F16,Results!$B$18:$G$18)</f>
        <v>5.4462506965578319</v>
      </c>
      <c r="N16" s="9">
        <f>SUMPRODUCT($A16:$F16,Results!$B$19:$G$19)</f>
        <v>-10.825905058516113</v>
      </c>
      <c r="O16" s="9">
        <f>SUMPRODUCT($A16:$F16,Results!$B$20:$G$20)</f>
        <v>18.271918082742769</v>
      </c>
      <c r="P16" s="9" cm="1">
        <f t="array" ref="P16">SUMPRODUCT(J16:O16,TRANSPOSE(Test!BQ$20:BQ$25))+Test!$AI$20-Test!$BQ$27</f>
        <v>48.101901971388465</v>
      </c>
      <c r="Q16" s="9" cm="1">
        <f t="array" ref="Q16">SUMPRODUCT(J16:O16,TRANSPOSE(Test!EX$20:EX$25))+Test!$AI$20-Test!$EX$27</f>
        <v>59.392637605850894</v>
      </c>
      <c r="R16" s="9">
        <f>I16-Results!$E$5*H16</f>
        <v>59.384723249057068</v>
      </c>
      <c r="S16" s="9" cm="1">
        <f t="array" ref="S16">SUMPRODUCT(J16:O16,TRANSPOSE(Test!AW$28:AW$33))+Test!$AI$20-Test!$AH$26</f>
        <v>28.123070275497767</v>
      </c>
      <c r="T16" s="9">
        <f>SUMPRODUCT(J16:O16,Results!K$9:P$9)</f>
        <v>61.20906880675409</v>
      </c>
      <c r="U16" s="9">
        <f>SUMPRODUCT(J16:O16,Results!K$9:P$9)+Test!$AI$20-Test!$AH$31</f>
        <v>59.626840085680925</v>
      </c>
      <c r="V16" s="9">
        <f t="shared" si="0"/>
        <v>-16.24435812673417</v>
      </c>
      <c r="W16" s="9">
        <f t="shared" si="1"/>
        <v>-27.535093761196599</v>
      </c>
      <c r="X16" s="9">
        <f t="shared" si="2"/>
        <v>-27.527179404402773</v>
      </c>
      <c r="Y16" s="9">
        <f t="shared" si="3"/>
        <v>3.7344735691565276</v>
      </c>
      <c r="Z16" s="9">
        <f>I16-Test!$AI$20</f>
        <v>-0.88467958243583666</v>
      </c>
      <c r="AA16" s="9">
        <f t="shared" si="4"/>
        <v>-27.76929624102663</v>
      </c>
      <c r="AC16" s="18"/>
      <c r="AD16" s="11"/>
      <c r="AE16" s="83"/>
      <c r="AF16" s="11"/>
      <c r="AG16" s="11"/>
      <c r="AH16" s="11"/>
      <c r="AI16" s="11"/>
      <c r="AJ16" s="11"/>
      <c r="AK16" s="11"/>
      <c r="AN16" s="11"/>
      <c r="AO16" s="11"/>
      <c r="AP16" s="11"/>
      <c r="AQ16" s="11"/>
      <c r="AR16" s="11"/>
      <c r="AS16" s="11"/>
      <c r="AT16" s="11"/>
      <c r="AU16" s="11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</row>
    <row r="17" spans="1:149" ht="16.5">
      <c r="A17" s="6">
        <v>3.7986152417379224</v>
      </c>
      <c r="B17" s="6">
        <v>-1.5878907739668835</v>
      </c>
      <c r="C17" s="6">
        <v>-1.7135731756570307</v>
      </c>
      <c r="D17" s="6">
        <v>-0.86580749061477758</v>
      </c>
      <c r="E17" s="6">
        <v>3.7938254901730857</v>
      </c>
      <c r="F17" s="6">
        <v>4.5033117089889254</v>
      </c>
      <c r="G17" s="6">
        <v>5.6021546140153173</v>
      </c>
      <c r="H17" s="6">
        <v>2.9351901566599667</v>
      </c>
      <c r="I17" s="9">
        <f>SUMPRODUCT(J17:O17,Results!B$12:G$12)+Results!$E$5*H17</f>
        <v>63.971626358020345</v>
      </c>
      <c r="J17" s="9">
        <f>SUMPRODUCT($A17:$F17,Results!$B$15:$G$15)</f>
        <v>29.377879537336362</v>
      </c>
      <c r="K17" s="9">
        <f>SUMPRODUCT($A17:$F17,Results!$B$16:$G$16)</f>
        <v>-4.4406500147446275</v>
      </c>
      <c r="L17" s="9">
        <f>SUMPRODUCT($A17:$F17,Results!$B$17:$G$17)</f>
        <v>8.0493690786715142</v>
      </c>
      <c r="M17" s="9">
        <f>SUMPRODUCT($A17:$F17,Results!$B$18:$G$18)</f>
        <v>-0.8119887332069684</v>
      </c>
      <c r="N17" s="9">
        <f>SUMPRODUCT($A17:$F17,Results!$B$19:$G$19)</f>
        <v>-0.61189007969329401</v>
      </c>
      <c r="O17" s="9">
        <f>SUMPRODUCT($A17:$F17,Results!$B$20:$G$20)</f>
        <v>3.236040206251781</v>
      </c>
      <c r="P17" s="9" cm="1">
        <f t="array" ref="P17">SUMPRODUCT(J17:O17,TRANSPOSE(Test!BQ$20:BQ$25))+Test!$AI$20-Test!$BQ$27</f>
        <v>45.072230298880221</v>
      </c>
      <c r="Q17" s="9" cm="1">
        <f t="array" ref="Q17">SUMPRODUCT(J17:O17,TRANSPOSE(Test!EX$20:EX$25))+Test!$AI$20-Test!$EX$27</f>
        <v>48.339181426432134</v>
      </c>
      <c r="R17" s="9">
        <f>I17-Results!$E$5*H17</f>
        <v>46.360485418060549</v>
      </c>
      <c r="S17" s="9" cm="1">
        <f t="array" ref="S17">SUMPRODUCT(J17:O17,TRANSPOSE(Test!AW$28:AW$33))+Test!$AI$20-Test!$AH$26</f>
        <v>25.180015436669201</v>
      </c>
      <c r="T17" s="9">
        <f>SUMPRODUCT(J17:O17,Results!K$9:P$9)</f>
        <v>49.081117931913724</v>
      </c>
      <c r="U17" s="9">
        <f>SUMPRODUCT(J17:O17,Results!K$9:P$9)+Test!$AI$20-Test!$AH$31</f>
        <v>47.498889210840559</v>
      </c>
      <c r="V17" s="9">
        <f t="shared" si="0"/>
        <v>18.899396059140123</v>
      </c>
      <c r="W17" s="9">
        <f t="shared" si="1"/>
        <v>15.632444931588211</v>
      </c>
      <c r="X17" s="9">
        <f t="shared" si="2"/>
        <v>17.611140939959796</v>
      </c>
      <c r="Y17" s="9">
        <f t="shared" si="3"/>
        <v>38.791610921351143</v>
      </c>
      <c r="Z17" s="9">
        <f>I17-Test!$AI$20</f>
        <v>31.229402930930213</v>
      </c>
      <c r="AA17" s="9">
        <f t="shared" si="4"/>
        <v>16.472737147179785</v>
      </c>
      <c r="AC17" s="18"/>
      <c r="AD17" s="11"/>
      <c r="AE17" s="83"/>
      <c r="AF17" s="11"/>
      <c r="AG17" s="11"/>
      <c r="AH17" s="11"/>
      <c r="AI17" s="11"/>
      <c r="AJ17" s="11"/>
      <c r="AK17" s="11"/>
      <c r="AN17" s="11"/>
      <c r="AO17" s="11"/>
      <c r="AP17" s="11"/>
      <c r="AQ17" s="11"/>
      <c r="AR17" s="11"/>
      <c r="AS17" s="11"/>
      <c r="AT17" s="11"/>
      <c r="AU17" s="11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</row>
    <row r="18" spans="1:149" ht="16.5">
      <c r="A18" s="6">
        <v>4.1602495014950067</v>
      </c>
      <c r="B18" s="6">
        <v>1.3344393116757056</v>
      </c>
      <c r="C18" s="6">
        <v>1.1034681492134557</v>
      </c>
      <c r="D18" s="6">
        <v>-2.5519440970216714</v>
      </c>
      <c r="E18" s="6">
        <v>1.5623101949270639</v>
      </c>
      <c r="F18" s="6">
        <v>0.48412368560490604</v>
      </c>
      <c r="G18" s="6">
        <v>-0.27674445769680678</v>
      </c>
      <c r="H18" s="6">
        <v>-2.9437089150521576</v>
      </c>
      <c r="I18" s="9">
        <f>SUMPRODUCT(J18:O18,Results!B$12:G$12)+Results!$E$5*H18</f>
        <v>2.193430141751012</v>
      </c>
      <c r="J18" s="9">
        <f>SUMPRODUCT($A18:$F18,Results!$B$15:$G$15)</f>
        <v>20.620294703018228</v>
      </c>
      <c r="K18" s="9">
        <f>SUMPRODUCT($A18:$F18,Results!$B$16:$G$16)</f>
        <v>-13.691285090614924</v>
      </c>
      <c r="L18" s="9">
        <f>SUMPRODUCT($A18:$F18,Results!$B$17:$G$17)</f>
        <v>-3.8884906999822086</v>
      </c>
      <c r="M18" s="9">
        <f>SUMPRODUCT($A18:$F18,Results!$B$18:$G$18)</f>
        <v>-6.7132304757799783</v>
      </c>
      <c r="N18" s="9">
        <f>SUMPRODUCT($A18:$F18,Results!$B$19:$G$19)</f>
        <v>-1.9828952361532397</v>
      </c>
      <c r="O18" s="9">
        <f>SUMPRODUCT($A18:$F18,Results!$B$20:$G$20)</f>
        <v>8.049793906471578</v>
      </c>
      <c r="P18" s="9" cm="1">
        <f t="array" ref="P18">SUMPRODUCT(J18:O18,TRANSPOSE(Test!BQ$20:BQ$25))+Test!$AI$20-Test!$BQ$27</f>
        <v>16.800427265149416</v>
      </c>
      <c r="Q18" s="9" cm="1">
        <f t="array" ref="Q18">SUMPRODUCT(J18:O18,TRANSPOSE(Test!EX$20:EX$25))+Test!$AI$20-Test!$EX$27</f>
        <v>18.623576348232348</v>
      </c>
      <c r="R18" s="9">
        <f>I18-Results!$E$5*H18</f>
        <v>19.855683632063958</v>
      </c>
      <c r="S18" s="9" cm="1">
        <f t="array" ref="S18">SUMPRODUCT(J18:O18,TRANSPOSE(Test!AW$28:AW$33))+Test!$AI$20-Test!$AH$26</f>
        <v>16.819901829498164</v>
      </c>
      <c r="T18" s="9">
        <f>SUMPRODUCT(J18:O18,Results!K$9:P$9)</f>
        <v>20.715789044512395</v>
      </c>
      <c r="U18" s="9">
        <f>SUMPRODUCT(J18:O18,Results!K$9:P$9)+Test!$AI$20-Test!$AH$31</f>
        <v>19.133560323439241</v>
      </c>
      <c r="V18" s="9">
        <f t="shared" si="0"/>
        <v>-14.606997123398404</v>
      </c>
      <c r="W18" s="9">
        <f t="shared" si="1"/>
        <v>-16.430146206481336</v>
      </c>
      <c r="X18" s="9">
        <f t="shared" si="2"/>
        <v>-17.662253490312946</v>
      </c>
      <c r="Y18" s="9">
        <f t="shared" si="3"/>
        <v>-14.626471687747152</v>
      </c>
      <c r="Z18" s="9">
        <f>I18-Test!$AI$20</f>
        <v>-30.548793285339119</v>
      </c>
      <c r="AA18" s="9">
        <f t="shared" si="4"/>
        <v>-16.940130181688229</v>
      </c>
      <c r="AC18" s="18"/>
      <c r="AD18" s="11"/>
      <c r="AE18" s="83"/>
      <c r="AF18" s="11"/>
      <c r="AG18" s="11"/>
      <c r="AH18" s="11"/>
      <c r="AI18" s="11"/>
      <c r="AJ18" s="11"/>
      <c r="AK18" s="11"/>
      <c r="AL18" s="11"/>
      <c r="AN18" s="11"/>
      <c r="AO18" s="11"/>
      <c r="AP18" s="11"/>
      <c r="AQ18" s="11"/>
      <c r="AR18" s="11"/>
      <c r="AS18" s="11"/>
      <c r="AT18" s="11"/>
      <c r="AU18" s="11"/>
    </row>
    <row r="19" spans="1:149" ht="16.5">
      <c r="A19" s="6">
        <v>2.3621472401167036</v>
      </c>
      <c r="B19" s="6">
        <v>1.3627290666884107</v>
      </c>
      <c r="C19" s="6">
        <v>4.7321232508790914</v>
      </c>
      <c r="D19" s="6">
        <v>5.3340997484123971</v>
      </c>
      <c r="E19" s="6">
        <v>15.257686089035507</v>
      </c>
      <c r="F19" s="6">
        <v>-0.24629815482356615</v>
      </c>
      <c r="G19" s="6">
        <v>3.9927317529098811</v>
      </c>
      <c r="H19" s="6">
        <v>1.3257672955545305</v>
      </c>
      <c r="I19" s="9">
        <f>SUMPRODUCT(J19:O19,Results!B$12:G$12)+Results!$E$5*H19</f>
        <v>210.60063350669992</v>
      </c>
      <c r="J19" s="9">
        <f>SUMPRODUCT($A19:$F19,Results!$B$15:$G$15)</f>
        <v>68.362927538259115</v>
      </c>
      <c r="K19" s="9">
        <f>SUMPRODUCT($A19:$F19,Results!$B$16:$G$16)</f>
        <v>-5.0601904549542285</v>
      </c>
      <c r="L19" s="9">
        <f>SUMPRODUCT($A19:$F19,Results!$B$17:$G$17)</f>
        <v>46.196494527377041</v>
      </c>
      <c r="M19" s="9">
        <f>SUMPRODUCT($A19:$F19,Results!$B$18:$G$18)</f>
        <v>-23.512741891265801</v>
      </c>
      <c r="N19" s="9">
        <f>SUMPRODUCT($A19:$F19,Results!$B$19:$G$19)</f>
        <v>-54.270844316261524</v>
      </c>
      <c r="O19" s="9">
        <f>SUMPRODUCT($A19:$F19,Results!$B$20:$G$20)</f>
        <v>20.628336398132344</v>
      </c>
      <c r="P19" s="9" cm="1">
        <f t="array" ref="P19">SUMPRODUCT(J19:O19,TRANSPOSE(Test!BQ$20:BQ$25))+Test!$AI$20-Test!$BQ$27</f>
        <v>174.0135156840104</v>
      </c>
      <c r="Q19" s="9" cm="1">
        <f t="array" ref="Q19">SUMPRODUCT(J19:O19,TRANSPOSE(Test!EX$20:EX$25))+Test!$AI$20-Test!$EX$27</f>
        <v>203.23068217513341</v>
      </c>
      <c r="R19" s="9">
        <f>I19-Results!$E$5*H19</f>
        <v>202.64602973337273</v>
      </c>
      <c r="S19" s="9" cm="1">
        <f t="array" ref="S19">SUMPRODUCT(J19:O19,TRANSPOSE(Test!AW$28:AW$33))+Test!$AI$20-Test!$AH$26</f>
        <v>144.50084672486582</v>
      </c>
      <c r="T19" s="9">
        <f>SUMPRODUCT(J19:O19,Results!K$9:P$9)</f>
        <v>208.50050434711883</v>
      </c>
      <c r="U19" s="9">
        <f>SUMPRODUCT(J19:O19,Results!K$9:P$9)+Test!$AI$20-Test!$AH$31</f>
        <v>206.91827562604567</v>
      </c>
      <c r="V19" s="9">
        <f t="shared" si="0"/>
        <v>36.587117822689521</v>
      </c>
      <c r="W19" s="9">
        <f t="shared" si="1"/>
        <v>7.3699513315665115</v>
      </c>
      <c r="X19" s="9">
        <f t="shared" si="2"/>
        <v>7.954603773327193</v>
      </c>
      <c r="Y19" s="9">
        <f t="shared" si="3"/>
        <v>66.099786781834098</v>
      </c>
      <c r="Z19" s="9">
        <f>I19-Test!$AI$20</f>
        <v>177.8584100796098</v>
      </c>
      <c r="AA19" s="9">
        <f t="shared" si="4"/>
        <v>3.6823578806542514</v>
      </c>
      <c r="AD19" s="8"/>
      <c r="AE19" s="82"/>
      <c r="AF19" s="11"/>
      <c r="AG19" s="11"/>
      <c r="AH19" s="11"/>
      <c r="AI19" s="18"/>
      <c r="AJ19" s="18"/>
      <c r="AK19" s="18"/>
      <c r="AP19" s="9"/>
      <c r="AQ19" s="9"/>
      <c r="AR19" s="9"/>
      <c r="AS19" s="9"/>
      <c r="AT19" s="9"/>
      <c r="AU19" s="9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  <c r="EE19" s="56"/>
      <c r="EF19" s="56"/>
      <c r="EG19" s="56"/>
      <c r="EH19" s="56"/>
      <c r="EI19" s="56"/>
      <c r="EJ19" s="56"/>
      <c r="EK19" s="56"/>
      <c r="EL19" s="56"/>
      <c r="EM19" s="56"/>
      <c r="EN19" s="56"/>
      <c r="EO19" s="56"/>
      <c r="EP19" s="56"/>
      <c r="EQ19" s="56"/>
      <c r="ER19" s="56"/>
      <c r="ES19" s="56"/>
    </row>
    <row r="20" spans="1:149">
      <c r="A20" s="6">
        <v>1.21555326000091</v>
      </c>
      <c r="B20" s="6">
        <v>2.9173805870305833</v>
      </c>
      <c r="C20" s="6">
        <v>2.8251496369797477</v>
      </c>
      <c r="D20" s="6">
        <v>0.53151602181348212</v>
      </c>
      <c r="E20" s="6">
        <v>-0.97464584467089033</v>
      </c>
      <c r="F20" s="6">
        <v>-0.92431247153814333</v>
      </c>
      <c r="G20" s="6">
        <v>5.0225146813890493</v>
      </c>
      <c r="H20" s="6">
        <v>2.3555502240336987</v>
      </c>
      <c r="I20" s="9">
        <f>SUMPRODUCT(J20:O20,Results!B$12:G$12)+Results!$E$5*H20</f>
        <v>3.524265948867253</v>
      </c>
      <c r="J20" s="9">
        <f>SUMPRODUCT($A20:$F20,Results!$B$15:$G$15)</f>
        <v>-1.6717716202790716</v>
      </c>
      <c r="K20" s="9">
        <f>SUMPRODUCT($A20:$F20,Results!$B$16:$G$16)</f>
        <v>-11.016656291050541</v>
      </c>
      <c r="L20" s="9">
        <f>SUMPRODUCT($A20:$F20,Results!$B$17:$G$17)</f>
        <v>-3.7401634033467577</v>
      </c>
      <c r="M20" s="9">
        <f>SUMPRODUCT($A20:$F20,Results!$B$18:$G$18)</f>
        <v>-2.9037235348151293</v>
      </c>
      <c r="N20" s="9">
        <f>SUMPRODUCT($A20:$F20,Results!$B$19:$G$19)</f>
        <v>-5.644889006795859</v>
      </c>
      <c r="O20" s="9">
        <f>SUMPRODUCT($A20:$F20,Results!$B$20:$G$20)</f>
        <v>7.9175293256675081</v>
      </c>
      <c r="P20" s="9" cm="1">
        <f t="array" ref="P20">SUMPRODUCT(J20:O20,TRANSPOSE(Test!BQ$20:BQ$25))+Test!$AI$20-Test!$BQ$27</f>
        <v>-11.361671969111214</v>
      </c>
      <c r="Q20" s="9" cm="1">
        <f t="array" ref="Q20">SUMPRODUCT(J20:O20,TRANSPOSE(Test!EX$20:EX$25))+Test!$AI$20-Test!$EX$27</f>
        <v>-12.674945171507858</v>
      </c>
      <c r="R20" s="9">
        <f>I20-Results!$E$5*H20</f>
        <v>-10.609035395334939</v>
      </c>
      <c r="S20" s="9" cm="1">
        <f t="array" ref="S20">SUMPRODUCT(J20:O20,TRANSPOSE(Test!AW$28:AW$33))+Test!$AI$20-Test!$AH$26</f>
        <v>1.0812555326545095</v>
      </c>
      <c r="T20" s="9">
        <f>SUMPRODUCT(J20:O20,Results!K$9:P$9)</f>
        <v>-11.196954001463684</v>
      </c>
      <c r="U20" s="9">
        <f>SUMPRODUCT(J20:O20,Results!K$9:P$9)+Test!$AI$20-Test!$AH$31</f>
        <v>-12.779182722536842</v>
      </c>
      <c r="V20" s="9">
        <f t="shared" si="0"/>
        <v>14.885937917978467</v>
      </c>
      <c r="W20" s="9">
        <f t="shared" si="1"/>
        <v>16.199211120375111</v>
      </c>
      <c r="X20" s="9">
        <f t="shared" si="2"/>
        <v>14.133301344202192</v>
      </c>
      <c r="Y20" s="9">
        <f t="shared" si="3"/>
        <v>2.4430104162127435</v>
      </c>
      <c r="Z20" s="9">
        <f>I20-Test!$AI$20</f>
        <v>-29.217957478222878</v>
      </c>
      <c r="AA20" s="9">
        <f t="shared" si="4"/>
        <v>16.303448671404094</v>
      </c>
      <c r="AE20" s="82"/>
      <c r="AF20" s="11"/>
      <c r="AG20" s="11"/>
      <c r="AH20" s="11"/>
      <c r="AI20" s="9"/>
      <c r="AJ20" s="9"/>
      <c r="AK20" s="11"/>
      <c r="AP20" s="11"/>
      <c r="AQ20" s="11"/>
      <c r="AR20" s="11"/>
      <c r="AS20" s="11"/>
      <c r="AT20" s="11"/>
      <c r="AU20" s="11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</row>
    <row r="21" spans="1:149">
      <c r="A21" s="6">
        <v>3.9957877832000865</v>
      </c>
      <c r="B21" s="6">
        <v>1.2660999466436127</v>
      </c>
      <c r="C21" s="6">
        <v>0.58889382097594667</v>
      </c>
      <c r="D21" s="6">
        <v>4.1132714148586489</v>
      </c>
      <c r="E21" s="6">
        <v>2.9775071127127317</v>
      </c>
      <c r="F21" s="6">
        <v>0.56862561601596295</v>
      </c>
      <c r="G21" s="6">
        <v>3.4818099325394352</v>
      </c>
      <c r="H21" s="6">
        <v>0.81484547518408457</v>
      </c>
      <c r="I21" s="9">
        <f>SUMPRODUCT(J21:O21,Results!B$12:G$12)+Results!$E$5*H21</f>
        <v>58.03065375963962</v>
      </c>
      <c r="J21" s="9">
        <f>SUMPRODUCT($A21:$F21,Results!$B$15:$G$15)</f>
        <v>21.219003811464784</v>
      </c>
      <c r="K21" s="9">
        <f>SUMPRODUCT($A21:$F21,Results!$B$16:$G$16)</f>
        <v>-13.252083615892877</v>
      </c>
      <c r="L21" s="9">
        <f>SUMPRODUCT($A21:$F21,Results!$B$17:$G$17)</f>
        <v>6.4573327658017625</v>
      </c>
      <c r="M21" s="9">
        <f>SUMPRODUCT($A21:$F21,Results!$B$18:$G$18)</f>
        <v>-9.5323819975209334E-2</v>
      </c>
      <c r="N21" s="9">
        <f>SUMPRODUCT($A21:$F21,Results!$B$19:$G$19)</f>
        <v>-10.381485769482241</v>
      </c>
      <c r="O21" s="9">
        <f>SUMPRODUCT($A21:$F21,Results!$B$20:$G$20)</f>
        <v>21.946822281771503</v>
      </c>
      <c r="P21" s="9" cm="1">
        <f t="array" ref="P21">SUMPRODUCT(J21:O21,TRANSPOSE(Test!BQ$20:BQ$25))+Test!$AI$20-Test!$BQ$27</f>
        <v>44.391087660550745</v>
      </c>
      <c r="Q21" s="9" cm="1">
        <f t="array" ref="Q21">SUMPRODUCT(J21:O21,TRANSPOSE(Test!EX$20:EX$25))+Test!$AI$20-Test!$EX$27</f>
        <v>53.004482667436264</v>
      </c>
      <c r="R21" s="9">
        <f>I21-Results!$E$5*H21</f>
        <v>53.141580908535111</v>
      </c>
      <c r="S21" s="9" cm="1">
        <f t="array" ref="S21">SUMPRODUCT(J21:O21,TRANSPOSE(Test!AW$28:AW$33))+Test!$AI$20-Test!$AH$26</f>
        <v>32.490497517825517</v>
      </c>
      <c r="T21" s="9">
        <f>SUMPRODUCT(J21:O21,Results!K$9:P$9)</f>
        <v>54.517046949088964</v>
      </c>
      <c r="U21" s="9">
        <f>SUMPRODUCT(J21:O21,Results!K$9:P$9)+Test!$AI$20-Test!$AH$31</f>
        <v>52.934818228015814</v>
      </c>
      <c r="V21" s="9">
        <f t="shared" si="0"/>
        <v>13.639566099088874</v>
      </c>
      <c r="W21" s="9">
        <f t="shared" si="1"/>
        <v>5.0261710922033558</v>
      </c>
      <c r="X21" s="9">
        <f t="shared" si="2"/>
        <v>4.8890728511045083</v>
      </c>
      <c r="Y21" s="9">
        <f t="shared" si="3"/>
        <v>25.540156241814103</v>
      </c>
      <c r="Z21" s="9">
        <f>I21-Test!$AI$20</f>
        <v>25.288430332549488</v>
      </c>
      <c r="AA21" s="9">
        <f t="shared" si="4"/>
        <v>5.0958355316238055</v>
      </c>
      <c r="AF21" s="11"/>
      <c r="AG21" s="11"/>
      <c r="AH21" s="11"/>
      <c r="AK21" s="11"/>
      <c r="AP21" s="11"/>
      <c r="AQ21" s="11"/>
      <c r="AR21" s="11"/>
      <c r="AS21" s="11"/>
      <c r="AT21" s="11"/>
      <c r="AU21" s="11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</row>
    <row r="22" spans="1:149">
      <c r="A22" s="6">
        <v>-1.7136519178627012</v>
      </c>
      <c r="B22" s="6">
        <v>2.4317779271139566</v>
      </c>
      <c r="C22" s="6">
        <v>11.722940770254445</v>
      </c>
      <c r="D22" s="6">
        <v>1.2733159594397854</v>
      </c>
      <c r="E22" s="6">
        <v>-1.1677861445855888</v>
      </c>
      <c r="F22" s="6">
        <v>4.8976634799329055</v>
      </c>
      <c r="G22" s="6">
        <v>4.5697324711385923</v>
      </c>
      <c r="H22" s="6">
        <v>1.9027680137832417</v>
      </c>
      <c r="I22" s="9">
        <f>SUMPRODUCT(J22:O22,Results!B$12:G$12)+Results!$E$5*H22</f>
        <v>-19.64436113996921</v>
      </c>
      <c r="J22" s="9">
        <f>SUMPRODUCT($A22:$F22,Results!$B$15:$G$15)</f>
        <v>4.5840803044468714</v>
      </c>
      <c r="K22" s="9">
        <f>SUMPRODUCT($A22:$F22,Results!$B$16:$G$16)</f>
        <v>-9.9932779956631084</v>
      </c>
      <c r="L22" s="9">
        <f>SUMPRODUCT($A22:$F22,Results!$B$17:$G$17)</f>
        <v>7.3812651449443365</v>
      </c>
      <c r="M22" s="9">
        <f>SUMPRODUCT($A22:$F22,Results!$B$18:$G$18)</f>
        <v>-17.713788524092266</v>
      </c>
      <c r="N22" s="9">
        <f>SUMPRODUCT($A22:$F22,Results!$B$19:$G$19)</f>
        <v>-34.460069308090112</v>
      </c>
      <c r="O22" s="9">
        <f>SUMPRODUCT($A22:$F22,Results!$B$20:$G$20)</f>
        <v>-17.052919756981275</v>
      </c>
      <c r="P22" s="9" cm="1">
        <f t="array" ref="P22">SUMPRODUCT(J22:O22,TRANSPOSE(Test!BQ$20:BQ$25))+Test!$AI$20-Test!$BQ$27</f>
        <v>-9.6159189438612032</v>
      </c>
      <c r="Q22" s="9" cm="1">
        <f t="array" ref="Q22">SUMPRODUCT(J22:O22,TRANSPOSE(Test!EX$20:EX$25))+Test!$AI$20-Test!$EX$27</f>
        <v>-30.878860991469683</v>
      </c>
      <c r="R22" s="9">
        <f>I22-Results!$E$5*H22</f>
        <v>-31.06096922266866</v>
      </c>
      <c r="S22" s="9" cm="1">
        <f t="array" ref="S22">SUMPRODUCT(J22:O22,TRANSPOSE(Test!AW$28:AW$33))+Test!$AI$20-Test!$AH$26</f>
        <v>35.641914166077797</v>
      </c>
      <c r="T22" s="9">
        <f>SUMPRODUCT(J22:O22,Results!K$9:P$9)</f>
        <v>-30.483920047139186</v>
      </c>
      <c r="U22" s="9">
        <f>SUMPRODUCT(J22:O22,Results!K$9:P$9)+Test!$AI$20-Test!$AH$31</f>
        <v>-32.066148768212344</v>
      </c>
      <c r="V22" s="9">
        <f t="shared" si="0"/>
        <v>-10.028442196108006</v>
      </c>
      <c r="W22" s="9">
        <f t="shared" si="1"/>
        <v>11.234499851500473</v>
      </c>
      <c r="X22" s="9">
        <f t="shared" si="2"/>
        <v>11.416608082699451</v>
      </c>
      <c r="Y22" s="9">
        <f t="shared" si="3"/>
        <v>-55.286275306047003</v>
      </c>
      <c r="Z22" s="9">
        <f>I22-Test!$AI$20</f>
        <v>-52.386584567059344</v>
      </c>
      <c r="AA22" s="9">
        <f t="shared" si="4"/>
        <v>12.421787628243134</v>
      </c>
      <c r="AF22" s="11"/>
      <c r="AG22" s="11"/>
      <c r="AH22" s="11"/>
      <c r="AK22" s="11"/>
      <c r="AP22" s="11"/>
      <c r="AQ22" s="11"/>
      <c r="AR22" s="11"/>
      <c r="AS22" s="11"/>
      <c r="AT22" s="11"/>
      <c r="AU22" s="11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</row>
    <row r="23" spans="1:149">
      <c r="A23" s="6">
        <v>8.5589281532370407</v>
      </c>
      <c r="B23" s="6">
        <v>1.0010196772691333</v>
      </c>
      <c r="C23" s="6">
        <v>0.97361284390956948</v>
      </c>
      <c r="D23" s="6">
        <v>0.54829036447314083</v>
      </c>
      <c r="E23" s="6">
        <v>1.7792349662062121</v>
      </c>
      <c r="F23" s="6">
        <v>0.93951218601246311</v>
      </c>
      <c r="G23" s="6">
        <v>2.4364905511990087</v>
      </c>
      <c r="H23" s="6">
        <v>-0.23047390615634189</v>
      </c>
      <c r="I23" s="9">
        <f>SUMPRODUCT(J23:O23,Results!B$12:G$12)+Results!$E$5*H23</f>
        <v>39.90156641139199</v>
      </c>
      <c r="J23" s="9">
        <f>SUMPRODUCT($A23:$F23,Results!$B$15:$G$15)</f>
        <v>35.691749005233319</v>
      </c>
      <c r="K23" s="9">
        <f>SUMPRODUCT($A23:$F23,Results!$B$16:$G$16)</f>
        <v>-27.132633403250367</v>
      </c>
      <c r="L23" s="9">
        <f>SUMPRODUCT($A23:$F23,Results!$B$17:$G$17)</f>
        <v>-9.273324565440662</v>
      </c>
      <c r="M23" s="9">
        <f>SUMPRODUCT($A23:$F23,Results!$B$18:$G$18)</f>
        <v>-4.744962824984011</v>
      </c>
      <c r="N23" s="9">
        <f>SUMPRODUCT($A23:$F23,Results!$B$19:$G$19)</f>
        <v>-2.9619120555023026</v>
      </c>
      <c r="O23" s="9">
        <f>SUMPRODUCT($A23:$F23,Results!$B$20:$G$20)</f>
        <v>26.35932939141485</v>
      </c>
      <c r="P23" s="9" cm="1">
        <f t="array" ref="P23">SUMPRODUCT(J23:O23,TRANSPOSE(Test!BQ$20:BQ$25))+Test!$AI$20-Test!$BQ$27</f>
        <v>36.274525757918759</v>
      </c>
      <c r="Q23" s="9" cm="1">
        <f t="array" ref="Q23">SUMPRODUCT(J23:O23,TRANSPOSE(Test!EX$20:EX$25))+Test!$AI$20-Test!$EX$27</f>
        <v>40.495259364057901</v>
      </c>
      <c r="R23" s="9">
        <f>I23-Results!$E$5*H23</f>
        <v>41.284409848330043</v>
      </c>
      <c r="S23" s="9" cm="1">
        <f t="array" ref="S23">SUMPRODUCT(J23:O23,TRANSPOSE(Test!AW$28:AW$33))+Test!$AI$20-Test!$AH$26</f>
        <v>30.342658416653265</v>
      </c>
      <c r="T23" s="9">
        <f>SUMPRODUCT(J23:O23,Results!K$9:P$9)</f>
        <v>42.415775936646881</v>
      </c>
      <c r="U23" s="9">
        <f>SUMPRODUCT(J23:O23,Results!K$9:P$9)+Test!$AI$20-Test!$AH$31</f>
        <v>40.833547215573731</v>
      </c>
      <c r="V23" s="9">
        <f t="shared" si="0"/>
        <v>3.6270406534732302</v>
      </c>
      <c r="W23" s="9">
        <f t="shared" si="1"/>
        <v>-0.59369295266591138</v>
      </c>
      <c r="X23" s="9">
        <f t="shared" si="2"/>
        <v>-1.3828434369380531</v>
      </c>
      <c r="Y23" s="9">
        <f t="shared" si="3"/>
        <v>9.5589079947387248</v>
      </c>
      <c r="Z23" s="9">
        <f>I23-Test!$AI$20</f>
        <v>7.1593429843018583</v>
      </c>
      <c r="AA23" s="9">
        <f t="shared" si="4"/>
        <v>-0.93198080418174101</v>
      </c>
      <c r="AF23" s="11"/>
      <c r="AG23" s="11"/>
      <c r="AH23" s="11"/>
      <c r="AK23" s="11"/>
      <c r="AP23" s="11"/>
      <c r="AQ23" s="11"/>
      <c r="AR23" s="11"/>
      <c r="AS23" s="11"/>
      <c r="AT23" s="11"/>
      <c r="AU23" s="11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</row>
    <row r="24" spans="1:149">
      <c r="A24" s="6">
        <v>5.1324800401154915</v>
      </c>
      <c r="B24" s="6">
        <v>8.7769346963624803E-2</v>
      </c>
      <c r="C24" s="6">
        <v>1.823647381138124</v>
      </c>
      <c r="D24" s="6">
        <v>2.8913635379803124</v>
      </c>
      <c r="E24" s="6">
        <v>6.3582392567164021</v>
      </c>
      <c r="F24" s="6">
        <v>3.4461524589055559</v>
      </c>
      <c r="G24" s="6">
        <v>1.5540662135001497</v>
      </c>
      <c r="H24" s="6">
        <v>-1.1128982438552009</v>
      </c>
      <c r="I24" s="9">
        <f>SUMPRODUCT(J24:O24,Results!B$12:G$12)+Results!$E$5*H24</f>
        <v>83.004243820050377</v>
      </c>
      <c r="J24" s="9">
        <f>SUMPRODUCT($A24:$F24,Results!$B$15:$G$15)</f>
        <v>43.926247891516056</v>
      </c>
      <c r="K24" s="9">
        <f>SUMPRODUCT($A24:$F24,Results!$B$16:$G$16)</f>
        <v>-13.583445652423439</v>
      </c>
      <c r="L24" s="9">
        <f>SUMPRODUCT($A24:$F24,Results!$B$17:$G$17)</f>
        <v>15.795456432430814</v>
      </c>
      <c r="M24" s="9">
        <f>SUMPRODUCT($A24:$F24,Results!$B$18:$G$18)</f>
        <v>-7.7241273055723561</v>
      </c>
      <c r="N24" s="9">
        <f>SUMPRODUCT($A24:$F24,Results!$B$19:$G$19)</f>
        <v>-20.334081736994619</v>
      </c>
      <c r="O24" s="9">
        <f>SUMPRODUCT($A24:$F24,Results!$B$20:$G$20)</f>
        <v>16.544571969885265</v>
      </c>
      <c r="P24" s="9" cm="1">
        <f t="array" ref="P24">SUMPRODUCT(J24:O24,TRANSPOSE(Test!BQ$20:BQ$25))+Test!$AI$20-Test!$BQ$27</f>
        <v>82.993767998960379</v>
      </c>
      <c r="Q24" s="9" cm="1">
        <f t="array" ref="Q24">SUMPRODUCT(J24:O24,TRANSPOSE(Test!EX$20:EX$25))+Test!$AI$20-Test!$EX$27</f>
        <v>91.109463369487742</v>
      </c>
      <c r="R24" s="9">
        <f>I24-Results!$E$5*H24</f>
        <v>89.681633283181583</v>
      </c>
      <c r="S24" s="9" cm="1">
        <f t="array" ref="S24">SUMPRODUCT(J24:O24,TRANSPOSE(Test!AW$28:AW$33))+Test!$AI$20-Test!$AH$26</f>
        <v>66.274209179278969</v>
      </c>
      <c r="T24" s="9">
        <f>SUMPRODUCT(J24:O24,Results!K$9:P$9)</f>
        <v>93.104249252805829</v>
      </c>
      <c r="U24" s="9">
        <f>SUMPRODUCT(J24:O24,Results!K$9:P$9)+Test!$AI$20-Test!$AH$31</f>
        <v>91.522020531732664</v>
      </c>
      <c r="V24" s="9">
        <f t="shared" si="0"/>
        <v>1.0475821089997339E-2</v>
      </c>
      <c r="W24" s="9">
        <f t="shared" si="1"/>
        <v>-8.1052195494373649</v>
      </c>
      <c r="X24" s="9">
        <f t="shared" si="2"/>
        <v>-6.6773894631312061</v>
      </c>
      <c r="Y24" s="9">
        <f t="shared" si="3"/>
        <v>16.730034640771407</v>
      </c>
      <c r="Z24" s="9">
        <f>I24-Test!$AI$20</f>
        <v>50.262020392960245</v>
      </c>
      <c r="AA24" s="9">
        <f t="shared" si="4"/>
        <v>-8.5177767116822878</v>
      </c>
      <c r="AF24" s="11"/>
      <c r="AG24" s="11"/>
      <c r="AH24" s="11"/>
      <c r="AK24" s="11"/>
      <c r="AP24" s="11"/>
      <c r="AQ24" s="11"/>
      <c r="AR24" s="11"/>
      <c r="AS24" s="11"/>
      <c r="AT24" s="11"/>
      <c r="AU24" s="11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</row>
    <row r="25" spans="1:149">
      <c r="A25" s="6">
        <v>-3.7076975461054062</v>
      </c>
      <c r="B25" s="6">
        <v>3.8757267608536368</v>
      </c>
      <c r="C25" s="6">
        <v>-0.67334887082985062</v>
      </c>
      <c r="D25" s="6">
        <v>7.7382734287180117</v>
      </c>
      <c r="E25" s="6">
        <v>0.66349379208641568</v>
      </c>
      <c r="F25" s="6">
        <v>3.801981417367152</v>
      </c>
      <c r="G25" s="6">
        <v>0.7881230214281687</v>
      </c>
      <c r="H25" s="6">
        <v>-1.8788414359271819</v>
      </c>
      <c r="I25" s="9">
        <f>SUMPRODUCT(J25:O25,Results!B$12:G$12)+Results!$E$5*H25</f>
        <v>-9.6355958073055668</v>
      </c>
      <c r="J25" s="9">
        <f>SUMPRODUCT($A25:$F25,Results!$B$15:$G$15)</f>
        <v>-23.834300620482953</v>
      </c>
      <c r="K25" s="9">
        <f>SUMPRODUCT($A25:$F25,Results!$B$16:$G$16)</f>
        <v>6.7077756367079635</v>
      </c>
      <c r="L25" s="9">
        <f>SUMPRODUCT($A25:$F25,Results!$B$17:$G$17)</f>
        <v>25.670687560266888</v>
      </c>
      <c r="M25" s="9">
        <f>SUMPRODUCT($A25:$F25,Results!$B$18:$G$18)</f>
        <v>17.288687234620994</v>
      </c>
      <c r="N25" s="9">
        <f>SUMPRODUCT($A25:$F25,Results!$B$19:$G$19)</f>
        <v>-7.1767479842417083</v>
      </c>
      <c r="O25" s="9">
        <f>SUMPRODUCT($A25:$F25,Results!$B$20:$G$20)</f>
        <v>7.1915143523738898</v>
      </c>
      <c r="P25" s="9" cm="1">
        <f t="array" ref="P25">SUMPRODUCT(J25:O25,TRANSPOSE(Test!BQ$20:BQ$25))+Test!$AI$20-Test!$BQ$27</f>
        <v>5.0682497234374608</v>
      </c>
      <c r="Q25" s="9" cm="1">
        <f t="array" ref="Q25">SUMPRODUCT(J25:O25,TRANSPOSE(Test!EX$20:EX$25))+Test!$AI$20-Test!$EX$27</f>
        <v>2.9719602358886164</v>
      </c>
      <c r="R25" s="9">
        <f>I25-Results!$E$5*H25</f>
        <v>1.6374528082575246</v>
      </c>
      <c r="S25" s="9" cm="1">
        <f t="array" ref="S25">SUMPRODUCT(J25:O25,TRANSPOSE(Test!AW$28:AW$33))+Test!$AI$20-Test!$AH$26</f>
        <v>-5.5040037413955289</v>
      </c>
      <c r="T25" s="9">
        <f>SUMPRODUCT(J25:O25,Results!K$9:P$9)</f>
        <v>2.7737682141269921</v>
      </c>
      <c r="U25" s="9">
        <f>SUMPRODUCT(J25:O25,Results!K$9:P$9)+Test!$AI$20-Test!$AH$31</f>
        <v>1.1915394930538383</v>
      </c>
      <c r="V25" s="9">
        <f t="shared" si="0"/>
        <v>-14.703845530743028</v>
      </c>
      <c r="W25" s="9">
        <f t="shared" si="1"/>
        <v>-12.607556043194183</v>
      </c>
      <c r="X25" s="9">
        <f t="shared" si="2"/>
        <v>-11.273048615563091</v>
      </c>
      <c r="Y25" s="9">
        <f t="shared" si="3"/>
        <v>-4.1315920659100378</v>
      </c>
      <c r="Z25" s="9">
        <f>I25-Test!$AI$20</f>
        <v>-42.377819234395702</v>
      </c>
      <c r="AA25" s="9">
        <f t="shared" si="4"/>
        <v>-10.827135300359405</v>
      </c>
      <c r="AC25" s="8"/>
      <c r="AF25" s="11"/>
      <c r="AG25" s="11"/>
      <c r="AH25" s="11"/>
      <c r="AK25" s="11"/>
      <c r="AP25" s="11"/>
      <c r="AQ25" s="11"/>
      <c r="AR25" s="11"/>
      <c r="AS25" s="11"/>
      <c r="AT25" s="11"/>
      <c r="AU25" s="11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</row>
    <row r="26" spans="1:149">
      <c r="A26" s="6">
        <v>0.8936588768858712</v>
      </c>
      <c r="B26" s="6">
        <v>0.42867934104382327</v>
      </c>
      <c r="C26" s="6">
        <v>-0.7066550605743056</v>
      </c>
      <c r="D26" s="6">
        <v>-1.0286021510050638</v>
      </c>
      <c r="E26" s="6">
        <v>2.2204888746743374</v>
      </c>
      <c r="F26" s="6">
        <v>1.4968224156002485</v>
      </c>
      <c r="G26" s="6">
        <v>-0.79705873284220685</v>
      </c>
      <c r="H26" s="6">
        <v>-3.4640231901975573</v>
      </c>
      <c r="I26" s="9">
        <f>SUMPRODUCT(J26:O26,Results!B$12:G$12)+Results!$E$5*H26</f>
        <v>1.6552125805542666</v>
      </c>
      <c r="J26" s="9">
        <f>SUMPRODUCT($A26:$F26,Results!$B$15:$G$15)</f>
        <v>10.078137916446465</v>
      </c>
      <c r="K26" s="9">
        <f>SUMPRODUCT($A26:$F26,Results!$B$16:$G$16)</f>
        <v>-0.52113548909765495</v>
      </c>
      <c r="L26" s="9">
        <f>SUMPRODUCT($A26:$F26,Results!$B$17:$G$17)</f>
        <v>6.8431088546006507</v>
      </c>
      <c r="M26" s="9">
        <f>SUMPRODUCT($A26:$F26,Results!$B$18:$G$18)</f>
        <v>-0.7777821637681388</v>
      </c>
      <c r="N26" s="9">
        <f>SUMPRODUCT($A26:$F26,Results!$B$19:$G$19)</f>
        <v>-1.1773227469928071</v>
      </c>
      <c r="O26" s="9">
        <f>SUMPRODUCT($A26:$F26,Results!$B$20:$G$20)</f>
        <v>0.55343117564691413</v>
      </c>
      <c r="P26" s="9" cm="1">
        <f t="array" ref="P26">SUMPRODUCT(J26:O26,TRANSPOSE(Test!BQ$20:BQ$25))+Test!$AI$20-Test!$BQ$27</f>
        <v>18.922740005461996</v>
      </c>
      <c r="Q26" s="9" cm="1">
        <f t="array" ref="Q26">SUMPRODUCT(J26:O26,TRANSPOSE(Test!EX$20:EX$25))+Test!$AI$20-Test!$EX$27</f>
        <v>22.495582773007499</v>
      </c>
      <c r="R26" s="9">
        <f>I26-Results!$E$5*H26</f>
        <v>22.439351721739609</v>
      </c>
      <c r="S26" s="9" cm="1">
        <f t="array" ref="S26">SUMPRODUCT(J26:O26,TRANSPOSE(Test!AW$28:AW$33))+Test!$AI$20-Test!$AH$26</f>
        <v>9.7354629789224205</v>
      </c>
      <c r="T26" s="9">
        <f>SUMPRODUCT(J26:O26,Results!K$9:P$9)</f>
        <v>23.735494770578487</v>
      </c>
      <c r="U26" s="9">
        <f>SUMPRODUCT(J26:O26,Results!K$9:P$9)+Test!$AI$20-Test!$AH$31</f>
        <v>22.153266049505334</v>
      </c>
      <c r="V26" s="9">
        <f t="shared" si="0"/>
        <v>-17.26752742490773</v>
      </c>
      <c r="W26" s="9">
        <f t="shared" si="1"/>
        <v>-20.840370192453232</v>
      </c>
      <c r="X26" s="9">
        <f t="shared" si="2"/>
        <v>-20.784139141185342</v>
      </c>
      <c r="Y26" s="9">
        <f t="shared" si="3"/>
        <v>-8.080250398368154</v>
      </c>
      <c r="Z26" s="9">
        <f>I26-Test!$AI$20</f>
        <v>-31.087010846535865</v>
      </c>
      <c r="AA26" s="9">
        <f t="shared" si="4"/>
        <v>-20.498053468951067</v>
      </c>
      <c r="AF26" s="11"/>
      <c r="AG26" s="11"/>
      <c r="AH26" s="11"/>
      <c r="AK26" s="11"/>
    </row>
    <row r="27" spans="1:149">
      <c r="A27" s="6">
        <v>0.12662830864843017</v>
      </c>
      <c r="B27" s="6">
        <v>-7.2848339271533016E-2</v>
      </c>
      <c r="C27" s="6">
        <v>5.0295211034540328</v>
      </c>
      <c r="D27" s="6">
        <v>1.657299577222286</v>
      </c>
      <c r="E27" s="6">
        <v>1.62435937656608</v>
      </c>
      <c r="F27" s="6">
        <v>2.8751247919523681</v>
      </c>
      <c r="G27" s="6">
        <v>-7.9777573258144524E-2</v>
      </c>
      <c r="H27" s="6">
        <v>-2.7467420306134951</v>
      </c>
      <c r="I27" s="9">
        <f>SUMPRODUCT(J27:O27,Results!B$12:G$12)+Results!$E$5*H27</f>
        <v>1.307742876203978</v>
      </c>
      <c r="J27" s="9">
        <f>SUMPRODUCT($A27:$F27,Results!$B$15:$G$15)</f>
        <v>15.119203338859185</v>
      </c>
      <c r="K27" s="9">
        <f>SUMPRODUCT($A27:$F27,Results!$B$16:$G$16)</f>
        <v>-4.3424757031470742</v>
      </c>
      <c r="L27" s="9">
        <f>SUMPRODUCT($A27:$F27,Results!$B$17:$G$17)</f>
        <v>8.652029183456559</v>
      </c>
      <c r="M27" s="9">
        <f>SUMPRODUCT($A27:$F27,Results!$B$18:$G$18)</f>
        <v>-9.8432699343735202</v>
      </c>
      <c r="N27" s="9">
        <f>SUMPRODUCT($A27:$F27,Results!$B$19:$G$19)</f>
        <v>-20.677059307524882</v>
      </c>
      <c r="O27" s="9">
        <f>SUMPRODUCT($A27:$F27,Results!$B$20:$G$20)</f>
        <v>-4.8548753692583491</v>
      </c>
      <c r="P27" s="9" cm="1">
        <f t="array" ref="P27">SUMPRODUCT(J27:O27,TRANSPOSE(Test!BQ$20:BQ$25))+Test!$AI$20-Test!$BQ$27</f>
        <v>22.195237154659367</v>
      </c>
      <c r="Q27" s="9" cm="1">
        <f t="array" ref="Q27">SUMPRODUCT(J27:O27,TRANSPOSE(Test!EX$20:EX$25))+Test!$AI$20-Test!$EX$27</f>
        <v>18.499457179895749</v>
      </c>
      <c r="R27" s="9">
        <f>I27-Results!$E$5*H27</f>
        <v>17.788195059884949</v>
      </c>
      <c r="S27" s="9" cm="1">
        <f t="array" ref="S27">SUMPRODUCT(J27:O27,TRANSPOSE(Test!AW$28:AW$33))+Test!$AI$20-Test!$AH$26</f>
        <v>33.400085452155494</v>
      </c>
      <c r="T27" s="9">
        <f>SUMPRODUCT(J27:O27,Results!K$9:P$9)</f>
        <v>19.053369491006119</v>
      </c>
      <c r="U27" s="9">
        <f>SUMPRODUCT(J27:O27,Results!K$9:P$9)+Test!$AI$20-Test!$AH$31</f>
        <v>17.471140769932958</v>
      </c>
      <c r="V27" s="9">
        <f t="shared" si="0"/>
        <v>-20.887494278455389</v>
      </c>
      <c r="W27" s="9">
        <f t="shared" si="1"/>
        <v>-17.191714303691771</v>
      </c>
      <c r="X27" s="9">
        <f t="shared" si="2"/>
        <v>-16.480452183680971</v>
      </c>
      <c r="Y27" s="9">
        <f t="shared" si="3"/>
        <v>-32.09234257595152</v>
      </c>
      <c r="Z27" s="9">
        <f>I27-Test!$AI$20</f>
        <v>-31.434480550886153</v>
      </c>
      <c r="AA27" s="9">
        <f t="shared" si="4"/>
        <v>-16.16339789372898</v>
      </c>
      <c r="AF27" s="11"/>
      <c r="AG27" s="11"/>
      <c r="AH27" s="11"/>
      <c r="AP27" s="10"/>
      <c r="AQ27" s="10"/>
      <c r="AR27" s="10"/>
      <c r="AV27" s="15"/>
      <c r="AW27" s="11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</row>
    <row r="28" spans="1:149">
      <c r="A28" s="6">
        <v>6.822595992795125</v>
      </c>
      <c r="B28" s="6">
        <v>-1.2602421416446643</v>
      </c>
      <c r="C28" s="6">
        <v>6.2510154218109211</v>
      </c>
      <c r="D28" s="6">
        <v>-2.7470727408163511</v>
      </c>
      <c r="E28" s="6">
        <v>-0.6584923334198276</v>
      </c>
      <c r="F28" s="6">
        <v>12.332363223357264</v>
      </c>
      <c r="G28" s="6">
        <v>-0.19580613683518833</v>
      </c>
      <c r="H28" s="6">
        <v>-2.8627705941905388</v>
      </c>
      <c r="I28" s="9">
        <f>SUMPRODUCT(J28:O28,Results!B$12:G$12)+Results!$E$5*H28</f>
        <v>-40.084538895076122</v>
      </c>
      <c r="J28" s="9">
        <f>SUMPRODUCT($A28:$F28,Results!$B$15:$G$15)</f>
        <v>38.315393054280818</v>
      </c>
      <c r="K28" s="9">
        <f>SUMPRODUCT($A28:$F28,Results!$B$16:$G$16)</f>
        <v>-23.386975150235884</v>
      </c>
      <c r="L28" s="9">
        <f>SUMPRODUCT($A28:$F28,Results!$B$17:$G$17)</f>
        <v>-4.1453430975678351</v>
      </c>
      <c r="M28" s="9">
        <f>SUMPRODUCT($A28:$F28,Results!$B$18:$G$18)</f>
        <v>-10.441956673379178</v>
      </c>
      <c r="N28" s="9">
        <f>SUMPRODUCT($A28:$F28,Results!$B$19:$G$19)</f>
        <v>-10.344944697689494</v>
      </c>
      <c r="O28" s="9">
        <f>SUMPRODUCT($A28:$F28,Results!$B$20:$G$20)</f>
        <v>-11.357344268358311</v>
      </c>
      <c r="P28" s="9" cm="1">
        <f t="array" ref="P28">SUMPRODUCT(J28:O28,TRANSPOSE(Test!BQ$20:BQ$25))+Test!$AI$20-Test!$BQ$27</f>
        <v>9.6621584071741111</v>
      </c>
      <c r="Q28" s="9" cm="1">
        <f t="array" ref="Q28">SUMPRODUCT(J28:O28,TRANSPOSE(Test!EX$20:EX$25))+Test!$AI$20-Test!$EX$27</f>
        <v>-19.093680336346623</v>
      </c>
      <c r="R28" s="9">
        <f>I28-Results!$E$5*H28</f>
        <v>-22.907915329932891</v>
      </c>
      <c r="S28" s="9" cm="1">
        <f t="array" ref="S28">SUMPRODUCT(J28:O28,TRANSPOSE(Test!AW$28:AW$33))+Test!$AI$20-Test!$AH$26</f>
        <v>30.36654371663883</v>
      </c>
      <c r="T28" s="9">
        <f>SUMPRODUCT(J28:O28,Results!K$9:P$9)</f>
        <v>-19.985826175736495</v>
      </c>
      <c r="U28" s="9">
        <f>SUMPRODUCT(J28:O28,Results!K$9:P$9)+Test!$AI$20-Test!$AH$31</f>
        <v>-21.568054896809652</v>
      </c>
      <c r="V28" s="9">
        <f t="shared" si="0"/>
        <v>-49.746697302250233</v>
      </c>
      <c r="W28" s="9">
        <f t="shared" si="1"/>
        <v>-20.990858558729499</v>
      </c>
      <c r="X28" s="9">
        <f t="shared" si="2"/>
        <v>-17.176623565143231</v>
      </c>
      <c r="Y28" s="9">
        <f t="shared" si="3"/>
        <v>-70.451082611714952</v>
      </c>
      <c r="Z28" s="9">
        <f>I28-Test!$AI$20</f>
        <v>-72.826762322166246</v>
      </c>
      <c r="AA28" s="9">
        <f t="shared" si="4"/>
        <v>-18.51648399826647</v>
      </c>
      <c r="AF28" s="11"/>
      <c r="AG28" s="11"/>
      <c r="AH28" s="11"/>
      <c r="AP28" s="11"/>
      <c r="AQ28" s="11"/>
      <c r="AR28" s="11"/>
    </row>
    <row r="29" spans="1:149">
      <c r="A29" s="6">
        <v>-0.15245053913694154</v>
      </c>
      <c r="B29" s="6">
        <v>3.0667501798888166</v>
      </c>
      <c r="C29" s="6">
        <v>-2.8788667651279303</v>
      </c>
      <c r="D29" s="6">
        <v>8.4890740400961384</v>
      </c>
      <c r="E29" s="6">
        <v>-2.4172277419343179E-3</v>
      </c>
      <c r="F29" s="6">
        <v>18.745527161786249</v>
      </c>
      <c r="G29" s="6">
        <v>3.9408663726718753</v>
      </c>
      <c r="H29" s="6">
        <v>1.2739019153165247</v>
      </c>
      <c r="I29" s="9">
        <f>SUMPRODUCT(J29:O29,Results!B$12:G$12)+Results!$E$5*H29</f>
        <v>-20.547549849730249</v>
      </c>
      <c r="J29" s="9">
        <f>SUMPRODUCT($A29:$F29,Results!$B$15:$G$15)</f>
        <v>-14.05681938047419</v>
      </c>
      <c r="K29" s="9">
        <f>SUMPRODUCT($A29:$F29,Results!$B$16:$G$16)</f>
        <v>1.1728345438174355</v>
      </c>
      <c r="L29" s="9">
        <f>SUMPRODUCT($A29:$F29,Results!$B$17:$G$17)</f>
        <v>37.293314246816742</v>
      </c>
      <c r="M29" s="9">
        <f>SUMPRODUCT($A29:$F29,Results!$B$18:$G$18)</f>
        <v>33.990943777524805</v>
      </c>
      <c r="N29" s="9">
        <f>SUMPRODUCT($A29:$F29,Results!$B$19:$G$19)</f>
        <v>4.3100047999977953</v>
      </c>
      <c r="O29" s="9">
        <f>SUMPRODUCT($A29:$F29,Results!$B$20:$G$20)</f>
        <v>-1.1345633545371427</v>
      </c>
      <c r="P29" s="9" cm="1">
        <f t="array" ref="P29">SUMPRODUCT(J29:O29,TRANSPOSE(Test!BQ$20:BQ$25))+Test!$AI$20-Test!$BQ$27</f>
        <v>9.8220767715148085</v>
      </c>
      <c r="Q29" s="9" cm="1">
        <f t="array" ref="Q29">SUMPRODUCT(J29:O29,TRANSPOSE(Test!EX$20:EX$25))+Test!$AI$20-Test!$EX$27</f>
        <v>-20.245778564892859</v>
      </c>
      <c r="R29" s="9">
        <f>I29-Results!$E$5*H29</f>
        <v>-28.190961341629396</v>
      </c>
      <c r="S29" s="9" cm="1">
        <f t="array" ref="S29">SUMPRODUCT(J29:O29,TRANSPOSE(Test!AW$28:AW$33))+Test!$AI$20-Test!$AH$26</f>
        <v>-13.119302539366515</v>
      </c>
      <c r="T29" s="9">
        <f>SUMPRODUCT(J29:O29,Results!K$9:P$9)</f>
        <v>-23.439246444358922</v>
      </c>
      <c r="U29" s="9">
        <f>SUMPRODUCT(J29:O29,Results!K$9:P$9)+Test!$AI$20-Test!$AH$31</f>
        <v>-25.021475165432079</v>
      </c>
      <c r="V29" s="9">
        <f t="shared" si="0"/>
        <v>-30.369626621245057</v>
      </c>
      <c r="W29" s="9">
        <f t="shared" si="1"/>
        <v>-0.30177128483738969</v>
      </c>
      <c r="X29" s="9">
        <f t="shared" si="2"/>
        <v>7.6434114918991476</v>
      </c>
      <c r="Y29" s="9">
        <f t="shared" si="3"/>
        <v>-7.4282473103637336</v>
      </c>
      <c r="Z29" s="9">
        <f>I29-Test!$AI$20</f>
        <v>-53.289773276820384</v>
      </c>
      <c r="AA29" s="9">
        <f t="shared" si="4"/>
        <v>4.4739253157018304</v>
      </c>
      <c r="AF29" s="11"/>
      <c r="AG29" s="11"/>
      <c r="AH29" s="11"/>
      <c r="AP29" s="11"/>
      <c r="AQ29" s="11"/>
      <c r="AR29" s="11"/>
    </row>
    <row r="30" spans="1:149">
      <c r="A30" s="6">
        <v>0.18111860624597734</v>
      </c>
      <c r="B30" s="6">
        <v>9.1638345936728456</v>
      </c>
      <c r="C30" s="6">
        <v>4.3660981894530861</v>
      </c>
      <c r="D30" s="6">
        <v>1.8727177695352173</v>
      </c>
      <c r="E30" s="6">
        <v>1.8730644247139712</v>
      </c>
      <c r="F30" s="6">
        <v>3.7894741052099792</v>
      </c>
      <c r="G30" s="6">
        <v>-3.8345951713356252E-2</v>
      </c>
      <c r="H30" s="6">
        <v>-2.7053104090687068</v>
      </c>
      <c r="I30" s="9">
        <f>SUMPRODUCT(J30:O30,Results!B$12:G$12)+Results!$E$5*H30</f>
        <v>-14.185521873718159</v>
      </c>
      <c r="J30" s="9">
        <f>SUMPRODUCT($A30:$F30,Results!$B$15:$G$15)</f>
        <v>-6.0542637805398378</v>
      </c>
      <c r="K30" s="9">
        <f>SUMPRODUCT($A30:$F30,Results!$B$16:$G$16)</f>
        <v>-14.408254520676188</v>
      </c>
      <c r="L30" s="9">
        <f>SUMPRODUCT($A30:$F30,Results!$B$17:$G$17)</f>
        <v>21.226526585141205</v>
      </c>
      <c r="M30" s="9">
        <f>SUMPRODUCT($A30:$F30,Results!$B$18:$G$18)</f>
        <v>2.1216145271410323</v>
      </c>
      <c r="N30" s="9">
        <f>SUMPRODUCT($A30:$F30,Results!$B$19:$G$19)</f>
        <v>-16.288314582861563</v>
      </c>
      <c r="O30" s="9">
        <f>SUMPRODUCT($A30:$F30,Results!$B$20:$G$20)</f>
        <v>11.172430018443169</v>
      </c>
      <c r="P30" s="9" cm="1">
        <f t="array" ref="P30">SUMPRODUCT(J30:O30,TRANSPOSE(Test!BQ$20:BQ$25))+Test!$AI$20-Test!$BQ$27</f>
        <v>11.578599893336694</v>
      </c>
      <c r="Q30" s="9" cm="1">
        <f t="array" ref="Q30">SUMPRODUCT(J30:O30,TRANSPOSE(Test!EX$20:EX$25))+Test!$AI$20-Test!$EX$27</f>
        <v>0.60883783115107093</v>
      </c>
      <c r="R30" s="9">
        <f>I30-Results!$E$5*H30</f>
        <v>2.046340580694082</v>
      </c>
      <c r="S30" s="9" cm="1">
        <f t="array" ref="S30">SUMPRODUCT(J30:O30,TRANSPOSE(Test!AW$28:AW$33))+Test!$AI$20-Test!$AH$26</f>
        <v>22.412215154647086</v>
      </c>
      <c r="T30" s="9">
        <f>SUMPRODUCT(J30:O30,Results!K$9:P$9)</f>
        <v>3.8063913309202349</v>
      </c>
      <c r="U30" s="9">
        <f>SUMPRODUCT(J30:O30,Results!K$9:P$9)+Test!$AI$20-Test!$AH$31</f>
        <v>2.2241626098470775</v>
      </c>
      <c r="V30" s="9">
        <f t="shared" si="0"/>
        <v>-25.764121767054853</v>
      </c>
      <c r="W30" s="9">
        <f t="shared" si="1"/>
        <v>-14.79435970486923</v>
      </c>
      <c r="X30" s="9">
        <f t="shared" si="2"/>
        <v>-16.231862454412241</v>
      </c>
      <c r="Y30" s="9">
        <f t="shared" si="3"/>
        <v>-36.597737028365245</v>
      </c>
      <c r="Z30" s="9">
        <f>I30-Test!$AI$20</f>
        <v>-46.92774530080829</v>
      </c>
      <c r="AA30" s="9">
        <f t="shared" si="4"/>
        <v>-16.409684483565236</v>
      </c>
      <c r="AF30" s="11"/>
      <c r="AG30" s="11"/>
      <c r="AH30" s="11"/>
      <c r="AP30" s="11"/>
      <c r="AQ30" s="11"/>
      <c r="AR30" s="11"/>
    </row>
    <row r="31" spans="1:149">
      <c r="A31" s="6">
        <v>2.043877149386871</v>
      </c>
      <c r="B31" s="6">
        <v>9.9783160626886964</v>
      </c>
      <c r="C31" s="6">
        <v>1.2767087411286344</v>
      </c>
      <c r="D31" s="6">
        <v>3.5599126852029901</v>
      </c>
      <c r="E31" s="6">
        <v>3.1642124784688521</v>
      </c>
      <c r="F31" s="6">
        <v>12.261036992320365</v>
      </c>
      <c r="G31" s="6">
        <v>2.4696349913120628</v>
      </c>
      <c r="H31" s="6">
        <v>-0.19732946604328783</v>
      </c>
      <c r="I31" s="9">
        <f>SUMPRODUCT(J31:O31,Results!B$12:G$12)+Results!$E$5*H31</f>
        <v>4.5163970846320689</v>
      </c>
      <c r="J31" s="9">
        <f>SUMPRODUCT($A31:$F31,Results!$B$15:$G$15)</f>
        <v>-1.4929026044217126</v>
      </c>
      <c r="K31" s="9">
        <f>SUMPRODUCT($A31:$F31,Results!$B$16:$G$16)</f>
        <v>-15.877993821070145</v>
      </c>
      <c r="L31" s="9">
        <f>SUMPRODUCT($A31:$F31,Results!$B$17:$G$17)</f>
        <v>36.162709045453965</v>
      </c>
      <c r="M31" s="9">
        <f>SUMPRODUCT($A31:$F31,Results!$B$18:$G$18)</f>
        <v>16.607253772191751</v>
      </c>
      <c r="N31" s="9">
        <f>SUMPRODUCT($A31:$F31,Results!$B$19:$G$19)</f>
        <v>-8.8726665633454953</v>
      </c>
      <c r="O31" s="9">
        <f>SUMPRODUCT($A31:$F31,Results!$B$20:$G$20)</f>
        <v>13.125435575842324</v>
      </c>
      <c r="P31" s="9" cm="1">
        <f t="array" ref="P31">SUMPRODUCT(J31:O31,TRANSPOSE(Test!BQ$20:BQ$25))+Test!$AI$20-Test!$BQ$27</f>
        <v>30.437999296837411</v>
      </c>
      <c r="Q31" s="9" cm="1">
        <f t="array" ref="Q31">SUMPRODUCT(J31:O31,TRANSPOSE(Test!EX$20:EX$25))+Test!$AI$20-Test!$EX$27</f>
        <v>8.1086638508909274</v>
      </c>
      <c r="R31" s="9">
        <f>I31-Results!$E$5*H31</f>
        <v>5.7003738808917959</v>
      </c>
      <c r="S31" s="9" cm="1">
        <f t="array" ref="S31">SUMPRODUCT(J31:O31,TRANSPOSE(Test!AW$28:AW$33))+Test!$AI$20-Test!$AH$26</f>
        <v>22.227838797218823</v>
      </c>
      <c r="T31" s="9">
        <f>SUMPRODUCT(J31:O31,Results!K$9:P$9)</f>
        <v>10.198741234258378</v>
      </c>
      <c r="U31" s="9">
        <f>SUMPRODUCT(J31:O31,Results!K$9:P$9)+Test!$AI$20-Test!$AH$31</f>
        <v>8.6165125131852207</v>
      </c>
      <c r="V31" s="9">
        <f t="shared" si="0"/>
        <v>-25.921602212205343</v>
      </c>
      <c r="W31" s="9">
        <f t="shared" si="1"/>
        <v>-3.5922667662588585</v>
      </c>
      <c r="X31" s="9">
        <f t="shared" si="2"/>
        <v>-1.183976796259727</v>
      </c>
      <c r="Y31" s="9">
        <f t="shared" si="3"/>
        <v>-17.711441712586755</v>
      </c>
      <c r="Z31" s="9">
        <f>I31-Test!$AI$20</f>
        <v>-28.225826342458063</v>
      </c>
      <c r="AA31" s="9">
        <f t="shared" si="4"/>
        <v>-4.1001154285531518</v>
      </c>
      <c r="AF31" s="11"/>
      <c r="AG31" s="11"/>
      <c r="AH31" s="11"/>
      <c r="AP31" s="11"/>
      <c r="AQ31" s="11"/>
      <c r="AR31" s="11"/>
    </row>
    <row r="32" spans="1:149" ht="16.5">
      <c r="A32" s="6">
        <v>5.3713428002767136</v>
      </c>
      <c r="B32" s="6">
        <v>3.2259626626871514</v>
      </c>
      <c r="C32" s="6">
        <v>2.811130531802466</v>
      </c>
      <c r="D32" s="6">
        <v>13.184008964742922</v>
      </c>
      <c r="E32" s="6">
        <v>-2.9981683116064204</v>
      </c>
      <c r="F32" s="6">
        <v>3.1495256679986237</v>
      </c>
      <c r="G32" s="6">
        <v>4.5693136777502135</v>
      </c>
      <c r="H32" s="6">
        <v>1.9023492203948629</v>
      </c>
      <c r="I32" s="9">
        <f>SUMPRODUCT(J32:O32,Results!B$12:G$12)+Results!$E$5*H32</f>
        <v>8.7253702530316843</v>
      </c>
      <c r="J32" s="9">
        <f>SUMPRODUCT($A32:$F32,Results!$B$15:$G$15)</f>
        <v>-1.6167892493689573</v>
      </c>
      <c r="K32" s="9">
        <f>SUMPRODUCT($A32:$F32,Results!$B$16:$G$16)</f>
        <v>-27.733314630533613</v>
      </c>
      <c r="L32" s="9">
        <f>SUMPRODUCT($A32:$F32,Results!$B$17:$G$17)</f>
        <v>-1.9022785597804459</v>
      </c>
      <c r="M32" s="9">
        <f>SUMPRODUCT($A32:$F32,Results!$B$18:$G$18)</f>
        <v>15.316452752254735</v>
      </c>
      <c r="N32" s="9">
        <f>SUMPRODUCT($A32:$F32,Results!$B$19:$G$19)</f>
        <v>-10.543994496250013</v>
      </c>
      <c r="O32" s="9">
        <f>SUMPRODUCT($A32:$F32,Results!$B$20:$G$20)</f>
        <v>40.344462213570935</v>
      </c>
      <c r="P32" s="9" cm="1">
        <f t="array" ref="P32">SUMPRODUCT(J32:O32,TRANSPOSE(Test!BQ$20:BQ$25))+Test!$AI$20-Test!$BQ$27</f>
        <v>3.4441756197704905</v>
      </c>
      <c r="Q32" s="9" cm="1">
        <f t="array" ref="Q32">SUMPRODUCT(J32:O32,TRANSPOSE(Test!EX$20:EX$25))+Test!$AI$20-Test!$EX$27</f>
        <v>-1.9122746256189416</v>
      </c>
      <c r="R32" s="9">
        <f>I32-Results!$E$5*H32</f>
        <v>-2.6887250693374938</v>
      </c>
      <c r="S32" s="9" cm="1">
        <f t="array" ref="S32">SUMPRODUCT(J32:O32,TRANSPOSE(Test!AW$28:AW$33))+Test!$AI$20-Test!$AH$26</f>
        <v>6.9237872919944579</v>
      </c>
      <c r="T32" s="9">
        <f>SUMPRODUCT(J32:O32,Results!K$9:P$9)</f>
        <v>-3.0537133615758734</v>
      </c>
      <c r="U32" s="9">
        <f>SUMPRODUCT(J32:O32,Results!K$9:P$9)+Test!$AI$20-Test!$AH$31</f>
        <v>-4.6359420826490307</v>
      </c>
      <c r="V32" s="9">
        <f t="shared" si="0"/>
        <v>5.2811946332611939</v>
      </c>
      <c r="W32" s="9">
        <f t="shared" si="1"/>
        <v>10.637644878650626</v>
      </c>
      <c r="X32" s="9">
        <f t="shared" si="2"/>
        <v>11.414095322369178</v>
      </c>
      <c r="Y32" s="9">
        <f t="shared" si="3"/>
        <v>1.8015829610372265</v>
      </c>
      <c r="Z32" s="9">
        <f>I32-Test!$AI$20</f>
        <v>-24.016853174058447</v>
      </c>
      <c r="AA32" s="9">
        <f t="shared" si="4"/>
        <v>13.361312335680715</v>
      </c>
      <c r="AF32" s="11"/>
      <c r="AG32" s="11"/>
      <c r="AH32" s="11"/>
      <c r="AK32" s="18"/>
      <c r="AP32" s="11"/>
      <c r="AQ32" s="11"/>
      <c r="AR32" s="11"/>
    </row>
    <row r="33" spans="1:149">
      <c r="A33" s="6">
        <v>6.0008715707195819</v>
      </c>
      <c r="B33" s="6">
        <v>3.8886210527320917</v>
      </c>
      <c r="C33" s="6">
        <v>-4.1183815636551442E-2</v>
      </c>
      <c r="D33" s="6">
        <v>3.139084575995879</v>
      </c>
      <c r="E33" s="6">
        <v>7.0245046446643169</v>
      </c>
      <c r="F33" s="6">
        <v>-0.84689348966343103</v>
      </c>
      <c r="G33" s="6">
        <v>-0.43173655295735969</v>
      </c>
      <c r="H33" s="6">
        <v>-3.0987010103127104</v>
      </c>
      <c r="I33" s="9">
        <f>SUMPRODUCT(J33:O33,Results!B$12:G$12)+Results!$E$5*H33</f>
        <v>84.770238578122047</v>
      </c>
      <c r="J33" s="9">
        <f>SUMPRODUCT($A33:$F33,Results!$B$15:$G$15)</f>
        <v>36.694471477384063</v>
      </c>
      <c r="K33" s="9">
        <f>SUMPRODUCT($A33:$F33,Results!$B$16:$G$16)</f>
        <v>-19.16980255245927</v>
      </c>
      <c r="L33" s="9">
        <f>SUMPRODUCT($A33:$F33,Results!$B$17:$G$17)</f>
        <v>15.0980121667598</v>
      </c>
      <c r="M33" s="9">
        <f>SUMPRODUCT($A33:$F33,Results!$B$18:$G$18)</f>
        <v>-3.5648962880993618</v>
      </c>
      <c r="N33" s="9">
        <f>SUMPRODUCT($A33:$F33,Results!$B$19:$G$19)</f>
        <v>-15.312831586790473</v>
      </c>
      <c r="O33" s="9">
        <f>SUMPRODUCT($A33:$F33,Results!$B$20:$G$20)</f>
        <v>34.247770961102646</v>
      </c>
      <c r="P33" s="9" cm="1">
        <f t="array" ref="P33">SUMPRODUCT(J33:O33,TRANSPOSE(Test!BQ$20:BQ$25))+Test!$AI$20-Test!$BQ$27</f>
        <v>84.72127665847745</v>
      </c>
      <c r="Q33" s="9" cm="1">
        <f t="array" ref="Q33">SUMPRODUCT(J33:O33,TRANSPOSE(Test!EX$20:EX$25))+Test!$AI$20-Test!$EX$27</f>
        <v>102.0396712571779</v>
      </c>
      <c r="R33" s="9">
        <f>I33-Results!$E$5*H33</f>
        <v>103.3624446399983</v>
      </c>
      <c r="S33" s="9" cm="1">
        <f t="array" ref="S33">SUMPRODUCT(J33:O33,TRANSPOSE(Test!AW$28:AW$33))+Test!$AI$20-Test!$AH$26</f>
        <v>60.973307469279106</v>
      </c>
      <c r="T33" s="9">
        <f>SUMPRODUCT(J33:O33,Results!K$9:P$9)</f>
        <v>106.07394953597938</v>
      </c>
      <c r="U33" s="9">
        <f>SUMPRODUCT(J33:O33,Results!K$9:P$9)+Test!$AI$20-Test!$AH$31</f>
        <v>104.49172081490622</v>
      </c>
      <c r="V33" s="9">
        <f t="shared" si="0"/>
        <v>4.8961919644597174E-2</v>
      </c>
      <c r="W33" s="9">
        <f t="shared" si="1"/>
        <v>-17.269432679055853</v>
      </c>
      <c r="X33" s="9">
        <f t="shared" si="2"/>
        <v>-18.592206061876254</v>
      </c>
      <c r="Y33" s="9">
        <f t="shared" si="3"/>
        <v>23.796931108842941</v>
      </c>
      <c r="Z33" s="9">
        <f>I33-Test!$AI$20</f>
        <v>52.028015151031916</v>
      </c>
      <c r="AA33" s="9">
        <f t="shared" si="4"/>
        <v>-19.721482236784169</v>
      </c>
      <c r="AF33" s="11"/>
      <c r="AG33" s="11"/>
      <c r="AH33" s="11"/>
      <c r="AK33" s="9"/>
      <c r="AP33" s="11"/>
      <c r="AQ33" s="11"/>
      <c r="AR33" s="11"/>
    </row>
    <row r="34" spans="1:149">
      <c r="A34" s="6">
        <v>2.142324100229136</v>
      </c>
      <c r="B34" s="6">
        <v>2.1168036136563013</v>
      </c>
      <c r="C34" s="6">
        <v>2.2414547683793886</v>
      </c>
      <c r="D34" s="6">
        <v>-0.31763871510612346</v>
      </c>
      <c r="E34" s="6">
        <v>3.1611306782747022</v>
      </c>
      <c r="F34" s="6">
        <v>-0.65755271195639431</v>
      </c>
      <c r="G34" s="6">
        <v>7.4255447520747548</v>
      </c>
      <c r="H34" s="6">
        <v>4.7585802947194047</v>
      </c>
      <c r="I34" s="9">
        <f>SUMPRODUCT(J34:O34,Results!B$12:G$12)+Results!$E$5*H34</f>
        <v>69.284900947305204</v>
      </c>
      <c r="J34" s="9">
        <f>SUMPRODUCT($A34:$F34,Results!$B$15:$G$15)</f>
        <v>18.531502531113681</v>
      </c>
      <c r="K34" s="9">
        <f>SUMPRODUCT($A34:$F34,Results!$B$16:$G$16)</f>
        <v>-9.3294385929601695</v>
      </c>
      <c r="L34" s="9">
        <f>SUMPRODUCT($A34:$F34,Results!$B$17:$G$17)</f>
        <v>5.9367848031225705</v>
      </c>
      <c r="M34" s="9">
        <f>SUMPRODUCT($A34:$F34,Results!$B$18:$G$18)</f>
        <v>-8.4024165476695138</v>
      </c>
      <c r="N34" s="9">
        <f>SUMPRODUCT($A34:$F34,Results!$B$19:$G$19)</f>
        <v>-12.440594657692504</v>
      </c>
      <c r="O34" s="9">
        <f>SUMPRODUCT($A34:$F34,Results!$B$20:$G$20)</f>
        <v>9.0022381756943357</v>
      </c>
      <c r="P34" s="9" cm="1">
        <f t="array" ref="P34">SUMPRODUCT(J34:O34,TRANSPOSE(Test!BQ$20:BQ$25))+Test!$AI$20-Test!$BQ$27</f>
        <v>32.844360539901778</v>
      </c>
      <c r="Q34" s="9" cm="1">
        <f t="array" ref="Q34">SUMPRODUCT(J34:O34,TRANSPOSE(Test!EX$20:EX$25))+Test!$AI$20-Test!$EX$27</f>
        <v>39.269269079014265</v>
      </c>
      <c r="R34" s="9">
        <f>I34-Results!$E$5*H34</f>
        <v>40.733419178988775</v>
      </c>
      <c r="S34" s="9" cm="1">
        <f t="array" ref="S34">SUMPRODUCT(J34:O34,TRANSPOSE(Test!AW$28:AW$33))+Test!$AI$20-Test!$AH$26</f>
        <v>32.108757881050636</v>
      </c>
      <c r="T34" s="9">
        <f>SUMPRODUCT(J34:O34,Results!K$9:P$9)</f>
        <v>41.855940719438983</v>
      </c>
      <c r="U34" s="9">
        <f>SUMPRODUCT(J34:O34,Results!K$9:P$9)+Test!$AI$20-Test!$AH$31</f>
        <v>40.273711998365826</v>
      </c>
      <c r="V34" s="9">
        <f t="shared" si="0"/>
        <v>36.440540407403425</v>
      </c>
      <c r="W34" s="9">
        <f t="shared" si="1"/>
        <v>30.015631868290939</v>
      </c>
      <c r="X34" s="9">
        <f t="shared" si="2"/>
        <v>28.551481768316428</v>
      </c>
      <c r="Y34" s="9">
        <f t="shared" si="3"/>
        <v>37.176143066254568</v>
      </c>
      <c r="Z34" s="9">
        <f>I34-Test!$AI$20</f>
        <v>36.542677520215072</v>
      </c>
      <c r="AA34" s="9">
        <f t="shared" si="4"/>
        <v>29.011188948939377</v>
      </c>
      <c r="AF34" s="11"/>
      <c r="AG34" s="11"/>
      <c r="AH34" s="11"/>
      <c r="AK34" s="9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</row>
    <row r="35" spans="1:149">
      <c r="A35" s="6">
        <v>1.8211843512845354</v>
      </c>
      <c r="B35" s="6">
        <v>0.86972382188939545</v>
      </c>
      <c r="C35" s="6">
        <v>-3.5172793912689899</v>
      </c>
      <c r="D35" s="6">
        <v>1.7877124317014332</v>
      </c>
      <c r="E35" s="6">
        <v>1.3143778349264845</v>
      </c>
      <c r="F35" s="6">
        <v>-1.8431408381246326</v>
      </c>
      <c r="G35" s="6">
        <v>8.1476937364278079</v>
      </c>
      <c r="H35" s="6">
        <v>5.4807292790724578</v>
      </c>
      <c r="I35" s="9">
        <f>SUMPRODUCT(J35:O35,Results!B$12:G$12)+Results!$E$5*H35</f>
        <v>60.58340637018641</v>
      </c>
      <c r="J35" s="9">
        <f>SUMPRODUCT($A35:$F35,Results!$B$15:$G$15)</f>
        <v>1.9566594918017046</v>
      </c>
      <c r="K35" s="9">
        <f>SUMPRODUCT($A35:$F35,Results!$B$16:$G$16)</f>
        <v>-2.838951408708664</v>
      </c>
      <c r="L35" s="9">
        <f>SUMPRODUCT($A35:$F35,Results!$B$17:$G$17)</f>
        <v>1.1530456692003312</v>
      </c>
      <c r="M35" s="9">
        <f>SUMPRODUCT($A35:$F35,Results!$B$18:$G$18)</f>
        <v>7.4328238398834339</v>
      </c>
      <c r="N35" s="9">
        <f>SUMPRODUCT($A35:$F35,Results!$B$19:$G$19)</f>
        <v>7.0477208824527349</v>
      </c>
      <c r="O35" s="9">
        <f>SUMPRODUCT($A35:$F35,Results!$B$20:$G$20)</f>
        <v>17.006982589301138</v>
      </c>
      <c r="P35" s="9" cm="1">
        <f t="array" ref="P35">SUMPRODUCT(J35:O35,TRANSPOSE(Test!BQ$20:BQ$25))+Test!$AI$20-Test!$BQ$27</f>
        <v>13.873430613746727</v>
      </c>
      <c r="Q35" s="9" cm="1">
        <f t="array" ref="Q35">SUMPRODUCT(J35:O35,TRANSPOSE(Test!EX$20:EX$25))+Test!$AI$20-Test!$EX$27</f>
        <v>26.623046562437921</v>
      </c>
      <c r="R35" s="9">
        <f>I35-Results!$E$5*H35</f>
        <v>27.699030695751659</v>
      </c>
      <c r="S35" s="9" cm="1">
        <f t="array" ref="S35">SUMPRODUCT(J35:O35,TRANSPOSE(Test!AW$28:AW$33))+Test!$AI$20-Test!$AH$26</f>
        <v>-5.4913943423867124</v>
      </c>
      <c r="T35" s="9">
        <f>SUMPRODUCT(J35:O35,Results!K$9:P$9)</f>
        <v>27.845974095001818</v>
      </c>
      <c r="U35" s="9">
        <f>SUMPRODUCT(J35:O35,Results!K$9:P$9)+Test!$AI$20-Test!$AH$31</f>
        <v>26.263745373928657</v>
      </c>
      <c r="V35" s="9">
        <f t="shared" si="0"/>
        <v>46.709975756439682</v>
      </c>
      <c r="W35" s="9">
        <f t="shared" si="1"/>
        <v>33.960359807748489</v>
      </c>
      <c r="X35" s="9">
        <f t="shared" si="2"/>
        <v>32.88437567443475</v>
      </c>
      <c r="Y35" s="9">
        <f t="shared" si="3"/>
        <v>66.074800712573122</v>
      </c>
      <c r="Z35" s="9">
        <f>I35-Test!$AI$20</f>
        <v>27.841182943096278</v>
      </c>
      <c r="AA35" s="9">
        <f t="shared" si="4"/>
        <v>34.319660996257753</v>
      </c>
      <c r="AF35" s="11"/>
      <c r="AG35" s="11"/>
      <c r="AH35" s="11"/>
      <c r="AK35" s="8"/>
      <c r="AQ35" s="10"/>
      <c r="AR35" s="10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</row>
    <row r="36" spans="1:149">
      <c r="A36" s="6">
        <v>5.2256832041040244</v>
      </c>
      <c r="B36" s="6">
        <v>5.5518469234719557E-2</v>
      </c>
      <c r="C36" s="6">
        <v>3.9692776336799804</v>
      </c>
      <c r="D36" s="6">
        <v>2.4874856716877551</v>
      </c>
      <c r="E36" s="6">
        <v>2.8006197147983487</v>
      </c>
      <c r="F36" s="6">
        <v>2.4815636901575018</v>
      </c>
      <c r="G36" s="6">
        <v>-0.22844616896030709</v>
      </c>
      <c r="H36" s="6">
        <v>-2.8954106263156576</v>
      </c>
      <c r="I36" s="9">
        <f>SUMPRODUCT(J36:O36,Results!B$12:G$12)+Results!$E$5*H36</f>
        <v>30.716107991541143</v>
      </c>
      <c r="J36" s="9">
        <f>SUMPRODUCT($A36:$F36,Results!$B$15:$G$15)</f>
        <v>34.626849149847146</v>
      </c>
      <c r="K36" s="9">
        <f>SUMPRODUCT($A36:$F36,Results!$B$16:$G$16)</f>
        <v>-18.47131414866989</v>
      </c>
      <c r="L36" s="9">
        <f>SUMPRODUCT($A36:$F36,Results!$B$17:$G$17)</f>
        <v>2.4887220550739899</v>
      </c>
      <c r="M36" s="9">
        <f>SUMPRODUCT($A36:$F36,Results!$B$18:$G$18)</f>
        <v>-9.6823540698068076</v>
      </c>
      <c r="N36" s="9">
        <f>SUMPRODUCT($A36:$F36,Results!$B$19:$G$19)</f>
        <v>-18.385672253942875</v>
      </c>
      <c r="O36" s="9">
        <f>SUMPRODUCT($A36:$F36,Results!$B$20:$G$20)</f>
        <v>14.066372906575538</v>
      </c>
      <c r="P36" s="9" cm="1">
        <f t="array" ref="P36">SUMPRODUCT(J36:O36,TRANSPOSE(Test!BQ$20:BQ$25))+Test!$AI$20-Test!$BQ$27</f>
        <v>47.093507241697104</v>
      </c>
      <c r="Q36" s="9" cm="1">
        <f t="array" ref="Q36">SUMPRODUCT(J36:O36,TRANSPOSE(Test!EX$20:EX$25))+Test!$AI$20-Test!$EX$27</f>
        <v>48.566968352978364</v>
      </c>
      <c r="R36" s="9">
        <f>I36-Results!$E$5*H36</f>
        <v>48.08857174943509</v>
      </c>
      <c r="S36" s="9" cm="1">
        <f t="array" ref="S36">SUMPRODUCT(J36:O36,TRANSPOSE(Test!AW$28:AW$33))+Test!$AI$20-Test!$AH$26</f>
        <v>48.490404466198441</v>
      </c>
      <c r="T36" s="9">
        <f>SUMPRODUCT(J36:O36,Results!K$9:P$9)</f>
        <v>49.84662271487602</v>
      </c>
      <c r="U36" s="9">
        <f>SUMPRODUCT(J36:O36,Results!K$9:P$9)+Test!$AI$20-Test!$AH$31</f>
        <v>48.264393993802855</v>
      </c>
      <c r="V36" s="9">
        <f t="shared" si="0"/>
        <v>-16.37739925015596</v>
      </c>
      <c r="W36" s="9">
        <f t="shared" si="1"/>
        <v>-17.850860361437221</v>
      </c>
      <c r="X36" s="9">
        <f t="shared" si="2"/>
        <v>-17.372463757893946</v>
      </c>
      <c r="Y36" s="9">
        <f t="shared" si="3"/>
        <v>-17.774296474657298</v>
      </c>
      <c r="Z36" s="9">
        <f>I36-Test!$AI$20</f>
        <v>-2.0261154355489879</v>
      </c>
      <c r="AA36" s="9">
        <f t="shared" si="4"/>
        <v>-17.548286002261712</v>
      </c>
      <c r="AF36" s="11"/>
      <c r="AG36" s="11"/>
      <c r="AH36" s="11"/>
      <c r="AK36" s="27"/>
      <c r="AQ36" s="11"/>
      <c r="AR36" s="11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</row>
    <row r="37" spans="1:149">
      <c r="A37" s="6">
        <v>3.7776081714754453</v>
      </c>
      <c r="B37" s="6">
        <v>3.3077290301964455</v>
      </c>
      <c r="C37" s="6">
        <v>3.1305913839000223</v>
      </c>
      <c r="D37" s="6">
        <v>0.62644615011902205</v>
      </c>
      <c r="E37" s="6">
        <v>0.78886534935546826</v>
      </c>
      <c r="F37" s="6">
        <v>6.9334108016271259</v>
      </c>
      <c r="G37" s="6">
        <v>1.3023814673590262</v>
      </c>
      <c r="H37" s="6">
        <v>-1.3645829899963244</v>
      </c>
      <c r="I37" s="9">
        <f>SUMPRODUCT(J37:O37,Results!B$12:G$12)+Results!$E$5*H37</f>
        <v>-9.2834575339227516</v>
      </c>
      <c r="J37" s="9">
        <f>SUMPRODUCT($A37:$F37,Results!$B$15:$G$15)</f>
        <v>14.726285679446697</v>
      </c>
      <c r="K37" s="9">
        <f>SUMPRODUCT($A37:$F37,Results!$B$16:$G$16)</f>
        <v>-17.063757757958165</v>
      </c>
      <c r="L37" s="9">
        <f>SUMPRODUCT($A37:$F37,Results!$B$17:$G$17)</f>
        <v>7.7096067443907215</v>
      </c>
      <c r="M37" s="9">
        <f>SUMPRODUCT($A37:$F37,Results!$B$18:$G$18)</f>
        <v>0.19356796890405104</v>
      </c>
      <c r="N37" s="9">
        <f>SUMPRODUCT($A37:$F37,Results!$B$19:$G$19)</f>
        <v>-8.2323344594682606</v>
      </c>
      <c r="O37" s="9">
        <f>SUMPRODUCT($A37:$F37,Results!$B$20:$G$20)</f>
        <v>5.578618379003693</v>
      </c>
      <c r="P37" s="9" cm="1">
        <f t="array" ref="P37">SUMPRODUCT(J37:O37,TRANSPOSE(Test!BQ$20:BQ$25))+Test!$AI$20-Test!$BQ$27</f>
        <v>14.230297031957811</v>
      </c>
      <c r="Q37" s="9" cm="1">
        <f t="array" ref="Q37">SUMPRODUCT(J37:O37,TRANSPOSE(Test!EX$20:EX$25))+Test!$AI$20-Test!$EX$27</f>
        <v>8.8447780225777706E-2</v>
      </c>
      <c r="R37" s="9">
        <f>I37-Results!$E$5*H37</f>
        <v>-1.095959593944805</v>
      </c>
      <c r="S37" s="9" cm="1">
        <f t="array" ref="S37">SUMPRODUCT(J37:O37,TRANSPOSE(Test!AW$28:AW$33))+Test!$AI$20-Test!$AH$26</f>
        <v>20.286567449654825</v>
      </c>
      <c r="T37" s="9">
        <f>SUMPRODUCT(J37:O37,Results!K$9:P$9)</f>
        <v>1.0525823908164327</v>
      </c>
      <c r="U37" s="9">
        <f>SUMPRODUCT(J37:O37,Results!K$9:P$9)+Test!$AI$20-Test!$AH$31</f>
        <v>-0.5296463302567247</v>
      </c>
      <c r="V37" s="9">
        <f t="shared" si="0"/>
        <v>-23.513754565880561</v>
      </c>
      <c r="W37" s="9">
        <f t="shared" si="1"/>
        <v>-9.3719053141485293</v>
      </c>
      <c r="X37" s="9">
        <f t="shared" si="2"/>
        <v>-8.1874979399779466</v>
      </c>
      <c r="Y37" s="9">
        <f t="shared" si="3"/>
        <v>-29.570024983577575</v>
      </c>
      <c r="Z37" s="9">
        <f>I37-Test!$AI$20</f>
        <v>-42.025680961012881</v>
      </c>
      <c r="AA37" s="9">
        <f t="shared" si="4"/>
        <v>-8.7538112036660269</v>
      </c>
      <c r="AF37" s="11"/>
      <c r="AG37" s="11"/>
      <c r="AH37" s="11"/>
      <c r="AK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</row>
    <row r="38" spans="1:149">
      <c r="A38" s="6">
        <v>1.6692780136288488</v>
      </c>
      <c r="B38" s="6">
        <v>6.2456871404780747</v>
      </c>
      <c r="C38" s="6">
        <v>2.6384901278114192</v>
      </c>
      <c r="D38" s="6">
        <v>3.5014650935065972</v>
      </c>
      <c r="E38" s="6">
        <v>0.78649576964179024</v>
      </c>
      <c r="F38" s="6">
        <v>2.9999069980622912</v>
      </c>
      <c r="G38" s="6">
        <v>1.1770238279468805</v>
      </c>
      <c r="H38" s="6">
        <v>-1.4899406294084701</v>
      </c>
      <c r="I38" s="9">
        <f>SUMPRODUCT(J38:O38,Results!B$12:G$12)+Results!$E$5*H38</f>
        <v>-4.8679238164714942</v>
      </c>
      <c r="J38" s="9">
        <f>SUMPRODUCT($A38:$F38,Results!$B$15:$G$15)</f>
        <v>-2.3056152153352509</v>
      </c>
      <c r="K38" s="9">
        <f>SUMPRODUCT($A38:$F38,Results!$B$16:$G$16)</f>
        <v>-14.980468865861575</v>
      </c>
      <c r="L38" s="9">
        <f>SUMPRODUCT($A38:$F38,Results!$B$17:$G$17)</f>
        <v>12.345102275741748</v>
      </c>
      <c r="M38" s="9">
        <f>SUMPRODUCT($A38:$F38,Results!$B$18:$G$18)</f>
        <v>5.0481330964288951</v>
      </c>
      <c r="N38" s="9">
        <f>SUMPRODUCT($A38:$F38,Results!$B$19:$G$19)</f>
        <v>-10.252299942534846</v>
      </c>
      <c r="O38" s="9">
        <f>SUMPRODUCT($A38:$F38,Results!$B$20:$G$20)</f>
        <v>16.335307016838488</v>
      </c>
      <c r="P38" s="9" cm="1">
        <f t="array" ref="P38">SUMPRODUCT(J38:O38,TRANSPOSE(Test!BQ$20:BQ$25))+Test!$AI$20-Test!$BQ$27</f>
        <v>9.7532033123773587</v>
      </c>
      <c r="Q38" s="9" cm="1">
        <f t="array" ref="Q38">SUMPRODUCT(J38:O38,TRANSPOSE(Test!EX$20:EX$25))+Test!$AI$20-Test!$EX$27</f>
        <v>3.2701968356037909</v>
      </c>
      <c r="R38" s="9">
        <f>I38-Results!$E$5*H38</f>
        <v>4.0717199599793261</v>
      </c>
      <c r="S38" s="9" cm="1">
        <f t="array" ref="S38">SUMPRODUCT(J38:O38,TRANSPOSE(Test!AW$28:AW$33))+Test!$AI$20-Test!$AH$26</f>
        <v>14.071296592990521</v>
      </c>
      <c r="T38" s="9">
        <f>SUMPRODUCT(J38:O38,Results!K$9:P$9)</f>
        <v>5.2062496716080773</v>
      </c>
      <c r="U38" s="9">
        <f>SUMPRODUCT(J38:O38,Results!K$9:P$9)+Test!$AI$20-Test!$AH$31</f>
        <v>3.6240209505349199</v>
      </c>
      <c r="V38" s="9">
        <f t="shared" si="0"/>
        <v>-14.621127128848853</v>
      </c>
      <c r="W38" s="9">
        <f t="shared" si="1"/>
        <v>-8.1381206520752851</v>
      </c>
      <c r="X38" s="9">
        <f t="shared" si="2"/>
        <v>-8.9396437764508203</v>
      </c>
      <c r="Y38" s="9">
        <f t="shared" si="3"/>
        <v>-18.939220409462017</v>
      </c>
      <c r="Z38" s="9">
        <f>I38-Test!$AI$20</f>
        <v>-37.610147243561627</v>
      </c>
      <c r="AA38" s="9">
        <f t="shared" si="4"/>
        <v>-8.4919447670064141</v>
      </c>
      <c r="AF38" s="11"/>
      <c r="AG38" s="11"/>
      <c r="AH38" s="11"/>
      <c r="AK38" s="27"/>
      <c r="AQ38" s="15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</row>
    <row r="39" spans="1:149">
      <c r="A39" s="6">
        <v>1.5118552851343232</v>
      </c>
      <c r="B39" s="6">
        <v>2.4108506632754048</v>
      </c>
      <c r="C39" s="6">
        <v>6.825289796404725</v>
      </c>
      <c r="D39" s="6">
        <v>0.12782993467101064</v>
      </c>
      <c r="E39" s="6">
        <v>0.30285575602446657</v>
      </c>
      <c r="F39" s="6">
        <v>4.5543834946743322</v>
      </c>
      <c r="G39" s="6">
        <v>16.239792049558382</v>
      </c>
      <c r="H39" s="6">
        <v>13.572827592203032</v>
      </c>
      <c r="I39" s="9">
        <f>SUMPRODUCT(J39:O39,Results!B$12:G$12)+Results!$E$5*H39</f>
        <v>74.51325814257936</v>
      </c>
      <c r="J39" s="9">
        <f>SUMPRODUCT($A39:$F39,Results!$B$15:$G$15)</f>
        <v>13.404869528486735</v>
      </c>
      <c r="K39" s="9">
        <f>SUMPRODUCT($A39:$F39,Results!$B$16:$G$16)</f>
        <v>-13.552915611453432</v>
      </c>
      <c r="L39" s="9">
        <f>SUMPRODUCT($A39:$F39,Results!$B$17:$G$17)</f>
        <v>5.1672704786035428</v>
      </c>
      <c r="M39" s="9">
        <f>SUMPRODUCT($A39:$F39,Results!$B$18:$G$18)</f>
        <v>-10.542353461735628</v>
      </c>
      <c r="N39" s="9">
        <f>SUMPRODUCT($A39:$F39,Results!$B$19:$G$19)</f>
        <v>-19.919825215070674</v>
      </c>
      <c r="O39" s="9">
        <f>SUMPRODUCT($A39:$F39,Results!$B$20:$G$20)</f>
        <v>-4.1492629196910684</v>
      </c>
      <c r="P39" s="9" cm="1">
        <f t="array" ref="P39">SUMPRODUCT(J39:O39,TRANSPOSE(Test!BQ$20:BQ$25))+Test!$AI$20-Test!$BQ$27</f>
        <v>6.8275202983063963</v>
      </c>
      <c r="Q39" s="9" cm="1">
        <f t="array" ref="Q39">SUMPRODUCT(J39:O39,TRANSPOSE(Test!EX$20:EX$25))+Test!$AI$20-Test!$EX$27</f>
        <v>-6.7397677327335472</v>
      </c>
      <c r="R39" s="9">
        <f>I39-Results!$E$5*H39</f>
        <v>-6.9237074106388263</v>
      </c>
      <c r="S39" s="9" cm="1">
        <f t="array" ref="S39">SUMPRODUCT(J39:O39,TRANSPOSE(Test!AW$28:AW$33))+Test!$AI$20-Test!$AH$26</f>
        <v>29.645155416825318</v>
      </c>
      <c r="T39" s="9">
        <f>SUMPRODUCT(J39:O39,Results!K$9:P$9)</f>
        <v>-5.6911739158342423</v>
      </c>
      <c r="U39" s="9">
        <f>SUMPRODUCT(J39:O39,Results!K$9:P$9)+Test!$AI$20-Test!$AH$31</f>
        <v>-7.2734026369073987</v>
      </c>
      <c r="V39" s="9">
        <f t="shared" si="0"/>
        <v>67.685737844272964</v>
      </c>
      <c r="W39" s="9">
        <f t="shared" si="1"/>
        <v>81.253025875312915</v>
      </c>
      <c r="X39" s="9">
        <f t="shared" si="2"/>
        <v>81.436965553218187</v>
      </c>
      <c r="Y39" s="9">
        <f t="shared" si="3"/>
        <v>44.868102725754042</v>
      </c>
      <c r="Z39" s="9">
        <f>I39-Test!$AI$20</f>
        <v>41.771034715489229</v>
      </c>
      <c r="AA39" s="9">
        <f t="shared" si="4"/>
        <v>81.786660779486766</v>
      </c>
      <c r="AF39" s="11"/>
      <c r="AG39" s="11"/>
      <c r="AH39" s="11"/>
      <c r="AK39" s="27"/>
      <c r="AQ39" s="9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</row>
    <row r="40" spans="1:149">
      <c r="A40" s="6">
        <v>2.871278096435069</v>
      </c>
      <c r="B40" s="6">
        <v>-0.47191301860866369</v>
      </c>
      <c r="C40" s="6">
        <v>1.5422213551620674</v>
      </c>
      <c r="D40" s="6">
        <v>5.7087894338712841</v>
      </c>
      <c r="E40" s="6">
        <v>2.8953580109297925</v>
      </c>
      <c r="F40" s="6">
        <v>3.6709836791509431</v>
      </c>
      <c r="G40" s="6">
        <v>0.48347038011215682</v>
      </c>
      <c r="H40" s="6">
        <v>-2.1834940772431937</v>
      </c>
      <c r="I40" s="9">
        <f>SUMPRODUCT(J40:O40,Results!B$12:G$12)+Results!$E$5*H40</f>
        <v>36.227013304253575</v>
      </c>
      <c r="J40" s="9">
        <f>SUMPRODUCT($A40:$F40,Results!$B$15:$G$15)</f>
        <v>22.311806089091057</v>
      </c>
      <c r="K40" s="9">
        <f>SUMPRODUCT($A40:$F40,Results!$B$16:$G$16)</f>
        <v>-8.6435077521817778</v>
      </c>
      <c r="L40" s="9">
        <f>SUMPRODUCT($A40:$F40,Results!$B$17:$G$17)</f>
        <v>11.88427618117192</v>
      </c>
      <c r="M40" s="9">
        <f>SUMPRODUCT($A40:$F40,Results!$B$18:$G$18)</f>
        <v>0.44754483955506696</v>
      </c>
      <c r="N40" s="9">
        <f>SUMPRODUCT($A40:$F40,Results!$B$19:$G$19)</f>
        <v>-15.400992738178877</v>
      </c>
      <c r="O40" s="9">
        <f>SUMPRODUCT($A40:$F40,Results!$B$20:$G$20)</f>
        <v>13.586123071229977</v>
      </c>
      <c r="P40" s="9" cm="1">
        <f t="array" ref="P40">SUMPRODUCT(J40:O40,TRANSPOSE(Test!BQ$20:BQ$25))+Test!$AI$20-Test!$BQ$27</f>
        <v>47.938706515258637</v>
      </c>
      <c r="Q40" s="9" cm="1">
        <f t="array" ref="Q40">SUMPRODUCT(J40:O40,TRANSPOSE(Test!EX$20:EX$25))+Test!$AI$20-Test!$EX$27</f>
        <v>51.216772075859581</v>
      </c>
      <c r="R40" s="9">
        <f>I40-Results!$E$5*H40</f>
        <v>49.327977767712738</v>
      </c>
      <c r="S40" s="9" cm="1">
        <f t="array" ref="S40">SUMPRODUCT(J40:O40,TRANSPOSE(Test!AW$28:AW$33))+Test!$AI$20-Test!$AH$26</f>
        <v>37.463961495086593</v>
      </c>
      <c r="T40" s="9">
        <f>SUMPRODUCT(J40:O40,Results!K$9:P$9)</f>
        <v>51.368561041254132</v>
      </c>
      <c r="U40" s="9">
        <f>SUMPRODUCT(J40:O40,Results!K$9:P$9)+Test!$AI$20-Test!$AH$31</f>
        <v>49.786332320180975</v>
      </c>
      <c r="V40" s="9">
        <f t="shared" si="0"/>
        <v>-11.711693211005063</v>
      </c>
      <c r="W40" s="9">
        <f t="shared" si="1"/>
        <v>-14.989758771606006</v>
      </c>
      <c r="X40" s="9">
        <f t="shared" si="2"/>
        <v>-13.100964463459164</v>
      </c>
      <c r="Y40" s="9">
        <f t="shared" si="3"/>
        <v>-1.2369481908330187</v>
      </c>
      <c r="Z40" s="9">
        <f>I40-Test!$AI$20</f>
        <v>3.4847898771634434</v>
      </c>
      <c r="AA40" s="9">
        <f t="shared" si="4"/>
        <v>-13.5593190159274</v>
      </c>
      <c r="AF40" s="11"/>
      <c r="AG40" s="11"/>
      <c r="AH40" s="11"/>
      <c r="AK40" s="27"/>
    </row>
    <row r="41" spans="1:149">
      <c r="A41" s="6">
        <v>-1.554923164593895</v>
      </c>
      <c r="B41" s="6">
        <v>6.8934144408750404</v>
      </c>
      <c r="C41" s="6">
        <v>0.95000151204586436</v>
      </c>
      <c r="D41" s="6">
        <v>6.4522618370354881</v>
      </c>
      <c r="E41" s="6">
        <v>1.9115907982524005</v>
      </c>
      <c r="F41" s="6">
        <v>10.032464475569284</v>
      </c>
      <c r="G41" s="6">
        <v>2.3833231300438875</v>
      </c>
      <c r="H41" s="6">
        <v>-0.28364132731146308</v>
      </c>
      <c r="I41" s="9">
        <f>SUMPRODUCT(J41:O41,Results!B$12:G$12)+Results!$E$5*H41</f>
        <v>-2.4734481291233417</v>
      </c>
      <c r="J41" s="9">
        <f>SUMPRODUCT($A41:$F41,Results!$B$15:$G$15)</f>
        <v>-14.076133026890755</v>
      </c>
      <c r="K41" s="9">
        <f>SUMPRODUCT($A41:$F41,Results!$B$16:$G$16)</f>
        <v>-2.8450965863413149</v>
      </c>
      <c r="L41" s="9">
        <f>SUMPRODUCT($A41:$F41,Results!$B$17:$G$17)</f>
        <v>35.586197619019813</v>
      </c>
      <c r="M41" s="9">
        <f>SUMPRODUCT($A41:$F41,Results!$B$18:$G$18)</f>
        <v>18.067305376615543</v>
      </c>
      <c r="N41" s="9">
        <f>SUMPRODUCT($A41:$F41,Results!$B$19:$G$19)</f>
        <v>-10.913824627711959</v>
      </c>
      <c r="O41" s="9">
        <f>SUMPRODUCT($A41:$F41,Results!$B$20:$G$20)</f>
        <v>6.1721012203098784</v>
      </c>
      <c r="P41" s="9" cm="1">
        <f t="array" ref="P41">SUMPRODUCT(J41:O41,TRANSPOSE(Test!BQ$20:BQ$25))+Test!$AI$20-Test!$BQ$27</f>
        <v>18.570151002354308</v>
      </c>
      <c r="Q41" s="9" cm="1">
        <f t="array" ref="Q41">SUMPRODUCT(J41:O41,TRANSPOSE(Test!EX$20:EX$25))+Test!$AI$20-Test!$EX$27</f>
        <v>2.0690365687366636</v>
      </c>
      <c r="R41" s="9">
        <f>I41-Results!$E$5*H41</f>
        <v>-0.77160016525456321</v>
      </c>
      <c r="S41" s="9" cm="1">
        <f t="array" ref="S41">SUMPRODUCT(J41:O41,TRANSPOSE(Test!AW$28:AW$33))+Test!$AI$20-Test!$AH$26</f>
        <v>10.676843328479173</v>
      </c>
      <c r="T41" s="9">
        <f>SUMPRODUCT(J41:O41,Results!K$9:P$9)</f>
        <v>2.5146045919246856</v>
      </c>
      <c r="U41" s="9">
        <f>SUMPRODUCT(J41:O41,Results!K$9:P$9)+Test!$AI$20-Test!$AH$31</f>
        <v>0.93237587085152995</v>
      </c>
      <c r="V41" s="9">
        <f t="shared" si="0"/>
        <v>-21.043599131477649</v>
      </c>
      <c r="W41" s="9">
        <f t="shared" si="1"/>
        <v>-4.5424846978600053</v>
      </c>
      <c r="X41" s="9">
        <f t="shared" si="2"/>
        <v>-1.7018479638687785</v>
      </c>
      <c r="Y41" s="9">
        <f t="shared" si="3"/>
        <v>-13.150291457602513</v>
      </c>
      <c r="Z41" s="9">
        <f>I41-Test!$AI$20</f>
        <v>-35.215671556213472</v>
      </c>
      <c r="AA41" s="9">
        <f t="shared" si="4"/>
        <v>-3.4058239999748716</v>
      </c>
      <c r="AF41" s="11"/>
      <c r="AG41" s="11"/>
      <c r="AH41" s="11"/>
      <c r="AK41" s="27"/>
      <c r="AX41" s="9"/>
    </row>
    <row r="42" spans="1:149">
      <c r="A42" s="6">
        <v>7.3909480763006865</v>
      </c>
      <c r="B42" s="6">
        <v>12.978049692891297</v>
      </c>
      <c r="C42" s="6">
        <v>16.662908504310408</v>
      </c>
      <c r="D42" s="6">
        <v>2.9128523749185509</v>
      </c>
      <c r="E42" s="6">
        <v>1.3707469070704876</v>
      </c>
      <c r="F42" s="6">
        <v>0.49472752535154413</v>
      </c>
      <c r="G42" s="6">
        <v>6.3502099153361717</v>
      </c>
      <c r="H42" s="6">
        <v>3.6832454579808211</v>
      </c>
      <c r="I42" s="9">
        <f>SUMPRODUCT(J42:O42,Results!B$12:G$12)+Results!$E$5*H42</f>
        <v>40.151335858900268</v>
      </c>
      <c r="J42" s="9">
        <f>SUMPRODUCT($A42:$F42,Results!$B$15:$G$15)</f>
        <v>28.659553153027147</v>
      </c>
      <c r="K42" s="9">
        <f>SUMPRODUCT($A42:$F42,Results!$B$16:$G$16)</f>
        <v>-54.874853957696303</v>
      </c>
      <c r="L42" s="9">
        <f>SUMPRODUCT($A42:$F42,Results!$B$17:$G$17)</f>
        <v>2.5112740844654624</v>
      </c>
      <c r="M42" s="9">
        <f>SUMPRODUCT($A42:$F42,Results!$B$18:$G$18)</f>
        <v>-25.849771681905683</v>
      </c>
      <c r="N42" s="9">
        <f>SUMPRODUCT($A42:$F42,Results!$B$19:$G$19)</f>
        <v>-50.137334498458607</v>
      </c>
      <c r="O42" s="9">
        <f>SUMPRODUCT($A42:$F42,Results!$B$20:$G$20)</f>
        <v>33.450304227464628</v>
      </c>
      <c r="P42" s="9" cm="1">
        <f t="array" ref="P42">SUMPRODUCT(J42:O42,TRANSPOSE(Test!BQ$20:BQ$25))+Test!$AI$20-Test!$BQ$27</f>
        <v>30.016554192859253</v>
      </c>
      <c r="Q42" s="9" cm="1">
        <f t="array" ref="Q42">SUMPRODUCT(J42:O42,TRANSPOSE(Test!EX$20:EX$25))+Test!$AI$20-Test!$EX$27</f>
        <v>12.848760676722186</v>
      </c>
      <c r="R42" s="9">
        <f>I42-Results!$E$5*H42</f>
        <v>18.05186311101534</v>
      </c>
      <c r="S42" s="9" cm="1">
        <f t="array" ref="S42">SUMPRODUCT(J42:O42,TRANSPOSE(Test!AW$28:AW$33))+Test!$AI$20-Test!$AH$26</f>
        <v>86.497751898667772</v>
      </c>
      <c r="T42" s="9">
        <f>SUMPRODUCT(J42:O42,Results!K$9:P$9)</f>
        <v>18.806249424888819</v>
      </c>
      <c r="U42" s="9">
        <f>SUMPRODUCT(J42:O42,Results!K$9:P$9)+Test!$AI$20-Test!$AH$31</f>
        <v>17.224020703815661</v>
      </c>
      <c r="V42" s="9">
        <f t="shared" si="0"/>
        <v>10.134781666041015</v>
      </c>
      <c r="W42" s="9">
        <f t="shared" si="1"/>
        <v>27.302575182178082</v>
      </c>
      <c r="X42" s="9">
        <f t="shared" si="2"/>
        <v>22.099472747884928</v>
      </c>
      <c r="Y42" s="9">
        <f t="shared" si="3"/>
        <v>-46.346416039767504</v>
      </c>
      <c r="Z42" s="9">
        <f>I42-Test!$AI$20</f>
        <v>7.4091124318101365</v>
      </c>
      <c r="AA42" s="9">
        <f t="shared" si="4"/>
        <v>22.927315155084607</v>
      </c>
      <c r="AF42" s="11"/>
      <c r="AG42" s="11"/>
      <c r="AH42" s="11"/>
    </row>
    <row r="43" spans="1:149">
      <c r="A43" s="6">
        <v>-7.6086641978954747E-2</v>
      </c>
      <c r="B43" s="6">
        <v>2.2259482059068509</v>
      </c>
      <c r="C43" s="6">
        <v>1.1157909034319571</v>
      </c>
      <c r="D43" s="6">
        <v>3.1558713450850169</v>
      </c>
      <c r="E43" s="6">
        <v>3.065657429978895</v>
      </c>
      <c r="F43" s="6">
        <v>1.467886588864427</v>
      </c>
      <c r="G43" s="6">
        <v>0.71888818102445828</v>
      </c>
      <c r="H43" s="6">
        <v>-1.9480762763308923</v>
      </c>
      <c r="I43" s="9">
        <f>SUMPRODUCT(J43:O43,Results!B$12:G$12)+Results!$E$5*H43</f>
        <v>25.639937383757555</v>
      </c>
      <c r="J43" s="9">
        <f>SUMPRODUCT($A43:$F43,Results!$B$15:$G$15)</f>
        <v>6.7901997214760552</v>
      </c>
      <c r="K43" s="9">
        <f>SUMPRODUCT($A43:$F43,Results!$B$16:$G$16)</f>
        <v>-2.0346938840765212</v>
      </c>
      <c r="L43" s="9">
        <f>SUMPRODUCT($A43:$F43,Results!$B$17:$G$17)</f>
        <v>16.347677586240795</v>
      </c>
      <c r="M43" s="9">
        <f>SUMPRODUCT($A43:$F43,Results!$B$18:$G$18)</f>
        <v>0.55048644648878509</v>
      </c>
      <c r="N43" s="9">
        <f>SUMPRODUCT($A43:$F43,Results!$B$19:$G$19)</f>
        <v>-12.907611105004511</v>
      </c>
      <c r="O43" s="9">
        <f>SUMPRODUCT($A43:$F43,Results!$B$20:$G$20)</f>
        <v>7.8840331624116331</v>
      </c>
      <c r="P43" s="9" cm="1">
        <f t="array" ref="P43">SUMPRODUCT(J43:O43,TRANSPOSE(Test!BQ$20:BQ$25))+Test!$AI$20-Test!$BQ$27</f>
        <v>32.884557151212086</v>
      </c>
      <c r="Q43" s="9" cm="1">
        <f t="array" ref="Q43">SUMPRODUCT(J43:O43,TRANSPOSE(Test!EX$20:EX$25))+Test!$AI$20-Test!$EX$27</f>
        <v>37.405618649491657</v>
      </c>
      <c r="R43" s="9">
        <f>I43-Results!$E$5*H43</f>
        <v>37.328395041742908</v>
      </c>
      <c r="S43" s="9" cm="1">
        <f t="array" ref="S43">SUMPRODUCT(J43:O43,TRANSPOSE(Test!AW$28:AW$33))+Test!$AI$20-Test!$AH$26</f>
        <v>25.376280923920419</v>
      </c>
      <c r="T43" s="9">
        <f>SUMPRODUCT(J43:O43,Results!K$9:P$9)</f>
        <v>38.885845082889446</v>
      </c>
      <c r="U43" s="9">
        <f>SUMPRODUCT(J43:O43,Results!K$9:P$9)+Test!$AI$20-Test!$AH$31</f>
        <v>37.303616361816296</v>
      </c>
      <c r="V43" s="9">
        <f t="shared" si="0"/>
        <v>-7.2446197674545303</v>
      </c>
      <c r="W43" s="9">
        <f t="shared" si="1"/>
        <v>-11.765681265734102</v>
      </c>
      <c r="X43" s="9">
        <f t="shared" si="2"/>
        <v>-11.688457657985353</v>
      </c>
      <c r="Y43" s="9">
        <f t="shared" si="3"/>
        <v>0.26365645983713648</v>
      </c>
      <c r="Z43" s="9">
        <f>I43-Test!$AI$20</f>
        <v>-7.1022860433325761</v>
      </c>
      <c r="AA43" s="9">
        <f t="shared" si="4"/>
        <v>-11.663678978058741</v>
      </c>
      <c r="AF43" s="11"/>
      <c r="AG43" s="11"/>
      <c r="AH43" s="11"/>
    </row>
    <row r="44" spans="1:149">
      <c r="A44" s="6">
        <v>-9.4614629347824331E-2</v>
      </c>
      <c r="B44" s="6">
        <v>3.8185986461224628</v>
      </c>
      <c r="C44" s="6">
        <v>1.6932460678269139</v>
      </c>
      <c r="D44" s="6">
        <v>1.924385177963376</v>
      </c>
      <c r="E44" s="6">
        <v>2.0711096698722087</v>
      </c>
      <c r="F44" s="6">
        <v>0.21301405543267188</v>
      </c>
      <c r="G44" s="6">
        <v>1.9575084173264308</v>
      </c>
      <c r="H44" s="6">
        <v>-0.70945604002891982</v>
      </c>
      <c r="I44" s="9">
        <f>SUMPRODUCT(J44:O44,Results!B$12:G$12)+Results!$E$5*H44</f>
        <v>17.800266760660577</v>
      </c>
      <c r="J44" s="9">
        <f>SUMPRODUCT($A44:$F44,Results!$B$15:$G$15)</f>
        <v>0.75155460191347567</v>
      </c>
      <c r="K44" s="9">
        <f>SUMPRODUCT($A44:$F44,Results!$B$16:$G$16)</f>
        <v>-5.0316174347022242</v>
      </c>
      <c r="L44" s="9">
        <f>SUMPRODUCT($A44:$F44,Results!$B$17:$G$17)</f>
        <v>12.231027078648683</v>
      </c>
      <c r="M44" s="9">
        <f>SUMPRODUCT($A44:$F44,Results!$B$18:$G$18)</f>
        <v>-0.20949809262811001</v>
      </c>
      <c r="N44" s="9">
        <f>SUMPRODUCT($A44:$F44,Results!$B$19:$G$19)</f>
        <v>-10.845914772400654</v>
      </c>
      <c r="O44" s="9">
        <f>SUMPRODUCT($A44:$F44,Results!$B$20:$G$20)</f>
        <v>8.9365186958496885</v>
      </c>
      <c r="P44" s="9" cm="1">
        <f t="array" ref="P44">SUMPRODUCT(J44:O44,TRANSPOSE(Test!BQ$20:BQ$25))+Test!$AI$20-Test!$BQ$27</f>
        <v>17.969321414558493</v>
      </c>
      <c r="Q44" s="9" cm="1">
        <f t="array" ref="Q44">SUMPRODUCT(J44:O44,TRANSPOSE(Test!EX$20:EX$25))+Test!$AI$20-Test!$EX$27</f>
        <v>20.849267104471409</v>
      </c>
      <c r="R44" s="9">
        <f>I44-Results!$E$5*H44</f>
        <v>22.057003000834094</v>
      </c>
      <c r="S44" s="9" cm="1">
        <f t="array" ref="S44">SUMPRODUCT(J44:O44,TRANSPOSE(Test!AW$28:AW$33))+Test!$AI$20-Test!$AH$26</f>
        <v>17.291529321639359</v>
      </c>
      <c r="T44" s="9">
        <f>SUMPRODUCT(J44:O44,Results!K$9:P$9)</f>
        <v>22.937120423183817</v>
      </c>
      <c r="U44" s="9">
        <f>SUMPRODUCT(J44:O44,Results!K$9:P$9)+Test!$AI$20-Test!$AH$31</f>
        <v>21.354891702110663</v>
      </c>
      <c r="V44" s="9">
        <f t="shared" si="0"/>
        <v>-0.1690546538979163</v>
      </c>
      <c r="W44" s="9">
        <f t="shared" si="1"/>
        <v>-3.0490003438108317</v>
      </c>
      <c r="X44" s="9">
        <f t="shared" si="2"/>
        <v>-4.2567362401735167</v>
      </c>
      <c r="Y44" s="9">
        <f t="shared" si="3"/>
        <v>0.5087374390212176</v>
      </c>
      <c r="Z44" s="9">
        <f>I44-Test!$AI$20</f>
        <v>-14.941956666429554</v>
      </c>
      <c r="AA44" s="9">
        <f t="shared" si="4"/>
        <v>-3.5546249414500863</v>
      </c>
      <c r="AF44" s="11"/>
      <c r="AG44" s="11"/>
      <c r="AH44" s="11"/>
    </row>
    <row r="45" spans="1:149">
      <c r="A45" s="6">
        <v>2.6198962942015629</v>
      </c>
      <c r="B45" s="6">
        <v>1.6042778314320048</v>
      </c>
      <c r="C45" s="6">
        <v>-0.57409437011839159</v>
      </c>
      <c r="D45" s="6">
        <v>-1.4647272236273365</v>
      </c>
      <c r="E45" s="6">
        <v>3.3693374004703456</v>
      </c>
      <c r="F45" s="6">
        <v>3.3263394999695644</v>
      </c>
      <c r="G45" s="6">
        <v>8.9236660354394406</v>
      </c>
      <c r="H45" s="6">
        <v>6.2567015780840904</v>
      </c>
      <c r="I45" s="9">
        <f>SUMPRODUCT(J45:O45,Results!B$12:G$12)+Results!$E$5*H45</f>
        <v>70.923724673829724</v>
      </c>
      <c r="J45" s="9">
        <f>SUMPRODUCT($A45:$F45,Results!$B$15:$G$15)</f>
        <v>18.472003730770311</v>
      </c>
      <c r="K45" s="9">
        <f>SUMPRODUCT($A45:$F45,Results!$B$16:$G$16)</f>
        <v>-6.1239356068992095</v>
      </c>
      <c r="L45" s="9">
        <f>SUMPRODUCT($A45:$F45,Results!$B$17:$G$17)</f>
        <v>10.293939039960723</v>
      </c>
      <c r="M45" s="9">
        <f>SUMPRODUCT($A45:$F45,Results!$B$18:$G$18)</f>
        <v>-0.79418408900923509</v>
      </c>
      <c r="N45" s="9">
        <f>SUMPRODUCT($A45:$F45,Results!$B$19:$G$19)</f>
        <v>-2.333112543013026</v>
      </c>
      <c r="O45" s="9">
        <f>SUMPRODUCT($A45:$F45,Results!$B$20:$G$20)</f>
        <v>4.4419953676453297</v>
      </c>
      <c r="P45" s="9" cm="1">
        <f t="array" ref="P45">SUMPRODUCT(J45:O45,TRANSPOSE(Test!BQ$20:BQ$25))+Test!$AI$20-Test!$BQ$27</f>
        <v>32.797203522116455</v>
      </c>
      <c r="Q45" s="9" cm="1">
        <f t="array" ref="Q45">SUMPRODUCT(J45:O45,TRANSPOSE(Test!EX$20:EX$25))+Test!$AI$20-Test!$EX$27</f>
        <v>33.820687434934996</v>
      </c>
      <c r="R45" s="9">
        <f>I45-Results!$E$5*H45</f>
        <v>33.383515205325182</v>
      </c>
      <c r="S45" s="9" cm="1">
        <f t="array" ref="S45">SUMPRODUCT(J45:O45,TRANSPOSE(Test!AW$28:AW$33))+Test!$AI$20-Test!$AH$26</f>
        <v>20.728947840786446</v>
      </c>
      <c r="T45" s="9">
        <f>SUMPRODUCT(J45:O45,Results!K$9:P$9)</f>
        <v>35.653842350523327</v>
      </c>
      <c r="U45" s="9">
        <f>SUMPRODUCT(J45:O45,Results!K$9:P$9)+Test!$AI$20-Test!$AH$31</f>
        <v>34.071613629450169</v>
      </c>
      <c r="V45" s="9">
        <f t="shared" si="0"/>
        <v>38.12652115171327</v>
      </c>
      <c r="W45" s="9">
        <f t="shared" si="1"/>
        <v>37.103037238894728</v>
      </c>
      <c r="X45" s="9">
        <f t="shared" si="2"/>
        <v>37.540209468504543</v>
      </c>
      <c r="Y45" s="9">
        <f t="shared" si="3"/>
        <v>50.194776833043278</v>
      </c>
      <c r="Z45" s="9">
        <f>I45-Test!$AI$20</f>
        <v>38.181501246739593</v>
      </c>
      <c r="AA45" s="9">
        <f t="shared" si="4"/>
        <v>36.852111044379555</v>
      </c>
      <c r="AF45" s="11"/>
      <c r="AG45" s="11"/>
      <c r="AH45" s="11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</row>
    <row r="46" spans="1:149">
      <c r="A46" s="6">
        <v>0.46320700477137272</v>
      </c>
      <c r="B46" s="6">
        <v>4.5373931902107989</v>
      </c>
      <c r="C46" s="6">
        <v>1.1937137079473246</v>
      </c>
      <c r="D46" s="6">
        <v>4.5009148831291981</v>
      </c>
      <c r="E46" s="6">
        <v>0.99762106301873854</v>
      </c>
      <c r="F46" s="6">
        <v>4.8644524535439757</v>
      </c>
      <c r="G46" s="6">
        <v>0.74008481998936004</v>
      </c>
      <c r="H46" s="6">
        <v>-1.9268796373659907</v>
      </c>
      <c r="I46" s="9">
        <f>SUMPRODUCT(J46:O46,Results!B$12:G$12)+Results!$E$5*H46</f>
        <v>-6.7010662049445635</v>
      </c>
      <c r="J46" s="9">
        <f>SUMPRODUCT($A46:$F46,Results!$B$15:$G$15)</f>
        <v>-4.5140073252874826</v>
      </c>
      <c r="K46" s="9">
        <f>SUMPRODUCT($A46:$F46,Results!$B$16:$G$16)</f>
        <v>-7.5528321992325251</v>
      </c>
      <c r="L46" s="9">
        <f>SUMPRODUCT($A46:$F46,Results!$B$17:$G$17)</f>
        <v>17.289064015651451</v>
      </c>
      <c r="M46" s="9">
        <f>SUMPRODUCT($A46:$F46,Results!$B$18:$G$18)</f>
        <v>9.2969279651510384</v>
      </c>
      <c r="N46" s="9">
        <f>SUMPRODUCT($A46:$F46,Results!$B$19:$G$19)</f>
        <v>-8.1042624340515825</v>
      </c>
      <c r="O46" s="9">
        <f>SUMPRODUCT($A46:$F46,Results!$B$20:$G$20)</f>
        <v>10.75933093059804</v>
      </c>
      <c r="P46" s="9" cm="1">
        <f t="array" ref="P46">SUMPRODUCT(J46:O46,TRANSPOSE(Test!BQ$20:BQ$25))+Test!$AI$20-Test!$BQ$27</f>
        <v>12.662224975479809</v>
      </c>
      <c r="Q46" s="9" cm="1">
        <f t="array" ref="Q46">SUMPRODUCT(J46:O46,TRANSPOSE(Test!EX$20:EX$25))+Test!$AI$20-Test!$EX$27</f>
        <v>5.6758120185893688</v>
      </c>
      <c r="R46" s="9">
        <f>I46-Results!$E$5*H46</f>
        <v>4.8602116192513805</v>
      </c>
      <c r="S46" s="9" cm="1">
        <f t="array" ref="S46">SUMPRODUCT(J46:O46,TRANSPOSE(Test!AW$28:AW$33))+Test!$AI$20-Test!$AH$26</f>
        <v>9.5236598930865881</v>
      </c>
      <c r="T46" s="9">
        <f>SUMPRODUCT(J46:O46,Results!K$9:P$9)</f>
        <v>6.5053260425672264</v>
      </c>
      <c r="U46" s="9">
        <f>SUMPRODUCT(J46:O46,Results!K$9:P$9)+Test!$AI$20-Test!$AH$31</f>
        <v>4.923097321494069</v>
      </c>
      <c r="V46" s="9">
        <f t="shared" si="0"/>
        <v>-19.363291180424373</v>
      </c>
      <c r="W46" s="9">
        <f t="shared" si="1"/>
        <v>-12.376878223533932</v>
      </c>
      <c r="X46" s="9">
        <f t="shared" si="2"/>
        <v>-11.561277824195944</v>
      </c>
      <c r="Y46" s="9">
        <f t="shared" si="3"/>
        <v>-16.224726098031152</v>
      </c>
      <c r="Z46" s="9">
        <f>I46-Test!$AI$20</f>
        <v>-39.443289632034691</v>
      </c>
      <c r="AA46" s="9">
        <f t="shared" si="4"/>
        <v>-11.624163526438632</v>
      </c>
      <c r="AF46" s="11"/>
      <c r="AG46" s="11"/>
      <c r="AH46" s="11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</row>
    <row r="47" spans="1:149">
      <c r="A47" s="6">
        <v>0.58559999340200597</v>
      </c>
      <c r="B47" s="6">
        <v>1.1154139565726739</v>
      </c>
      <c r="C47" s="6">
        <v>1.1526042002088539</v>
      </c>
      <c r="D47" s="6">
        <v>2.8863299229970116</v>
      </c>
      <c r="E47" s="6">
        <v>-5.6812204888252421E-2</v>
      </c>
      <c r="F47" s="6">
        <v>-1.8839367397793463</v>
      </c>
      <c r="G47" s="6">
        <v>5.774778828466995</v>
      </c>
      <c r="H47" s="6">
        <v>3.1078143711116444</v>
      </c>
      <c r="I47" s="9">
        <f>SUMPRODUCT(J47:O47,Results!B$12:G$12)+Results!$E$5*H47</f>
        <v>28.953298380789775</v>
      </c>
      <c r="J47" s="9">
        <f>SUMPRODUCT($A47:$F47,Results!$B$15:$G$15)</f>
        <v>-0.53465168271062624</v>
      </c>
      <c r="K47" s="9">
        <f>SUMPRODUCT($A47:$F47,Results!$B$16:$G$16)</f>
        <v>-5.3793362745270183</v>
      </c>
      <c r="L47" s="9">
        <f>SUMPRODUCT($A47:$F47,Results!$B$17:$G$17)</f>
        <v>-0.61362303711878807</v>
      </c>
      <c r="M47" s="9">
        <f>SUMPRODUCT($A47:$F47,Results!$B$18:$G$18)</f>
        <v>-6.694014127159198E-2</v>
      </c>
      <c r="N47" s="9">
        <f>SUMPRODUCT($A47:$F47,Results!$B$19:$G$19)</f>
        <v>-5.9466117742375548</v>
      </c>
      <c r="O47" s="9">
        <f>SUMPRODUCT($A47:$F47,Results!$B$20:$G$20)</f>
        <v>11.05657528146479</v>
      </c>
      <c r="P47" s="9" cm="1">
        <f t="array" ref="P47">SUMPRODUCT(J47:O47,TRANSPOSE(Test!BQ$20:BQ$25))+Test!$AI$20-Test!$BQ$27</f>
        <v>2.5181014801498094</v>
      </c>
      <c r="Q47" s="9" cm="1">
        <f t="array" ref="Q47">SUMPRODUCT(J47:O47,TRANSPOSE(Test!EX$20:EX$25))+Test!$AI$20-Test!$EX$27</f>
        <v>8.8942069360603355</v>
      </c>
      <c r="R47" s="9">
        <f>I47-Results!$E$5*H47</f>
        <v>10.306412154119908</v>
      </c>
      <c r="S47" s="9" cm="1">
        <f t="array" ref="S47">SUMPRODUCT(J47:O47,TRANSPOSE(Test!AW$28:AW$33))+Test!$AI$20-Test!$AH$26</f>
        <v>3.8863035272702575</v>
      </c>
      <c r="T47" s="9">
        <f>SUMPRODUCT(J47:O47,Results!K$9:P$9)</f>
        <v>9.7947690271194148</v>
      </c>
      <c r="U47" s="9">
        <f>SUMPRODUCT(J47:O47,Results!K$9:P$9)+Test!$AI$20-Test!$AH$31</f>
        <v>8.2125403060462574</v>
      </c>
      <c r="V47" s="9">
        <f t="shared" si="0"/>
        <v>26.435196900639966</v>
      </c>
      <c r="W47" s="9">
        <f t="shared" si="1"/>
        <v>20.05909144472944</v>
      </c>
      <c r="X47" s="9">
        <f t="shared" si="2"/>
        <v>18.646886226669867</v>
      </c>
      <c r="Y47" s="9">
        <f t="shared" si="3"/>
        <v>25.066994853519518</v>
      </c>
      <c r="Z47" s="9">
        <f>I47-Test!$AI$20</f>
        <v>-3.7889250463003563</v>
      </c>
      <c r="AA47" s="9">
        <f t="shared" si="4"/>
        <v>20.740758074743518</v>
      </c>
      <c r="AF47" s="11"/>
      <c r="AG47" s="11"/>
      <c r="AH47" s="11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</row>
    <row r="48" spans="1:149">
      <c r="A48" s="6">
        <v>1.1247823703637356</v>
      </c>
      <c r="B48" s="6">
        <v>0.29998496190057156</v>
      </c>
      <c r="C48" s="6">
        <v>1.2326879010135778</v>
      </c>
      <c r="D48" s="6">
        <v>2.7884221174125621</v>
      </c>
      <c r="E48" s="6">
        <v>-1.5500450267864976</v>
      </c>
      <c r="F48" s="6">
        <v>4.50705616298825</v>
      </c>
      <c r="G48" s="6">
        <v>6.1496936866496306</v>
      </c>
      <c r="H48" s="6">
        <v>3.48272922929428</v>
      </c>
      <c r="I48" s="9">
        <f>SUMPRODUCT(J48:O48,Results!B$12:G$12)+Results!$E$5*H48</f>
        <v>1.080647596914396</v>
      </c>
      <c r="J48" s="9">
        <f>SUMPRODUCT($A48:$F48,Results!$B$15:$G$15)</f>
        <v>-1.2616579742340124</v>
      </c>
      <c r="K48" s="9">
        <f>SUMPRODUCT($A48:$F48,Results!$B$16:$G$16)</f>
        <v>-5.9507694989731936</v>
      </c>
      <c r="L48" s="9">
        <f>SUMPRODUCT($A48:$F48,Results!$B$17:$G$17)</f>
        <v>1.5163881097299505</v>
      </c>
      <c r="M48" s="9">
        <f>SUMPRODUCT($A48:$F48,Results!$B$18:$G$18)</f>
        <v>5.5136393660365011</v>
      </c>
      <c r="N48" s="9">
        <f>SUMPRODUCT($A48:$F48,Results!$B$19:$G$19)</f>
        <v>-1.623185959625985</v>
      </c>
      <c r="O48" s="9">
        <f>SUMPRODUCT($A48:$F48,Results!$B$20:$G$20)</f>
        <v>1.5462113291722774</v>
      </c>
      <c r="P48" s="9" cm="1">
        <f t="array" ref="P48">SUMPRODUCT(J48:O48,TRANSPOSE(Test!BQ$20:BQ$25))+Test!$AI$20-Test!$BQ$27</f>
        <v>-9.6589251625777983</v>
      </c>
      <c r="Q48" s="9" cm="1">
        <f t="array" ref="Q48">SUMPRODUCT(J48:O48,TRANSPOSE(Test!EX$20:EX$25))+Test!$AI$20-Test!$EX$27</f>
        <v>-18.445871020505514</v>
      </c>
      <c r="R48" s="9">
        <f>I48-Results!$E$5*H48</f>
        <v>-19.815727778851283</v>
      </c>
      <c r="S48" s="9" cm="1">
        <f t="array" ref="S48">SUMPRODUCT(J48:O48,TRANSPOSE(Test!AW$28:AW$33))+Test!$AI$20-Test!$AH$26</f>
        <v>-5.8894274172362735</v>
      </c>
      <c r="T48" s="9">
        <f>SUMPRODUCT(J48:O48,Results!K$9:P$9)</f>
        <v>-19.297685116001833</v>
      </c>
      <c r="U48" s="9">
        <f>SUMPRODUCT(J48:O48,Results!K$9:P$9)+Test!$AI$20-Test!$AH$31</f>
        <v>-20.879913837074991</v>
      </c>
      <c r="V48" s="9">
        <f t="shared" si="0"/>
        <v>10.739572759492194</v>
      </c>
      <c r="W48" s="9">
        <f t="shared" si="1"/>
        <v>19.52651861741991</v>
      </c>
      <c r="X48" s="9">
        <f t="shared" si="2"/>
        <v>20.896375375765679</v>
      </c>
      <c r="Y48" s="9">
        <f t="shared" si="3"/>
        <v>6.9700750141506695</v>
      </c>
      <c r="Z48" s="9">
        <f>I48-Test!$AI$20</f>
        <v>-31.661575830175735</v>
      </c>
      <c r="AA48" s="9">
        <f t="shared" si="4"/>
        <v>21.960561433989387</v>
      </c>
      <c r="AF48" s="11"/>
      <c r="AG48" s="11"/>
      <c r="AH48" s="11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</row>
    <row r="49" spans="1:149">
      <c r="A49" s="6">
        <v>16.535054576324047</v>
      </c>
      <c r="B49" s="6">
        <v>8.4170256858757071</v>
      </c>
      <c r="C49" s="6">
        <v>6.9396650835268732</v>
      </c>
      <c r="D49" s="6">
        <v>0.80458582111556787</v>
      </c>
      <c r="E49" s="6">
        <v>2.5715465402353264</v>
      </c>
      <c r="F49" s="6">
        <v>0.73639517322140424</v>
      </c>
      <c r="G49" s="6">
        <v>9.4184240670162112</v>
      </c>
      <c r="H49" s="6">
        <v>6.751459609660861</v>
      </c>
      <c r="I49" s="9">
        <f>SUMPRODUCT(J49:O49,Results!B$12:G$12)+Results!$E$5*H49</f>
        <v>99.554521560201792</v>
      </c>
      <c r="J49" s="9">
        <f>SUMPRODUCT($A49:$F49,Results!$B$15:$G$15)</f>
        <v>59.578757226704461</v>
      </c>
      <c r="K49" s="9">
        <f>SUMPRODUCT($A49:$F49,Results!$B$16:$G$16)</f>
        <v>-66.000294384445766</v>
      </c>
      <c r="L49" s="9">
        <f>SUMPRODUCT($A49:$F49,Results!$B$17:$G$17)</f>
        <v>-16.320506339317316</v>
      </c>
      <c r="M49" s="9">
        <f>SUMPRODUCT($A49:$F49,Results!$B$18:$G$18)</f>
        <v>-14.247736887791822</v>
      </c>
      <c r="N49" s="9">
        <f>SUMPRODUCT($A49:$F49,Results!$B$19:$G$19)</f>
        <v>-17.316058513135502</v>
      </c>
      <c r="O49" s="9">
        <f>SUMPRODUCT($A49:$F49,Results!$B$20:$G$20)</f>
        <v>57.850320680119324</v>
      </c>
      <c r="P49" s="9" cm="1">
        <f t="array" ref="P49">SUMPRODUCT(J49:O49,TRANSPOSE(Test!BQ$20:BQ$25))+Test!$AI$20-Test!$BQ$27</f>
        <v>58.313466222742939</v>
      </c>
      <c r="Q49" s="9" cm="1">
        <f t="array" ref="Q49">SUMPRODUCT(J49:O49,TRANSPOSE(Test!EX$20:EX$25))+Test!$AI$20-Test!$EX$27</f>
        <v>55.221382261550758</v>
      </c>
      <c r="R49" s="9">
        <f>I49-Results!$E$5*H49</f>
        <v>59.045763902236629</v>
      </c>
      <c r="S49" s="9" cm="1">
        <f t="array" ref="S49">SUMPRODUCT(J49:O49,TRANSPOSE(Test!AW$28:AW$33))+Test!$AI$20-Test!$AH$26</f>
        <v>71.802148845653463</v>
      </c>
      <c r="T49" s="9">
        <f>SUMPRODUCT(J49:O49,Results!K$9:P$9)</f>
        <v>60.649433229302318</v>
      </c>
      <c r="U49" s="9">
        <f>SUMPRODUCT(J49:O49,Results!K$9:P$9)+Test!$AI$20-Test!$AH$31</f>
        <v>59.067204508229167</v>
      </c>
      <c r="V49" s="9">
        <f t="shared" si="0"/>
        <v>41.241055337458853</v>
      </c>
      <c r="W49" s="9">
        <f t="shared" si="1"/>
        <v>44.333139298651034</v>
      </c>
      <c r="X49" s="9">
        <f t="shared" si="2"/>
        <v>40.508757657965162</v>
      </c>
      <c r="Y49" s="9">
        <f t="shared" si="3"/>
        <v>27.752372714548329</v>
      </c>
      <c r="Z49" s="9">
        <f>I49-Test!$AI$20</f>
        <v>66.812298133111653</v>
      </c>
      <c r="AA49" s="9">
        <f t="shared" si="4"/>
        <v>40.487317051972624</v>
      </c>
      <c r="AF49" s="11"/>
      <c r="AG49" s="11"/>
      <c r="AH49" s="11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</row>
    <row r="50" spans="1:149">
      <c r="A50" s="6">
        <v>4.3679597521747278</v>
      </c>
      <c r="B50" s="6">
        <v>7.6142540889103785</v>
      </c>
      <c r="C50" s="6">
        <v>1.4981921053643164</v>
      </c>
      <c r="D50" s="6">
        <v>5.3394734926898595</v>
      </c>
      <c r="E50" s="6">
        <v>19.644800414236254</v>
      </c>
      <c r="F50" s="6">
        <v>0.5009067203659161</v>
      </c>
      <c r="G50" s="6">
        <v>9.2972683292831366</v>
      </c>
      <c r="H50" s="6">
        <v>6.6303038719277865</v>
      </c>
      <c r="I50" s="9">
        <f>SUMPRODUCT(J50:O50,Results!B$12:G$12)+Results!$E$5*H50</f>
        <v>287.38638043858032</v>
      </c>
      <c r="J50" s="9">
        <f>SUMPRODUCT($A50:$F50,Results!$B$15:$G$15)</f>
        <v>72.102515189387276</v>
      </c>
      <c r="K50" s="9">
        <f>SUMPRODUCT($A50:$F50,Results!$B$16:$G$16)</f>
        <v>-12.167722361701502</v>
      </c>
      <c r="L50" s="9">
        <f>SUMPRODUCT($A50:$F50,Results!$B$17:$G$17)</f>
        <v>64.387950281421254</v>
      </c>
      <c r="M50" s="9">
        <f>SUMPRODUCT($A50:$F50,Results!$B$18:$G$18)</f>
        <v>-14.687354758904934</v>
      </c>
      <c r="N50" s="9">
        <f>SUMPRODUCT($A50:$F50,Results!$B$19:$G$19)</f>
        <v>-51.359068310654173</v>
      </c>
      <c r="O50" s="9">
        <f>SUMPRODUCT($A50:$F50,Results!$B$20:$G$20)</f>
        <v>40.86881822575026</v>
      </c>
      <c r="P50" s="9" cm="1">
        <f t="array" ref="P50">SUMPRODUCT(J50:O50,TRANSPOSE(Test!BQ$20:BQ$25))+Test!$AI$20-Test!$BQ$27</f>
        <v>212.76743313895247</v>
      </c>
      <c r="Q50" s="9" cm="1">
        <f t="array" ref="Q50">SUMPRODUCT(J50:O50,TRANSPOSE(Test!EX$20:EX$25))+Test!$AI$20-Test!$EX$27</f>
        <v>247.2429081326305</v>
      </c>
      <c r="R50" s="9">
        <f>I50-Results!$E$5*H50</f>
        <v>247.60455720701361</v>
      </c>
      <c r="S50" s="9" cm="1">
        <f t="array" ref="S50">SUMPRODUCT(J50:O50,TRANSPOSE(Test!AW$28:AW$33))+Test!$AI$20-Test!$AH$26</f>
        <v>160.58562264172582</v>
      </c>
      <c r="T50" s="9">
        <f>SUMPRODUCT(J50:O50,Results!K$9:P$9)</f>
        <v>255.56960630488737</v>
      </c>
      <c r="U50" s="9">
        <f>SUMPRODUCT(J50:O50,Results!K$9:P$9)+Test!$AI$20-Test!$AH$31</f>
        <v>253.98737758381424</v>
      </c>
      <c r="V50" s="9">
        <f t="shared" si="0"/>
        <v>74.618947299627848</v>
      </c>
      <c r="W50" s="9">
        <f t="shared" si="1"/>
        <v>40.143472305949814</v>
      </c>
      <c r="X50" s="9">
        <f t="shared" si="2"/>
        <v>39.781823231566705</v>
      </c>
      <c r="Y50" s="9">
        <f t="shared" si="3"/>
        <v>126.8007577968545</v>
      </c>
      <c r="Z50" s="9">
        <f>I50-Test!$AI$20</f>
        <v>254.64415701149019</v>
      </c>
      <c r="AA50" s="9">
        <f t="shared" si="4"/>
        <v>33.399002854766081</v>
      </c>
      <c r="AF50" s="11"/>
      <c r="AG50" s="11"/>
      <c r="AH50" s="11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</row>
    <row r="51" spans="1:149">
      <c r="A51" s="6">
        <v>4.1078871585539103</v>
      </c>
      <c r="B51" s="6">
        <v>0.44444859284043692</v>
      </c>
      <c r="C51" s="6">
        <v>-0.51267673055914631</v>
      </c>
      <c r="D51" s="6">
        <v>-1.2150905906379406</v>
      </c>
      <c r="E51" s="6">
        <v>1.1358213371175685</v>
      </c>
      <c r="F51" s="6">
        <v>4.5587865397301535</v>
      </c>
      <c r="G51" s="6">
        <v>1.2135047080631935</v>
      </c>
      <c r="H51" s="6">
        <v>-1.453459749292157</v>
      </c>
      <c r="I51" s="9">
        <f>SUMPRODUCT(J51:O51,Results!B$12:G$12)+Results!$E$5*H51</f>
        <v>1.421481494209285</v>
      </c>
      <c r="J51" s="9">
        <f>SUMPRODUCT($A51:$F51,Results!$B$15:$G$15)</f>
        <v>17.991483592264053</v>
      </c>
      <c r="K51" s="9">
        <f>SUMPRODUCT($A51:$F51,Results!$B$16:$G$16)</f>
        <v>-10.673760928952518</v>
      </c>
      <c r="L51" s="9">
        <f>SUMPRODUCT($A51:$F51,Results!$B$17:$G$17)</f>
        <v>1.0521666316830416</v>
      </c>
      <c r="M51" s="9">
        <f>SUMPRODUCT($A51:$F51,Results!$B$18:$G$18)</f>
        <v>1.3358216118742727</v>
      </c>
      <c r="N51" s="9">
        <f>SUMPRODUCT($A51:$F51,Results!$B$19:$G$19)</f>
        <v>3.0405610174465805</v>
      </c>
      <c r="O51" s="9">
        <f>SUMPRODUCT($A51:$F51,Results!$B$20:$G$20)</f>
        <v>4.8605421357842831</v>
      </c>
      <c r="P51" s="9" cm="1">
        <f t="array" ref="P51">SUMPRODUCT(J51:O51,TRANSPOSE(Test!BQ$20:BQ$25))+Test!$AI$20-Test!$BQ$27</f>
        <v>15.532325908815501</v>
      </c>
      <c r="Q51" s="9" cm="1">
        <f t="array" ref="Q51">SUMPRODUCT(J51:O51,TRANSPOSE(Test!EX$20:EX$25))+Test!$AI$20-Test!$EX$27</f>
        <v>11.1654848425814</v>
      </c>
      <c r="R51" s="9">
        <f>I51-Results!$E$5*H51</f>
        <v>10.142239989962228</v>
      </c>
      <c r="S51" s="9" cm="1">
        <f t="array" ref="S51">SUMPRODUCT(J51:O51,TRANSPOSE(Test!AW$28:AW$33))+Test!$AI$20-Test!$AH$26</f>
        <v>8.1522066812316538</v>
      </c>
      <c r="T51" s="9">
        <f>SUMPRODUCT(J51:O51,Results!K$9:P$9)</f>
        <v>11.862905685936248</v>
      </c>
      <c r="U51" s="9">
        <f>SUMPRODUCT(J51:O51,Results!K$9:P$9)+Test!$AI$20-Test!$AH$31</f>
        <v>10.28067696486309</v>
      </c>
      <c r="V51" s="9">
        <f t="shared" si="0"/>
        <v>-14.110844414606216</v>
      </c>
      <c r="W51" s="9">
        <f t="shared" si="1"/>
        <v>-9.7440033483721145</v>
      </c>
      <c r="X51" s="9">
        <f t="shared" si="2"/>
        <v>-8.7207584957529427</v>
      </c>
      <c r="Y51" s="9">
        <f t="shared" si="3"/>
        <v>-6.7307251870223688</v>
      </c>
      <c r="Z51" s="9">
        <f>I51-Test!$AI$20</f>
        <v>-31.320741932880846</v>
      </c>
      <c r="AA51" s="9">
        <f t="shared" si="4"/>
        <v>-8.8591954706538054</v>
      </c>
      <c r="AF51" s="11"/>
      <c r="AG51" s="11"/>
      <c r="AH51" s="11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</row>
    <row r="52" spans="1:149">
      <c r="A52" s="6">
        <v>2.3019629580079135</v>
      </c>
      <c r="B52" s="6">
        <v>-2.5549086905255343</v>
      </c>
      <c r="C52" s="6">
        <v>0.2326811215467823</v>
      </c>
      <c r="D52" s="6">
        <v>-0.29164810762607768</v>
      </c>
      <c r="E52" s="6">
        <v>0.67485732556479849</v>
      </c>
      <c r="F52" s="6">
        <v>0.93265605231117121</v>
      </c>
      <c r="G52" s="6">
        <v>2.3073606561941329</v>
      </c>
      <c r="H52" s="6">
        <v>-0.35960380116121771</v>
      </c>
      <c r="I52" s="9">
        <f>SUMPRODUCT(J52:O52,Results!B$12:G$12)+Results!$E$5*H52</f>
        <v>13.96276801402745</v>
      </c>
      <c r="J52" s="9">
        <f>SUMPRODUCT($A52:$F52,Results!$B$15:$G$15)</f>
        <v>17.105375773873146</v>
      </c>
      <c r="K52" s="9">
        <f>SUMPRODUCT($A52:$F52,Results!$B$16:$G$16)</f>
        <v>-3.586346935865091</v>
      </c>
      <c r="L52" s="9">
        <f>SUMPRODUCT($A52:$F52,Results!$B$17:$G$17)</f>
        <v>-4.469264805023947</v>
      </c>
      <c r="M52" s="9">
        <f>SUMPRODUCT($A52:$F52,Results!$B$18:$G$18)</f>
        <v>-4.3608882225481027</v>
      </c>
      <c r="N52" s="9">
        <f>SUMPRODUCT($A52:$F52,Results!$B$19:$G$19)</f>
        <v>-1.5326285488391349</v>
      </c>
      <c r="O52" s="9">
        <f>SUMPRODUCT($A52:$F52,Results!$B$20:$G$20)</f>
        <v>0.44233402368729746</v>
      </c>
      <c r="P52" s="9" cm="1">
        <f t="array" ref="P52">SUMPRODUCT(J52:O52,TRANSPOSE(Test!BQ$20:BQ$25))+Test!$AI$20-Test!$BQ$27</f>
        <v>12.712491337175187</v>
      </c>
      <c r="Q52" s="9" cm="1">
        <f t="array" ref="Q52">SUMPRODUCT(J52:O52,TRANSPOSE(Test!EX$20:EX$25))+Test!$AI$20-Test!$EX$27</f>
        <v>16.580644899543543</v>
      </c>
      <c r="R52" s="9">
        <f>I52-Results!$E$5*H52</f>
        <v>16.120390820994757</v>
      </c>
      <c r="S52" s="9" cm="1">
        <f t="array" ref="S52">SUMPRODUCT(J52:O52,TRANSPOSE(Test!AW$28:AW$33))+Test!$AI$20-Test!$AH$26</f>
        <v>9.0211251408243811</v>
      </c>
      <c r="T52" s="9">
        <f>SUMPRODUCT(J52:O52,Results!K$9:P$9)</f>
        <v>16.630053026576501</v>
      </c>
      <c r="U52" s="9">
        <f>SUMPRODUCT(J52:O52,Results!K$9:P$9)+Test!$AI$20-Test!$AH$31</f>
        <v>15.04782430550334</v>
      </c>
      <c r="V52" s="9">
        <f t="shared" si="0"/>
        <v>1.2502766768522626</v>
      </c>
      <c r="W52" s="9">
        <f t="shared" si="1"/>
        <v>-2.6178768855160932</v>
      </c>
      <c r="X52" s="9">
        <f t="shared" si="2"/>
        <v>-2.1576228069673071</v>
      </c>
      <c r="Y52" s="9">
        <f t="shared" si="3"/>
        <v>4.9416428732030688</v>
      </c>
      <c r="Z52" s="9">
        <f>I52-Test!$AI$20</f>
        <v>-18.779455413062681</v>
      </c>
      <c r="AA52" s="9">
        <f t="shared" si="4"/>
        <v>-1.0850562914758903</v>
      </c>
      <c r="AF52" s="11"/>
      <c r="AG52" s="11"/>
      <c r="AH52" s="11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</row>
    <row r="53" spans="1:149">
      <c r="A53" s="6">
        <v>6.3943834430878992</v>
      </c>
      <c r="B53" s="6">
        <v>1.5252101918422729</v>
      </c>
      <c r="C53" s="6">
        <v>1.7439469985267029</v>
      </c>
      <c r="D53" s="6">
        <v>2.0601339767118954</v>
      </c>
      <c r="E53" s="6">
        <v>0.5025257283233</v>
      </c>
      <c r="F53" s="6">
        <v>17.325345963418748</v>
      </c>
      <c r="G53" s="6">
        <v>8.2110476928685205</v>
      </c>
      <c r="H53" s="6">
        <v>5.5440832355131704</v>
      </c>
      <c r="I53" s="9">
        <f>SUMPRODUCT(J53:O53,Results!B$12:G$12)+Results!$E$5*H53</f>
        <v>18.511016732514982</v>
      </c>
      <c r="J53" s="9">
        <f>SUMPRODUCT($A53:$F53,Results!$B$15:$G$15)</f>
        <v>25.275830669061605</v>
      </c>
      <c r="K53" s="9">
        <f>SUMPRODUCT($A53:$F53,Results!$B$16:$G$16)</f>
        <v>-20.177725796909055</v>
      </c>
      <c r="L53" s="9">
        <f>SUMPRODUCT($A53:$F53,Results!$B$17:$G$17)</f>
        <v>15.393666313488875</v>
      </c>
      <c r="M53" s="9">
        <f>SUMPRODUCT($A53:$F53,Results!$B$18:$G$18)</f>
        <v>10.881681420398145</v>
      </c>
      <c r="N53" s="9">
        <f>SUMPRODUCT($A53:$F53,Results!$B$19:$G$19)</f>
        <v>-2.3360919076536137</v>
      </c>
      <c r="O53" s="9">
        <f>SUMPRODUCT($A53:$F53,Results!$B$20:$G$20)</f>
        <v>-0.11628013116288471</v>
      </c>
      <c r="P53" s="9" cm="1">
        <f t="array" ref="P53">SUMPRODUCT(J53:O53,TRANSPOSE(Test!BQ$20:BQ$25))+Test!$AI$20-Test!$BQ$27</f>
        <v>23.464973811419313</v>
      </c>
      <c r="Q53" s="9" cm="1">
        <f t="array" ref="Q53">SUMPRODUCT(J53:O53,TRANSPOSE(Test!EX$20:EX$25))+Test!$AI$20-Test!$EX$27</f>
        <v>-8.5094891422597669</v>
      </c>
      <c r="R53" s="9">
        <f>I53-Results!$E$5*H53</f>
        <v>-14.753482680564041</v>
      </c>
      <c r="S53" s="9" cm="1">
        <f t="array" ref="S53">SUMPRODUCT(J53:O53,TRANSPOSE(Test!AW$28:AW$33))+Test!$AI$20-Test!$AH$26</f>
        <v>19.663337124169857</v>
      </c>
      <c r="T53" s="9">
        <f>SUMPRODUCT(J53:O53,Results!K$9:P$9)</f>
        <v>-10.049878983623659</v>
      </c>
      <c r="U53" s="9">
        <f>SUMPRODUCT(J53:O53,Results!K$9:P$9)+Test!$AI$20-Test!$AH$31</f>
        <v>-11.632107704696814</v>
      </c>
      <c r="V53" s="9">
        <f t="shared" si="0"/>
        <v>-4.953957078904331</v>
      </c>
      <c r="W53" s="9">
        <f t="shared" si="1"/>
        <v>27.020505874774749</v>
      </c>
      <c r="X53" s="9">
        <f t="shared" si="2"/>
        <v>33.264499413079022</v>
      </c>
      <c r="Y53" s="9">
        <f t="shared" si="3"/>
        <v>-1.1523203916548752</v>
      </c>
      <c r="Z53" s="9">
        <f>I53-Test!$AI$20</f>
        <v>-14.23120669457515</v>
      </c>
      <c r="AA53" s="9">
        <f t="shared" si="4"/>
        <v>30.143124437211796</v>
      </c>
      <c r="AF53" s="11"/>
      <c r="AG53" s="11"/>
      <c r="AH53" s="11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</row>
    <row r="54" spans="1:149">
      <c r="A54" s="6">
        <v>3.5450060988974861</v>
      </c>
      <c r="B54" s="6">
        <v>2.3041634613341655</v>
      </c>
      <c r="C54" s="6">
        <v>0.38077410662972794</v>
      </c>
      <c r="D54" s="6">
        <v>9.519870240391306</v>
      </c>
      <c r="E54" s="6">
        <v>0.94533409962768544</v>
      </c>
      <c r="F54" s="6">
        <v>5.2272899595219915</v>
      </c>
      <c r="G54" s="6">
        <v>0.76790916942373033</v>
      </c>
      <c r="H54" s="6">
        <v>-1.8990552879316203</v>
      </c>
      <c r="I54" s="9">
        <f>SUMPRODUCT(J54:O54,Results!B$12:G$12)+Results!$E$5*H54</f>
        <v>16.73800230529941</v>
      </c>
      <c r="J54" s="9">
        <f>SUMPRODUCT($A54:$F54,Results!$B$15:$G$15)</f>
        <v>7.1222144849845437</v>
      </c>
      <c r="K54" s="9">
        <f>SUMPRODUCT($A54:$F54,Results!$B$16:$G$16)</f>
        <v>-14.687327218621199</v>
      </c>
      <c r="L54" s="9">
        <f>SUMPRODUCT($A54:$F54,Results!$B$17:$G$17)</f>
        <v>13.262493703799969</v>
      </c>
      <c r="M54" s="9">
        <f>SUMPRODUCT($A54:$F54,Results!$B$18:$G$18)</f>
        <v>13.565345552052799</v>
      </c>
      <c r="N54" s="9">
        <f>SUMPRODUCT($A54:$F54,Results!$B$19:$G$19)</f>
        <v>-9.5040322923187297</v>
      </c>
      <c r="O54" s="9">
        <f>SUMPRODUCT($A54:$F54,Results!$B$20:$G$20)</f>
        <v>26.5597646223389</v>
      </c>
      <c r="P54" s="9" cm="1">
        <f t="array" ref="P54">SUMPRODUCT(J54:O54,TRANSPOSE(Test!BQ$20:BQ$25))+Test!$AI$20-Test!$BQ$27</f>
        <v>32.266979509978178</v>
      </c>
      <c r="Q54" s="9" cm="1">
        <f t="array" ref="Q54">SUMPRODUCT(J54:O54,TRANSPOSE(Test!EX$20:EX$25))+Test!$AI$20-Test!$EX$27</f>
        <v>30.248861660025312</v>
      </c>
      <c r="R54" s="9">
        <f>I54-Results!$E$5*H54</f>
        <v>28.132334032889133</v>
      </c>
      <c r="S54" s="9" cm="1">
        <f t="array" ref="S54">SUMPRODUCT(J54:O54,TRANSPOSE(Test!AW$28:AW$33))+Test!$AI$20-Test!$AH$26</f>
        <v>19.434818309320377</v>
      </c>
      <c r="T54" s="9">
        <f>SUMPRODUCT(J54:O54,Results!K$9:P$9)</f>
        <v>29.849897697848562</v>
      </c>
      <c r="U54" s="9">
        <f>SUMPRODUCT(J54:O54,Results!K$9:P$9)+Test!$AI$20-Test!$AH$31</f>
        <v>28.267668976775404</v>
      </c>
      <c r="V54" s="9">
        <f t="shared" si="0"/>
        <v>-15.528977204678768</v>
      </c>
      <c r="W54" s="9">
        <f t="shared" si="1"/>
        <v>-13.510859354725902</v>
      </c>
      <c r="X54" s="9">
        <f t="shared" si="2"/>
        <v>-11.394331727589723</v>
      </c>
      <c r="Y54" s="9">
        <f t="shared" si="3"/>
        <v>-2.6968160040209668</v>
      </c>
      <c r="Z54" s="9">
        <f>I54-Test!$AI$20</f>
        <v>-16.004221121790721</v>
      </c>
      <c r="AA54" s="9">
        <f t="shared" si="4"/>
        <v>-11.529666671475994</v>
      </c>
      <c r="AF54" s="11"/>
      <c r="AG54" s="11"/>
      <c r="AH54" s="11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</row>
    <row r="55" spans="1:149">
      <c r="A55" s="6">
        <v>3.7492745318757303</v>
      </c>
      <c r="B55" s="6">
        <v>0.2357590679479786</v>
      </c>
      <c r="C55" s="6">
        <v>3.2058638158714645</v>
      </c>
      <c r="D55" s="6">
        <v>5.312514519996494</v>
      </c>
      <c r="E55" s="6">
        <v>-0.11499043178288414</v>
      </c>
      <c r="F55" s="6">
        <v>10.70940526771887</v>
      </c>
      <c r="G55" s="6">
        <v>0.49997102515960545</v>
      </c>
      <c r="H55" s="6">
        <v>-2.1669934321957451</v>
      </c>
      <c r="I55" s="9">
        <f>SUMPRODUCT(J55:O55,Results!B$12:G$12)+Results!$E$5*H55</f>
        <v>-16.371499345067257</v>
      </c>
      <c r="J55" s="9">
        <f>SUMPRODUCT($A55:$F55,Results!$B$15:$G$15)</f>
        <v>16.529181139425937</v>
      </c>
      <c r="K55" s="9">
        <f>SUMPRODUCT($A55:$F55,Results!$B$16:$G$16)</f>
        <v>-14.492979216968754</v>
      </c>
      <c r="L55" s="9">
        <f>SUMPRODUCT($A55:$F55,Results!$B$17:$G$17)</f>
        <v>10.630874944476254</v>
      </c>
      <c r="M55" s="9">
        <f>SUMPRODUCT($A55:$F55,Results!$B$18:$G$18)</f>
        <v>5.8652790402756461</v>
      </c>
      <c r="N55" s="9">
        <f>SUMPRODUCT($A55:$F55,Results!$B$19:$G$19)</f>
        <v>-11.407412030487238</v>
      </c>
      <c r="O55" s="9">
        <f>SUMPRODUCT($A55:$F55,Results!$B$20:$G$20)</f>
        <v>4.1552863385199341</v>
      </c>
      <c r="P55" s="9" cm="1">
        <f t="array" ref="P55">SUMPRODUCT(J55:O55,TRANSPOSE(Test!BQ$20:BQ$25))+Test!$AI$20-Test!$BQ$27</f>
        <v>19.422866150628415</v>
      </c>
      <c r="Q55" s="9" cm="1">
        <f t="array" ref="Q55">SUMPRODUCT(J55:O55,TRANSPOSE(Test!EX$20:EX$25))+Test!$AI$20-Test!$EX$27</f>
        <v>0.82782273165840081</v>
      </c>
      <c r="R55" s="9">
        <f>I55-Results!$E$5*H55</f>
        <v>-3.3695387518927866</v>
      </c>
      <c r="S55" s="9" cm="1">
        <f t="array" ref="S55">SUMPRODUCT(J55:O55,TRANSPOSE(Test!AW$28:AW$33))+Test!$AI$20-Test!$AH$26</f>
        <v>21.86655054230053</v>
      </c>
      <c r="T55" s="9">
        <f>SUMPRODUCT(J55:O55,Results!K$9:P$9)</f>
        <v>-0.71825873421115993</v>
      </c>
      <c r="U55" s="9">
        <f>SUMPRODUCT(J55:O55,Results!K$9:P$9)+Test!$AI$20-Test!$AH$31</f>
        <v>-2.3004874552843191</v>
      </c>
      <c r="V55" s="9">
        <f t="shared" si="0"/>
        <v>-35.794365495695672</v>
      </c>
      <c r="W55" s="9">
        <f t="shared" si="1"/>
        <v>-17.199322076725657</v>
      </c>
      <c r="X55" s="9">
        <f t="shared" si="2"/>
        <v>-13.00196059317447</v>
      </c>
      <c r="Y55" s="9">
        <f t="shared" si="3"/>
        <v>-38.238049887367787</v>
      </c>
      <c r="Z55" s="9">
        <f>I55-Test!$AI$20</f>
        <v>-49.113722772157388</v>
      </c>
      <c r="AA55" s="9">
        <f t="shared" si="4"/>
        <v>-14.071011889782937</v>
      </c>
      <c r="AF55" s="11"/>
      <c r="AG55" s="11"/>
      <c r="AH55" s="11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</row>
    <row r="56" spans="1:149">
      <c r="A56" s="6">
        <v>0.89863553206048774</v>
      </c>
      <c r="B56" s="6">
        <v>0.55576814658730667</v>
      </c>
      <c r="C56" s="6">
        <v>-0.87044340130242193</v>
      </c>
      <c r="D56" s="6">
        <v>6.2768097530133122</v>
      </c>
      <c r="E56" s="6">
        <v>3.2348265376584946</v>
      </c>
      <c r="F56" s="6">
        <v>5.6413049405135887</v>
      </c>
      <c r="G56" s="6">
        <v>2.3233442285800692</v>
      </c>
      <c r="H56" s="6">
        <v>-0.34362022877528142</v>
      </c>
      <c r="I56" s="9">
        <f>SUMPRODUCT(J56:O56,Results!B$12:G$12)+Results!$E$5*H56</f>
        <v>41.139778909947488</v>
      </c>
      <c r="J56" s="9">
        <f>SUMPRODUCT($A56:$F56,Results!$B$15:$G$15)</f>
        <v>10.212820550458886</v>
      </c>
      <c r="K56" s="9">
        <f>SUMPRODUCT($A56:$F56,Results!$B$16:$G$16)</f>
        <v>-0.87824465274545149</v>
      </c>
      <c r="L56" s="9">
        <f>SUMPRODUCT($A56:$F56,Results!$B$17:$G$17)</f>
        <v>21.866122886218992</v>
      </c>
      <c r="M56" s="9">
        <f>SUMPRODUCT($A56:$F56,Results!$B$18:$G$18)</f>
        <v>9.5704833669654601</v>
      </c>
      <c r="N56" s="9">
        <f>SUMPRODUCT($A56:$F56,Results!$B$19:$G$19)</f>
        <v>-9.6056055083909602</v>
      </c>
      <c r="O56" s="9">
        <f>SUMPRODUCT($A56:$F56,Results!$B$20:$G$20)</f>
        <v>10.445192390699262</v>
      </c>
      <c r="P56" s="9" cm="1">
        <f t="array" ref="P56">SUMPRODUCT(J56:O56,TRANSPOSE(Test!BQ$20:BQ$25))+Test!$AI$20-Test!$BQ$27</f>
        <v>44.719926288260559</v>
      </c>
      <c r="Q56" s="9" cm="1">
        <f t="array" ref="Q56">SUMPRODUCT(J56:O56,TRANSPOSE(Test!EX$20:EX$25))+Test!$AI$20-Test!$EX$27</f>
        <v>46.046944536513351</v>
      </c>
      <c r="R56" s="9">
        <f>I56-Results!$E$5*H56</f>
        <v>43.201500282599177</v>
      </c>
      <c r="S56" s="9" cm="1">
        <f t="array" ref="S56">SUMPRODUCT(J56:O56,TRANSPOSE(Test!AW$28:AW$33))+Test!$AI$20-Test!$AH$26</f>
        <v>24.457229753967738</v>
      </c>
      <c r="T56" s="9">
        <f>SUMPRODUCT(J56:O56,Results!K$9:P$9)</f>
        <v>45.877741025105003</v>
      </c>
      <c r="U56" s="9">
        <f>SUMPRODUCT(J56:O56,Results!K$9:P$9)+Test!$AI$20-Test!$AH$31</f>
        <v>44.295512304031845</v>
      </c>
      <c r="V56" s="9">
        <f t="shared" si="0"/>
        <v>-3.5801473783130717</v>
      </c>
      <c r="W56" s="9">
        <f t="shared" si="1"/>
        <v>-4.9071656265658632</v>
      </c>
      <c r="X56" s="9">
        <f t="shared" si="2"/>
        <v>-2.0617213726516894</v>
      </c>
      <c r="Y56" s="9">
        <f t="shared" si="3"/>
        <v>16.68254915597975</v>
      </c>
      <c r="Z56" s="9">
        <f>I56-Test!$AI$20</f>
        <v>8.3975554828573564</v>
      </c>
      <c r="AA56" s="9">
        <f t="shared" si="4"/>
        <v>-3.1557333940843577</v>
      </c>
      <c r="AF56" s="11"/>
      <c r="AG56" s="11"/>
      <c r="AH56" s="11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</row>
    <row r="57" spans="1:149">
      <c r="A57" s="6">
        <v>-1.9428900804606462</v>
      </c>
      <c r="B57" s="6">
        <v>2.4805361839531486</v>
      </c>
      <c r="C57" s="6">
        <v>0.88464759380534108</v>
      </c>
      <c r="D57" s="6">
        <v>6.7630483310507605</v>
      </c>
      <c r="E57" s="6">
        <v>2.4847108564338041</v>
      </c>
      <c r="F57" s="6">
        <v>0.92802841747698084</v>
      </c>
      <c r="G57" s="6">
        <v>-2.9762737105722814</v>
      </c>
      <c r="H57" s="6">
        <v>-5.643238167927632</v>
      </c>
      <c r="I57" s="9">
        <f>SUMPRODUCT(J57:O57,Results!B$12:G$12)+Results!$E$5*H57</f>
        <v>1.3048849840847296</v>
      </c>
      <c r="J57" s="9">
        <f>SUMPRODUCT($A57:$F57,Results!$B$15:$G$15)</f>
        <v>-4.8374411155511936</v>
      </c>
      <c r="K57" s="9">
        <f>SUMPRODUCT($A57:$F57,Results!$B$16:$G$16)</f>
        <v>2.2519294897286293</v>
      </c>
      <c r="L57" s="9">
        <f>SUMPRODUCT($A57:$F57,Results!$B$17:$G$17)</f>
        <v>20.938554557807603</v>
      </c>
      <c r="M57" s="9">
        <f>SUMPRODUCT($A57:$F57,Results!$B$18:$G$18)</f>
        <v>6.0619919439029051</v>
      </c>
      <c r="N57" s="9">
        <f>SUMPRODUCT($A57:$F57,Results!$B$19:$G$19)</f>
        <v>-15.333518393828379</v>
      </c>
      <c r="O57" s="9">
        <f>SUMPRODUCT($A57:$F57,Results!$B$20:$G$20)</f>
        <v>11.02583816555472</v>
      </c>
      <c r="P57" s="9" cm="1">
        <f t="array" ref="P57">SUMPRODUCT(J57:O57,TRANSPOSE(Test!BQ$20:BQ$25))+Test!$AI$20-Test!$BQ$27</f>
        <v>29.102631390233292</v>
      </c>
      <c r="Q57" s="9" cm="1">
        <f t="array" ref="Q57">SUMPRODUCT(J57:O57,TRANSPOSE(Test!EX$20:EX$25))+Test!$AI$20-Test!$EX$27</f>
        <v>35.483243008753419</v>
      </c>
      <c r="R57" s="9">
        <f>I57-Results!$E$5*H57</f>
        <v>35.164313991650523</v>
      </c>
      <c r="S57" s="9" cm="1">
        <f t="array" ref="S57">SUMPRODUCT(J57:O57,TRANSPOSE(Test!AW$28:AW$33))+Test!$AI$20-Test!$AH$26</f>
        <v>19.877844304623565</v>
      </c>
      <c r="T57" s="9">
        <f>SUMPRODUCT(J57:O57,Results!K$9:P$9)</f>
        <v>36.288186070259698</v>
      </c>
      <c r="U57" s="9">
        <f>SUMPRODUCT(J57:O57,Results!K$9:P$9)+Test!$AI$20-Test!$AH$31</f>
        <v>34.705957349186548</v>
      </c>
      <c r="V57" s="9">
        <f t="shared" si="0"/>
        <v>-27.797746406148562</v>
      </c>
      <c r="W57" s="9">
        <f t="shared" si="1"/>
        <v>-34.17835802466869</v>
      </c>
      <c r="X57" s="9">
        <f t="shared" si="2"/>
        <v>-33.859429007565794</v>
      </c>
      <c r="Y57" s="9">
        <f t="shared" si="3"/>
        <v>-18.572959320538835</v>
      </c>
      <c r="Z57" s="9">
        <f>I57-Test!$AI$20</f>
        <v>-31.437338443005402</v>
      </c>
      <c r="AA57" s="9">
        <f t="shared" si="4"/>
        <v>-33.401072365101818</v>
      </c>
      <c r="AF57" s="11"/>
      <c r="AG57" s="11"/>
      <c r="AH57" s="11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</row>
    <row r="58" spans="1:149">
      <c r="A58" s="6">
        <v>0.82417862460098623</v>
      </c>
      <c r="B58" s="6">
        <v>8.7751917818787106</v>
      </c>
      <c r="C58" s="6">
        <v>10.901801693644011</v>
      </c>
      <c r="D58" s="6">
        <v>0.67263855840742359</v>
      </c>
      <c r="E58" s="6">
        <v>2.6962300424870147</v>
      </c>
      <c r="F58" s="6">
        <v>0.25056257480864991</v>
      </c>
      <c r="G58" s="6">
        <v>4.0311607688996558</v>
      </c>
      <c r="H58" s="6">
        <v>1.3641963115443052</v>
      </c>
      <c r="I58" s="9">
        <f>SUMPRODUCT(J58:O58,Results!B$12:G$12)+Results!$E$5*H58</f>
        <v>27.903002711858374</v>
      </c>
      <c r="J58" s="9">
        <f>SUMPRODUCT($A58:$F58,Results!$B$15:$G$15)</f>
        <v>11.643935537110169</v>
      </c>
      <c r="K58" s="9">
        <f>SUMPRODUCT($A58:$F58,Results!$B$16:$G$16)</f>
        <v>-22.512740493378374</v>
      </c>
      <c r="L58" s="9">
        <f>SUMPRODUCT($A58:$F58,Results!$B$17:$G$17)</f>
        <v>14.452811243436491</v>
      </c>
      <c r="M58" s="9">
        <f>SUMPRODUCT($A58:$F58,Results!$B$18:$G$18)</f>
        <v>-18.916439572341165</v>
      </c>
      <c r="N58" s="9">
        <f>SUMPRODUCT($A58:$F58,Results!$B$19:$G$19)</f>
        <v>-37.76065751068888</v>
      </c>
      <c r="O58" s="9">
        <f>SUMPRODUCT($A58:$F58,Results!$B$20:$G$20)</f>
        <v>8.6771395308786232</v>
      </c>
      <c r="P58" s="9" cm="1">
        <f t="array" ref="P58">SUMPRODUCT(J58:O58,TRANSPOSE(Test!BQ$20:BQ$25))+Test!$AI$20-Test!$BQ$27</f>
        <v>24.774379552375137</v>
      </c>
      <c r="Q58" s="9" cm="1">
        <f t="array" ref="Q58">SUMPRODUCT(J58:O58,TRANSPOSE(Test!EX$20:EX$25))+Test!$AI$20-Test!$EX$27</f>
        <v>16.277970817647471</v>
      </c>
      <c r="R58" s="9">
        <f>I58-Results!$E$5*H58</f>
        <v>19.717824842592542</v>
      </c>
      <c r="S58" s="9" cm="1">
        <f t="array" ref="S58">SUMPRODUCT(J58:O58,TRANSPOSE(Test!AW$28:AW$33))+Test!$AI$20-Test!$AH$26</f>
        <v>59.443678219354027</v>
      </c>
      <c r="T58" s="9">
        <f>SUMPRODUCT(J58:O58,Results!K$9:P$9)</f>
        <v>20.817995491358843</v>
      </c>
      <c r="U58" s="9">
        <f>SUMPRODUCT(J58:O58,Results!K$9:P$9)+Test!$AI$20-Test!$AH$31</f>
        <v>19.235766770285686</v>
      </c>
      <c r="V58" s="9">
        <f t="shared" si="0"/>
        <v>3.1286231594832365</v>
      </c>
      <c r="W58" s="9">
        <f t="shared" si="1"/>
        <v>11.625031894210903</v>
      </c>
      <c r="X58" s="9">
        <f t="shared" si="2"/>
        <v>8.1851778692658321</v>
      </c>
      <c r="Y58" s="9">
        <f t="shared" si="3"/>
        <v>-31.540675507495653</v>
      </c>
      <c r="Z58" s="9">
        <f>I58-Test!$AI$20</f>
        <v>-4.8392207152317575</v>
      </c>
      <c r="AA58" s="9">
        <f t="shared" si="4"/>
        <v>8.6672359415726881</v>
      </c>
      <c r="AF58" s="11"/>
      <c r="AG58" s="11"/>
      <c r="AH58" s="11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</row>
    <row r="59" spans="1:149">
      <c r="A59" s="6">
        <v>-2.2331579217594926</v>
      </c>
      <c r="B59" s="6">
        <v>-0.26773390000467584</v>
      </c>
      <c r="C59" s="6">
        <v>1.8217093124306005</v>
      </c>
      <c r="D59" s="6">
        <v>0.1138301695405672</v>
      </c>
      <c r="E59" s="6">
        <v>2.3397520932802225</v>
      </c>
      <c r="F59" s="6">
        <v>5.7296908562071067</v>
      </c>
      <c r="G59" s="6">
        <v>0.5467339481460346</v>
      </c>
      <c r="H59" s="6">
        <v>-2.1202305092093159</v>
      </c>
      <c r="I59" s="9">
        <f>SUMPRODUCT(J59:O59,Results!B$12:G$12)+Results!$E$5*H59</f>
        <v>-2.536031281683119</v>
      </c>
      <c r="J59" s="9">
        <f>SUMPRODUCT($A59:$F59,Results!$B$15:$G$15)</f>
        <v>5.7608740486336876</v>
      </c>
      <c r="K59" s="9">
        <f>SUMPRODUCT($A59:$F59,Results!$B$16:$G$16)</f>
        <v>7.7905190649700478</v>
      </c>
      <c r="L59" s="9">
        <f>SUMPRODUCT($A59:$F59,Results!$B$17:$G$17)</f>
        <v>18.874253935575805</v>
      </c>
      <c r="M59" s="9">
        <f>SUMPRODUCT($A59:$F59,Results!$B$18:$G$18)</f>
        <v>-2.0275493080315492</v>
      </c>
      <c r="N59" s="9">
        <f>SUMPRODUCT($A59:$F59,Results!$B$19:$G$19)</f>
        <v>-11.649442147729115</v>
      </c>
      <c r="O59" s="9">
        <f>SUMPRODUCT($A59:$F59,Results!$B$20:$G$20)</f>
        <v>-15.918454742917588</v>
      </c>
      <c r="P59" s="9" cm="1">
        <f t="array" ref="P59">SUMPRODUCT(J59:O59,TRANSPOSE(Test!BQ$20:BQ$25))+Test!$AI$20-Test!$BQ$27</f>
        <v>18.898879139694039</v>
      </c>
      <c r="Q59" s="9" cm="1">
        <f t="array" ref="Q59">SUMPRODUCT(J59:O59,TRANSPOSE(Test!EX$20:EX$25))+Test!$AI$20-Test!$EX$27</f>
        <v>12.426345631117456</v>
      </c>
      <c r="R59" s="9">
        <f>I59-Results!$E$5*H59</f>
        <v>10.185351773572776</v>
      </c>
      <c r="S59" s="9" cm="1">
        <f t="array" ref="S59">SUMPRODUCT(J59:O59,TRANSPOSE(Test!AW$28:AW$33))+Test!$AI$20-Test!$AH$26</f>
        <v>17.826416915168025</v>
      </c>
      <c r="T59" s="9">
        <f>SUMPRODUCT(J59:O59,Results!K$9:P$9)</f>
        <v>12.459693279182581</v>
      </c>
      <c r="U59" s="9">
        <f>SUMPRODUCT(J59:O59,Results!K$9:P$9)+Test!$AI$20-Test!$AH$31</f>
        <v>10.877464558109423</v>
      </c>
      <c r="V59" s="9">
        <f t="shared" si="0"/>
        <v>-21.434910421377158</v>
      </c>
      <c r="W59" s="9">
        <f t="shared" si="1"/>
        <v>-14.962376912800575</v>
      </c>
      <c r="X59" s="9">
        <f t="shared" si="2"/>
        <v>-12.721383055255895</v>
      </c>
      <c r="Y59" s="9">
        <f t="shared" si="3"/>
        <v>-20.362448196851144</v>
      </c>
      <c r="Z59" s="9">
        <f>I59-Test!$AI$20</f>
        <v>-35.278254708773247</v>
      </c>
      <c r="AA59" s="9">
        <f t="shared" si="4"/>
        <v>-13.413495839792542</v>
      </c>
      <c r="AF59" s="11"/>
      <c r="AG59" s="11"/>
      <c r="AH59" s="11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</row>
    <row r="60" spans="1:149">
      <c r="A60" s="6">
        <v>5.8381813211698992</v>
      </c>
      <c r="B60" s="6">
        <v>-1.5877244685078626</v>
      </c>
      <c r="C60" s="6">
        <v>-2.8605800587783842E-3</v>
      </c>
      <c r="D60" s="6">
        <v>-1.2290863327328669</v>
      </c>
      <c r="E60" s="6">
        <v>-0.21349670972767038</v>
      </c>
      <c r="F60" s="6">
        <v>-0.74934792409139606</v>
      </c>
      <c r="G60" s="6">
        <v>3.3607957657458489</v>
      </c>
      <c r="H60" s="6">
        <v>0.69383130839049834</v>
      </c>
      <c r="I60" s="9">
        <f>SUMPRODUCT(J60:O60,Results!B$12:G$12)+Results!$E$5*H60</f>
        <v>18.457921772021869</v>
      </c>
      <c r="J60" s="9">
        <f>SUMPRODUCT($A60:$F60,Results!$B$15:$G$15)</f>
        <v>23.593982467188887</v>
      </c>
      <c r="K60" s="9">
        <f>SUMPRODUCT($A60:$F60,Results!$B$16:$G$16)</f>
        <v>-15.942352291487541</v>
      </c>
      <c r="L60" s="9">
        <f>SUMPRODUCT($A60:$F60,Results!$B$17:$G$17)</f>
        <v>-16.288191715555158</v>
      </c>
      <c r="M60" s="9">
        <f>SUMPRODUCT($A60:$F60,Results!$B$18:$G$18)</f>
        <v>-5.1464117735788113</v>
      </c>
      <c r="N60" s="9">
        <f>SUMPRODUCT($A60:$F60,Results!$B$19:$G$19)</f>
        <v>4.0631833666620629</v>
      </c>
      <c r="O60" s="9">
        <f>SUMPRODUCT($A60:$F60,Results!$B$20:$G$20)</f>
        <v>12.932198318486176</v>
      </c>
      <c r="P60" s="9" cm="1">
        <f t="array" ref="P60">SUMPRODUCT(J60:O60,TRANSPOSE(Test!BQ$20:BQ$25))+Test!$AI$20-Test!$BQ$27</f>
        <v>8.0942409330779768</v>
      </c>
      <c r="Q60" s="9" cm="1">
        <f t="array" ref="Q60">SUMPRODUCT(J60:O60,TRANSPOSE(Test!EX$20:EX$25))+Test!$AI$20-Test!$EX$27</f>
        <v>13.348827381572221</v>
      </c>
      <c r="R60" s="9">
        <f>I60-Results!$E$5*H60</f>
        <v>14.294933921678879</v>
      </c>
      <c r="S60" s="9" cm="1">
        <f t="array" ref="S60">SUMPRODUCT(J60:O60,TRANSPOSE(Test!AW$28:AW$33))+Test!$AI$20-Test!$AH$26</f>
        <v>6.0826222350269461</v>
      </c>
      <c r="T60" s="9">
        <f>SUMPRODUCT(J60:O60,Results!K$9:P$9)</f>
        <v>14.144946761934106</v>
      </c>
      <c r="U60" s="9">
        <f>SUMPRODUCT(J60:O60,Results!K$9:P$9)+Test!$AI$20-Test!$AH$31</f>
        <v>12.56271804086095</v>
      </c>
      <c r="V60" s="9">
        <f t="shared" si="0"/>
        <v>10.363680838943893</v>
      </c>
      <c r="W60" s="9">
        <f t="shared" si="1"/>
        <v>5.1090943904496484</v>
      </c>
      <c r="X60" s="9">
        <f t="shared" si="2"/>
        <v>4.16298785034299</v>
      </c>
      <c r="Y60" s="9">
        <f t="shared" si="3"/>
        <v>12.375299536994923</v>
      </c>
      <c r="Z60" s="9">
        <f>I60-Test!$AI$20</f>
        <v>-14.284301655068262</v>
      </c>
      <c r="AA60" s="9">
        <f t="shared" si="4"/>
        <v>5.8952037311609189</v>
      </c>
      <c r="AF60" s="11"/>
      <c r="AG60" s="11"/>
      <c r="AH60" s="11"/>
    </row>
    <row r="61" spans="1:149">
      <c r="A61" s="6">
        <v>1.0974980488568162</v>
      </c>
      <c r="B61" s="6">
        <v>0.91797070859595697</v>
      </c>
      <c r="C61" s="6">
        <v>1.7781434773185867</v>
      </c>
      <c r="D61" s="6">
        <v>10.640059773443513</v>
      </c>
      <c r="E61" s="6">
        <v>1.9963873568213335</v>
      </c>
      <c r="F61" s="6">
        <v>6.4699192876388567</v>
      </c>
      <c r="G61" s="6">
        <v>-4.1384112152548278</v>
      </c>
      <c r="H61" s="6">
        <v>-6.8053756726101788</v>
      </c>
      <c r="I61" s="9">
        <f>SUMPRODUCT(J61:O61,Results!B$12:G$12)+Results!$E$5*H61</f>
        <v>-3.7817713586753143</v>
      </c>
      <c r="J61" s="9">
        <f>SUMPRODUCT($A61:$F61,Results!$B$15:$G$15)</f>
        <v>7.8467993263139615</v>
      </c>
      <c r="K61" s="9">
        <f>SUMPRODUCT($A61:$F61,Results!$B$16:$G$16)</f>
        <v>-6.3886748108159344</v>
      </c>
      <c r="L61" s="9">
        <f>SUMPRODUCT($A61:$F61,Results!$B$17:$G$17)</f>
        <v>22.153494660108915</v>
      </c>
      <c r="M61" s="9">
        <f>SUMPRODUCT($A61:$F61,Results!$B$18:$G$18)</f>
        <v>10.487622567284614</v>
      </c>
      <c r="N61" s="9">
        <f>SUMPRODUCT($A61:$F61,Results!$B$19:$G$19)</f>
        <v>-18.936655256915742</v>
      </c>
      <c r="O61" s="9">
        <f>SUMPRODUCT($A61:$F61,Results!$B$20:$G$20)</f>
        <v>16.445938377832324</v>
      </c>
      <c r="P61" s="9" cm="1">
        <f t="array" ref="P61">SUMPRODUCT(J61:O61,TRANSPOSE(Test!BQ$20:BQ$25))+Test!$AI$20-Test!$BQ$27</f>
        <v>43.060835182288876</v>
      </c>
      <c r="Q61" s="9" cm="1">
        <f t="array" ref="Q61">SUMPRODUCT(J61:O61,TRANSPOSE(Test!EX$20:EX$25))+Test!$AI$20-Test!$EX$27</f>
        <v>40.389902516470343</v>
      </c>
      <c r="R61" s="9">
        <f>I61-Results!$E$5*H61</f>
        <v>37.050482676985759</v>
      </c>
      <c r="S61" s="9" cm="1">
        <f t="array" ref="S61">SUMPRODUCT(J61:O61,TRANSPOSE(Test!AW$28:AW$33))+Test!$AI$20-Test!$AH$26</f>
        <v>31.81509315154868</v>
      </c>
      <c r="T61" s="9">
        <f>SUMPRODUCT(J61:O61,Results!K$9:P$9)</f>
        <v>39.378132002150892</v>
      </c>
      <c r="U61" s="9">
        <f>SUMPRODUCT(J61:O61,Results!K$9:P$9)+Test!$AI$20-Test!$AH$31</f>
        <v>37.795903281077727</v>
      </c>
      <c r="V61" s="9">
        <f t="shared" si="0"/>
        <v>-46.842606540964191</v>
      </c>
      <c r="W61" s="9">
        <f t="shared" si="1"/>
        <v>-44.171673875145657</v>
      </c>
      <c r="X61" s="9">
        <f t="shared" si="2"/>
        <v>-40.832254035661073</v>
      </c>
      <c r="Y61" s="9">
        <f t="shared" si="3"/>
        <v>-35.596864510223995</v>
      </c>
      <c r="Z61" s="9">
        <f>I61-Test!$AI$20</f>
        <v>-36.523994785765446</v>
      </c>
      <c r="AA61" s="9">
        <f t="shared" si="4"/>
        <v>-41.577674639753042</v>
      </c>
      <c r="AF61" s="11"/>
      <c r="AG61" s="11"/>
      <c r="AH61" s="11"/>
    </row>
    <row r="62" spans="1:149">
      <c r="A62" s="6">
        <v>13.971134399929349</v>
      </c>
      <c r="B62" s="6">
        <v>1.9812977287799456</v>
      </c>
      <c r="C62" s="6">
        <v>1.1891474259125852</v>
      </c>
      <c r="D62" s="6">
        <v>-1.2667862857533969</v>
      </c>
      <c r="E62" s="6">
        <v>6.5087415944424576</v>
      </c>
      <c r="F62" s="6">
        <v>3.9867107643672175</v>
      </c>
      <c r="G62" s="6">
        <v>3.7332732231563397</v>
      </c>
      <c r="H62" s="6">
        <v>1.0663087658009891</v>
      </c>
      <c r="I62" s="9">
        <f>SUMPRODUCT(J62:O62,Results!B$12:G$12)+Results!$E$5*H62</f>
        <v>105.81116325357117</v>
      </c>
      <c r="J62" s="9">
        <f>SUMPRODUCT($A62:$F62,Results!$B$15:$G$15)</f>
        <v>71.950948236835046</v>
      </c>
      <c r="K62" s="9">
        <f>SUMPRODUCT($A62:$F62,Results!$B$16:$G$16)</f>
        <v>-40.945813201559439</v>
      </c>
      <c r="L62" s="9">
        <f>SUMPRODUCT($A62:$F62,Results!$B$17:$G$17)</f>
        <v>-2.0511242648528221</v>
      </c>
      <c r="M62" s="9">
        <f>SUMPRODUCT($A62:$F62,Results!$B$18:$G$18)</f>
        <v>-11.178865258273801</v>
      </c>
      <c r="N62" s="9">
        <f>SUMPRODUCT($A62:$F62,Results!$B$19:$G$19)</f>
        <v>-9.4332939845277775</v>
      </c>
      <c r="O62" s="9">
        <f>SUMPRODUCT($A62:$F62,Results!$B$20:$G$20)</f>
        <v>37.264946751638</v>
      </c>
      <c r="P62" s="9" cm="1">
        <f t="array" ref="P62">SUMPRODUCT(J62:O62,TRANSPOSE(Test!BQ$20:BQ$25))+Test!$AI$20-Test!$BQ$27</f>
        <v>93.902444172224051</v>
      </c>
      <c r="Q62" s="9" cm="1">
        <f t="array" ref="Q62">SUMPRODUCT(J62:O62,TRANSPOSE(Test!EX$20:EX$25))+Test!$AI$20-Test!$EX$27</f>
        <v>99.499459037225733</v>
      </c>
      <c r="R62" s="9">
        <f>I62-Results!$E$5*H62</f>
        <v>99.413310658765226</v>
      </c>
      <c r="S62" s="9" cm="1">
        <f t="array" ref="S62">SUMPRODUCT(J62:O62,TRANSPOSE(Test!AW$28:AW$33))+Test!$AI$20-Test!$AH$26</f>
        <v>75.271601050848446</v>
      </c>
      <c r="T62" s="9">
        <f>SUMPRODUCT(J62:O62,Results!K$9:P$9)</f>
        <v>103.32210443314565</v>
      </c>
      <c r="U62" s="9">
        <f>SUMPRODUCT(J62:O62,Results!K$9:P$9)+Test!$AI$20-Test!$AH$31</f>
        <v>101.73987571207249</v>
      </c>
      <c r="V62" s="9">
        <f t="shared" si="0"/>
        <v>11.908719081347115</v>
      </c>
      <c r="W62" s="9">
        <f t="shared" si="1"/>
        <v>6.3117042163454329</v>
      </c>
      <c r="X62" s="9">
        <f t="shared" si="2"/>
        <v>6.3978525948059399</v>
      </c>
      <c r="Y62" s="9">
        <f t="shared" si="3"/>
        <v>30.53956220272272</v>
      </c>
      <c r="Z62" s="9">
        <f>I62-Test!$AI$20</f>
        <v>73.068939826481028</v>
      </c>
      <c r="AA62" s="9">
        <f t="shared" si="4"/>
        <v>4.0712875414986769</v>
      </c>
      <c r="AF62" s="11"/>
      <c r="AG62" s="11"/>
      <c r="AH62" s="11"/>
    </row>
    <row r="63" spans="1:149">
      <c r="A63" s="6">
        <v>-0.64143212652501558</v>
      </c>
      <c r="B63" s="6">
        <v>1.4276841886870681</v>
      </c>
      <c r="C63" s="6">
        <v>7.5826964464392868</v>
      </c>
      <c r="D63" s="6">
        <v>2.5014438515292663</v>
      </c>
      <c r="E63" s="6">
        <v>0.4737551181725379</v>
      </c>
      <c r="F63" s="6">
        <v>1.9226755865027978</v>
      </c>
      <c r="G63" s="6">
        <v>1.8605306752837074</v>
      </c>
      <c r="H63" s="6">
        <v>-0.80643378207164318</v>
      </c>
      <c r="I63" s="9">
        <f>SUMPRODUCT(J63:O63,Results!B$12:G$12)+Results!$E$5*H63</f>
        <v>-1.4786064294817827</v>
      </c>
      <c r="J63" s="9">
        <f>SUMPRODUCT($A63:$F63,Results!$B$15:$G$15)</f>
        <v>8.5093263688631886</v>
      </c>
      <c r="K63" s="9">
        <f>SUMPRODUCT($A63:$F63,Results!$B$16:$G$16)</f>
        <v>-7.5465750481608111</v>
      </c>
      <c r="L63" s="9">
        <f>SUMPRODUCT($A63:$F63,Results!$B$17:$G$17)</f>
        <v>7.0964901188315723</v>
      </c>
      <c r="M63" s="9">
        <f>SUMPRODUCT($A63:$F63,Results!$B$18:$G$18)</f>
        <v>-12.461737072387642</v>
      </c>
      <c r="N63" s="9">
        <f>SUMPRODUCT($A63:$F63,Results!$B$19:$G$19)</f>
        <v>-26.83070476028395</v>
      </c>
      <c r="O63" s="9">
        <f>SUMPRODUCT($A63:$F63,Results!$B$20:$G$20)</f>
        <v>-4.3400298050886406</v>
      </c>
      <c r="P63" s="9" cm="1">
        <f t="array" ref="P63">SUMPRODUCT(J63:O63,TRANSPOSE(Test!BQ$20:BQ$25))+Test!$AI$20-Test!$BQ$27</f>
        <v>9.9664759709586761</v>
      </c>
      <c r="Q63" s="9" cm="1">
        <f t="array" ref="Q63">SUMPRODUCT(J63:O63,TRANSPOSE(Test!EX$20:EX$25))+Test!$AI$20-Test!$EX$27</f>
        <v>3.0985938269455033</v>
      </c>
      <c r="R63" s="9">
        <f>I63-Results!$E$5*H63</f>
        <v>3.3599962629480764</v>
      </c>
      <c r="S63" s="9" cm="1">
        <f t="array" ref="S63">SUMPRODUCT(J63:O63,TRANSPOSE(Test!AW$28:AW$33))+Test!$AI$20-Test!$AH$26</f>
        <v>34.081929812588285</v>
      </c>
      <c r="T63" s="9">
        <f>SUMPRODUCT(J63:O63,Results!K$9:P$9)</f>
        <v>3.8919476563743931</v>
      </c>
      <c r="U63" s="9">
        <f>SUMPRODUCT(J63:O63,Results!K$9:P$9)+Test!$AI$20-Test!$AH$31</f>
        <v>2.309718935301234</v>
      </c>
      <c r="V63" s="9">
        <f t="shared" si="0"/>
        <v>-11.445082400440459</v>
      </c>
      <c r="W63" s="9">
        <f t="shared" si="1"/>
        <v>-4.577200256427286</v>
      </c>
      <c r="X63" s="9">
        <f t="shared" si="2"/>
        <v>-4.8386026924298591</v>
      </c>
      <c r="Y63" s="9">
        <f t="shared" si="3"/>
        <v>-35.560536242070071</v>
      </c>
      <c r="Z63" s="9">
        <f>I63-Test!$AI$20</f>
        <v>-34.22082985657191</v>
      </c>
      <c r="AA63" s="9">
        <f t="shared" si="4"/>
        <v>-3.7883253647830166</v>
      </c>
      <c r="AF63" s="11"/>
      <c r="AG63" s="11"/>
      <c r="AH63" s="11"/>
    </row>
    <row r="64" spans="1:149">
      <c r="A64" s="6">
        <v>1.3138101572160101</v>
      </c>
      <c r="B64" s="6">
        <v>1.2199394728647144</v>
      </c>
      <c r="C64" s="6">
        <v>5.0313666182114414</v>
      </c>
      <c r="D64" s="6">
        <v>6.1881074053547955</v>
      </c>
      <c r="E64" s="6">
        <v>1.0753798777812087</v>
      </c>
      <c r="F64" s="6">
        <v>1.3441226593536066</v>
      </c>
      <c r="G64" s="6">
        <v>2.3065005421410611</v>
      </c>
      <c r="H64" s="6">
        <v>-0.36046391521428944</v>
      </c>
      <c r="I64" s="9">
        <f>SUMPRODUCT(J64:O64,Results!B$12:G$12)+Results!$E$5*H64</f>
        <v>24.468170098060995</v>
      </c>
      <c r="J64" s="9">
        <f>SUMPRODUCT($A64:$F64,Results!$B$15:$G$15)</f>
        <v>11.591256505890097</v>
      </c>
      <c r="K64" s="9">
        <f>SUMPRODUCT($A64:$F64,Results!$B$16:$G$16)</f>
        <v>-11.232603749762843</v>
      </c>
      <c r="L64" s="9">
        <f>SUMPRODUCT($A64:$F64,Results!$B$17:$G$17)</f>
        <v>7.6603292427274798</v>
      </c>
      <c r="M64" s="9">
        <f>SUMPRODUCT($A64:$F64,Results!$B$18:$G$18)</f>
        <v>-4.5823795621512078</v>
      </c>
      <c r="N64" s="9">
        <f>SUMPRODUCT($A64:$F64,Results!$B$19:$G$19)</f>
        <v>-23.088146196434181</v>
      </c>
      <c r="O64" s="9">
        <f>SUMPRODUCT($A64:$F64,Results!$B$20:$G$20)</f>
        <v>12.148253820391478</v>
      </c>
      <c r="P64" s="9" cm="1">
        <f t="array" ref="P64">SUMPRODUCT(J64:O64,TRANSPOSE(Test!BQ$20:BQ$25))+Test!$AI$20-Test!$BQ$27</f>
        <v>26.423691673546379</v>
      </c>
      <c r="Q64" s="9" cm="1">
        <f t="array" ref="Q64">SUMPRODUCT(J64:O64,TRANSPOSE(Test!EX$20:EX$25))+Test!$AI$20-Test!$EX$27</f>
        <v>26.775303324825856</v>
      </c>
      <c r="R64" s="9">
        <f>I64-Results!$E$5*H64</f>
        <v>26.630953589346731</v>
      </c>
      <c r="S64" s="9" cm="1">
        <f t="array" ref="S64">SUMPRODUCT(J64:O64,TRANSPOSE(Test!AW$28:AW$33))+Test!$AI$20-Test!$AH$26</f>
        <v>35.202652867831389</v>
      </c>
      <c r="T64" s="9">
        <f>SUMPRODUCT(J64:O64,Results!K$9:P$9)</f>
        <v>27.301899558036375</v>
      </c>
      <c r="U64" s="9">
        <f>SUMPRODUCT(J64:O64,Results!K$9:P$9)+Test!$AI$20-Test!$AH$31</f>
        <v>25.719670836963218</v>
      </c>
      <c r="V64" s="9">
        <f t="shared" si="0"/>
        <v>-1.9555215754853847</v>
      </c>
      <c r="W64" s="9">
        <f t="shared" si="1"/>
        <v>-2.3071332267648614</v>
      </c>
      <c r="X64" s="9">
        <f t="shared" si="2"/>
        <v>-2.1627834912857367</v>
      </c>
      <c r="Y64" s="9">
        <f t="shared" si="3"/>
        <v>-10.734482769770395</v>
      </c>
      <c r="Z64" s="9">
        <f>I64-Test!$AI$20</f>
        <v>-8.2740533290291367</v>
      </c>
      <c r="AA64" s="9">
        <f t="shared" si="4"/>
        <v>-1.251500738902223</v>
      </c>
      <c r="AF64" s="11"/>
      <c r="AG64" s="11"/>
      <c r="AH64" s="11"/>
    </row>
    <row r="65" spans="1:34">
      <c r="A65" s="6">
        <v>1.4723783514867348</v>
      </c>
      <c r="B65" s="6">
        <v>5.5547605221202234</v>
      </c>
      <c r="C65" s="6">
        <v>-0.49660828955171454</v>
      </c>
      <c r="D65" s="6">
        <v>-1.3051988221372972</v>
      </c>
      <c r="E65" s="6">
        <v>1.1516471752742163</v>
      </c>
      <c r="F65" s="6">
        <v>1.3011761327745774</v>
      </c>
      <c r="G65" s="6">
        <v>3.9324565874837707</v>
      </c>
      <c r="H65" s="6">
        <v>1.2654921301284201</v>
      </c>
      <c r="I65" s="9">
        <f>SUMPRODUCT(J65:O65,Results!B$12:G$12)+Results!$E$5*H65</f>
        <v>8.7311889940603962</v>
      </c>
      <c r="J65" s="9">
        <f>SUMPRODUCT($A65:$F65,Results!$B$15:$G$15)</f>
        <v>-3.2448159442492321</v>
      </c>
      <c r="K65" s="9">
        <f>SUMPRODUCT($A65:$F65,Results!$B$16:$G$16)</f>
        <v>-9.2068900053163709</v>
      </c>
      <c r="L65" s="9">
        <f>SUMPRODUCT($A65:$F65,Results!$B$17:$G$17)</f>
        <v>7.5806657352319515</v>
      </c>
      <c r="M65" s="9">
        <f>SUMPRODUCT($A65:$F65,Results!$B$18:$G$18)</f>
        <v>4.8239864955142453</v>
      </c>
      <c r="N65" s="9">
        <f>SUMPRODUCT($A65:$F65,Results!$B$19:$G$19)</f>
        <v>2.8514538412476416</v>
      </c>
      <c r="O65" s="9">
        <f>SUMPRODUCT($A65:$F65,Results!$B$20:$G$20)</f>
        <v>10.292998793092982</v>
      </c>
      <c r="P65" s="9" cm="1">
        <f t="array" ref="P65">SUMPRODUCT(J65:O65,TRANSPOSE(Test!BQ$20:BQ$25))+Test!$AI$20-Test!$BQ$27</f>
        <v>1.3489656506456953</v>
      </c>
      <c r="Q65" s="9" cm="1">
        <f t="array" ref="Q65">SUMPRODUCT(J65:O65,TRANSPOSE(Test!EX$20:EX$25))+Test!$AI$20-Test!$EX$27</f>
        <v>-0.53947422820531443</v>
      </c>
      <c r="R65" s="9">
        <f>I65-Results!$E$5*H65</f>
        <v>1.1382362132898756</v>
      </c>
      <c r="S65" s="9" cm="1">
        <f t="array" ref="S65">SUMPRODUCT(J65:O65,TRANSPOSE(Test!AW$28:AW$33))+Test!$AI$20-Test!$AH$26</f>
        <v>-2.333486384300123</v>
      </c>
      <c r="T65" s="9">
        <f>SUMPRODUCT(J65:O65,Results!K$9:P$9)</f>
        <v>2.0666759021696066</v>
      </c>
      <c r="U65" s="9">
        <f>SUMPRODUCT(J65:O65,Results!K$9:P$9)+Test!$AI$20-Test!$AH$31</f>
        <v>0.48444718109644924</v>
      </c>
      <c r="V65" s="9">
        <f t="shared" si="0"/>
        <v>7.3822233434147009</v>
      </c>
      <c r="W65" s="9">
        <f t="shared" si="1"/>
        <v>9.2706632222657106</v>
      </c>
      <c r="X65" s="9">
        <f t="shared" si="2"/>
        <v>7.5929527807705206</v>
      </c>
      <c r="Y65" s="9">
        <f t="shared" si="3"/>
        <v>11.064675378360519</v>
      </c>
      <c r="Z65" s="9">
        <f>I65-Test!$AI$20</f>
        <v>-24.011034433029735</v>
      </c>
      <c r="AA65" s="9">
        <f t="shared" si="4"/>
        <v>8.2467418129639469</v>
      </c>
      <c r="AF65" s="11"/>
      <c r="AG65" s="11"/>
      <c r="AH65" s="11"/>
    </row>
    <row r="66" spans="1:34">
      <c r="A66" s="6">
        <v>-0.27211963299249664</v>
      </c>
      <c r="B66" s="6">
        <v>-2.9933837647467487</v>
      </c>
      <c r="C66" s="6">
        <v>1.4745687096427877</v>
      </c>
      <c r="D66" s="6">
        <v>6.3464303967996454</v>
      </c>
      <c r="E66" s="6">
        <v>6.8022460077155715</v>
      </c>
      <c r="F66" s="6">
        <v>0.79822943744663577</v>
      </c>
      <c r="G66" s="6">
        <v>1.8841005636092478</v>
      </c>
      <c r="H66" s="6">
        <v>-0.78286389374610277</v>
      </c>
      <c r="I66" s="9">
        <f>SUMPRODUCT(J66:O66,Results!B$12:G$12)+Results!$E$5*H66</f>
        <v>96.735891236501018</v>
      </c>
      <c r="J66" s="9">
        <f>SUMPRODUCT($A66:$F66,Results!$B$15:$G$15)</f>
        <v>31.109158779719984</v>
      </c>
      <c r="K66" s="9">
        <f>SUMPRODUCT($A66:$F66,Results!$B$16:$G$16)</f>
        <v>5.8863542867402998</v>
      </c>
      <c r="L66" s="9">
        <f>SUMPRODUCT($A66:$F66,Results!$B$17:$G$17)</f>
        <v>23.954040611976446</v>
      </c>
      <c r="M66" s="9">
        <f>SUMPRODUCT($A66:$F66,Results!$B$18:$G$18)</f>
        <v>-7.4440704289024495</v>
      </c>
      <c r="N66" s="9">
        <f>SUMPRODUCT($A66:$F66,Results!$B$19:$G$19)</f>
        <v>-27.821704553598682</v>
      </c>
      <c r="O66" s="9">
        <f>SUMPRODUCT($A66:$F66,Results!$B$20:$G$20)</f>
        <v>6.5603434602268349</v>
      </c>
      <c r="P66" s="9" cm="1">
        <f t="array" ref="P66">SUMPRODUCT(J66:O66,TRANSPOSE(Test!BQ$20:BQ$25))+Test!$AI$20-Test!$BQ$27</f>
        <v>85.540881668434054</v>
      </c>
      <c r="Q66" s="9" cm="1">
        <f t="array" ref="Q66">SUMPRODUCT(J66:O66,TRANSPOSE(Test!EX$20:EX$25))+Test!$AI$20-Test!$EX$27</f>
        <v>103.45794978680331</v>
      </c>
      <c r="R66" s="9">
        <f>I66-Results!$E$5*H66</f>
        <v>101.43307459897764</v>
      </c>
      <c r="S66" s="9" cm="1">
        <f t="array" ref="S66">SUMPRODUCT(J66:O66,TRANSPOSE(Test!AW$28:AW$33))+Test!$AI$20-Test!$AH$26</f>
        <v>64.810632216634886</v>
      </c>
      <c r="T66" s="9">
        <f>SUMPRODUCT(J66:O66,Results!K$9:P$9)</f>
        <v>104.15335023561587</v>
      </c>
      <c r="U66" s="9">
        <f>SUMPRODUCT(J66:O66,Results!K$9:P$9)+Test!$AI$20-Test!$AH$31</f>
        <v>102.57112151454271</v>
      </c>
      <c r="V66" s="9">
        <f t="shared" si="0"/>
        <v>11.195009568066965</v>
      </c>
      <c r="W66" s="9">
        <f t="shared" si="1"/>
        <v>-6.7220585503022932</v>
      </c>
      <c r="X66" s="9">
        <f t="shared" si="2"/>
        <v>-4.6971833624766219</v>
      </c>
      <c r="Y66" s="9">
        <f t="shared" si="3"/>
        <v>31.925259019866132</v>
      </c>
      <c r="Z66" s="9">
        <f>I66-Test!$AI$20</f>
        <v>63.993667809410887</v>
      </c>
      <c r="AA66" s="9">
        <f t="shared" si="4"/>
        <v>-5.835230278041692</v>
      </c>
      <c r="AF66" s="11"/>
      <c r="AG66" s="11"/>
      <c r="AH66" s="11"/>
    </row>
    <row r="67" spans="1:34">
      <c r="A67" s="6">
        <v>1.1347084889346655</v>
      </c>
      <c r="B67" s="6">
        <v>1.2065237387082501</v>
      </c>
      <c r="C67" s="6">
        <v>0.52785488411037629</v>
      </c>
      <c r="D67" s="6">
        <v>1.2852058450624335</v>
      </c>
      <c r="E67" s="6">
        <v>2.558758042471061</v>
      </c>
      <c r="F67" s="6">
        <v>13.910146839487842</v>
      </c>
      <c r="G67" s="6">
        <v>-0.67376574980180071</v>
      </c>
      <c r="H67" s="6">
        <v>-3.3407302071571512</v>
      </c>
      <c r="I67" s="9">
        <f>SUMPRODUCT(J67:O67,Results!B$12:G$12)+Results!$E$5*H67</f>
        <v>-17.096663113248464</v>
      </c>
      <c r="J67" s="9">
        <f>SUMPRODUCT($A67:$F67,Results!$B$15:$G$15)</f>
        <v>13.313349880848309</v>
      </c>
      <c r="K67" s="9">
        <f>SUMPRODUCT($A67:$F67,Results!$B$16:$G$16)</f>
        <v>-1.5498519688938175</v>
      </c>
      <c r="L67" s="9">
        <f>SUMPRODUCT($A67:$F67,Results!$B$17:$G$17)</f>
        <v>26.935246370927743</v>
      </c>
      <c r="M67" s="9">
        <f>SUMPRODUCT($A67:$F67,Results!$B$18:$G$18)</f>
        <v>8.9988607011714485</v>
      </c>
      <c r="N67" s="9">
        <f>SUMPRODUCT($A67:$F67,Results!$B$19:$G$19)</f>
        <v>-5.8806383182182875</v>
      </c>
      <c r="O67" s="9">
        <f>SUMPRODUCT($A67:$F67,Results!$B$20:$G$20)</f>
        <v>-11.144603632939937</v>
      </c>
      <c r="P67" s="9" cm="1">
        <f t="array" ref="P67">SUMPRODUCT(J67:O67,TRANSPOSE(Test!BQ$20:BQ$25))+Test!$AI$20-Test!$BQ$27</f>
        <v>29.65520658284948</v>
      </c>
      <c r="Q67" s="9" cm="1">
        <f t="array" ref="Q67">SUMPRODUCT(J67:O67,TRANSPOSE(Test!EX$20:EX$25))+Test!$AI$20-Test!$EX$27</f>
        <v>8.3293566310728053</v>
      </c>
      <c r="R67" s="9">
        <f>I67-Results!$E$5*H67</f>
        <v>2.9477181296944437</v>
      </c>
      <c r="S67" s="9" cm="1">
        <f t="array" ref="S67">SUMPRODUCT(J67:O67,TRANSPOSE(Test!AW$28:AW$33))+Test!$AI$20-Test!$AH$26</f>
        <v>19.311786428363995</v>
      </c>
      <c r="T67" s="9">
        <f>SUMPRODUCT(J67:O67,Results!K$9:P$9)</f>
        <v>7.4897415782780641</v>
      </c>
      <c r="U67" s="9">
        <f>SUMPRODUCT(J67:O67,Results!K$9:P$9)+Test!$AI$20-Test!$AH$31</f>
        <v>5.9075128572049067</v>
      </c>
      <c r="V67" s="9">
        <f t="shared" ref="V67:V130" si="5">I67-P67</f>
        <v>-46.751869696097941</v>
      </c>
      <c r="W67" s="9">
        <f t="shared" ref="W67:W130" si="6">I67-Q67</f>
        <v>-25.42601974432127</v>
      </c>
      <c r="X67" s="9">
        <f t="shared" ref="X67:X130" si="7">I67-R67</f>
        <v>-20.044381242942908</v>
      </c>
      <c r="Y67" s="9">
        <f t="shared" ref="Y67:Y130" si="8">I67-S67</f>
        <v>-36.408449541612455</v>
      </c>
      <c r="Z67" s="9">
        <f>I67-Test!$AI$20</f>
        <v>-49.838886540338592</v>
      </c>
      <c r="AA67" s="9">
        <f t="shared" ref="AA67:AA130" si="9">I67-U67</f>
        <v>-23.004175970453371</v>
      </c>
      <c r="AF67" s="11"/>
      <c r="AG67" s="11"/>
      <c r="AH67" s="11"/>
    </row>
    <row r="68" spans="1:34">
      <c r="A68" s="6">
        <v>4.6531857932739102</v>
      </c>
      <c r="B68" s="6">
        <v>9.5565841912175884</v>
      </c>
      <c r="C68" s="6">
        <v>1.3085542333218838</v>
      </c>
      <c r="D68" s="6">
        <v>1.5910036580324358</v>
      </c>
      <c r="E68" s="6">
        <v>16.667800431022606</v>
      </c>
      <c r="F68" s="6">
        <v>2.6338651816630172</v>
      </c>
      <c r="G68" s="6">
        <v>-0.48140358934766525</v>
      </c>
      <c r="H68" s="6">
        <v>-3.1483680467030157</v>
      </c>
      <c r="I68" s="9">
        <f>SUMPRODUCT(J68:O68,Results!B$12:G$12)+Results!$E$5*H68</f>
        <v>175.44585926616494</v>
      </c>
      <c r="J68" s="9">
        <f>SUMPRODUCT($A68:$F68,Results!$B$15:$G$15)</f>
        <v>59.304377088885801</v>
      </c>
      <c r="K68" s="9">
        <f>SUMPRODUCT($A68:$F68,Results!$B$16:$G$16)</f>
        <v>-15.78297466499426</v>
      </c>
      <c r="L68" s="9">
        <f>SUMPRODUCT($A68:$F68,Results!$B$17:$G$17)</f>
        <v>56.768756139134851</v>
      </c>
      <c r="M68" s="9">
        <f>SUMPRODUCT($A68:$F68,Results!$B$18:$G$18)</f>
        <v>-10.939216650562582</v>
      </c>
      <c r="N68" s="9">
        <f>SUMPRODUCT($A68:$F68,Results!$B$19:$G$19)</f>
        <v>-38.987044974587981</v>
      </c>
      <c r="O68" s="9">
        <f>SUMPRODUCT($A68:$F68,Results!$B$20:$G$20)</f>
        <v>33.661981395323693</v>
      </c>
      <c r="P68" s="9" cm="1">
        <f t="array" ref="P68">SUMPRODUCT(J68:O68,TRANSPOSE(Test!BQ$20:BQ$25))+Test!$AI$20-Test!$BQ$27</f>
        <v>172.20711814527749</v>
      </c>
      <c r="Q68" s="9" cm="1">
        <f t="array" ref="Q68">SUMPRODUCT(J68:O68,TRANSPOSE(Test!EX$20:EX$25))+Test!$AI$20-Test!$EX$27</f>
        <v>193.57030101519172</v>
      </c>
      <c r="R68" s="9">
        <f>I68-Results!$E$5*H68</f>
        <v>194.33606754638305</v>
      </c>
      <c r="S68" s="9" cm="1">
        <f t="array" ref="S68">SUMPRODUCT(J68:O68,TRANSPOSE(Test!AW$28:AW$33))+Test!$AI$20-Test!$AH$26</f>
        <v>130.85129866651835</v>
      </c>
      <c r="T68" s="9">
        <f>SUMPRODUCT(J68:O68,Results!K$9:P$9)</f>
        <v>201.75414832134993</v>
      </c>
      <c r="U68" s="9">
        <f>SUMPRODUCT(J68:O68,Results!K$9:P$9)+Test!$AI$20-Test!$AH$31</f>
        <v>200.17191960027677</v>
      </c>
      <c r="V68" s="9">
        <f t="shared" si="5"/>
        <v>3.2387411208874539</v>
      </c>
      <c r="W68" s="9">
        <f t="shared" si="6"/>
        <v>-18.124441749026772</v>
      </c>
      <c r="X68" s="9">
        <f t="shared" si="7"/>
        <v>-18.890208280218104</v>
      </c>
      <c r="Y68" s="9">
        <f t="shared" si="8"/>
        <v>44.594560599646599</v>
      </c>
      <c r="Z68" s="9">
        <f>I68-Test!$AI$20</f>
        <v>142.70363583907482</v>
      </c>
      <c r="AA68" s="9">
        <f t="shared" si="9"/>
        <v>-24.726060334111821</v>
      </c>
      <c r="AF68" s="11"/>
      <c r="AG68" s="11"/>
      <c r="AH68" s="11"/>
    </row>
    <row r="69" spans="1:34">
      <c r="A69" s="6">
        <v>0.26169456232425176</v>
      </c>
      <c r="B69" s="6">
        <v>2.0843912527065971</v>
      </c>
      <c r="C69" s="6">
        <v>3.7314979210933381</v>
      </c>
      <c r="D69" s="6">
        <v>3.0915523463530348</v>
      </c>
      <c r="E69" s="6">
        <v>0.32965150228482842</v>
      </c>
      <c r="F69" s="6">
        <v>1.24217963098964E-3</v>
      </c>
      <c r="G69" s="6">
        <v>1.611335831923284</v>
      </c>
      <c r="H69" s="6">
        <v>-1.0556286254320666</v>
      </c>
      <c r="I69" s="9">
        <f>SUMPRODUCT(J69:O69,Results!B$12:G$12)+Results!$E$5*H69</f>
        <v>2.2225047758817542</v>
      </c>
      <c r="J69" s="9">
        <f>SUMPRODUCT($A69:$F69,Results!$B$15:$G$15)</f>
        <v>2.2688850169111769</v>
      </c>
      <c r="K69" s="9">
        <f>SUMPRODUCT($A69:$F69,Results!$B$16:$G$16)</f>
        <v>-7.6635615587970909</v>
      </c>
      <c r="L69" s="9">
        <f>SUMPRODUCT($A69:$F69,Results!$B$17:$G$17)</f>
        <v>4.4020574177622711</v>
      </c>
      <c r="M69" s="9">
        <f>SUMPRODUCT($A69:$F69,Results!$B$18:$G$18)</f>
        <v>-3.7421113735058955</v>
      </c>
      <c r="N69" s="9">
        <f>SUMPRODUCT($A69:$F69,Results!$B$19:$G$19)</f>
        <v>-14.677315448308439</v>
      </c>
      <c r="O69" s="9">
        <f>SUMPRODUCT($A69:$F69,Results!$B$20:$G$20)</f>
        <v>7.1256481869686281</v>
      </c>
      <c r="P69" s="9" cm="1">
        <f t="array" ref="P69">SUMPRODUCT(J69:O69,TRANSPOSE(Test!BQ$20:BQ$25))+Test!$AI$20-Test!$BQ$27</f>
        <v>7.2826225108931695</v>
      </c>
      <c r="Q69" s="9" cm="1">
        <f t="array" ref="Q69">SUMPRODUCT(J69:O69,TRANSPOSE(Test!EX$20:EX$25))+Test!$AI$20-Test!$EX$27</f>
        <v>7.5704061232602342</v>
      </c>
      <c r="R69" s="9">
        <f>I69-Results!$E$5*H69</f>
        <v>8.5562765284741538</v>
      </c>
      <c r="S69" s="9" cm="1">
        <f t="array" ref="S69">SUMPRODUCT(J69:O69,TRANSPOSE(Test!AW$28:AW$33))+Test!$AI$20-Test!$AH$26</f>
        <v>17.115985646601658</v>
      </c>
      <c r="T69" s="9">
        <f>SUMPRODUCT(J69:O69,Results!K$9:P$9)</f>
        <v>8.6365574629151727</v>
      </c>
      <c r="U69" s="9">
        <f>SUMPRODUCT(J69:O69,Results!K$9:P$9)+Test!$AI$20-Test!$AH$31</f>
        <v>7.0543287418420135</v>
      </c>
      <c r="V69" s="9">
        <f t="shared" si="5"/>
        <v>-5.0601177350114153</v>
      </c>
      <c r="W69" s="9">
        <f t="shared" si="6"/>
        <v>-5.34790134737848</v>
      </c>
      <c r="X69" s="9">
        <f t="shared" si="7"/>
        <v>-6.3337717525923996</v>
      </c>
      <c r="Y69" s="9">
        <f t="shared" si="8"/>
        <v>-14.893480870719904</v>
      </c>
      <c r="Z69" s="9">
        <f>I69-Test!$AI$20</f>
        <v>-30.519718651208379</v>
      </c>
      <c r="AA69" s="9">
        <f t="shared" si="9"/>
        <v>-4.8318239659602593</v>
      </c>
      <c r="AF69" s="11"/>
      <c r="AG69" s="11"/>
      <c r="AH69" s="11"/>
    </row>
    <row r="70" spans="1:34">
      <c r="A70" s="6">
        <v>-0.49494962296585843</v>
      </c>
      <c r="B70" s="6">
        <v>4.5617573774075222</v>
      </c>
      <c r="C70" s="6">
        <v>5.6734542735019433</v>
      </c>
      <c r="D70" s="6">
        <v>1.5600228639007443</v>
      </c>
      <c r="E70" s="6">
        <v>2.7990892560374632</v>
      </c>
      <c r="F70" s="6">
        <v>8.5946501929518213</v>
      </c>
      <c r="G70" s="6">
        <v>2.6481624384925113</v>
      </c>
      <c r="H70" s="6">
        <v>-1.8802018862839276E-2</v>
      </c>
      <c r="I70" s="9">
        <f>SUMPRODUCT(J70:O70,Results!B$12:G$12)+Results!$E$5*H70</f>
        <v>8.2194420907967398</v>
      </c>
      <c r="J70" s="9">
        <f>SUMPRODUCT($A70:$F70,Results!$B$15:$G$15)</f>
        <v>8.8642688116759114</v>
      </c>
      <c r="K70" s="9">
        <f>SUMPRODUCT($A70:$F70,Results!$B$16:$G$16)</f>
        <v>-6.7339107740535962</v>
      </c>
      <c r="L70" s="9">
        <f>SUMPRODUCT($A70:$F70,Results!$B$17:$G$17)</f>
        <v>26.298090239133007</v>
      </c>
      <c r="M70" s="9">
        <f>SUMPRODUCT($A70:$F70,Results!$B$18:$G$18)</f>
        <v>-3.2398042869510109</v>
      </c>
      <c r="N70" s="9">
        <f>SUMPRODUCT($A70:$F70,Results!$B$19:$G$19)</f>
        <v>-23.32587012374146</v>
      </c>
      <c r="O70" s="9">
        <f>SUMPRODUCT($A70:$F70,Results!$B$20:$G$20)</f>
        <v>-7.157332277973115</v>
      </c>
      <c r="P70" s="9" cm="1">
        <f t="array" ref="P70">SUMPRODUCT(J70:O70,TRANSPOSE(Test!BQ$20:BQ$25))+Test!$AI$20-Test!$BQ$27</f>
        <v>27.509390125906933</v>
      </c>
      <c r="Q70" s="9" cm="1">
        <f t="array" ref="Q70">SUMPRODUCT(J70:O70,TRANSPOSE(Test!EX$20:EX$25))+Test!$AI$20-Test!$EX$27</f>
        <v>10.261767528783963</v>
      </c>
      <c r="R70" s="9">
        <f>I70-Results!$E$5*H70</f>
        <v>8.3322542039737755</v>
      </c>
      <c r="S70" s="9" cm="1">
        <f t="array" ref="S70">SUMPRODUCT(J70:O70,TRANSPOSE(Test!AW$28:AW$33))+Test!$AI$20-Test!$AH$26</f>
        <v>38.605269249472499</v>
      </c>
      <c r="T70" s="9">
        <f>SUMPRODUCT(J70:O70,Results!K$9:P$9)</f>
        <v>11.556164849151678</v>
      </c>
      <c r="U70" s="9">
        <f>SUMPRODUCT(J70:O70,Results!K$9:P$9)+Test!$AI$20-Test!$AH$31</f>
        <v>9.9739361280785204</v>
      </c>
      <c r="V70" s="9">
        <f t="shared" si="5"/>
        <v>-19.289948035110193</v>
      </c>
      <c r="W70" s="9">
        <f t="shared" si="6"/>
        <v>-2.0423254379872233</v>
      </c>
      <c r="X70" s="9">
        <f t="shared" si="7"/>
        <v>-0.11281211317703566</v>
      </c>
      <c r="Y70" s="9">
        <f t="shared" si="8"/>
        <v>-30.38582715867576</v>
      </c>
      <c r="Z70" s="9">
        <f>I70-Test!$AI$20</f>
        <v>-24.522781336293392</v>
      </c>
      <c r="AA70" s="9">
        <f t="shared" si="9"/>
        <v>-1.7544940372817805</v>
      </c>
      <c r="AF70" s="11"/>
      <c r="AG70" s="11"/>
      <c r="AH70" s="11"/>
    </row>
    <row r="71" spans="1:34">
      <c r="A71" s="6">
        <v>3.6661967364860808</v>
      </c>
      <c r="B71" s="6">
        <v>2.8643133273724577</v>
      </c>
      <c r="C71" s="6">
        <v>4.1340287261764948</v>
      </c>
      <c r="D71" s="6">
        <v>0.80026936164312934</v>
      </c>
      <c r="E71" s="6">
        <v>-0.83806415287394154</v>
      </c>
      <c r="F71" s="6">
        <v>3.2013888151196679</v>
      </c>
      <c r="G71" s="6">
        <v>5.6655791799112114</v>
      </c>
      <c r="H71" s="6">
        <v>2.9986147225558608</v>
      </c>
      <c r="I71" s="9">
        <f>SUMPRODUCT(J71:O71,Results!B$12:G$12)+Results!$E$5*H71</f>
        <v>6.7432506936039545</v>
      </c>
      <c r="J71" s="9">
        <f>SUMPRODUCT($A71:$F71,Results!$B$15:$G$15)</f>
        <v>10.256249249043663</v>
      </c>
      <c r="K71" s="9">
        <f>SUMPRODUCT($A71:$F71,Results!$B$16:$G$16)</f>
        <v>-19.030084811654262</v>
      </c>
      <c r="L71" s="9">
        <f>SUMPRODUCT($A71:$F71,Results!$B$17:$G$17)</f>
        <v>-2.7802248391850259</v>
      </c>
      <c r="M71" s="9">
        <f>SUMPRODUCT($A71:$F71,Results!$B$18:$G$18)</f>
        <v>-3.3963091151560714</v>
      </c>
      <c r="N71" s="9">
        <f>SUMPRODUCT($A71:$F71,Results!$B$19:$G$19)</f>
        <v>-8.4733076510775209</v>
      </c>
      <c r="O71" s="9">
        <f>SUMPRODUCT($A71:$F71,Results!$B$20:$G$20)</f>
        <v>8.5718628286261769</v>
      </c>
      <c r="P71" s="9" cm="1">
        <f t="array" ref="P71">SUMPRODUCT(J71:O71,TRANSPOSE(Test!BQ$20:BQ$25))+Test!$AI$20-Test!$BQ$27</f>
        <v>-1.71420051379814</v>
      </c>
      <c r="Q71" s="9" cm="1">
        <f t="array" ref="Q71">SUMPRODUCT(J71:O71,TRANSPOSE(Test!EX$20:EX$25))+Test!$AI$20-Test!$EX$27</f>
        <v>-11.732642167202464</v>
      </c>
      <c r="R71" s="9">
        <f>I71-Results!$E$5*H71</f>
        <v>-11.248437641731211</v>
      </c>
      <c r="S71" s="9" cm="1">
        <f t="array" ref="S71">SUMPRODUCT(J71:O71,TRANSPOSE(Test!AW$28:AW$33))+Test!$AI$20-Test!$AH$26</f>
        <v>13.053686762708438</v>
      </c>
      <c r="T71" s="9">
        <f>SUMPRODUCT(J71:O71,Results!K$9:P$9)</f>
        <v>-10.70736025948019</v>
      </c>
      <c r="U71" s="9">
        <f>SUMPRODUCT(J71:O71,Results!K$9:P$9)+Test!$AI$20-Test!$AH$31</f>
        <v>-12.289588980553347</v>
      </c>
      <c r="V71" s="9">
        <f t="shared" si="5"/>
        <v>8.4574512074020944</v>
      </c>
      <c r="W71" s="9">
        <f t="shared" si="6"/>
        <v>18.475892860806418</v>
      </c>
      <c r="X71" s="9">
        <f t="shared" si="7"/>
        <v>17.991688335335166</v>
      </c>
      <c r="Y71" s="9">
        <f t="shared" si="8"/>
        <v>-6.3104360691044832</v>
      </c>
      <c r="Z71" s="9">
        <f>I71-Test!$AI$20</f>
        <v>-25.998972733486177</v>
      </c>
      <c r="AA71" s="9">
        <f t="shared" si="9"/>
        <v>19.032839674157302</v>
      </c>
      <c r="AF71" s="11"/>
      <c r="AG71" s="11"/>
      <c r="AH71" s="11"/>
    </row>
    <row r="72" spans="1:34">
      <c r="A72" s="6">
        <v>-0.79594330680067849</v>
      </c>
      <c r="B72" s="6">
        <v>0.71441698065293679</v>
      </c>
      <c r="C72" s="6">
        <v>-1.7896065797440579</v>
      </c>
      <c r="D72" s="6">
        <v>-0.60803796189307791</v>
      </c>
      <c r="E72" s="6">
        <v>5.9229360789892809</v>
      </c>
      <c r="F72" s="6">
        <v>3.8845794740378992</v>
      </c>
      <c r="G72" s="6">
        <v>0.53337059687647259</v>
      </c>
      <c r="H72" s="6">
        <v>-2.1335938604788778</v>
      </c>
      <c r="I72" s="9">
        <f>SUMPRODUCT(J72:O72,Results!B$12:G$12)+Results!$E$5*H72</f>
        <v>45.13057141991456</v>
      </c>
      <c r="J72" s="9">
        <f>SUMPRODUCT($A72:$F72,Results!$B$15:$G$15)</f>
        <v>15.876459495500795</v>
      </c>
      <c r="K72" s="9">
        <f>SUMPRODUCT($A72:$F72,Results!$B$16:$G$16)</f>
        <v>8.1904145841206084</v>
      </c>
      <c r="L72" s="9">
        <f>SUMPRODUCT($A72:$F72,Results!$B$17:$G$17)</f>
        <v>25.803506786446775</v>
      </c>
      <c r="M72" s="9">
        <f>SUMPRODUCT($A72:$F72,Results!$B$18:$G$18)</f>
        <v>0.42997749946610719</v>
      </c>
      <c r="N72" s="9">
        <f>SUMPRODUCT($A72:$F72,Results!$B$19:$G$19)</f>
        <v>-7.3131651483188538</v>
      </c>
      <c r="O72" s="9">
        <f>SUMPRODUCT($A72:$F72,Results!$B$20:$G$20)</f>
        <v>-4.2022419229437418</v>
      </c>
      <c r="P72" s="9" cm="1">
        <f t="array" ref="P72">SUMPRODUCT(J72:O72,TRANSPOSE(Test!BQ$20:BQ$25))+Test!$AI$20-Test!$BQ$27</f>
        <v>53.335961657775961</v>
      </c>
      <c r="Q72" s="9" cm="1">
        <f t="array" ref="Q72">SUMPRODUCT(J72:O72,TRANSPOSE(Test!EX$20:EX$25))+Test!$AI$20-Test!$EX$27</f>
        <v>59.514306283970029</v>
      </c>
      <c r="R72" s="9">
        <f>I72-Results!$E$5*H72</f>
        <v>57.932134582787825</v>
      </c>
      <c r="S72" s="9" cm="1">
        <f t="array" ref="S72">SUMPRODUCT(J72:O72,TRANSPOSE(Test!AW$28:AW$33))+Test!$AI$20-Test!$AH$26</f>
        <v>30.00863692938924</v>
      </c>
      <c r="T72" s="9">
        <f>SUMPRODUCT(J72:O72,Results!K$9:P$9)</f>
        <v>61.258006781629888</v>
      </c>
      <c r="U72" s="9">
        <f>SUMPRODUCT(J72:O72,Results!K$9:P$9)+Test!$AI$20-Test!$AH$31</f>
        <v>59.675778060556723</v>
      </c>
      <c r="V72" s="9">
        <f t="shared" si="5"/>
        <v>-8.2053902378614012</v>
      </c>
      <c r="W72" s="9">
        <f t="shared" si="6"/>
        <v>-14.383734864055469</v>
      </c>
      <c r="X72" s="9">
        <f t="shared" si="7"/>
        <v>-12.801563162873265</v>
      </c>
      <c r="Y72" s="9">
        <f t="shared" si="8"/>
        <v>15.121934490525319</v>
      </c>
      <c r="Z72" s="9">
        <f>I72-Test!$AI$20</f>
        <v>12.388347992824428</v>
      </c>
      <c r="AA72" s="9">
        <f t="shared" si="9"/>
        <v>-14.545206640642164</v>
      </c>
      <c r="AF72" s="11"/>
      <c r="AG72" s="11"/>
      <c r="AH72" s="11"/>
    </row>
    <row r="73" spans="1:34">
      <c r="A73" s="6">
        <v>3.0252324584796293</v>
      </c>
      <c r="B73" s="6">
        <v>1.0648056760983944</v>
      </c>
      <c r="C73" s="6">
        <v>1.2971422014951355</v>
      </c>
      <c r="D73" s="6">
        <v>3.2438181008089892</v>
      </c>
      <c r="E73" s="6">
        <v>6.6172046004782192</v>
      </c>
      <c r="F73" s="6">
        <v>0.87442381795493673</v>
      </c>
      <c r="G73" s="6">
        <v>-0.67315688728205147</v>
      </c>
      <c r="H73" s="6">
        <v>-3.3401213446374021</v>
      </c>
      <c r="I73" s="9">
        <f>SUMPRODUCT(J73:O73,Results!B$12:G$12)+Results!$E$5*H73</f>
        <v>72.231851139172136</v>
      </c>
      <c r="J73" s="9">
        <f>SUMPRODUCT($A73:$F73,Results!$B$15:$G$15)</f>
        <v>33.854612258723321</v>
      </c>
      <c r="K73" s="9">
        <f>SUMPRODUCT($A73:$F73,Results!$B$16:$G$16)</f>
        <v>-8.1290100674174841</v>
      </c>
      <c r="L73" s="9">
        <f>SUMPRODUCT($A73:$F73,Results!$B$17:$G$17)</f>
        <v>18.831161066968402</v>
      </c>
      <c r="M73" s="9">
        <f>SUMPRODUCT($A73:$F73,Results!$B$18:$G$18)</f>
        <v>-6.7817061902820308</v>
      </c>
      <c r="N73" s="9">
        <f>SUMPRODUCT($A73:$F73,Results!$B$19:$G$19)</f>
        <v>-20.788195881604228</v>
      </c>
      <c r="O73" s="9">
        <f>SUMPRODUCT($A73:$F73,Results!$B$20:$G$20)</f>
        <v>16.946419047926362</v>
      </c>
      <c r="P73" s="9" cm="1">
        <f t="array" ref="P73">SUMPRODUCT(J73:O73,TRANSPOSE(Test!BQ$20:BQ$25))+Test!$AI$20-Test!$BQ$27</f>
        <v>79.123267129968099</v>
      </c>
      <c r="Q73" s="9" cm="1">
        <f t="array" ref="Q73">SUMPRODUCT(J73:O73,TRANSPOSE(Test!EX$20:EX$25))+Test!$AI$20-Test!$EX$27</f>
        <v>92.559445690286594</v>
      </c>
      <c r="R73" s="9">
        <f>I73-Results!$E$5*H73</f>
        <v>92.272579206996539</v>
      </c>
      <c r="S73" s="9" cm="1">
        <f t="array" ref="S73">SUMPRODUCT(J73:O73,TRANSPOSE(Test!AW$28:AW$33))+Test!$AI$20-Test!$AH$26</f>
        <v>61.193217196687343</v>
      </c>
      <c r="T73" s="9">
        <f>SUMPRODUCT(J73:O73,Results!K$9:P$9)</f>
        <v>95.118608875490963</v>
      </c>
      <c r="U73" s="9">
        <f>SUMPRODUCT(J73:O73,Results!K$9:P$9)+Test!$AI$20-Test!$AH$31</f>
        <v>93.536380154417799</v>
      </c>
      <c r="V73" s="9">
        <f t="shared" si="5"/>
        <v>-6.8914159907959629</v>
      </c>
      <c r="W73" s="9">
        <f t="shared" si="6"/>
        <v>-20.327594551114458</v>
      </c>
      <c r="X73" s="9">
        <f t="shared" si="7"/>
        <v>-20.040728067824404</v>
      </c>
      <c r="Y73" s="9">
        <f t="shared" si="8"/>
        <v>11.038633942484793</v>
      </c>
      <c r="Z73" s="9">
        <f>I73-Test!$AI$20</f>
        <v>39.489627712082005</v>
      </c>
      <c r="AA73" s="9">
        <f t="shared" si="9"/>
        <v>-21.304529015245663</v>
      </c>
      <c r="AF73" s="11"/>
      <c r="AG73" s="11"/>
      <c r="AH73" s="11"/>
    </row>
    <row r="74" spans="1:34">
      <c r="A74" s="6">
        <v>5.61588478203692</v>
      </c>
      <c r="B74" s="6">
        <v>3.1553730540898508</v>
      </c>
      <c r="C74" s="6">
        <v>5.6778987682405919</v>
      </c>
      <c r="D74" s="6">
        <v>-0.66673224098959183</v>
      </c>
      <c r="E74" s="6">
        <v>1.1020499614721555</v>
      </c>
      <c r="F74" s="6">
        <v>1.7839044397640109</v>
      </c>
      <c r="G74" s="6">
        <v>2.7022091471995275</v>
      </c>
      <c r="H74" s="6">
        <v>3.5244689844176946E-2</v>
      </c>
      <c r="I74" s="9">
        <f>SUMPRODUCT(J74:O74,Results!B$12:G$12)+Results!$E$5*H74</f>
        <v>16.674540999961582</v>
      </c>
      <c r="J74" s="9">
        <f>SUMPRODUCT($A74:$F74,Results!$B$15:$G$15)</f>
        <v>26.939157532437978</v>
      </c>
      <c r="K74" s="9">
        <f>SUMPRODUCT($A74:$F74,Results!$B$16:$G$16)</f>
        <v>-25.558211959762993</v>
      </c>
      <c r="L74" s="9">
        <f>SUMPRODUCT($A74:$F74,Results!$B$17:$G$17)</f>
        <v>-4.039117094357783</v>
      </c>
      <c r="M74" s="9">
        <f>SUMPRODUCT($A74:$F74,Results!$B$18:$G$18)</f>
        <v>-12.372907909450637</v>
      </c>
      <c r="N74" s="9">
        <f>SUMPRODUCT($A74:$F74,Results!$B$19:$G$19)</f>
        <v>-15.528379172170292</v>
      </c>
      <c r="O74" s="9">
        <f>SUMPRODUCT($A74:$F74,Results!$B$20:$G$20)</f>
        <v>12.869341685071195</v>
      </c>
      <c r="P74" s="9" cm="1">
        <f t="array" ref="P74">SUMPRODUCT(J74:O74,TRANSPOSE(Test!BQ$20:BQ$25))+Test!$AI$20-Test!$BQ$27</f>
        <v>20.778852964251008</v>
      </c>
      <c r="Q74" s="9" cm="1">
        <f t="array" ref="Q74">SUMPRODUCT(J74:O74,TRANSPOSE(Test!EX$20:EX$25))+Test!$AI$20-Test!$EX$27</f>
        <v>15.043444540080849</v>
      </c>
      <c r="R74" s="9">
        <f>I74-Results!$E$5*H74</f>
        <v>16.463072860896521</v>
      </c>
      <c r="S74" s="9" cm="1">
        <f t="array" ref="S74">SUMPRODUCT(J74:O74,TRANSPOSE(Test!AW$28:AW$33))+Test!$AI$20-Test!$AH$26</f>
        <v>37.156325632406222</v>
      </c>
      <c r="T74" s="9">
        <f>SUMPRODUCT(J74:O74,Results!K$9:P$9)</f>
        <v>17.444030954716094</v>
      </c>
      <c r="U74" s="9">
        <f>SUMPRODUCT(J74:O74,Results!K$9:P$9)+Test!$AI$20-Test!$AH$31</f>
        <v>15.861802233642933</v>
      </c>
      <c r="V74" s="9">
        <f t="shared" si="5"/>
        <v>-4.1043119642894261</v>
      </c>
      <c r="W74" s="9">
        <f t="shared" si="6"/>
        <v>1.6310964598807338</v>
      </c>
      <c r="X74" s="9">
        <f t="shared" si="7"/>
        <v>0.21146813906506168</v>
      </c>
      <c r="Y74" s="9">
        <f t="shared" si="8"/>
        <v>-20.48178463244464</v>
      </c>
      <c r="Z74" s="9">
        <f>I74-Test!$AI$20</f>
        <v>-16.067682427128549</v>
      </c>
      <c r="AA74" s="9">
        <f t="shared" si="9"/>
        <v>0.81273876631864894</v>
      </c>
      <c r="AF74" s="11"/>
      <c r="AG74" s="11"/>
      <c r="AH74" s="11"/>
    </row>
    <row r="75" spans="1:34">
      <c r="A75" s="6">
        <v>-0.5918641148138083</v>
      </c>
      <c r="B75" s="6">
        <v>0.82295578019933657</v>
      </c>
      <c r="C75" s="6">
        <v>-0.13455391639194833</v>
      </c>
      <c r="D75" s="6">
        <v>0.83303682018520164</v>
      </c>
      <c r="E75" s="6">
        <v>0.35471213489348918</v>
      </c>
      <c r="F75" s="6">
        <v>2.0625513990598328</v>
      </c>
      <c r="G75" s="6">
        <v>-2.177071328757322</v>
      </c>
      <c r="H75" s="6">
        <v>-4.8440357861126726</v>
      </c>
      <c r="I75" s="9">
        <f>SUMPRODUCT(J75:O75,Results!B$12:G$12)+Results!$E$5*H75</f>
        <v>-30.521339404428169</v>
      </c>
      <c r="J75" s="9">
        <f>SUMPRODUCT($A75:$F75,Results!$B$15:$G$15)</f>
        <v>-2.9379183001177021</v>
      </c>
      <c r="K75" s="9">
        <f>SUMPRODUCT($A75:$F75,Results!$B$16:$G$16)</f>
        <v>1.3833089253724329</v>
      </c>
      <c r="L75" s="9">
        <f>SUMPRODUCT($A75:$F75,Results!$B$17:$G$17)</f>
        <v>6.762964623338755</v>
      </c>
      <c r="M75" s="9">
        <f>SUMPRODUCT($A75:$F75,Results!$B$18:$G$18)</f>
        <v>3.4665889576731406</v>
      </c>
      <c r="N75" s="9">
        <f>SUMPRODUCT($A75:$F75,Results!$B$19:$G$19)</f>
        <v>-0.96424876217065036</v>
      </c>
      <c r="O75" s="9">
        <f>SUMPRODUCT($A75:$F75,Results!$B$20:$G$20)</f>
        <v>-1.2588852175426546</v>
      </c>
      <c r="P75" s="9" cm="1">
        <f t="array" ref="P75">SUMPRODUCT(J75:O75,TRANSPOSE(Test!BQ$20:BQ$25))+Test!$AI$20-Test!$BQ$27</f>
        <v>-0.21866540319726369</v>
      </c>
      <c r="Q75" s="9" cm="1">
        <f t="array" ref="Q75">SUMPRODUCT(J75:O75,TRANSPOSE(Test!EX$20:EX$25))+Test!$AI$20-Test!$EX$27</f>
        <v>-1.152172706787745</v>
      </c>
      <c r="R75" s="9">
        <f>I75-Results!$E$5*H75</f>
        <v>-1.4571246877521347</v>
      </c>
      <c r="S75" s="9" cm="1">
        <f t="array" ref="S75">SUMPRODUCT(J75:O75,TRANSPOSE(Test!AW$28:AW$33))+Test!$AI$20-Test!$AH$26</f>
        <v>-3.4044494502367826</v>
      </c>
      <c r="T75" s="9">
        <f>SUMPRODUCT(J75:O75,Results!K$9:P$9)</f>
        <v>-0.80292916296288341</v>
      </c>
      <c r="U75" s="9">
        <f>SUMPRODUCT(J75:O75,Results!K$9:P$9)+Test!$AI$20-Test!$AH$31</f>
        <v>-2.3851578840360403</v>
      </c>
      <c r="V75" s="9">
        <f t="shared" si="5"/>
        <v>-30.302674001230905</v>
      </c>
      <c r="W75" s="9">
        <f t="shared" si="6"/>
        <v>-29.369166697640424</v>
      </c>
      <c r="X75" s="9">
        <f t="shared" si="7"/>
        <v>-29.064214716676034</v>
      </c>
      <c r="Y75" s="9">
        <f t="shared" si="8"/>
        <v>-27.116889954191386</v>
      </c>
      <c r="Z75" s="9">
        <f>I75-Test!$AI$20</f>
        <v>-63.2635628315183</v>
      </c>
      <c r="AA75" s="9">
        <f t="shared" si="9"/>
        <v>-28.136181520392128</v>
      </c>
      <c r="AF75" s="11"/>
      <c r="AG75" s="11"/>
      <c r="AH75" s="11"/>
    </row>
    <row r="76" spans="1:34">
      <c r="A76" s="6">
        <v>3.2368251972044644</v>
      </c>
      <c r="B76" s="6">
        <v>1.807988819924744</v>
      </c>
      <c r="C76" s="6">
        <v>-1.1441320711145171</v>
      </c>
      <c r="D76" s="6">
        <v>3.6289072255328692</v>
      </c>
      <c r="E76" s="6">
        <v>5.4011069972448986</v>
      </c>
      <c r="F76" s="6">
        <v>0.83424066886121362</v>
      </c>
      <c r="G76" s="6">
        <v>5.6186460731518713</v>
      </c>
      <c r="H76" s="6">
        <v>2.9516816157965207</v>
      </c>
      <c r="I76" s="9">
        <f>SUMPRODUCT(J76:O76,Results!B$12:G$12)+Results!$E$5*H76</f>
        <v>95.395938528400677</v>
      </c>
      <c r="J76" s="9">
        <f>SUMPRODUCT($A76:$F76,Results!$B$15:$G$15)</f>
        <v>23.811400375591877</v>
      </c>
      <c r="K76" s="9">
        <f>SUMPRODUCT($A76:$F76,Results!$B$16:$G$16)</f>
        <v>-8.0131616522175619</v>
      </c>
      <c r="L76" s="9">
        <f>SUMPRODUCT($A76:$F76,Results!$B$17:$G$17)</f>
        <v>16.413250335895754</v>
      </c>
      <c r="M76" s="9">
        <f>SUMPRODUCT($A76:$F76,Results!$B$18:$G$18)</f>
        <v>1.5239576704539193</v>
      </c>
      <c r="N76" s="9">
        <f>SUMPRODUCT($A76:$F76,Results!$B$19:$G$19)</f>
        <v>-10.356075676097305</v>
      </c>
      <c r="O76" s="9">
        <f>SUMPRODUCT($A76:$F76,Results!$B$20:$G$20)</f>
        <v>21.742336398068193</v>
      </c>
      <c r="P76" s="9" cm="1">
        <f t="array" ref="P76">SUMPRODUCT(J76:O76,TRANSPOSE(Test!BQ$20:BQ$25))+Test!$AI$20-Test!$BQ$27</f>
        <v>64.601633113574934</v>
      </c>
      <c r="Q76" s="9" cm="1">
        <f t="array" ref="Q76">SUMPRODUCT(J76:O76,TRANSPOSE(Test!EX$20:EX$25))+Test!$AI$20-Test!$EX$27</f>
        <v>77.844878113870095</v>
      </c>
      <c r="R76" s="9">
        <f>I76-Results!$E$5*H76</f>
        <v>77.685848833621549</v>
      </c>
      <c r="S76" s="9" cm="1">
        <f t="array" ref="S76">SUMPRODUCT(J76:O76,TRANSPOSE(Test!AW$28:AW$33))+Test!$AI$20-Test!$AH$26</f>
        <v>40.603538864403689</v>
      </c>
      <c r="T76" s="9">
        <f>SUMPRODUCT(J76:O76,Results!K$9:P$9)</f>
        <v>80.100313609374922</v>
      </c>
      <c r="U76" s="9">
        <f>SUMPRODUCT(J76:O76,Results!K$9:P$9)+Test!$AI$20-Test!$AH$31</f>
        <v>78.518084888301757</v>
      </c>
      <c r="V76" s="9">
        <f t="shared" si="5"/>
        <v>30.794305414825743</v>
      </c>
      <c r="W76" s="9">
        <f t="shared" si="6"/>
        <v>17.551060414530582</v>
      </c>
      <c r="X76" s="9">
        <f t="shared" si="7"/>
        <v>17.710089694779128</v>
      </c>
      <c r="Y76" s="9">
        <f t="shared" si="8"/>
        <v>54.792399663996989</v>
      </c>
      <c r="Z76" s="9">
        <f>I76-Test!$AI$20</f>
        <v>62.653715101310546</v>
      </c>
      <c r="AA76" s="9">
        <f t="shared" si="9"/>
        <v>16.87785364009892</v>
      </c>
      <c r="AF76" s="11"/>
      <c r="AG76" s="11"/>
      <c r="AH76" s="11"/>
    </row>
    <row r="77" spans="1:34">
      <c r="A77" s="6">
        <v>4.2853564643016311</v>
      </c>
      <c r="B77" s="6">
        <v>-0.11046824714911264</v>
      </c>
      <c r="C77" s="6">
        <v>-2.4683839658264159</v>
      </c>
      <c r="D77" s="6">
        <v>-0.132774839527004</v>
      </c>
      <c r="E77" s="6">
        <v>0.83874990193626919</v>
      </c>
      <c r="F77" s="6">
        <v>-0.79638857308825062</v>
      </c>
      <c r="G77" s="6">
        <v>5.87479962998452</v>
      </c>
      <c r="H77" s="6">
        <v>3.2078351726291694</v>
      </c>
      <c r="I77" s="9">
        <f>SUMPRODUCT(J77:O77,Results!B$12:G$12)+Results!$E$5*H77</f>
        <v>42.272988051477995</v>
      </c>
      <c r="J77" s="9">
        <f>SUMPRODUCT($A77:$F77,Results!$B$15:$G$15)</f>
        <v>13.938352228892073</v>
      </c>
      <c r="K77" s="9">
        <f>SUMPRODUCT($A77:$F77,Results!$B$16:$G$16)</f>
        <v>-9.9592501994138924</v>
      </c>
      <c r="L77" s="9">
        <f>SUMPRODUCT($A77:$F77,Results!$B$17:$G$17)</f>
        <v>-6.8017899514756737</v>
      </c>
      <c r="M77" s="9">
        <f>SUMPRODUCT($A77:$F77,Results!$B$18:$G$18)</f>
        <v>2.5328606711521289</v>
      </c>
      <c r="N77" s="9">
        <f>SUMPRODUCT($A77:$F77,Results!$B$19:$G$19)</f>
        <v>7.8816146372525813</v>
      </c>
      <c r="O77" s="9">
        <f>SUMPRODUCT($A77:$F77,Results!$B$20:$G$20)</f>
        <v>15.987173744339128</v>
      </c>
      <c r="P77" s="9" cm="1">
        <f t="array" ref="P77">SUMPRODUCT(J77:O77,TRANSPOSE(Test!BQ$20:BQ$25))+Test!$AI$20-Test!$BQ$27</f>
        <v>13.345639709615632</v>
      </c>
      <c r="Q77" s="9" cm="1">
        <f t="array" ref="Q77">SUMPRODUCT(J77:O77,TRANSPOSE(Test!EX$20:EX$25))+Test!$AI$20-Test!$EX$27</f>
        <v>22.154924746777979</v>
      </c>
      <c r="R77" s="9">
        <f>I77-Results!$E$5*H77</f>
        <v>23.025977015702978</v>
      </c>
      <c r="S77" s="9" cm="1">
        <f t="array" ref="S77">SUMPRODUCT(J77:O77,TRANSPOSE(Test!AW$28:AW$33))+Test!$AI$20-Test!$AH$26</f>
        <v>-0.59615798594850844</v>
      </c>
      <c r="T77" s="9">
        <f>SUMPRODUCT(J77:O77,Results!K$9:P$9)</f>
        <v>23.294001998253336</v>
      </c>
      <c r="U77" s="9">
        <f>SUMPRODUCT(J77:O77,Results!K$9:P$9)+Test!$AI$20-Test!$AH$31</f>
        <v>21.711773277180178</v>
      </c>
      <c r="V77" s="9">
        <f t="shared" si="5"/>
        <v>28.927348341862363</v>
      </c>
      <c r="W77" s="9">
        <f t="shared" si="6"/>
        <v>20.118063304700016</v>
      </c>
      <c r="X77" s="9">
        <f t="shared" si="7"/>
        <v>19.247011035775017</v>
      </c>
      <c r="Y77" s="9">
        <f t="shared" si="8"/>
        <v>42.869146037426503</v>
      </c>
      <c r="Z77" s="9">
        <f>I77-Test!$AI$20</f>
        <v>9.5307646243878636</v>
      </c>
      <c r="AA77" s="9">
        <f t="shared" si="9"/>
        <v>20.561214774297817</v>
      </c>
      <c r="AF77" s="11"/>
      <c r="AG77" s="11"/>
      <c r="AH77" s="11"/>
    </row>
    <row r="78" spans="1:34">
      <c r="A78" s="6">
        <v>-0.79271414583756572</v>
      </c>
      <c r="B78" s="6">
        <v>-0.49761276288415773</v>
      </c>
      <c r="C78" s="6">
        <v>1.2447886567126807</v>
      </c>
      <c r="D78" s="6">
        <v>0.10614261064023058</v>
      </c>
      <c r="E78" s="6">
        <v>0.70289296317172234</v>
      </c>
      <c r="F78" s="6">
        <v>7.1735406581935139</v>
      </c>
      <c r="G78" s="6">
        <v>2.3232055253344832</v>
      </c>
      <c r="H78" s="6">
        <v>-0.34375893202086738</v>
      </c>
      <c r="I78" s="9">
        <f>SUMPRODUCT(J78:O78,Results!B$12:G$12)+Results!$E$5*H78</f>
        <v>-10.890505911663965</v>
      </c>
      <c r="J78" s="9">
        <f>SUMPRODUCT($A78:$F78,Results!$B$15:$G$15)</f>
        <v>4.3010788015480017</v>
      </c>
      <c r="K78" s="9">
        <f>SUMPRODUCT($A78:$F78,Results!$B$16:$G$16)</f>
        <v>3.4478643674600127</v>
      </c>
      <c r="L78" s="9">
        <f>SUMPRODUCT($A78:$F78,Results!$B$17:$G$17)</f>
        <v>12.832639411548062</v>
      </c>
      <c r="M78" s="9">
        <f>SUMPRODUCT($A78:$F78,Results!$B$18:$G$18)</f>
        <v>1.7660306051649926</v>
      </c>
      <c r="N78" s="9">
        <f>SUMPRODUCT($A78:$F78,Results!$B$19:$G$19)</f>
        <v>-5.1254485114875514</v>
      </c>
      <c r="O78" s="9">
        <f>SUMPRODUCT($A78:$F78,Results!$B$20:$G$20)</f>
        <v>-14.0404396434432</v>
      </c>
      <c r="P78" s="9" cm="1">
        <f t="array" ref="P78">SUMPRODUCT(J78:O78,TRANSPOSE(Test!BQ$20:BQ$25))+Test!$AI$20-Test!$BQ$27</f>
        <v>5.3510061892324217</v>
      </c>
      <c r="Q78" s="9" cm="1">
        <f t="array" ref="Q78">SUMPRODUCT(J78:O78,TRANSPOSE(Test!EX$20:EX$25))+Test!$AI$20-Test!$EX$27</f>
        <v>-6.1038966814519746</v>
      </c>
      <c r="R78" s="9">
        <f>I78-Results!$E$5*H78</f>
        <v>-8.8279523195387597</v>
      </c>
      <c r="S78" s="9" cm="1">
        <f t="array" ref="S78">SUMPRODUCT(J78:O78,TRANSPOSE(Test!AW$28:AW$33))+Test!$AI$20-Test!$AH$26</f>
        <v>5.5116963820042599</v>
      </c>
      <c r="T78" s="9">
        <f>SUMPRODUCT(J78:O78,Results!K$9:P$9)</f>
        <v>-6.7890256500899504</v>
      </c>
      <c r="U78" s="9">
        <f>SUMPRODUCT(J78:O78,Results!K$9:P$9)+Test!$AI$20-Test!$AH$31</f>
        <v>-8.3712543711631078</v>
      </c>
      <c r="V78" s="9">
        <f t="shared" si="5"/>
        <v>-16.241512100896387</v>
      </c>
      <c r="W78" s="9">
        <f t="shared" si="6"/>
        <v>-4.7866092302119903</v>
      </c>
      <c r="X78" s="9">
        <f t="shared" si="7"/>
        <v>-2.0625535921252052</v>
      </c>
      <c r="Y78" s="9">
        <f t="shared" si="8"/>
        <v>-16.402202293668225</v>
      </c>
      <c r="Z78" s="9">
        <f>I78-Test!$AI$20</f>
        <v>-43.632729338754096</v>
      </c>
      <c r="AA78" s="9">
        <f t="shared" si="9"/>
        <v>-2.5192515405008571</v>
      </c>
      <c r="AF78" s="11"/>
      <c r="AG78" s="11"/>
      <c r="AH78" s="11"/>
    </row>
    <row r="79" spans="1:34">
      <c r="A79" s="6">
        <v>6.9662611805743389</v>
      </c>
      <c r="B79" s="6">
        <v>14.21832328863101</v>
      </c>
      <c r="C79" s="6">
        <v>3.940474309349522</v>
      </c>
      <c r="D79" s="6">
        <v>4.2359774142711597</v>
      </c>
      <c r="E79" s="6">
        <v>2.3065630776621822</v>
      </c>
      <c r="F79" s="6">
        <v>1.8562512595445415</v>
      </c>
      <c r="G79" s="6">
        <v>2.8346910096775075</v>
      </c>
      <c r="H79" s="6">
        <v>0.16772655232215694</v>
      </c>
      <c r="I79" s="9">
        <f>SUMPRODUCT(J79:O79,Results!B$12:G$12)+Results!$E$5*H79</f>
        <v>26.889584946543373</v>
      </c>
      <c r="J79" s="9">
        <f>SUMPRODUCT($A79:$F79,Results!$B$15:$G$15)</f>
        <v>5.251240583043665</v>
      </c>
      <c r="K79" s="9">
        <f>SUMPRODUCT($A79:$F79,Results!$B$16:$G$16)</f>
        <v>-41.281512037070527</v>
      </c>
      <c r="L79" s="9">
        <f>SUMPRODUCT($A79:$F79,Results!$B$17:$G$17)</f>
        <v>13.87128762872905</v>
      </c>
      <c r="M79" s="9">
        <f>SUMPRODUCT($A79:$F79,Results!$B$18:$G$18)</f>
        <v>6.7877714299931764</v>
      </c>
      <c r="N79" s="9">
        <f>SUMPRODUCT($A79:$F79,Results!$B$19:$G$19)</f>
        <v>-13.5522244162189</v>
      </c>
      <c r="O79" s="9">
        <f>SUMPRODUCT($A79:$F79,Results!$B$20:$G$20)</f>
        <v>48.027208219542359</v>
      </c>
      <c r="P79" s="9" cm="1">
        <f t="array" ref="P79">SUMPRODUCT(J79:O79,TRANSPOSE(Test!BQ$20:BQ$25))+Test!$AI$20-Test!$BQ$27</f>
        <v>29.04894867430739</v>
      </c>
      <c r="Q79" s="9" cm="1">
        <f t="array" ref="Q79">SUMPRODUCT(J79:O79,TRANSPOSE(Test!EX$20:EX$25))+Test!$AI$20-Test!$EX$27</f>
        <v>22.122706632459575</v>
      </c>
      <c r="R79" s="9">
        <f>I79-Results!$E$5*H79</f>
        <v>25.883225632610433</v>
      </c>
      <c r="S79" s="9" cm="1">
        <f t="array" ref="S79">SUMPRODUCT(J79:O79,TRANSPOSE(Test!AW$28:AW$33))+Test!$AI$20-Test!$AH$26</f>
        <v>34.405433929769814</v>
      </c>
      <c r="T79" s="9">
        <f>SUMPRODUCT(J79:O79,Results!K$9:P$9)</f>
        <v>27.555118760063138</v>
      </c>
      <c r="U79" s="9">
        <f>SUMPRODUCT(J79:O79,Results!K$9:P$9)+Test!$AI$20-Test!$AH$31</f>
        <v>25.972890038989981</v>
      </c>
      <c r="V79" s="9">
        <f t="shared" si="5"/>
        <v>-2.159363727764017</v>
      </c>
      <c r="W79" s="9">
        <f t="shared" si="6"/>
        <v>4.7668783140837974</v>
      </c>
      <c r="X79" s="9">
        <f t="shared" si="7"/>
        <v>1.0063593139329399</v>
      </c>
      <c r="Y79" s="9">
        <f t="shared" si="8"/>
        <v>-7.5158489832264408</v>
      </c>
      <c r="Z79" s="9">
        <f>I79-Test!$AI$20</f>
        <v>-5.8526384805467586</v>
      </c>
      <c r="AA79" s="9">
        <f t="shared" si="9"/>
        <v>0.91669490755339211</v>
      </c>
      <c r="AF79" s="11"/>
      <c r="AG79" s="11"/>
      <c r="AH79" s="11"/>
    </row>
    <row r="80" spans="1:34">
      <c r="A80" s="6">
        <v>0.79748449934491716</v>
      </c>
      <c r="B80" s="6">
        <v>11.575702738804379</v>
      </c>
      <c r="C80" s="6">
        <v>2.6632976029157085</v>
      </c>
      <c r="D80" s="6">
        <v>3.1596400731509062</v>
      </c>
      <c r="E80" s="6">
        <v>1.2629716676884344</v>
      </c>
      <c r="F80" s="6">
        <v>-0.50257268414130751</v>
      </c>
      <c r="G80" s="6">
        <v>-1.5132671185014293</v>
      </c>
      <c r="H80" s="6">
        <v>-4.1802315758567801</v>
      </c>
      <c r="I80" s="9">
        <f>SUMPRODUCT(J80:O80,Results!B$12:G$12)+Results!$E$5*H80</f>
        <v>-20.29591323024556</v>
      </c>
      <c r="J80" s="9">
        <f>SUMPRODUCT($A80:$F80,Results!$B$15:$G$15)</f>
        <v>-16.074633246367345</v>
      </c>
      <c r="K80" s="9">
        <f>SUMPRODUCT($A80:$F80,Results!$B$16:$G$16)</f>
        <v>-18.850033024847399</v>
      </c>
      <c r="L80" s="9">
        <f>SUMPRODUCT($A80:$F80,Results!$B$17:$G$17)</f>
        <v>16.409108128218268</v>
      </c>
      <c r="M80" s="9">
        <f>SUMPRODUCT($A80:$F80,Results!$B$18:$G$18)</f>
        <v>7.1715392513862444</v>
      </c>
      <c r="N80" s="9">
        <f>SUMPRODUCT($A80:$F80,Results!$B$19:$G$19)</f>
        <v>-10.374501462841177</v>
      </c>
      <c r="O80" s="9">
        <f>SUMPRODUCT($A80:$F80,Results!$B$20:$G$20)</f>
        <v>27.307482143121465</v>
      </c>
      <c r="P80" s="9" cm="1">
        <f t="array" ref="P80">SUMPRODUCT(J80:O80,TRANSPOSE(Test!BQ$20:BQ$25))+Test!$AI$20-Test!$BQ$27</f>
        <v>3.691692319654301</v>
      </c>
      <c r="Q80" s="9" cm="1">
        <f t="array" ref="Q80">SUMPRODUCT(J80:O80,TRANSPOSE(Test!EX$20:EX$25))+Test!$AI$20-Test!$EX$27</f>
        <v>1.0138579669842969</v>
      </c>
      <c r="R80" s="9">
        <f>I80-Results!$E$5*H80</f>
        <v>4.7854762248951204</v>
      </c>
      <c r="S80" s="9" cm="1">
        <f t="array" ref="S80">SUMPRODUCT(J80:O80,TRANSPOSE(Test!AW$28:AW$33))+Test!$AI$20-Test!$AH$26</f>
        <v>10.167495024897036</v>
      </c>
      <c r="T80" s="9">
        <f>SUMPRODUCT(J80:O80,Results!K$9:P$9)</f>
        <v>5.2936871971720123</v>
      </c>
      <c r="U80" s="9">
        <f>SUMPRODUCT(J80:O80,Results!K$9:P$9)+Test!$AI$20-Test!$AH$31</f>
        <v>3.7114584760988549</v>
      </c>
      <c r="V80" s="9">
        <f t="shared" si="5"/>
        <v>-23.987605549899861</v>
      </c>
      <c r="W80" s="9">
        <f t="shared" si="6"/>
        <v>-21.309771197229857</v>
      </c>
      <c r="X80" s="9">
        <f t="shared" si="7"/>
        <v>-25.08138945514068</v>
      </c>
      <c r="Y80" s="9">
        <f t="shared" si="8"/>
        <v>-30.463408255142596</v>
      </c>
      <c r="Z80" s="9">
        <f>I80-Test!$AI$20</f>
        <v>-53.038136657335691</v>
      </c>
      <c r="AA80" s="9">
        <f t="shared" si="9"/>
        <v>-24.007371706344415</v>
      </c>
      <c r="AF80" s="11"/>
      <c r="AG80" s="11"/>
      <c r="AH80" s="11"/>
    </row>
    <row r="81" spans="1:34">
      <c r="A81" s="6">
        <v>1.1796459269722779</v>
      </c>
      <c r="B81" s="6">
        <v>3.3568427285525271</v>
      </c>
      <c r="C81" s="6">
        <v>5.0997356844121171</v>
      </c>
      <c r="D81" s="6">
        <v>8.760093549197034</v>
      </c>
      <c r="E81" s="6">
        <v>3.5568005868199526</v>
      </c>
      <c r="F81" s="6">
        <v>4.4604671545891135</v>
      </c>
      <c r="G81" s="6">
        <v>1.6476626762722701</v>
      </c>
      <c r="H81" s="6">
        <v>-1.0193017810830804</v>
      </c>
      <c r="I81" s="9">
        <f>SUMPRODUCT(J81:O81,Results!B$12:G$12)+Results!$E$5*H81</f>
        <v>45.502212740352064</v>
      </c>
      <c r="J81" s="9">
        <f>SUMPRODUCT($A81:$F81,Results!$B$15:$G$15)</f>
        <v>14.907185249704714</v>
      </c>
      <c r="K81" s="9">
        <f>SUMPRODUCT($A81:$F81,Results!$B$16:$G$16)</f>
        <v>-11.840225722279307</v>
      </c>
      <c r="L81" s="9">
        <f>SUMPRODUCT($A81:$F81,Results!$B$17:$G$17)</f>
        <v>24.297405864761579</v>
      </c>
      <c r="M81" s="9">
        <f>SUMPRODUCT($A81:$F81,Results!$B$18:$G$18)</f>
        <v>-0.24860185822969871</v>
      </c>
      <c r="N81" s="9">
        <f>SUMPRODUCT($A81:$F81,Results!$B$19:$G$19)</f>
        <v>-30.588680678240799</v>
      </c>
      <c r="O81" s="9">
        <f>SUMPRODUCT($A81:$F81,Results!$B$20:$G$20)</f>
        <v>17.057170009539465</v>
      </c>
      <c r="P81" s="9" cm="1">
        <f t="array" ref="P81">SUMPRODUCT(J81:O81,TRANSPOSE(Test!BQ$20:BQ$25))+Test!$AI$20-Test!$BQ$27</f>
        <v>54.633685235786864</v>
      </c>
      <c r="Q81" s="9" cm="1">
        <f t="array" ref="Q81">SUMPRODUCT(J81:O81,TRANSPOSE(Test!EX$20:EX$25))+Test!$AI$20-Test!$EX$27</f>
        <v>53.054431699004482</v>
      </c>
      <c r="R81" s="9">
        <f>I81-Results!$E$5*H81</f>
        <v>51.618023426850549</v>
      </c>
      <c r="S81" s="9" cm="1">
        <f t="array" ref="S81">SUMPRODUCT(J81:O81,TRANSPOSE(Test!AW$28:AW$33))+Test!$AI$20-Test!$AH$26</f>
        <v>54.696062408604433</v>
      </c>
      <c r="T81" s="9">
        <f>SUMPRODUCT(J81:O81,Results!K$9:P$9)</f>
        <v>54.054369292450765</v>
      </c>
      <c r="U81" s="9">
        <f>SUMPRODUCT(J81:O81,Results!K$9:P$9)+Test!$AI$20-Test!$AH$31</f>
        <v>52.472140571377608</v>
      </c>
      <c r="V81" s="9">
        <f t="shared" si="5"/>
        <v>-9.1314724954347994</v>
      </c>
      <c r="W81" s="9">
        <f t="shared" si="6"/>
        <v>-7.5522189586524178</v>
      </c>
      <c r="X81" s="9">
        <f t="shared" si="7"/>
        <v>-6.1158106864984845</v>
      </c>
      <c r="Y81" s="9">
        <f t="shared" si="8"/>
        <v>-9.1938496682523692</v>
      </c>
      <c r="Z81" s="9">
        <f>I81-Test!$AI$20</f>
        <v>12.759989313261933</v>
      </c>
      <c r="AA81" s="9">
        <f t="shared" si="9"/>
        <v>-6.9699278310255437</v>
      </c>
      <c r="AF81" s="11"/>
      <c r="AG81" s="11"/>
      <c r="AH81" s="11"/>
    </row>
    <row r="82" spans="1:34">
      <c r="A82" s="6">
        <v>0.99590466158093938</v>
      </c>
      <c r="B82" s="6">
        <v>2.7370315117040231</v>
      </c>
      <c r="C82" s="6">
        <v>6.9053311269276954</v>
      </c>
      <c r="D82" s="6">
        <v>-0.96436672204539253</v>
      </c>
      <c r="E82" s="6">
        <v>3.4582344794788229</v>
      </c>
      <c r="F82" s="6">
        <v>-0.19557980134873237</v>
      </c>
      <c r="G82" s="6">
        <v>5.4696166135735256</v>
      </c>
      <c r="H82" s="6">
        <v>2.802652156218175</v>
      </c>
      <c r="I82" s="9">
        <f>SUMPRODUCT(J82:O82,Results!B$12:G$12)+Results!$E$5*H82</f>
        <v>54.411736706957655</v>
      </c>
      <c r="J82" s="9">
        <f>SUMPRODUCT($A82:$F82,Results!$B$15:$G$15)</f>
        <v>22.795884303272729</v>
      </c>
      <c r="K82" s="9">
        <f>SUMPRODUCT($A82:$F82,Results!$B$16:$G$16)</f>
        <v>-10.96523917314738</v>
      </c>
      <c r="L82" s="9">
        <f>SUMPRODUCT($A82:$F82,Results!$B$17:$G$17)</f>
        <v>8.7519553247981463</v>
      </c>
      <c r="M82" s="9">
        <f>SUMPRODUCT($A82:$F82,Results!$B$18:$G$18)</f>
        <v>-19.008854828640498</v>
      </c>
      <c r="N82" s="9">
        <f>SUMPRODUCT($A82:$F82,Results!$B$19:$G$19)</f>
        <v>-27.367609577052008</v>
      </c>
      <c r="O82" s="9">
        <f>SUMPRODUCT($A82:$F82,Results!$B$20:$G$20)</f>
        <v>0.1980061211950751</v>
      </c>
      <c r="P82" s="9" cm="1">
        <f t="array" ref="P82">SUMPRODUCT(J82:O82,TRANSPOSE(Test!BQ$20:BQ$25))+Test!$AI$20-Test!$BQ$27</f>
        <v>35.03583975644964</v>
      </c>
      <c r="Q82" s="9" cm="1">
        <f t="array" ref="Q82">SUMPRODUCT(J82:O82,TRANSPOSE(Test!EX$20:EX$25))+Test!$AI$20-Test!$EX$27</f>
        <v>35.828742168615548</v>
      </c>
      <c r="R82" s="9">
        <f>I82-Results!$E$5*H82</f>
        <v>37.595823769648604</v>
      </c>
      <c r="S82" s="9" cm="1">
        <f t="array" ref="S82">SUMPRODUCT(J82:O82,TRANSPOSE(Test!AW$28:AW$33))+Test!$AI$20-Test!$AH$26</f>
        <v>52.15255747016144</v>
      </c>
      <c r="T82" s="9">
        <f>SUMPRODUCT(J82:O82,Results!K$9:P$9)</f>
        <v>38.864085131632677</v>
      </c>
      <c r="U82" s="9">
        <f>SUMPRODUCT(J82:O82,Results!K$9:P$9)+Test!$AI$20-Test!$AH$31</f>
        <v>37.281856410559527</v>
      </c>
      <c r="V82" s="9">
        <f t="shared" si="5"/>
        <v>19.375896950508015</v>
      </c>
      <c r="W82" s="9">
        <f t="shared" si="6"/>
        <v>18.582994538342106</v>
      </c>
      <c r="X82" s="9">
        <f t="shared" si="7"/>
        <v>16.815912937309051</v>
      </c>
      <c r="Y82" s="9">
        <f t="shared" si="8"/>
        <v>2.2591792367962142</v>
      </c>
      <c r="Z82" s="9">
        <f>I82-Test!$AI$20</f>
        <v>21.669513279867523</v>
      </c>
      <c r="AA82" s="9">
        <f t="shared" si="9"/>
        <v>17.129880296398127</v>
      </c>
      <c r="AF82" s="11"/>
      <c r="AG82" s="11"/>
      <c r="AH82" s="11"/>
    </row>
    <row r="83" spans="1:34">
      <c r="A83" s="6">
        <v>3.0090611210932217</v>
      </c>
      <c r="B83" s="6">
        <v>3.6917630850434517</v>
      </c>
      <c r="C83" s="6">
        <v>1.4096403330168896</v>
      </c>
      <c r="D83" s="6">
        <v>4.4325067283026875</v>
      </c>
      <c r="E83" s="6">
        <v>-1.021538319110918</v>
      </c>
      <c r="F83" s="6">
        <v>4.0008693165625049</v>
      </c>
      <c r="G83" s="6">
        <v>-0.25855641079951391</v>
      </c>
      <c r="H83" s="6">
        <v>-2.9255208681548646</v>
      </c>
      <c r="I83" s="9">
        <f>SUMPRODUCT(J83:O83,Results!B$12:G$12)+Results!$E$5*H83</f>
        <v>-27.127864385667486</v>
      </c>
      <c r="J83" s="9">
        <f>SUMPRODUCT($A83:$F83,Results!$B$15:$G$15)</f>
        <v>-1.1287693554387466</v>
      </c>
      <c r="K83" s="9">
        <f>SUMPRODUCT($A83:$F83,Results!$B$16:$G$16)</f>
        <v>-16.025756721001542</v>
      </c>
      <c r="L83" s="9">
        <f>SUMPRODUCT($A83:$F83,Results!$B$17:$G$17)</f>
        <v>3.724638878760413</v>
      </c>
      <c r="M83" s="9">
        <f>SUMPRODUCT($A83:$F83,Results!$B$18:$G$18)</f>
        <v>8.7982367124965233</v>
      </c>
      <c r="N83" s="9">
        <f>SUMPRODUCT($A83:$F83,Results!$B$19:$G$19)</f>
        <v>-3.0795897256763882</v>
      </c>
      <c r="O83" s="9">
        <f>SUMPRODUCT($A83:$F83,Results!$B$20:$G$20)</f>
        <v>17.036021528780346</v>
      </c>
      <c r="P83" s="9" cm="1">
        <f t="array" ref="P83">SUMPRODUCT(J83:O83,TRANSPOSE(Test!BQ$20:BQ$25))+Test!$AI$20-Test!$BQ$27</f>
        <v>-1.1670234049618244</v>
      </c>
      <c r="Q83" s="9" cm="1">
        <f t="array" ref="Q83">SUMPRODUCT(J83:O83,TRANSPOSE(Test!EX$20:EX$25))+Test!$AI$20-Test!$EX$27</f>
        <v>-9.2605621214773777</v>
      </c>
      <c r="R83" s="9">
        <f>I83-Results!$E$5*H83</f>
        <v>-9.5747391767382979</v>
      </c>
      <c r="S83" s="9" cm="1">
        <f t="array" ref="S83">SUMPRODUCT(J83:O83,TRANSPOSE(Test!AW$28:AW$33))+Test!$AI$20-Test!$AH$26</f>
        <v>0.85717125192864785</v>
      </c>
      <c r="T83" s="9">
        <f>SUMPRODUCT(J83:O83,Results!K$9:P$9)</f>
        <v>-8.8943310734716903</v>
      </c>
      <c r="U83" s="9">
        <f>SUMPRODUCT(J83:O83,Results!K$9:P$9)+Test!$AI$20-Test!$AH$31</f>
        <v>-10.476559794544848</v>
      </c>
      <c r="V83" s="9">
        <f t="shared" si="5"/>
        <v>-25.960840980705662</v>
      </c>
      <c r="W83" s="9">
        <f t="shared" si="6"/>
        <v>-17.867302264190108</v>
      </c>
      <c r="X83" s="9">
        <f t="shared" si="7"/>
        <v>-17.553125208929188</v>
      </c>
      <c r="Y83" s="9">
        <f t="shared" si="8"/>
        <v>-27.985035637596134</v>
      </c>
      <c r="Z83" s="9">
        <f>I83-Test!$AI$20</f>
        <v>-59.870087812757617</v>
      </c>
      <c r="AA83" s="9">
        <f t="shared" si="9"/>
        <v>-16.651304591122638</v>
      </c>
      <c r="AF83" s="11"/>
      <c r="AG83" s="11"/>
      <c r="AH83" s="11"/>
    </row>
    <row r="84" spans="1:34">
      <c r="A84" s="6">
        <v>3.1484320197215987</v>
      </c>
      <c r="B84" s="6">
        <v>4.2218588646855633</v>
      </c>
      <c r="C84" s="6">
        <v>0.34229172551911352</v>
      </c>
      <c r="D84" s="6">
        <v>5.2907498028414039</v>
      </c>
      <c r="E84" s="6">
        <v>5.3316401634364174</v>
      </c>
      <c r="F84" s="6">
        <v>3.7277259140908776</v>
      </c>
      <c r="G84" s="6">
        <v>4.9943585948177338</v>
      </c>
      <c r="H84" s="6">
        <v>2.3273941374623832</v>
      </c>
      <c r="I84" s="9">
        <f>SUMPRODUCT(J84:O84,Results!B$12:G$12)+Results!$E$5*H84</f>
        <v>83.567461831772732</v>
      </c>
      <c r="J84" s="9">
        <f>SUMPRODUCT($A84:$F84,Results!$B$15:$G$15)</f>
        <v>19.885558732388855</v>
      </c>
      <c r="K84" s="9">
        <f>SUMPRODUCT($A84:$F84,Results!$B$16:$G$16)</f>
        <v>-12.053156453366981</v>
      </c>
      <c r="L84" s="9">
        <f>SUMPRODUCT($A84:$F84,Results!$B$17:$G$17)</f>
        <v>24.049393333329</v>
      </c>
      <c r="M84" s="9">
        <f>SUMPRODUCT($A84:$F84,Results!$B$18:$G$18)</f>
        <v>4.7731361414326878</v>
      </c>
      <c r="N84" s="9">
        <f>SUMPRODUCT($A84:$F84,Results!$B$19:$G$19)</f>
        <v>-15.314847317495037</v>
      </c>
      <c r="O84" s="9">
        <f>SUMPRODUCT($A84:$F84,Results!$B$20:$G$20)</f>
        <v>23.520842839361677</v>
      </c>
      <c r="P84" s="9" cm="1">
        <f t="array" ref="P84">SUMPRODUCT(J84:O84,TRANSPOSE(Test!BQ$20:BQ$25))+Test!$AI$20-Test!$BQ$27</f>
        <v>65.29498947467539</v>
      </c>
      <c r="Q84" s="9" cm="1">
        <f t="array" ref="Q84">SUMPRODUCT(J84:O84,TRANSPOSE(Test!EX$20:EX$25))+Test!$AI$20-Test!$EX$27</f>
        <v>70.41881841857284</v>
      </c>
      <c r="R84" s="9">
        <f>I84-Results!$E$5*H84</f>
        <v>69.603097006998439</v>
      </c>
      <c r="S84" s="9" cm="1">
        <f t="array" ref="S84">SUMPRODUCT(J84:O84,TRANSPOSE(Test!AW$28:AW$33))+Test!$AI$20-Test!$AH$26</f>
        <v>45.702559480081277</v>
      </c>
      <c r="T84" s="9">
        <f>SUMPRODUCT(J84:O84,Results!K$9:P$9)</f>
        <v>72.720294091915406</v>
      </c>
      <c r="U84" s="9">
        <f>SUMPRODUCT(J84:O84,Results!K$9:P$9)+Test!$AI$20-Test!$AH$31</f>
        <v>71.138065370842241</v>
      </c>
      <c r="V84" s="9">
        <f t="shared" si="5"/>
        <v>18.272472357097342</v>
      </c>
      <c r="W84" s="9">
        <f t="shared" si="6"/>
        <v>13.148643413199892</v>
      </c>
      <c r="X84" s="9">
        <f t="shared" si="7"/>
        <v>13.964364824774293</v>
      </c>
      <c r="Y84" s="9">
        <f t="shared" si="8"/>
        <v>37.864902351691455</v>
      </c>
      <c r="Z84" s="9">
        <f>I84-Test!$AI$20</f>
        <v>50.825238404682601</v>
      </c>
      <c r="AA84" s="9">
        <f t="shared" si="9"/>
        <v>12.429396460930491</v>
      </c>
      <c r="AF84" s="11"/>
      <c r="AG84" s="11"/>
      <c r="AH84" s="11"/>
    </row>
    <row r="85" spans="1:34">
      <c r="A85" s="6">
        <v>1.6576134097439363</v>
      </c>
      <c r="B85" s="6">
        <v>-0.98860092138472588</v>
      </c>
      <c r="C85" s="6">
        <v>0.32583773452522879</v>
      </c>
      <c r="D85" s="6">
        <v>4.2373730153455158</v>
      </c>
      <c r="E85" s="6">
        <v>0.851352851842202</v>
      </c>
      <c r="F85" s="6">
        <v>12.370859409679795</v>
      </c>
      <c r="G85" s="6">
        <v>0.89952856638272793</v>
      </c>
      <c r="H85" s="6">
        <v>-1.7674358909726227</v>
      </c>
      <c r="I85" s="9">
        <f>SUMPRODUCT(J85:O85,Results!B$12:G$12)+Results!$E$5*H85</f>
        <v>-11.98228914234581</v>
      </c>
      <c r="J85" s="9">
        <f>SUMPRODUCT($A85:$F85,Results!$B$15:$G$15)</f>
        <v>11.552519029430881</v>
      </c>
      <c r="K85" s="9">
        <f>SUMPRODUCT($A85:$F85,Results!$B$16:$G$16)</f>
        <v>-2.473852303525431</v>
      </c>
      <c r="L85" s="9">
        <f>SUMPRODUCT($A85:$F85,Results!$B$17:$G$17)</f>
        <v>18.588239458868586</v>
      </c>
      <c r="M85" s="9">
        <f>SUMPRODUCT($A85:$F85,Results!$B$18:$G$18)</f>
        <v>10.981969320560051</v>
      </c>
      <c r="N85" s="9">
        <f>SUMPRODUCT($A85:$F85,Results!$B$19:$G$19)</f>
        <v>-4.8268402114839102</v>
      </c>
      <c r="O85" s="9">
        <f>SUMPRODUCT($A85:$F85,Results!$B$20:$G$20)</f>
        <v>-5.5134164380770816</v>
      </c>
      <c r="P85" s="9" cm="1">
        <f t="array" ref="P85">SUMPRODUCT(J85:O85,TRANSPOSE(Test!BQ$20:BQ$25))+Test!$AI$20-Test!$BQ$27</f>
        <v>21.904118562030341</v>
      </c>
      <c r="Q85" s="9" cm="1">
        <f t="array" ref="Q85">SUMPRODUCT(J85:O85,TRANSPOSE(Test!EX$20:EX$25))+Test!$AI$20-Test!$EX$27</f>
        <v>4.1746120525122024</v>
      </c>
      <c r="R85" s="9">
        <f>I85-Results!$E$5*H85</f>
        <v>-1.3776737965100736</v>
      </c>
      <c r="S85" s="9" cm="1">
        <f t="array" ref="S85">SUMPRODUCT(J85:O85,TRANSPOSE(Test!AW$28:AW$33))+Test!$AI$20-Test!$AH$26</f>
        <v>12.000922285152868</v>
      </c>
      <c r="T85" s="9">
        <f>SUMPRODUCT(J85:O85,Results!K$9:P$9)</f>
        <v>2.058514168036119</v>
      </c>
      <c r="U85" s="9">
        <f>SUMPRODUCT(J85:O85,Results!K$9:P$9)+Test!$AI$20-Test!$AH$31</f>
        <v>0.4762854469629616</v>
      </c>
      <c r="V85" s="9">
        <f t="shared" si="5"/>
        <v>-33.886407704376154</v>
      </c>
      <c r="W85" s="9">
        <f t="shared" si="6"/>
        <v>-16.156901194858012</v>
      </c>
      <c r="X85" s="9">
        <f t="shared" si="7"/>
        <v>-10.604615345835736</v>
      </c>
      <c r="Y85" s="9">
        <f t="shared" si="8"/>
        <v>-23.983211427498677</v>
      </c>
      <c r="Z85" s="9">
        <f>I85-Test!$AI$20</f>
        <v>-44.724512569435944</v>
      </c>
      <c r="AA85" s="9">
        <f t="shared" si="9"/>
        <v>-12.458574589308771</v>
      </c>
      <c r="AF85" s="11"/>
      <c r="AG85" s="11"/>
      <c r="AH85" s="11"/>
    </row>
    <row r="86" spans="1:34">
      <c r="A86" s="6">
        <v>3.9620113016774487</v>
      </c>
      <c r="B86" s="6">
        <v>5.3678122514487265</v>
      </c>
      <c r="C86" s="6">
        <v>1.1372540061161558</v>
      </c>
      <c r="D86" s="6">
        <v>0.5364742268407301</v>
      </c>
      <c r="E86" s="6">
        <v>3.0120841229378401</v>
      </c>
      <c r="F86" s="6">
        <v>0.39134324355348721</v>
      </c>
      <c r="G86" s="6">
        <v>2.2475361804490563</v>
      </c>
      <c r="H86" s="6">
        <v>-0.41942827690629425</v>
      </c>
      <c r="I86" s="9">
        <f>SUMPRODUCT(J86:O86,Results!B$12:G$12)+Results!$E$5*H86</f>
        <v>34.760756289646565</v>
      </c>
      <c r="J86" s="9">
        <f>SUMPRODUCT($A86:$F86,Results!$B$15:$G$15)</f>
        <v>14.617644286818942</v>
      </c>
      <c r="K86" s="9">
        <f>SUMPRODUCT($A86:$F86,Results!$B$16:$G$16)</f>
        <v>-17.681807471373265</v>
      </c>
      <c r="L86" s="9">
        <f>SUMPRODUCT($A86:$F86,Results!$B$17:$G$17)</f>
        <v>7.8661416091775047</v>
      </c>
      <c r="M86" s="9">
        <f>SUMPRODUCT($A86:$F86,Results!$B$18:$G$18)</f>
        <v>-1.0187340146899002</v>
      </c>
      <c r="N86" s="9">
        <f>SUMPRODUCT($A86:$F86,Results!$B$19:$G$19)</f>
        <v>-7.371451670545353</v>
      </c>
      <c r="O86" s="9">
        <f>SUMPRODUCT($A86:$F86,Results!$B$20:$G$20)</f>
        <v>21.31878039086282</v>
      </c>
      <c r="P86" s="9" cm="1">
        <f t="array" ref="P86">SUMPRODUCT(J86:O86,TRANSPOSE(Test!BQ$20:BQ$25))+Test!$AI$20-Test!$BQ$27</f>
        <v>31.888349733934668</v>
      </c>
      <c r="Q86" s="9" cm="1">
        <f t="array" ref="Q86">SUMPRODUCT(J86:O86,TRANSPOSE(Test!EX$20:EX$25))+Test!$AI$20-Test!$EX$27</f>
        <v>35.397202520539295</v>
      </c>
      <c r="R86" s="9">
        <f>I86-Results!$E$5*H86</f>
        <v>37.277325951084329</v>
      </c>
      <c r="S86" s="9" cm="1">
        <f t="array" ref="S86">SUMPRODUCT(J86:O86,TRANSPOSE(Test!AW$28:AW$33))+Test!$AI$20-Test!$AH$26</f>
        <v>26.773953134223973</v>
      </c>
      <c r="T86" s="9">
        <f>SUMPRODUCT(J86:O86,Results!K$9:P$9)</f>
        <v>38.714831070177425</v>
      </c>
      <c r="U86" s="9">
        <f>SUMPRODUCT(J86:O86,Results!K$9:P$9)+Test!$AI$20-Test!$AH$31</f>
        <v>37.132602349104275</v>
      </c>
      <c r="V86" s="9">
        <f t="shared" si="5"/>
        <v>2.8724065557118976</v>
      </c>
      <c r="W86" s="9">
        <f t="shared" si="6"/>
        <v>-0.63644623089273011</v>
      </c>
      <c r="X86" s="9">
        <f t="shared" si="7"/>
        <v>-2.5165696614377637</v>
      </c>
      <c r="Y86" s="9">
        <f t="shared" si="8"/>
        <v>7.9868031554225922</v>
      </c>
      <c r="Z86" s="9">
        <f>I86-Test!$AI$20</f>
        <v>2.0185328625564338</v>
      </c>
      <c r="AA86" s="9">
        <f t="shared" si="9"/>
        <v>-2.3718460594577095</v>
      </c>
      <c r="AF86" s="11"/>
      <c r="AG86" s="11"/>
      <c r="AH86" s="11"/>
    </row>
    <row r="87" spans="1:34">
      <c r="A87" s="6">
        <v>5.2700623395496153</v>
      </c>
      <c r="B87" s="6">
        <v>-0.7652889450787661</v>
      </c>
      <c r="C87" s="6">
        <v>0.18310977793488231</v>
      </c>
      <c r="D87" s="6">
        <v>1.3556670556673174</v>
      </c>
      <c r="E87" s="6">
        <v>3.363061991063975</v>
      </c>
      <c r="F87" s="6">
        <v>2.6357743298596685</v>
      </c>
      <c r="G87" s="6">
        <v>8.0893619595428863</v>
      </c>
      <c r="H87" s="6">
        <v>5.4223975021875361</v>
      </c>
      <c r="I87" s="9">
        <f>SUMPRODUCT(J87:O87,Results!B$12:G$12)+Results!$E$5*H87</f>
        <v>85.846904782021852</v>
      </c>
      <c r="J87" s="9">
        <f>SUMPRODUCT($A87:$F87,Results!$B$15:$G$15)</f>
        <v>32.81360054341733</v>
      </c>
      <c r="K87" s="9">
        <f>SUMPRODUCT($A87:$F87,Results!$B$16:$G$16)</f>
        <v>-13.035588064978068</v>
      </c>
      <c r="L87" s="9">
        <f>SUMPRODUCT($A87:$F87,Results!$B$17:$G$17)</f>
        <v>3.4537129840797025</v>
      </c>
      <c r="M87" s="9">
        <f>SUMPRODUCT($A87:$F87,Results!$B$18:$G$18)</f>
        <v>-3.4501387842353943</v>
      </c>
      <c r="N87" s="9">
        <f>SUMPRODUCT($A87:$F87,Results!$B$19:$G$19)</f>
        <v>-6.9877365027872509</v>
      </c>
      <c r="O87" s="9">
        <f>SUMPRODUCT($A87:$F87,Results!$B$20:$G$20)</f>
        <v>14.159680316962742</v>
      </c>
      <c r="P87" s="9" cm="1">
        <f t="array" ref="P87">SUMPRODUCT(J87:O87,TRANSPOSE(Test!BQ$20:BQ$25))+Test!$AI$20-Test!$BQ$27</f>
        <v>48.736898843402834</v>
      </c>
      <c r="Q87" s="9" cm="1">
        <f t="array" ref="Q87">SUMPRODUCT(J87:O87,TRANSPOSE(Test!EX$20:EX$25))+Test!$AI$20-Test!$EX$27</f>
        <v>54.271081419220437</v>
      </c>
      <c r="R87" s="9">
        <f>I87-Results!$E$5*H87</f>
        <v>53.312519768896635</v>
      </c>
      <c r="S87" s="9" cm="1">
        <f t="array" ref="S87">SUMPRODUCT(J87:O87,TRANSPOSE(Test!AW$28:AW$33))+Test!$AI$20-Test!$AH$26</f>
        <v>35.15962425219314</v>
      </c>
      <c r="T87" s="9">
        <f>SUMPRODUCT(J87:O87,Results!K$9:P$9)</f>
        <v>55.389469468003895</v>
      </c>
      <c r="U87" s="9">
        <f>SUMPRODUCT(J87:O87,Results!K$9:P$9)+Test!$AI$20-Test!$AH$31</f>
        <v>53.807240746930745</v>
      </c>
      <c r="V87" s="9">
        <f t="shared" si="5"/>
        <v>37.110005938619018</v>
      </c>
      <c r="W87" s="9">
        <f t="shared" si="6"/>
        <v>31.575823362801415</v>
      </c>
      <c r="X87" s="9">
        <f t="shared" si="7"/>
        <v>32.534385013125217</v>
      </c>
      <c r="Y87" s="9">
        <f t="shared" si="8"/>
        <v>50.687280529828712</v>
      </c>
      <c r="Z87" s="9">
        <f>I87-Test!$AI$20</f>
        <v>53.104681354931721</v>
      </c>
      <c r="AA87" s="9">
        <f t="shared" si="9"/>
        <v>32.039664035091107</v>
      </c>
      <c r="AF87" s="11"/>
      <c r="AG87" s="11"/>
      <c r="AH87" s="11"/>
    </row>
    <row r="88" spans="1:34">
      <c r="A88" s="6">
        <v>12.021534792180969</v>
      </c>
      <c r="B88" s="6">
        <v>4.6177293653401392</v>
      </c>
      <c r="C88" s="6">
        <v>5.9417791078274451</v>
      </c>
      <c r="D88" s="6">
        <v>1.9997080364690127</v>
      </c>
      <c r="E88" s="6">
        <v>4.6634755191497277</v>
      </c>
      <c r="F88" s="6">
        <v>0.89378251043036749</v>
      </c>
      <c r="G88" s="6">
        <v>1.9469164320409489</v>
      </c>
      <c r="H88" s="6">
        <v>-0.72004802531440171</v>
      </c>
      <c r="I88" s="9">
        <f>SUMPRODUCT(J88:O88,Results!B$12:G$12)+Results!$E$5*H88</f>
        <v>78.034106262113227</v>
      </c>
      <c r="J88" s="9">
        <f>SUMPRODUCT($A88:$F88,Results!$B$15:$G$15)</f>
        <v>58.237373056358607</v>
      </c>
      <c r="K88" s="9">
        <f>SUMPRODUCT($A88:$F88,Results!$B$16:$G$16)</f>
        <v>-45.594268582954513</v>
      </c>
      <c r="L88" s="9">
        <f>SUMPRODUCT($A88:$F88,Results!$B$17:$G$17)</f>
        <v>-3.5770631569838276</v>
      </c>
      <c r="M88" s="9">
        <f>SUMPRODUCT($A88:$F88,Results!$B$18:$G$18)</f>
        <v>-15.664542873611607</v>
      </c>
      <c r="N88" s="9">
        <f>SUMPRODUCT($A88:$F88,Results!$B$19:$G$19)</f>
        <v>-23.771405448318234</v>
      </c>
      <c r="O88" s="9">
        <f>SUMPRODUCT($A88:$F88,Results!$B$20:$G$20)</f>
        <v>41.836785781792869</v>
      </c>
      <c r="P88" s="9" cm="1">
        <f t="array" ref="P88">SUMPRODUCT(J88:O88,TRANSPOSE(Test!BQ$20:BQ$25))+Test!$AI$20-Test!$BQ$27</f>
        <v>76.457136168016319</v>
      </c>
      <c r="Q88" s="9" cm="1">
        <f t="array" ref="Q88">SUMPRODUCT(J88:O88,TRANSPOSE(Test!EX$20:EX$25))+Test!$AI$20-Test!$EX$27</f>
        <v>80.387699397952417</v>
      </c>
      <c r="R88" s="9">
        <f>I88-Results!$E$5*H88</f>
        <v>82.354394413999643</v>
      </c>
      <c r="S88" s="9" cm="1">
        <f t="array" ref="S88">SUMPRODUCT(J88:O88,TRANSPOSE(Test!AW$28:AW$33))+Test!$AI$20-Test!$AH$26</f>
        <v>79.942891979943866</v>
      </c>
      <c r="T88" s="9">
        <f>SUMPRODUCT(J88:O88,Results!K$9:P$9)</f>
        <v>84.649803136513455</v>
      </c>
      <c r="U88" s="9">
        <f>SUMPRODUCT(J88:O88,Results!K$9:P$9)+Test!$AI$20-Test!$AH$31</f>
        <v>83.067574415440305</v>
      </c>
      <c r="V88" s="9">
        <f t="shared" si="5"/>
        <v>1.5769700940969074</v>
      </c>
      <c r="W88" s="9">
        <f t="shared" si="6"/>
        <v>-2.3535931358391906</v>
      </c>
      <c r="X88" s="9">
        <f t="shared" si="7"/>
        <v>-4.320288151886416</v>
      </c>
      <c r="Y88" s="9">
        <f t="shared" si="8"/>
        <v>-1.9087857178306393</v>
      </c>
      <c r="Z88" s="9">
        <f>I88-Test!$AI$20</f>
        <v>45.291882835023095</v>
      </c>
      <c r="AA88" s="9">
        <f t="shared" si="9"/>
        <v>-5.0334681533270782</v>
      </c>
      <c r="AF88" s="11"/>
      <c r="AG88" s="11"/>
      <c r="AH88" s="11"/>
    </row>
    <row r="89" spans="1:34">
      <c r="A89" s="6">
        <v>9.6526170469520132</v>
      </c>
      <c r="B89" s="6">
        <v>3.3356308519372795</v>
      </c>
      <c r="C89" s="6">
        <v>1.0289289317563477</v>
      </c>
      <c r="D89" s="6">
        <v>3.5142495886523029</v>
      </c>
      <c r="E89" s="6">
        <v>8.3381296125102669</v>
      </c>
      <c r="F89" s="6">
        <v>-2.4465372759571173</v>
      </c>
      <c r="G89" s="6">
        <v>-0.29782950847272643</v>
      </c>
      <c r="H89" s="6">
        <v>-2.9647939658280769</v>
      </c>
      <c r="I89" s="9">
        <f>SUMPRODUCT(J89:O89,Results!B$12:G$12)+Results!$E$5*H89</f>
        <v>116.71987852533472</v>
      </c>
      <c r="J89" s="9">
        <f>SUMPRODUCT($A89:$F89,Results!$B$15:$G$15)</f>
        <v>57.025445687749873</v>
      </c>
      <c r="K89" s="9">
        <f>SUMPRODUCT($A89:$F89,Results!$B$16:$G$16)</f>
        <v>-30.305766114521202</v>
      </c>
      <c r="L89" s="9">
        <f>SUMPRODUCT($A89:$F89,Results!$B$17:$G$17)</f>
        <v>8.9351987636201642</v>
      </c>
      <c r="M89" s="9">
        <f>SUMPRODUCT($A89:$F89,Results!$B$18:$G$18)</f>
        <v>-10.279077114316634</v>
      </c>
      <c r="N89" s="9">
        <f>SUMPRODUCT($A89:$F89,Results!$B$19:$G$19)</f>
        <v>-20.674302732373135</v>
      </c>
      <c r="O89" s="9">
        <f>SUMPRODUCT($A89:$F89,Results!$B$20:$G$20)</f>
        <v>46.413686189141089</v>
      </c>
      <c r="P89" s="9" cm="1">
        <f t="array" ref="P89">SUMPRODUCT(J89:O89,TRANSPOSE(Test!BQ$20:BQ$25))+Test!$AI$20-Test!$BQ$27</f>
        <v>109.28382543671009</v>
      </c>
      <c r="Q89" s="9" cm="1">
        <f t="array" ref="Q89">SUMPRODUCT(J89:O89,TRANSPOSE(Test!EX$20:EX$25))+Test!$AI$20-Test!$EX$27</f>
        <v>132.52010140172089</v>
      </c>
      <c r="R89" s="9">
        <f>I89-Results!$E$5*H89</f>
        <v>134.50864232030318</v>
      </c>
      <c r="S89" s="9" cm="1">
        <f t="array" ref="S89">SUMPRODUCT(J89:O89,TRANSPOSE(Test!AW$28:AW$33))+Test!$AI$20-Test!$AH$26</f>
        <v>84.391850387368251</v>
      </c>
      <c r="T89" s="9">
        <f>SUMPRODUCT(J89:O89,Results!K$9:P$9)</f>
        <v>137.38545907328538</v>
      </c>
      <c r="U89" s="9">
        <f>SUMPRODUCT(J89:O89,Results!K$9:P$9)+Test!$AI$20-Test!$AH$31</f>
        <v>135.80323035221221</v>
      </c>
      <c r="V89" s="9">
        <f t="shared" si="5"/>
        <v>7.4360530886246323</v>
      </c>
      <c r="W89" s="9">
        <f t="shared" si="6"/>
        <v>-15.800222876386172</v>
      </c>
      <c r="X89" s="9">
        <f t="shared" si="7"/>
        <v>-17.78876379496846</v>
      </c>
      <c r="Y89" s="9">
        <f t="shared" si="8"/>
        <v>32.32802813796647</v>
      </c>
      <c r="Z89" s="9">
        <f>I89-Test!$AI$20</f>
        <v>83.977655098244583</v>
      </c>
      <c r="AA89" s="9">
        <f t="shared" si="9"/>
        <v>-19.08335182687749</v>
      </c>
      <c r="AF89" s="11"/>
      <c r="AG89" s="11"/>
      <c r="AH89" s="11"/>
    </row>
    <row r="90" spans="1:34">
      <c r="A90" s="6">
        <v>4.804256517745781</v>
      </c>
      <c r="B90" s="6">
        <v>2.0907908447506678</v>
      </c>
      <c r="C90" s="6">
        <v>0.22852101558314256</v>
      </c>
      <c r="D90" s="6">
        <v>11.033657469431324</v>
      </c>
      <c r="E90" s="6">
        <v>1.0370884440230277</v>
      </c>
      <c r="F90" s="6">
        <v>9.1941582582971826</v>
      </c>
      <c r="G90" s="6">
        <v>1.9385948001018636</v>
      </c>
      <c r="H90" s="6">
        <v>-0.72836965725348701</v>
      </c>
      <c r="I90" s="9">
        <f>SUMPRODUCT(J90:O90,Results!B$12:G$12)+Results!$E$5*H90</f>
        <v>23.21002917360078</v>
      </c>
      <c r="J90" s="9">
        <f>SUMPRODUCT($A90:$F90,Results!$B$15:$G$15)</f>
        <v>11.89709588327219</v>
      </c>
      <c r="K90" s="9">
        <f>SUMPRODUCT($A90:$F90,Results!$B$16:$G$16)</f>
        <v>-17.715809718360134</v>
      </c>
      <c r="L90" s="9">
        <f>SUMPRODUCT($A90:$F90,Results!$B$17:$G$17)</f>
        <v>17.507238925746499</v>
      </c>
      <c r="M90" s="9">
        <f>SUMPRODUCT($A90:$F90,Results!$B$18:$G$18)</f>
        <v>17.956303471554065</v>
      </c>
      <c r="N90" s="9">
        <f>SUMPRODUCT($A90:$F90,Results!$B$19:$G$19)</f>
        <v>-9.5765430315448512</v>
      </c>
      <c r="O90" s="9">
        <f>SUMPRODUCT($A90:$F90,Results!$B$20:$G$20)</f>
        <v>27.63272758567701</v>
      </c>
      <c r="P90" s="9" cm="1">
        <f t="array" ref="P90">SUMPRODUCT(J90:O90,TRANSPOSE(Test!BQ$20:BQ$25))+Test!$AI$20-Test!$BQ$27</f>
        <v>40.117559802408131</v>
      </c>
      <c r="Q90" s="9" cm="1">
        <f t="array" ref="Q90">SUMPRODUCT(J90:O90,TRANSPOSE(Test!EX$20:EX$25))+Test!$AI$20-Test!$EX$27</f>
        <v>31.594272032433395</v>
      </c>
      <c r="R90" s="9">
        <f>I90-Results!$E$5*H90</f>
        <v>27.580247117121701</v>
      </c>
      <c r="S90" s="9" cm="1">
        <f t="array" ref="S90">SUMPRODUCT(J90:O90,TRANSPOSE(Test!AW$28:AW$33))+Test!$AI$20-Test!$AH$26</f>
        <v>23.55221349618099</v>
      </c>
      <c r="T90" s="9">
        <f>SUMPRODUCT(J90:O90,Results!K$9:P$9)</f>
        <v>30.350531925900803</v>
      </c>
      <c r="U90" s="9">
        <f>SUMPRODUCT(J90:O90,Results!K$9:P$9)+Test!$AI$20-Test!$AH$31</f>
        <v>28.768303204827646</v>
      </c>
      <c r="V90" s="9">
        <f t="shared" si="5"/>
        <v>-16.907530628807351</v>
      </c>
      <c r="W90" s="9">
        <f t="shared" si="6"/>
        <v>-8.3842428588326143</v>
      </c>
      <c r="X90" s="9">
        <f t="shared" si="7"/>
        <v>-4.3702179435209203</v>
      </c>
      <c r="Y90" s="9">
        <f t="shared" si="8"/>
        <v>-0.34218432258020925</v>
      </c>
      <c r="Z90" s="9">
        <f>I90-Test!$AI$20</f>
        <v>-9.5321942534893509</v>
      </c>
      <c r="AA90" s="9">
        <f t="shared" si="9"/>
        <v>-5.5582740312268655</v>
      </c>
      <c r="AF90" s="11"/>
      <c r="AG90" s="11"/>
      <c r="AH90" s="11"/>
    </row>
    <row r="91" spans="1:34">
      <c r="A91" s="6">
        <v>2.2575894181661034</v>
      </c>
      <c r="B91" s="6">
        <v>-2.692000824654138</v>
      </c>
      <c r="C91" s="6">
        <v>4.0502279132755259</v>
      </c>
      <c r="D91" s="6">
        <v>3.1618603355331918</v>
      </c>
      <c r="E91" s="6">
        <v>8.3221112798335911E-2</v>
      </c>
      <c r="F91" s="6">
        <v>0.48456709506157775</v>
      </c>
      <c r="G91" s="6">
        <v>1.6077402055661818</v>
      </c>
      <c r="H91" s="6">
        <v>-1.0592242517891688</v>
      </c>
      <c r="I91" s="9">
        <f>SUMPRODUCT(J91:O91,Results!B$12:G$12)+Results!$E$5*H91</f>
        <v>12.451654691053456</v>
      </c>
      <c r="J91" s="9">
        <f>SUMPRODUCT($A91:$F91,Results!$B$15:$G$15)</f>
        <v>19.803566251891183</v>
      </c>
      <c r="K91" s="9">
        <f>SUMPRODUCT($A91:$F91,Results!$B$16:$G$16)</f>
        <v>-8.5655229884990476</v>
      </c>
      <c r="L91" s="9">
        <f>SUMPRODUCT($A91:$F91,Results!$B$17:$G$17)</f>
        <v>-5.0839171559630936</v>
      </c>
      <c r="M91" s="9">
        <f>SUMPRODUCT($A91:$F91,Results!$B$18:$G$18)</f>
        <v>-9.4091459965988395</v>
      </c>
      <c r="N91" s="9">
        <f>SUMPRODUCT($A91:$F91,Results!$B$19:$G$19)</f>
        <v>-15.605210745060896</v>
      </c>
      <c r="O91" s="9">
        <f>SUMPRODUCT($A91:$F91,Results!$B$20:$G$20)</f>
        <v>3.8268727905348459</v>
      </c>
      <c r="P91" s="9" cm="1">
        <f t="array" ref="P91">SUMPRODUCT(J91:O91,TRANSPOSE(Test!BQ$20:BQ$25))+Test!$AI$20-Test!$BQ$27</f>
        <v>16.861013382251521</v>
      </c>
      <c r="Q91" s="9" cm="1">
        <f t="array" ref="Q91">SUMPRODUCT(J91:O91,TRANSPOSE(Test!EX$20:EX$25))+Test!$AI$20-Test!$EX$27</f>
        <v>19.229042732969518</v>
      </c>
      <c r="R91" s="9">
        <f>I91-Results!$E$5*H91</f>
        <v>18.807000201788469</v>
      </c>
      <c r="S91" s="9" cm="1">
        <f t="array" ref="S91">SUMPRODUCT(J91:O91,TRANSPOSE(Test!AW$28:AW$33))+Test!$AI$20-Test!$AH$26</f>
        <v>25.90569132469443</v>
      </c>
      <c r="T91" s="9">
        <f>SUMPRODUCT(J91:O91,Results!K$9:P$9)</f>
        <v>18.873496204504058</v>
      </c>
      <c r="U91" s="9">
        <f>SUMPRODUCT(J91:O91,Results!K$9:P$9)+Test!$AI$20-Test!$AH$31</f>
        <v>17.2912674834309</v>
      </c>
      <c r="V91" s="9">
        <f t="shared" si="5"/>
        <v>-4.4093586911980651</v>
      </c>
      <c r="W91" s="9">
        <f t="shared" si="6"/>
        <v>-6.7773880419160619</v>
      </c>
      <c r="X91" s="9">
        <f t="shared" si="7"/>
        <v>-6.3553455107350132</v>
      </c>
      <c r="Y91" s="9">
        <f t="shared" si="8"/>
        <v>-13.454036633640975</v>
      </c>
      <c r="Z91" s="9">
        <f>I91-Test!$AI$20</f>
        <v>-20.290568736036676</v>
      </c>
      <c r="AA91" s="9">
        <f t="shared" si="9"/>
        <v>-4.8396127923774444</v>
      </c>
      <c r="AF91" s="11"/>
      <c r="AG91" s="11"/>
      <c r="AH91" s="11"/>
    </row>
    <row r="92" spans="1:34">
      <c r="A92" s="6">
        <v>-1.7470870117720869</v>
      </c>
      <c r="B92" s="6">
        <v>1.6546829055266434</v>
      </c>
      <c r="C92" s="6">
        <v>-2.5233865593209619</v>
      </c>
      <c r="D92" s="6">
        <v>6.8607380954753685</v>
      </c>
      <c r="E92" s="6">
        <v>2.8189917745052884</v>
      </c>
      <c r="F92" s="6">
        <v>0.25350329301359353</v>
      </c>
      <c r="G92" s="6">
        <v>2.8007534973775314</v>
      </c>
      <c r="H92" s="6">
        <v>0.13378904002218084</v>
      </c>
      <c r="I92" s="9">
        <f>SUMPRODUCT(J92:O92,Results!B$12:G$12)+Results!$E$5*H92</f>
        <v>43.809913785420157</v>
      </c>
      <c r="J92" s="9">
        <f>SUMPRODUCT($A92:$F92,Results!$B$15:$G$15)</f>
        <v>-7.0915353585648795</v>
      </c>
      <c r="K92" s="9">
        <f>SUMPRODUCT($A92:$F92,Results!$B$16:$G$16)</f>
        <v>6.2390574056492216</v>
      </c>
      <c r="L92" s="9">
        <f>SUMPRODUCT($A92:$F92,Results!$B$17:$G$17)</f>
        <v>20.674312744973481</v>
      </c>
      <c r="M92" s="9">
        <f>SUMPRODUCT($A92:$F92,Results!$B$18:$G$18)</f>
        <v>12.280751975050261</v>
      </c>
      <c r="N92" s="9">
        <f>SUMPRODUCT($A92:$F92,Results!$B$19:$G$19)</f>
        <v>-5.8446012941154848</v>
      </c>
      <c r="O92" s="9">
        <f>SUMPRODUCT($A92:$F92,Results!$B$20:$G$20)</f>
        <v>14.795151610679092</v>
      </c>
      <c r="P92" s="9" cm="1">
        <f t="array" ref="P92">SUMPRODUCT(J92:O92,TRANSPOSE(Test!BQ$20:BQ$25))+Test!$AI$20-Test!$BQ$27</f>
        <v>31.4328710070399</v>
      </c>
      <c r="Q92" s="9" cm="1">
        <f t="array" ref="Q92">SUMPRODUCT(J92:O92,TRANSPOSE(Test!EX$20:EX$25))+Test!$AI$20-Test!$EX$27</f>
        <v>43.5526491421993</v>
      </c>
      <c r="R92" s="9">
        <f>I92-Results!$E$5*H92</f>
        <v>43.007179545287073</v>
      </c>
      <c r="S92" s="9" cm="1">
        <f t="array" ref="S92">SUMPRODUCT(J92:O92,TRANSPOSE(Test!AW$28:AW$33))+Test!$AI$20-Test!$AH$26</f>
        <v>8.2433458718088843</v>
      </c>
      <c r="T92" s="9">
        <f>SUMPRODUCT(J92:O92,Results!K$9:P$9)</f>
        <v>44.137031315728507</v>
      </c>
      <c r="U92" s="9">
        <f>SUMPRODUCT(J92:O92,Results!K$9:P$9)+Test!$AI$20-Test!$AH$31</f>
        <v>42.554802594655342</v>
      </c>
      <c r="V92" s="9">
        <f t="shared" si="5"/>
        <v>12.377042778380257</v>
      </c>
      <c r="W92" s="9">
        <f t="shared" si="6"/>
        <v>0.25726464322085718</v>
      </c>
      <c r="X92" s="9">
        <f t="shared" si="7"/>
        <v>0.80273424013308414</v>
      </c>
      <c r="Y92" s="9">
        <f t="shared" si="8"/>
        <v>35.566567913611273</v>
      </c>
      <c r="Z92" s="9">
        <f>I92-Test!$AI$20</f>
        <v>11.067690358330026</v>
      </c>
      <c r="AA92" s="9">
        <f t="shared" si="9"/>
        <v>1.2551111907648149</v>
      </c>
      <c r="AF92" s="11"/>
      <c r="AG92" s="11"/>
      <c r="AH92" s="11"/>
    </row>
    <row r="93" spans="1:34">
      <c r="A93" s="6">
        <v>14.942925037670268</v>
      </c>
      <c r="B93" s="6">
        <v>1.8070159532603021</v>
      </c>
      <c r="C93" s="6">
        <v>2.3950488933763063</v>
      </c>
      <c r="D93" s="6">
        <v>-0.22559401805417229</v>
      </c>
      <c r="E93" s="6">
        <v>4.6461753429374157</v>
      </c>
      <c r="F93" s="6">
        <v>1.4497750913057244</v>
      </c>
      <c r="G93" s="6">
        <v>0.14406792497599791</v>
      </c>
      <c r="H93" s="6">
        <v>-2.5228965323793529</v>
      </c>
      <c r="I93" s="9">
        <f>SUMPRODUCT(J93:O93,Results!B$12:G$12)+Results!$E$5*H93</f>
        <v>73.007816413219317</v>
      </c>
      <c r="J93" s="9">
        <f>SUMPRODUCT($A93:$F93,Results!$B$15:$G$15)</f>
        <v>69.815396807389376</v>
      </c>
      <c r="K93" s="9">
        <f>SUMPRODUCT($A93:$F93,Results!$B$16:$G$16)</f>
        <v>-46.897974640004996</v>
      </c>
      <c r="L93" s="9">
        <f>SUMPRODUCT($A93:$F93,Results!$B$17:$G$17)</f>
        <v>-12.841888824398122</v>
      </c>
      <c r="M93" s="9">
        <f>SUMPRODUCT($A93:$F93,Results!$B$18:$G$18)</f>
        <v>-13.138004024384292</v>
      </c>
      <c r="N93" s="9">
        <f>SUMPRODUCT($A93:$F93,Results!$B$19:$G$19)</f>
        <v>-9.7965563333173176</v>
      </c>
      <c r="O93" s="9">
        <f>SUMPRODUCT($A93:$F93,Results!$B$20:$G$20)</f>
        <v>43.750003209521623</v>
      </c>
      <c r="P93" s="9" cm="1">
        <f t="array" ref="P93">SUMPRODUCT(J93:O93,TRANSPOSE(Test!BQ$20:BQ$25))+Test!$AI$20-Test!$BQ$27</f>
        <v>79.823868069926931</v>
      </c>
      <c r="Q93" s="9" cm="1">
        <f t="array" ref="Q93">SUMPRODUCT(J93:O93,TRANSPOSE(Test!EX$20:EX$25))+Test!$AI$20-Test!$EX$27</f>
        <v>87.005357699611949</v>
      </c>
      <c r="R93" s="9">
        <f>I93-Results!$E$5*H93</f>
        <v>88.145195607495438</v>
      </c>
      <c r="S93" s="9" cm="1">
        <f t="array" ref="S93">SUMPRODUCT(J93:O93,TRANSPOSE(Test!AW$28:AW$33))+Test!$AI$20-Test!$AH$26</f>
        <v>69.864539028053699</v>
      </c>
      <c r="T93" s="9">
        <f>SUMPRODUCT(J93:O93,Results!K$9:P$9)</f>
        <v>90.67507840833099</v>
      </c>
      <c r="U93" s="9">
        <f>SUMPRODUCT(J93:O93,Results!K$9:P$9)+Test!$AI$20-Test!$AH$31</f>
        <v>89.092849687257825</v>
      </c>
      <c r="V93" s="9">
        <f t="shared" si="5"/>
        <v>-6.8160516567076144</v>
      </c>
      <c r="W93" s="9">
        <f t="shared" si="6"/>
        <v>-13.997541286392632</v>
      </c>
      <c r="X93" s="9">
        <f t="shared" si="7"/>
        <v>-15.137379194276122</v>
      </c>
      <c r="Y93" s="9">
        <f t="shared" si="8"/>
        <v>3.1432773851656179</v>
      </c>
      <c r="Z93" s="9">
        <f>I93-Test!$AI$20</f>
        <v>40.265592986129185</v>
      </c>
      <c r="AA93" s="9">
        <f t="shared" si="9"/>
        <v>-16.085033274038508</v>
      </c>
      <c r="AF93" s="11"/>
      <c r="AG93" s="11"/>
      <c r="AH93" s="11"/>
    </row>
    <row r="94" spans="1:34">
      <c r="A94" s="6">
        <v>3.4640394897282709</v>
      </c>
      <c r="B94" s="6">
        <v>0.32211197073948922</v>
      </c>
      <c r="C94" s="6">
        <v>3.2869452446499503</v>
      </c>
      <c r="D94" s="6">
        <v>9.5578078804904001E-2</v>
      </c>
      <c r="E94" s="6">
        <v>3.2376348972803032E-2</v>
      </c>
      <c r="F94" s="6">
        <v>1.4142806993294101</v>
      </c>
      <c r="G94" s="6">
        <v>6.5289009752197611</v>
      </c>
      <c r="H94" s="6">
        <v>3.8619365178644105</v>
      </c>
      <c r="I94" s="9">
        <f>SUMPRODUCT(J94:O94,Results!B$12:G$12)+Results!$E$5*H94</f>
        <v>29.057588937604692</v>
      </c>
      <c r="J94" s="9">
        <f>SUMPRODUCT($A94:$F94,Results!$B$15:$G$15)</f>
        <v>17.296260308111385</v>
      </c>
      <c r="K94" s="9">
        <f>SUMPRODUCT($A94:$F94,Results!$B$16:$G$16)</f>
        <v>-14.122510709697865</v>
      </c>
      <c r="L94" s="9">
        <f>SUMPRODUCT($A94:$F94,Results!$B$17:$G$17)</f>
        <v>-5.3757710707360058</v>
      </c>
      <c r="M94" s="9">
        <f>SUMPRODUCT($A94:$F94,Results!$B$18:$G$18)</f>
        <v>-7.267578234323345</v>
      </c>
      <c r="N94" s="9">
        <f>SUMPRODUCT($A94:$F94,Results!$B$19:$G$19)</f>
        <v>-8.3590705186183616</v>
      </c>
      <c r="O94" s="9">
        <f>SUMPRODUCT($A94:$F94,Results!$B$20:$G$20)</f>
        <v>5.7432701874972425</v>
      </c>
      <c r="P94" s="9" cm="1">
        <f t="array" ref="P94">SUMPRODUCT(J94:O94,TRANSPOSE(Test!BQ$20:BQ$25))+Test!$AI$20-Test!$BQ$27</f>
        <v>8.0933228539582132</v>
      </c>
      <c r="Q94" s="9" cm="1">
        <f t="array" ref="Q94">SUMPRODUCT(J94:O94,TRANSPOSE(Test!EX$20:EX$25))+Test!$AI$20-Test!$EX$27</f>
        <v>5.4256514215699667</v>
      </c>
      <c r="R94" s="9">
        <f>I94-Results!$E$5*H94</f>
        <v>5.8859698304182295</v>
      </c>
      <c r="S94" s="9" cm="1">
        <f t="array" ref="S94">SUMPRODUCT(J94:O94,TRANSPOSE(Test!AW$28:AW$33))+Test!$AI$20-Test!$AH$26</f>
        <v>17.627206426204218</v>
      </c>
      <c r="T94" s="9">
        <f>SUMPRODUCT(J94:O94,Results!K$9:P$9)</f>
        <v>6.288509762356167</v>
      </c>
      <c r="U94" s="9">
        <f>SUMPRODUCT(J94:O94,Results!K$9:P$9)+Test!$AI$20-Test!$AH$31</f>
        <v>4.7062810412830061</v>
      </c>
      <c r="V94" s="9">
        <f t="shared" si="5"/>
        <v>20.964266083646478</v>
      </c>
      <c r="W94" s="9">
        <f t="shared" si="6"/>
        <v>23.631937516034725</v>
      </c>
      <c r="X94" s="9">
        <f t="shared" si="7"/>
        <v>23.171619107186462</v>
      </c>
      <c r="Y94" s="9">
        <f t="shared" si="8"/>
        <v>11.430382511400474</v>
      </c>
      <c r="Z94" s="9">
        <f>I94-Test!$AI$20</f>
        <v>-3.6846344894854397</v>
      </c>
      <c r="AA94" s="9">
        <f t="shared" si="9"/>
        <v>24.351307896321686</v>
      </c>
      <c r="AF94" s="11"/>
      <c r="AG94" s="11"/>
      <c r="AH94" s="11"/>
    </row>
    <row r="95" spans="1:34">
      <c r="A95" s="6">
        <v>8.1558277115261326</v>
      </c>
      <c r="B95" s="6">
        <v>2.6680089053724432</v>
      </c>
      <c r="C95" s="6">
        <v>4.688411047184899</v>
      </c>
      <c r="D95" s="6">
        <v>3.9374133686759292</v>
      </c>
      <c r="E95" s="6">
        <v>4.4381394945452115</v>
      </c>
      <c r="F95" s="6">
        <v>14.49211781810636</v>
      </c>
      <c r="G95" s="6">
        <v>13.818070044882752</v>
      </c>
      <c r="H95" s="6">
        <v>11.151105587527402</v>
      </c>
      <c r="I95" s="9">
        <f>SUMPRODUCT(J95:O95,Results!B$12:G$12)+Results!$E$5*H95</f>
        <v>113.60743775683778</v>
      </c>
      <c r="J95" s="9">
        <f>SUMPRODUCT($A95:$F95,Results!$B$15:$G$15)</f>
        <v>47.396470843346208</v>
      </c>
      <c r="K95" s="9">
        <f>SUMPRODUCT($A95:$F95,Results!$B$16:$G$16)</f>
        <v>-28.347668793304663</v>
      </c>
      <c r="L95" s="9">
        <f>SUMPRODUCT($A95:$F95,Results!$B$17:$G$17)</f>
        <v>22.020226615734579</v>
      </c>
      <c r="M95" s="9">
        <f>SUMPRODUCT($A95:$F95,Results!$B$18:$G$18)</f>
        <v>-0.42111078068619889</v>
      </c>
      <c r="N95" s="9">
        <f>SUMPRODUCT($A95:$F95,Results!$B$19:$G$19)</f>
        <v>-21.78920560339796</v>
      </c>
      <c r="O95" s="9">
        <f>SUMPRODUCT($A95:$F95,Results!$B$20:$G$20)</f>
        <v>13.171272823656686</v>
      </c>
      <c r="P95" s="9" cm="1">
        <f t="array" ref="P95">SUMPRODUCT(J95:O95,TRANSPOSE(Test!BQ$20:BQ$25))+Test!$AI$20-Test!$BQ$27</f>
        <v>72.818440292934753</v>
      </c>
      <c r="Q95" s="9" cm="1">
        <f t="array" ref="Q95">SUMPRODUCT(J95:O95,TRANSPOSE(Test!EX$20:EX$25))+Test!$AI$20-Test!$EX$27</f>
        <v>51.68563551644489</v>
      </c>
      <c r="R95" s="9">
        <f>I95-Results!$E$5*H95</f>
        <v>46.700804231673374</v>
      </c>
      <c r="S95" s="9" cm="1">
        <f t="array" ref="S95">SUMPRODUCT(J95:O95,TRANSPOSE(Test!AW$28:AW$33))+Test!$AI$20-Test!$AH$26</f>
        <v>68.109816148841205</v>
      </c>
      <c r="T95" s="9">
        <f>SUMPRODUCT(J95:O95,Results!K$9:P$9)</f>
        <v>52.222247332435913</v>
      </c>
      <c r="U95" s="9">
        <f>SUMPRODUCT(J95:O95,Results!K$9:P$9)+Test!$AI$20-Test!$AH$31</f>
        <v>50.640018611362763</v>
      </c>
      <c r="V95" s="9">
        <f t="shared" si="5"/>
        <v>40.78899746390303</v>
      </c>
      <c r="W95" s="9">
        <f t="shared" si="6"/>
        <v>61.921802240392893</v>
      </c>
      <c r="X95" s="9">
        <f t="shared" si="7"/>
        <v>66.906633525164409</v>
      </c>
      <c r="Y95" s="9">
        <f t="shared" si="8"/>
        <v>45.497621607996578</v>
      </c>
      <c r="Z95" s="9">
        <f>I95-Test!$AI$20</f>
        <v>80.865214329747658</v>
      </c>
      <c r="AA95" s="9">
        <f t="shared" si="9"/>
        <v>62.96741914547502</v>
      </c>
      <c r="AF95" s="11"/>
      <c r="AG95" s="11"/>
      <c r="AH95" s="11"/>
    </row>
    <row r="96" spans="1:34">
      <c r="A96" s="6">
        <v>-0.40558961194000887</v>
      </c>
      <c r="B96" s="6">
        <v>4.1634329321959207</v>
      </c>
      <c r="C96" s="6">
        <v>6.0800449091434547</v>
      </c>
      <c r="D96" s="6">
        <v>-0.43703749986485707</v>
      </c>
      <c r="E96" s="6">
        <v>-2.2809424172623918</v>
      </c>
      <c r="F96" s="6">
        <v>2.5372511988047997</v>
      </c>
      <c r="G96" s="6">
        <v>4.0888788363377895</v>
      </c>
      <c r="H96" s="6">
        <v>1.4219143789824389</v>
      </c>
      <c r="I96" s="9">
        <f>SUMPRODUCT(J96:O96,Results!B$12:G$12)+Results!$E$5*H96</f>
        <v>-34.809316548486038</v>
      </c>
      <c r="J96" s="9">
        <f>SUMPRODUCT($A96:$F96,Results!$B$15:$G$15)</f>
        <v>-8.3850210908284257</v>
      </c>
      <c r="K96" s="9">
        <f>SUMPRODUCT($A96:$F96,Results!$B$16:$G$16)</f>
        <v>-10.906262415083306</v>
      </c>
      <c r="L96" s="9">
        <f>SUMPRODUCT($A96:$F96,Results!$B$17:$G$17)</f>
        <v>6.292042434006051E-2</v>
      </c>
      <c r="M96" s="9">
        <f>SUMPRODUCT($A96:$F96,Results!$B$18:$G$18)</f>
        <v>-5.3963147037993497</v>
      </c>
      <c r="N96" s="9">
        <f>SUMPRODUCT($A96:$F96,Results!$B$19:$G$19)</f>
        <v>-11.682772620859</v>
      </c>
      <c r="O96" s="9">
        <f>SUMPRODUCT($A96:$F96,Results!$B$20:$G$20)</f>
        <v>-5.1649036227726253</v>
      </c>
      <c r="P96" s="9" cm="1">
        <f t="array" ref="P96">SUMPRODUCT(J96:O96,TRANSPOSE(Test!BQ$20:BQ$25))+Test!$AI$20-Test!$BQ$27</f>
        <v>-29.255977495203133</v>
      </c>
      <c r="Q96" s="9" cm="1">
        <f t="array" ref="Q96">SUMPRODUCT(J96:O96,TRANSPOSE(Test!EX$20:EX$25))+Test!$AI$20-Test!$EX$27</f>
        <v>-44.659812185081712</v>
      </c>
      <c r="R96" s="9">
        <f>I96-Results!$E$5*H96</f>
        <v>-43.340802822380667</v>
      </c>
      <c r="S96" s="9" cm="1">
        <f t="array" ref="S96">SUMPRODUCT(J96:O96,TRANSPOSE(Test!AW$28:AW$33))+Test!$AI$20-Test!$AH$26</f>
        <v>6.3519469056728894E-2</v>
      </c>
      <c r="T96" s="9">
        <f>SUMPRODUCT(J96:O96,Results!K$9:P$9)</f>
        <v>-43.626372094340717</v>
      </c>
      <c r="U96" s="9">
        <f>SUMPRODUCT(J96:O96,Results!K$9:P$9)+Test!$AI$20-Test!$AH$31</f>
        <v>-45.208600815413874</v>
      </c>
      <c r="V96" s="9">
        <f t="shared" si="5"/>
        <v>-5.5533390532829046</v>
      </c>
      <c r="W96" s="9">
        <f t="shared" si="6"/>
        <v>9.8504956365956744</v>
      </c>
      <c r="X96" s="9">
        <f t="shared" si="7"/>
        <v>8.5314862738946289</v>
      </c>
      <c r="Y96" s="9">
        <f t="shared" si="8"/>
        <v>-34.872836017542767</v>
      </c>
      <c r="Z96" s="9">
        <f>I96-Test!$AI$20</f>
        <v>-67.551539975576162</v>
      </c>
      <c r="AA96" s="9">
        <f t="shared" si="9"/>
        <v>10.399284266927836</v>
      </c>
      <c r="AF96" s="11"/>
      <c r="AG96" s="11"/>
      <c r="AH96" s="11"/>
    </row>
    <row r="97" spans="1:34">
      <c r="A97" s="6">
        <v>5.1084810329464068</v>
      </c>
      <c r="B97" s="6">
        <v>-2.7491545234147443</v>
      </c>
      <c r="C97" s="6">
        <v>0.10179960619102638</v>
      </c>
      <c r="D97" s="6">
        <v>-0.89346306646602003</v>
      </c>
      <c r="E97" s="6">
        <v>1.8611806124732844</v>
      </c>
      <c r="F97" s="6">
        <v>1.3685935908771185</v>
      </c>
      <c r="G97" s="6">
        <v>3.6666872039012266</v>
      </c>
      <c r="H97" s="6">
        <v>0.99972274654587601</v>
      </c>
      <c r="I97" s="9">
        <f>SUMPRODUCT(J97:O97,Results!B$12:G$12)+Results!$E$5*H97</f>
        <v>41.695830046799273</v>
      </c>
      <c r="J97" s="9">
        <f>SUMPRODUCT($A97:$F97,Results!$B$15:$G$15)</f>
        <v>31.936773856247658</v>
      </c>
      <c r="K97" s="9">
        <f>SUMPRODUCT($A97:$F97,Results!$B$16:$G$16)</f>
        <v>-10.791806992228334</v>
      </c>
      <c r="L97" s="9">
        <f>SUMPRODUCT($A97:$F97,Results!$B$17:$G$17)</f>
        <v>-6.6069703902284136</v>
      </c>
      <c r="M97" s="9">
        <f>SUMPRODUCT($A97:$F97,Results!$B$18:$G$18)</f>
        <v>-6.8779036576376527</v>
      </c>
      <c r="N97" s="9">
        <f>SUMPRODUCT($A97:$F97,Results!$B$19:$G$19)</f>
        <v>-1.8896566903994394</v>
      </c>
      <c r="O97" s="9">
        <f>SUMPRODUCT($A97:$F97,Results!$B$20:$G$20)</f>
        <v>7.0309727352976088</v>
      </c>
      <c r="P97" s="9" cm="1">
        <f t="array" ref="P97">SUMPRODUCT(J97:O97,TRANSPOSE(Test!BQ$20:BQ$25))+Test!$AI$20-Test!$BQ$27</f>
        <v>30.738927622506374</v>
      </c>
      <c r="Q97" s="9" cm="1">
        <f t="array" ref="Q97">SUMPRODUCT(J97:O97,TRANSPOSE(Test!EX$20:EX$25))+Test!$AI$20-Test!$EX$27</f>
        <v>36.26544305704877</v>
      </c>
      <c r="R97" s="9">
        <f>I97-Results!$E$5*H97</f>
        <v>35.69749356752402</v>
      </c>
      <c r="S97" s="9" cm="1">
        <f t="array" ref="S97">SUMPRODUCT(J97:O97,TRANSPOSE(Test!AW$28:AW$33))+Test!$AI$20-Test!$AH$26</f>
        <v>22.647560249574433</v>
      </c>
      <c r="T97" s="9">
        <f>SUMPRODUCT(J97:O97,Results!K$9:P$9)</f>
        <v>36.852087261871517</v>
      </c>
      <c r="U97" s="9">
        <f>SUMPRODUCT(J97:O97,Results!K$9:P$9)+Test!$AI$20-Test!$AH$31</f>
        <v>35.269858540798367</v>
      </c>
      <c r="V97" s="9">
        <f t="shared" si="5"/>
        <v>10.956902424292899</v>
      </c>
      <c r="W97" s="9">
        <f t="shared" si="6"/>
        <v>5.4303869897505024</v>
      </c>
      <c r="X97" s="9">
        <f t="shared" si="7"/>
        <v>5.9983364792752525</v>
      </c>
      <c r="Y97" s="9">
        <f t="shared" si="8"/>
        <v>19.04826979722484</v>
      </c>
      <c r="Z97" s="9">
        <f>I97-Test!$AI$20</f>
        <v>8.9536066197091415</v>
      </c>
      <c r="AA97" s="9">
        <f t="shared" si="9"/>
        <v>6.4259715060009057</v>
      </c>
      <c r="AF97" s="11"/>
      <c r="AG97" s="11"/>
      <c r="AH97" s="11"/>
    </row>
    <row r="98" spans="1:34">
      <c r="A98" s="6">
        <v>1.3623860790667517</v>
      </c>
      <c r="B98" s="6">
        <v>1.4421240051122934</v>
      </c>
      <c r="C98" s="6">
        <v>1.4142870451681022</v>
      </c>
      <c r="D98" s="6">
        <v>4.5101283383272586</v>
      </c>
      <c r="E98" s="6">
        <v>2.1603894850805663</v>
      </c>
      <c r="F98" s="6">
        <v>4.6983975906106012</v>
      </c>
      <c r="G98" s="6">
        <v>5.7604996348434607</v>
      </c>
      <c r="H98" s="6">
        <v>3.0935351774881101</v>
      </c>
      <c r="I98" s="9">
        <f>SUMPRODUCT(J98:O98,Results!B$12:G$12)+Results!$E$5*H98</f>
        <v>46.087464542704275</v>
      </c>
      <c r="J98" s="9">
        <f>SUMPRODUCT($A98:$F98,Results!$B$15:$G$15)</f>
        <v>10.465725788587378</v>
      </c>
      <c r="K98" s="9">
        <f>SUMPRODUCT($A98:$F98,Results!$B$16:$G$16)</f>
        <v>-6.1570200435948017</v>
      </c>
      <c r="L98" s="9">
        <f>SUMPRODUCT($A98:$F98,Results!$B$17:$G$17)</f>
        <v>15.285550760302598</v>
      </c>
      <c r="M98" s="9">
        <f>SUMPRODUCT($A98:$F98,Results!$B$18:$G$18)</f>
        <v>3.683784188357186</v>
      </c>
      <c r="N98" s="9">
        <f>SUMPRODUCT($A98:$F98,Results!$B$19:$G$19)</f>
        <v>-12.090004828393592</v>
      </c>
      <c r="O98" s="9">
        <f>SUMPRODUCT($A98:$F98,Results!$B$20:$G$20)</f>
        <v>8.4495916969863671</v>
      </c>
      <c r="P98" s="9" cm="1">
        <f t="array" ref="P98">SUMPRODUCT(J98:O98,TRANSPOSE(Test!BQ$20:BQ$25))+Test!$AI$20-Test!$BQ$27</f>
        <v>31.552216456431104</v>
      </c>
      <c r="Q98" s="9" cm="1">
        <f t="array" ref="Q98">SUMPRODUCT(J98:O98,TRANSPOSE(Test!EX$20:EX$25))+Test!$AI$20-Test!$EX$27</f>
        <v>29.190688749631164</v>
      </c>
      <c r="R98" s="9">
        <f>I98-Results!$E$5*H98</f>
        <v>27.526253477775615</v>
      </c>
      <c r="S98" s="9" cm="1">
        <f t="array" ref="S98">SUMPRODUCT(J98:O98,TRANSPOSE(Test!AW$28:AW$33))+Test!$AI$20-Test!$AH$26</f>
        <v>24.718541888012908</v>
      </c>
      <c r="T98" s="9">
        <f>SUMPRODUCT(J98:O98,Results!K$9:P$9)</f>
        <v>29.549191025709064</v>
      </c>
      <c r="U98" s="9">
        <f>SUMPRODUCT(J98:O98,Results!K$9:P$9)+Test!$AI$20-Test!$AH$31</f>
        <v>27.966962304635906</v>
      </c>
      <c r="V98" s="9">
        <f t="shared" si="5"/>
        <v>14.535248086273171</v>
      </c>
      <c r="W98" s="9">
        <f t="shared" si="6"/>
        <v>16.896775793073111</v>
      </c>
      <c r="X98" s="9">
        <f t="shared" si="7"/>
        <v>18.56121106492866</v>
      </c>
      <c r="Y98" s="9">
        <f t="shared" si="8"/>
        <v>21.368922654691367</v>
      </c>
      <c r="Z98" s="9">
        <f>I98-Test!$AI$20</f>
        <v>13.345241115614144</v>
      </c>
      <c r="AA98" s="9">
        <f t="shared" si="9"/>
        <v>18.120502238068369</v>
      </c>
      <c r="AF98" s="11"/>
      <c r="AG98" s="11"/>
      <c r="AH98" s="11"/>
    </row>
    <row r="99" spans="1:34">
      <c r="A99" s="6">
        <v>6.1353726537908502</v>
      </c>
      <c r="B99" s="6">
        <v>-0.76640510139861306</v>
      </c>
      <c r="C99" s="6">
        <v>1.1763800034883698</v>
      </c>
      <c r="D99" s="6">
        <v>5.4925847669864938</v>
      </c>
      <c r="E99" s="6">
        <v>4.825587521353464</v>
      </c>
      <c r="F99" s="6">
        <v>2.5556924888023711</v>
      </c>
      <c r="G99" s="6">
        <v>4.2097947766330712</v>
      </c>
      <c r="H99" s="6">
        <v>1.5428303192777206</v>
      </c>
      <c r="I99" s="9">
        <f>SUMPRODUCT(J99:O99,Results!B$12:G$12)+Results!$E$5*H99</f>
        <v>93.094767684975153</v>
      </c>
      <c r="J99" s="9">
        <f>SUMPRODUCT($A99:$F99,Results!$B$15:$G$15)</f>
        <v>40.926864495193122</v>
      </c>
      <c r="K99" s="9">
        <f>SUMPRODUCT($A99:$F99,Results!$B$16:$G$16)</f>
        <v>-16.771059065807979</v>
      </c>
      <c r="L99" s="9">
        <f>SUMPRODUCT($A99:$F99,Results!$B$17:$G$17)</f>
        <v>9.2260269846915275</v>
      </c>
      <c r="M99" s="9">
        <f>SUMPRODUCT($A99:$F99,Results!$B$18:$G$18)</f>
        <v>-3.4983504841558357</v>
      </c>
      <c r="N99" s="9">
        <f>SUMPRODUCT($A99:$F99,Results!$B$19:$G$19)</f>
        <v>-17.185332718691676</v>
      </c>
      <c r="O99" s="9">
        <f>SUMPRODUCT($A99:$F99,Results!$B$20:$G$20)</f>
        <v>24.775563837482817</v>
      </c>
      <c r="P99" s="9" cm="1">
        <f t="array" ref="P99">SUMPRODUCT(J99:O99,TRANSPOSE(Test!BQ$20:BQ$25))+Test!$AI$20-Test!$BQ$27</f>
        <v>75.2734711217864</v>
      </c>
      <c r="Q99" s="9" cm="1">
        <f t="array" ref="Q99">SUMPRODUCT(J99:O99,TRANSPOSE(Test!EX$20:EX$25))+Test!$AI$20-Test!$EX$27</f>
        <v>85.304903057952572</v>
      </c>
      <c r="R99" s="9">
        <f>I99-Results!$E$5*H99</f>
        <v>83.837785769308823</v>
      </c>
      <c r="S99" s="9" cm="1">
        <f t="array" ref="S99">SUMPRODUCT(J99:O99,TRANSPOSE(Test!AW$28:AW$33))+Test!$AI$20-Test!$AH$26</f>
        <v>57.309053160997692</v>
      </c>
      <c r="T99" s="9">
        <f>SUMPRODUCT(J99:O99,Results!K$9:P$9)</f>
        <v>86.431534256156311</v>
      </c>
      <c r="U99" s="9">
        <f>SUMPRODUCT(J99:O99,Results!K$9:P$9)+Test!$AI$20-Test!$AH$31</f>
        <v>84.849305535083147</v>
      </c>
      <c r="V99" s="9">
        <f t="shared" si="5"/>
        <v>17.821296563188753</v>
      </c>
      <c r="W99" s="9">
        <f t="shared" si="6"/>
        <v>7.7898646270225811</v>
      </c>
      <c r="X99" s="9">
        <f t="shared" si="7"/>
        <v>9.25698191566633</v>
      </c>
      <c r="Y99" s="9">
        <f t="shared" si="8"/>
        <v>35.785714523977461</v>
      </c>
      <c r="Z99" s="9">
        <f>I99-Test!$AI$20</f>
        <v>60.352544257885022</v>
      </c>
      <c r="AA99" s="9">
        <f t="shared" si="9"/>
        <v>8.2454621498920062</v>
      </c>
      <c r="AF99" s="11"/>
      <c r="AG99" s="11"/>
      <c r="AH99" s="11"/>
    </row>
    <row r="100" spans="1:34">
      <c r="A100" s="6">
        <v>1.3028585966281905</v>
      </c>
      <c r="B100" s="6">
        <v>1.7831670876082817</v>
      </c>
      <c r="C100" s="6">
        <v>-1.316922214255307</v>
      </c>
      <c r="D100" s="6">
        <v>3.3985923022432782</v>
      </c>
      <c r="E100" s="6">
        <v>-3.7213267456539803</v>
      </c>
      <c r="F100" s="6">
        <v>-1.1713590753684133</v>
      </c>
      <c r="G100" s="6">
        <v>3.8735276738458779</v>
      </c>
      <c r="H100" s="6">
        <v>1.2065632164905273</v>
      </c>
      <c r="I100" s="9">
        <f>SUMPRODUCT(J100:O100,Results!B$12:G$12)+Results!$E$5*H100</f>
        <v>-26.691670015268912</v>
      </c>
      <c r="J100" s="9">
        <f>SUMPRODUCT($A100:$F100,Results!$B$15:$G$15)</f>
        <v>-17.93465136239579</v>
      </c>
      <c r="K100" s="9">
        <f>SUMPRODUCT($A100:$F100,Results!$B$16:$G$16)</f>
        <v>-8.1926757243153681</v>
      </c>
      <c r="L100" s="9">
        <f>SUMPRODUCT($A100:$F100,Results!$B$17:$G$17)</f>
        <v>-10.468764687393165</v>
      </c>
      <c r="M100" s="9">
        <f>SUMPRODUCT($A100:$F100,Results!$B$18:$G$18)</f>
        <v>11.784229381749713</v>
      </c>
      <c r="N100" s="9">
        <f>SUMPRODUCT($A100:$F100,Results!$B$19:$G$19)</f>
        <v>10.541565667410456</v>
      </c>
      <c r="O100" s="9">
        <f>SUMPRODUCT($A100:$F100,Results!$B$20:$G$20)</f>
        <v>15.693002430011608</v>
      </c>
      <c r="P100" s="9" cm="1">
        <f t="array" ref="P100">SUMPRODUCT(J100:O100,TRANSPOSE(Test!BQ$20:BQ$25))+Test!$AI$20-Test!$BQ$27</f>
        <v>-35.810071829482737</v>
      </c>
      <c r="Q100" s="9" cm="1">
        <f t="array" ref="Q100">SUMPRODUCT(J100:O100,TRANSPOSE(Test!EX$20:EX$25))+Test!$AI$20-Test!$EX$27</f>
        <v>-35.367598710116361</v>
      </c>
      <c r="R100" s="9">
        <f>I100-Results!$E$5*H100</f>
        <v>-33.931049314212075</v>
      </c>
      <c r="S100" s="9" cm="1">
        <f t="array" ref="S100">SUMPRODUCT(J100:O100,TRANSPOSE(Test!AW$28:AW$33))+Test!$AI$20-Test!$AH$26</f>
        <v>-34.584439847866413</v>
      </c>
      <c r="T100" s="9">
        <f>SUMPRODUCT(J100:O100,Results!K$9:P$9)</f>
        <v>-35.631409521491562</v>
      </c>
      <c r="U100" s="9">
        <f>SUMPRODUCT(J100:O100,Results!K$9:P$9)+Test!$AI$20-Test!$AH$31</f>
        <v>-37.21363824256472</v>
      </c>
      <c r="V100" s="9">
        <f t="shared" si="5"/>
        <v>9.1184018142138257</v>
      </c>
      <c r="W100" s="9">
        <f t="shared" si="6"/>
        <v>8.6759286948474497</v>
      </c>
      <c r="X100" s="9">
        <f t="shared" si="7"/>
        <v>7.2393792989431631</v>
      </c>
      <c r="Y100" s="9">
        <f t="shared" si="8"/>
        <v>7.8927698325975015</v>
      </c>
      <c r="Z100" s="9">
        <f>I100-Test!$AI$20</f>
        <v>-59.433893442359043</v>
      </c>
      <c r="AA100" s="9">
        <f t="shared" si="9"/>
        <v>10.521968227295808</v>
      </c>
      <c r="AF100" s="11"/>
      <c r="AG100" s="11"/>
      <c r="AH100" s="11"/>
    </row>
    <row r="101" spans="1:34">
      <c r="A101" s="6">
        <v>3.5726925051930238</v>
      </c>
      <c r="B101" s="6">
        <v>0.53522093628764678</v>
      </c>
      <c r="C101" s="6">
        <v>5.5633142561082005</v>
      </c>
      <c r="D101" s="6">
        <v>4.4202256829025712</v>
      </c>
      <c r="E101" s="6">
        <v>0.70726699960135608</v>
      </c>
      <c r="F101" s="6">
        <v>-0.60304816301848641</v>
      </c>
      <c r="G101" s="6">
        <v>3.9544628701499493</v>
      </c>
      <c r="H101" s="6">
        <v>1.2874984127945988</v>
      </c>
      <c r="I101" s="9">
        <f>SUMPRODUCT(J101:O101,Results!B$12:G$12)+Results!$E$5*H101</f>
        <v>37.15584501906136</v>
      </c>
      <c r="J101" s="9">
        <f>SUMPRODUCT($A101:$F101,Results!$B$15:$G$15)</f>
        <v>21.139689986284758</v>
      </c>
      <c r="K101" s="9">
        <f>SUMPRODUCT($A101:$F101,Results!$B$16:$G$16)</f>
        <v>-18.044597295744875</v>
      </c>
      <c r="L101" s="9">
        <f>SUMPRODUCT($A101:$F101,Results!$B$17:$G$17)</f>
        <v>-3.0805462516040683</v>
      </c>
      <c r="M101" s="9">
        <f>SUMPRODUCT($A101:$F101,Results!$B$18:$G$18)</f>
        <v>-10.243539794524137</v>
      </c>
      <c r="N101" s="9">
        <f>SUMPRODUCT($A101:$F101,Results!$B$19:$G$19)</f>
        <v>-21.502566058493798</v>
      </c>
      <c r="O101" s="9">
        <f>SUMPRODUCT($A101:$F101,Results!$B$20:$G$20)</f>
        <v>16.084378864692891</v>
      </c>
      <c r="P101" s="9" cm="1">
        <f t="array" ref="P101">SUMPRODUCT(J101:O101,TRANSPOSE(Test!BQ$20:BQ$25))+Test!$AI$20-Test!$BQ$27</f>
        <v>25.488414789422173</v>
      </c>
      <c r="Q101" s="9" cm="1">
        <f t="array" ref="Q101">SUMPRODUCT(J101:O101,TRANSPOSE(Test!EX$20:EX$25))+Test!$AI$20-Test!$EX$27</f>
        <v>28.492337382293456</v>
      </c>
      <c r="R101" s="9">
        <f>I101-Results!$E$5*H101</f>
        <v>29.430854542293766</v>
      </c>
      <c r="S101" s="9" cm="1">
        <f t="array" ref="S101">SUMPRODUCT(J101:O101,TRANSPOSE(Test!AW$28:AW$33))+Test!$AI$20-Test!$AH$26</f>
        <v>38.205151798878944</v>
      </c>
      <c r="T101" s="9">
        <f>SUMPRODUCT(J101:O101,Results!K$9:P$9)</f>
        <v>29.515570228509947</v>
      </c>
      <c r="U101" s="9">
        <f>SUMPRODUCT(J101:O101,Results!K$9:P$9)+Test!$AI$20-Test!$AH$31</f>
        <v>27.933341507436793</v>
      </c>
      <c r="V101" s="9">
        <f t="shared" si="5"/>
        <v>11.667430229639187</v>
      </c>
      <c r="W101" s="9">
        <f t="shared" si="6"/>
        <v>8.6635076367679034</v>
      </c>
      <c r="X101" s="9">
        <f t="shared" si="7"/>
        <v>7.7249904767675943</v>
      </c>
      <c r="Y101" s="9">
        <f t="shared" si="8"/>
        <v>-1.0493067798175844</v>
      </c>
      <c r="Z101" s="9">
        <f>I101-Test!$AI$20</f>
        <v>4.4136215919712285</v>
      </c>
      <c r="AA101" s="9">
        <f t="shared" si="9"/>
        <v>9.2225035116245664</v>
      </c>
      <c r="AF101" s="11"/>
      <c r="AG101" s="11"/>
      <c r="AH101" s="11"/>
    </row>
    <row r="102" spans="1:34">
      <c r="A102" s="6">
        <v>2.0934039406206995</v>
      </c>
      <c r="B102" s="6">
        <v>-0.18567210698679351</v>
      </c>
      <c r="C102" s="6">
        <v>7.4308270786365024E-2</v>
      </c>
      <c r="D102" s="6">
        <v>3.8360386790849126</v>
      </c>
      <c r="E102" s="6">
        <v>-1.9622569149201667</v>
      </c>
      <c r="F102" s="6">
        <v>0.7447572322276601</v>
      </c>
      <c r="G102" s="6">
        <v>0.58814515721305305</v>
      </c>
      <c r="H102" s="6">
        <v>-2.0788193001422974</v>
      </c>
      <c r="I102" s="9">
        <f>SUMPRODUCT(J102:O102,Results!B$12:G$12)+Results!$E$5*H102</f>
        <v>-22.600729580837189</v>
      </c>
      <c r="J102" s="9">
        <f>SUMPRODUCT($A102:$F102,Results!$B$15:$G$15)</f>
        <v>-1.5087466554467663</v>
      </c>
      <c r="K102" s="9">
        <f>SUMPRODUCT($A102:$F102,Results!$B$16:$G$16)</f>
        <v>-8.3419675522963406</v>
      </c>
      <c r="L102" s="9">
        <f>SUMPRODUCT($A102:$F102,Results!$B$17:$G$17)</f>
        <v>-6.255826350138487</v>
      </c>
      <c r="M102" s="9">
        <f>SUMPRODUCT($A102:$F102,Results!$B$18:$G$18)</f>
        <v>6.0364382076216261</v>
      </c>
      <c r="N102" s="9">
        <f>SUMPRODUCT($A102:$F102,Results!$B$19:$G$19)</f>
        <v>1.6957807360789783</v>
      </c>
      <c r="O102" s="9">
        <f>SUMPRODUCT($A102:$F102,Results!$B$20:$G$20)</f>
        <v>11.998970414376386</v>
      </c>
      <c r="P102" s="9" cm="1">
        <f t="array" ref="P102">SUMPRODUCT(J102:O102,TRANSPOSE(Test!BQ$20:BQ$25))+Test!$AI$20-Test!$BQ$27</f>
        <v>-10.399523292105513</v>
      </c>
      <c r="Q102" s="9" cm="1">
        <f t="array" ref="Q102">SUMPRODUCT(J102:O102,TRANSPOSE(Test!EX$20:EX$25))+Test!$AI$20-Test!$EX$27</f>
        <v>-10.112200095325395</v>
      </c>
      <c r="R102" s="9">
        <f>I102-Results!$E$5*H102</f>
        <v>-10.127813779983406</v>
      </c>
      <c r="S102" s="9" cm="1">
        <f t="array" ref="S102">SUMPRODUCT(J102:O102,TRANSPOSE(Test!AW$28:AW$33))+Test!$AI$20-Test!$AH$26</f>
        <v>-10.527805986249916</v>
      </c>
      <c r="T102" s="9">
        <f>SUMPRODUCT(J102:O102,Results!K$9:P$9)</f>
        <v>-10.69780176144938</v>
      </c>
      <c r="U102" s="9">
        <f>SUMPRODUCT(J102:O102,Results!K$9:P$9)+Test!$AI$20-Test!$AH$31</f>
        <v>-12.280030482522537</v>
      </c>
      <c r="V102" s="9">
        <f t="shared" si="5"/>
        <v>-12.201206288731676</v>
      </c>
      <c r="W102" s="9">
        <f t="shared" si="6"/>
        <v>-12.488529485511794</v>
      </c>
      <c r="X102" s="9">
        <f t="shared" si="7"/>
        <v>-12.472915800853784</v>
      </c>
      <c r="Y102" s="9">
        <f t="shared" si="8"/>
        <v>-12.072923594587273</v>
      </c>
      <c r="Z102" s="9">
        <f>I102-Test!$AI$20</f>
        <v>-55.342953007927321</v>
      </c>
      <c r="AA102" s="9">
        <f t="shared" si="9"/>
        <v>-10.320699098314652</v>
      </c>
      <c r="AF102" s="11"/>
      <c r="AG102" s="11"/>
      <c r="AH102" s="11"/>
    </row>
    <row r="103" spans="1:34">
      <c r="A103" s="6">
        <v>1.8569873267216006</v>
      </c>
      <c r="B103" s="6">
        <v>1.8029687980899773</v>
      </c>
      <c r="C103" s="6">
        <v>0.31895205504705432</v>
      </c>
      <c r="D103" s="6">
        <v>-0.4663805492496606</v>
      </c>
      <c r="E103" s="6">
        <v>-0.2955079258397672</v>
      </c>
      <c r="F103" s="6">
        <v>5.3506727059159838</v>
      </c>
      <c r="G103" s="6">
        <v>5.6884045156575151</v>
      </c>
      <c r="H103" s="6">
        <v>3.0214400583021646</v>
      </c>
      <c r="I103" s="9">
        <f>SUMPRODUCT(J103:O103,Results!B$12:G$12)+Results!$E$5*H103</f>
        <v>2.5451671957025308</v>
      </c>
      <c r="J103" s="9">
        <f>SUMPRODUCT($A103:$F103,Results!$B$15:$G$15)</f>
        <v>2.8253597762201959</v>
      </c>
      <c r="K103" s="9">
        <f>SUMPRODUCT($A103:$F103,Results!$B$16:$G$16)</f>
        <v>-7.2376636011350133</v>
      </c>
      <c r="L103" s="9">
        <f>SUMPRODUCT($A103:$F103,Results!$B$17:$G$17)</f>
        <v>4.2476847252424026</v>
      </c>
      <c r="M103" s="9">
        <f>SUMPRODUCT($A103:$F103,Results!$B$18:$G$18)</f>
        <v>4.6984151741671782</v>
      </c>
      <c r="N103" s="9">
        <f>SUMPRODUCT($A103:$F103,Results!$B$19:$G$19)</f>
        <v>2.4780705395737042</v>
      </c>
      <c r="O103" s="9">
        <f>SUMPRODUCT($A103:$F103,Results!$B$20:$G$20)</f>
        <v>-0.26362654433131194</v>
      </c>
      <c r="P103" s="9" cm="1">
        <f t="array" ref="P103">SUMPRODUCT(J103:O103,TRANSPOSE(Test!BQ$20:BQ$25))+Test!$AI$20-Test!$BQ$27</f>
        <v>-4.313198741118196</v>
      </c>
      <c r="Q103" s="9" cm="1">
        <f t="array" ref="Q103">SUMPRODUCT(J103:O103,TRANSPOSE(Test!EX$20:EX$25))+Test!$AI$20-Test!$EX$27</f>
        <v>-14.563737038418843</v>
      </c>
      <c r="R103" s="9">
        <f>I103-Results!$E$5*H103</f>
        <v>-15.583473154110456</v>
      </c>
      <c r="S103" s="9" cm="1">
        <f t="array" ref="S103">SUMPRODUCT(J103:O103,TRANSPOSE(Test!AW$28:AW$33))+Test!$AI$20-Test!$AH$26</f>
        <v>-4.2524560590375557</v>
      </c>
      <c r="T103" s="9">
        <f>SUMPRODUCT(J103:O103,Results!K$9:P$9)</f>
        <v>-14.273304737280569</v>
      </c>
      <c r="U103" s="9">
        <f>SUMPRODUCT(J103:O103,Results!K$9:P$9)+Test!$AI$20-Test!$AH$31</f>
        <v>-15.855533458353726</v>
      </c>
      <c r="V103" s="9">
        <f t="shared" si="5"/>
        <v>6.8583659368207268</v>
      </c>
      <c r="W103" s="9">
        <f t="shared" si="6"/>
        <v>17.108904234121376</v>
      </c>
      <c r="X103" s="9">
        <f t="shared" si="7"/>
        <v>18.128640349812986</v>
      </c>
      <c r="Y103" s="9">
        <f t="shared" si="8"/>
        <v>6.7976232547400866</v>
      </c>
      <c r="Z103" s="9">
        <f>I103-Test!$AI$20</f>
        <v>-30.197056231387599</v>
      </c>
      <c r="AA103" s="9">
        <f t="shared" si="9"/>
        <v>18.400700654056259</v>
      </c>
      <c r="AF103" s="11"/>
      <c r="AG103" s="11"/>
      <c r="AH103" s="11"/>
    </row>
    <row r="104" spans="1:34">
      <c r="A104" s="6">
        <v>-0.97723078079905579</v>
      </c>
      <c r="B104" s="6">
        <v>2.5634874578205191</v>
      </c>
      <c r="C104" s="6">
        <v>-1.6530264969899242</v>
      </c>
      <c r="D104" s="6">
        <v>1.9879982960353215</v>
      </c>
      <c r="E104" s="6">
        <v>2.9019000321820081</v>
      </c>
      <c r="F104" s="6">
        <v>4.2446119206852559</v>
      </c>
      <c r="G104" s="6">
        <v>7.5280972389812666</v>
      </c>
      <c r="H104" s="6">
        <v>4.8611327816259156</v>
      </c>
      <c r="I104" s="9">
        <f>SUMPRODUCT(J104:O104,Results!B$12:G$12)+Results!$E$5*H104</f>
        <v>52.165060138359188</v>
      </c>
      <c r="J104" s="9">
        <f>SUMPRODUCT($A104:$F104,Results!$B$15:$G$15)</f>
        <v>-1.5083572249509076</v>
      </c>
      <c r="K104" s="9">
        <f>SUMPRODUCT($A104:$F104,Results!$B$16:$G$16)</f>
        <v>3.8768895421584588</v>
      </c>
      <c r="L104" s="9">
        <f>SUMPRODUCT($A104:$F104,Results!$B$17:$G$17)</f>
        <v>21.617954569417094</v>
      </c>
      <c r="M104" s="9">
        <f>SUMPRODUCT($A104:$F104,Results!$B$18:$G$18)</f>
        <v>8.8513307906336891</v>
      </c>
      <c r="N104" s="9">
        <f>SUMPRODUCT($A104:$F104,Results!$B$19:$G$19)</f>
        <v>-2.6598722443144336</v>
      </c>
      <c r="O104" s="9">
        <f>SUMPRODUCT($A104:$F104,Results!$B$20:$G$20)</f>
        <v>2.2158133975561976</v>
      </c>
      <c r="P104" s="9" cm="1">
        <f t="array" ref="P104">SUMPRODUCT(J104:O104,TRANSPOSE(Test!BQ$20:BQ$25))+Test!$AI$20-Test!$BQ$27</f>
        <v>24.264318699349111</v>
      </c>
      <c r="Q104" s="9" cm="1">
        <f t="array" ref="Q104">SUMPRODUCT(J104:O104,TRANSPOSE(Test!EX$20:EX$25))+Test!$AI$20-Test!$EX$27</f>
        <v>24.262725552572348</v>
      </c>
      <c r="R104" s="9">
        <f>I104-Results!$E$5*H104</f>
        <v>22.998263448603694</v>
      </c>
      <c r="S104" s="9" cm="1">
        <f t="array" ref="S104">SUMPRODUCT(J104:O104,TRANSPOSE(Test!AW$28:AW$33))+Test!$AI$20-Test!$AH$26</f>
        <v>7.7441474036098441</v>
      </c>
      <c r="T104" s="9">
        <f>SUMPRODUCT(J104:O104,Results!K$9:P$9)</f>
        <v>25.234240537915653</v>
      </c>
      <c r="U104" s="9">
        <f>SUMPRODUCT(J104:O104,Results!K$9:P$9)+Test!$AI$20-Test!$AH$31</f>
        <v>23.652011816842496</v>
      </c>
      <c r="V104" s="9">
        <f t="shared" si="5"/>
        <v>27.900741439010076</v>
      </c>
      <c r="W104" s="9">
        <f t="shared" si="6"/>
        <v>27.902334585786839</v>
      </c>
      <c r="X104" s="9">
        <f t="shared" si="7"/>
        <v>29.166796689755493</v>
      </c>
      <c r="Y104" s="9">
        <f t="shared" si="8"/>
        <v>44.420912734749344</v>
      </c>
      <c r="Z104" s="9">
        <f>I104-Test!$AI$20</f>
        <v>19.422836711269056</v>
      </c>
      <c r="AA104" s="9">
        <f t="shared" si="9"/>
        <v>28.513048321516692</v>
      </c>
      <c r="AF104" s="11"/>
      <c r="AG104" s="11"/>
      <c r="AH104" s="11"/>
    </row>
    <row r="105" spans="1:34">
      <c r="A105" s="6">
        <v>8.6744029292340024</v>
      </c>
      <c r="B105" s="6">
        <v>0.90092907912462172</v>
      </c>
      <c r="C105" s="6">
        <v>1.6384196237086806</v>
      </c>
      <c r="D105" s="6">
        <v>2.4001493329775228</v>
      </c>
      <c r="E105" s="6">
        <v>0.77105124240162515</v>
      </c>
      <c r="F105" s="6">
        <v>5.5098741324589309</v>
      </c>
      <c r="G105" s="6">
        <v>0.94443202927259862</v>
      </c>
      <c r="H105" s="6">
        <v>-1.7225324280827521</v>
      </c>
      <c r="I105" s="9">
        <f>SUMPRODUCT(J105:O105,Results!B$12:G$12)+Results!$E$5*H105</f>
        <v>13.326682012090714</v>
      </c>
      <c r="J105" s="9">
        <f>SUMPRODUCT($A105:$F105,Results!$B$15:$G$15)</f>
        <v>33.41110860836946</v>
      </c>
      <c r="K105" s="9">
        <f>SUMPRODUCT($A105:$F105,Results!$B$16:$G$16)</f>
        <v>-28.344078604959741</v>
      </c>
      <c r="L105" s="9">
        <f>SUMPRODUCT($A105:$F105,Results!$B$17:$G$17)</f>
        <v>-5.047722612766699</v>
      </c>
      <c r="M105" s="9">
        <f>SUMPRODUCT($A105:$F105,Results!$B$18:$G$18)</f>
        <v>0.38784515145069065</v>
      </c>
      <c r="N105" s="9">
        <f>SUMPRODUCT($A105:$F105,Results!$B$19:$G$19)</f>
        <v>-3.7887589399868626</v>
      </c>
      <c r="O105" s="9">
        <f>SUMPRODUCT($A105:$F105,Results!$B$20:$G$20)</f>
        <v>22.956963414496592</v>
      </c>
      <c r="P105" s="9" cm="1">
        <f t="array" ref="P105">SUMPRODUCT(J105:O105,TRANSPOSE(Test!BQ$20:BQ$25))+Test!$AI$20-Test!$BQ$27</f>
        <v>31.279767201494742</v>
      </c>
      <c r="Q105" s="9" cm="1">
        <f t="array" ref="Q105">SUMPRODUCT(J105:O105,TRANSPOSE(Test!EX$20:EX$25))+Test!$AI$20-Test!$EX$27</f>
        <v>24.950527041871716</v>
      </c>
      <c r="R105" s="9">
        <f>I105-Results!$E$5*H105</f>
        <v>23.661876580587226</v>
      </c>
      <c r="S105" s="9" cm="1">
        <f t="array" ref="S105">SUMPRODUCT(J105:O105,TRANSPOSE(Test!AW$28:AW$33))+Test!$AI$20-Test!$AH$26</f>
        <v>27.663156685219562</v>
      </c>
      <c r="T105" s="9">
        <f>SUMPRODUCT(J105:O105,Results!K$9:P$9)</f>
        <v>25.52664291403098</v>
      </c>
      <c r="U105" s="9">
        <f>SUMPRODUCT(J105:O105,Results!K$9:P$9)+Test!$AI$20-Test!$AH$31</f>
        <v>23.944414192957822</v>
      </c>
      <c r="V105" s="9">
        <f t="shared" si="5"/>
        <v>-17.953085189404028</v>
      </c>
      <c r="W105" s="9">
        <f t="shared" si="6"/>
        <v>-11.623845029781002</v>
      </c>
      <c r="X105" s="9">
        <f t="shared" si="7"/>
        <v>-10.335194568496512</v>
      </c>
      <c r="Y105" s="9">
        <f t="shared" si="8"/>
        <v>-14.336474673128848</v>
      </c>
      <c r="Z105" s="9">
        <f>I105-Test!$AI$20</f>
        <v>-19.415541414999417</v>
      </c>
      <c r="AA105" s="9">
        <f t="shared" si="9"/>
        <v>-10.617732180867108</v>
      </c>
      <c r="AF105" s="11"/>
      <c r="AG105" s="11"/>
      <c r="AH105" s="11"/>
    </row>
    <row r="106" spans="1:34">
      <c r="A106" s="6">
        <v>1.6750330731800058</v>
      </c>
      <c r="B106" s="6">
        <v>1.5781528716597708</v>
      </c>
      <c r="C106" s="6">
        <v>0.53864614124299004</v>
      </c>
      <c r="D106" s="6">
        <v>-1.2938352150339207</v>
      </c>
      <c r="E106" s="6">
        <v>4.7852205031203034</v>
      </c>
      <c r="F106" s="6">
        <v>2.4970419042248859</v>
      </c>
      <c r="G106" s="6">
        <v>8.0606531425006249</v>
      </c>
      <c r="H106" s="6">
        <v>5.3936886851452748</v>
      </c>
      <c r="I106" s="9">
        <f>SUMPRODUCT(J106:O106,Results!B$12:G$12)+Results!$E$5*H106</f>
        <v>82.85687883177502</v>
      </c>
      <c r="J106" s="9">
        <f>SUMPRODUCT($A106:$F106,Results!$B$15:$G$15)</f>
        <v>22.344600203499269</v>
      </c>
      <c r="K106" s="9">
        <f>SUMPRODUCT($A106:$F106,Results!$B$16:$G$16)</f>
        <v>-3.6244404140214139</v>
      </c>
      <c r="L106" s="9">
        <f>SUMPRODUCT($A106:$F106,Results!$B$17:$G$17)</f>
        <v>15.214064437892647</v>
      </c>
      <c r="M106" s="9">
        <f>SUMPRODUCT($A106:$F106,Results!$B$18:$G$18)</f>
        <v>-5.3390082216588333</v>
      </c>
      <c r="N106" s="9">
        <f>SUMPRODUCT($A106:$F106,Results!$B$19:$G$19)</f>
        <v>-9.9104701056890612</v>
      </c>
      <c r="O106" s="9">
        <f>SUMPRODUCT($A106:$F106,Results!$B$20:$G$20)</f>
        <v>2.4583466620639536</v>
      </c>
      <c r="P106" s="9" cm="1">
        <f t="array" ref="P106">SUMPRODUCT(J106:O106,TRANSPOSE(Test!BQ$20:BQ$25))+Test!$AI$20-Test!$BQ$27</f>
        <v>46.481186338091113</v>
      </c>
      <c r="Q106" s="9" cm="1">
        <f t="array" ref="Q106">SUMPRODUCT(J106:O106,TRANSPOSE(Test!EX$20:EX$25))+Test!$AI$20-Test!$EX$27</f>
        <v>50.715662714968374</v>
      </c>
      <c r="R106" s="9">
        <f>I106-Results!$E$5*H106</f>
        <v>50.494746720903372</v>
      </c>
      <c r="S106" s="9" cm="1">
        <f t="array" ref="S106">SUMPRODUCT(J106:O106,TRANSPOSE(Test!AW$28:AW$33))+Test!$AI$20-Test!$AH$26</f>
        <v>35.195401854394348</v>
      </c>
      <c r="T106" s="9">
        <f>SUMPRODUCT(J106:O106,Results!K$9:P$9)</f>
        <v>53.066431430297641</v>
      </c>
      <c r="U106" s="9">
        <f>SUMPRODUCT(J106:O106,Results!K$9:P$9)+Test!$AI$20-Test!$AH$31</f>
        <v>51.48420270922449</v>
      </c>
      <c r="V106" s="9">
        <f t="shared" si="5"/>
        <v>36.375692493683907</v>
      </c>
      <c r="W106" s="9">
        <f t="shared" si="6"/>
        <v>32.141216116806646</v>
      </c>
      <c r="X106" s="9">
        <f t="shared" si="7"/>
        <v>32.362132110871649</v>
      </c>
      <c r="Y106" s="9">
        <f t="shared" si="8"/>
        <v>47.661476977380673</v>
      </c>
      <c r="Z106" s="9">
        <f>I106-Test!$AI$20</f>
        <v>50.114655404684889</v>
      </c>
      <c r="AA106" s="9">
        <f t="shared" si="9"/>
        <v>31.37267612255053</v>
      </c>
      <c r="AF106" s="11"/>
      <c r="AG106" s="11"/>
      <c r="AH106" s="11"/>
    </row>
    <row r="107" spans="1:34">
      <c r="A107" s="6">
        <v>-0.87739765387404967</v>
      </c>
      <c r="B107" s="6">
        <v>14.568828993108164</v>
      </c>
      <c r="C107" s="6">
        <v>1.4844766679800361</v>
      </c>
      <c r="D107" s="6">
        <v>-0.94818760396468771</v>
      </c>
      <c r="E107" s="6">
        <v>2.3304193367052322</v>
      </c>
      <c r="F107" s="6">
        <v>4.4686574531102785</v>
      </c>
      <c r="G107" s="6">
        <v>8.5459256932933361</v>
      </c>
      <c r="H107" s="6">
        <v>5.8789612359379859</v>
      </c>
      <c r="I107" s="9">
        <f>SUMPRODUCT(J107:O107,Results!B$12:G$12)+Results!$E$5*H107</f>
        <v>21.310263556703347</v>
      </c>
      <c r="J107" s="9">
        <f>SUMPRODUCT($A107:$F107,Results!$B$15:$G$15)</f>
        <v>-23.829219245604811</v>
      </c>
      <c r="K107" s="9">
        <f>SUMPRODUCT($A107:$F107,Results!$B$16:$G$16)</f>
        <v>-13.428663085299743</v>
      </c>
      <c r="L107" s="9">
        <f>SUMPRODUCT($A107:$F107,Results!$B$17:$G$17)</f>
        <v>30.146904018564783</v>
      </c>
      <c r="M107" s="9">
        <f>SUMPRODUCT($A107:$F107,Results!$B$18:$G$18)</f>
        <v>11.913927995706702</v>
      </c>
      <c r="N107" s="9">
        <f>SUMPRODUCT($A107:$F107,Results!$B$19:$G$19)</f>
        <v>-4.2880390083972548</v>
      </c>
      <c r="O107" s="9">
        <f>SUMPRODUCT($A107:$F107,Results!$B$20:$G$20)</f>
        <v>13.65218441691794</v>
      </c>
      <c r="P107" s="9" cm="1">
        <f t="array" ref="P107">SUMPRODUCT(J107:O107,TRANSPOSE(Test!BQ$20:BQ$25))+Test!$AI$20-Test!$BQ$27</f>
        <v>-2.0833558032693489</v>
      </c>
      <c r="Q107" s="9" cm="1">
        <f t="array" ref="Q107">SUMPRODUCT(J107:O107,TRANSPOSE(Test!EX$20:EX$25))+Test!$AI$20-Test!$EX$27</f>
        <v>-16.697167669063116</v>
      </c>
      <c r="R107" s="9">
        <f>I107-Results!$E$5*H107</f>
        <v>-13.963503858924568</v>
      </c>
      <c r="S107" s="9" cm="1">
        <f t="array" ref="S107">SUMPRODUCT(J107:O107,TRANSPOSE(Test!AW$28:AW$33))+Test!$AI$20-Test!$AH$26</f>
        <v>1.5128516380481187</v>
      </c>
      <c r="T107" s="9">
        <f>SUMPRODUCT(J107:O107,Results!K$9:P$9)</f>
        <v>-11.712610360179958</v>
      </c>
      <c r="U107" s="9">
        <f>SUMPRODUCT(J107:O107,Results!K$9:P$9)+Test!$AI$20-Test!$AH$31</f>
        <v>-13.294839081253116</v>
      </c>
      <c r="V107" s="9">
        <f t="shared" si="5"/>
        <v>23.393619359972696</v>
      </c>
      <c r="W107" s="9">
        <f t="shared" si="6"/>
        <v>38.007431225766467</v>
      </c>
      <c r="X107" s="9">
        <f t="shared" si="7"/>
        <v>35.273767415627916</v>
      </c>
      <c r="Y107" s="9">
        <f t="shared" si="8"/>
        <v>19.797411918655229</v>
      </c>
      <c r="Z107" s="9">
        <f>I107-Test!$AI$20</f>
        <v>-11.431959870386784</v>
      </c>
      <c r="AA107" s="9">
        <f t="shared" si="9"/>
        <v>34.605102637956463</v>
      </c>
      <c r="AF107" s="11"/>
      <c r="AG107" s="11"/>
      <c r="AH107" s="11"/>
    </row>
    <row r="108" spans="1:34">
      <c r="A108" s="6">
        <v>4.3030833956425818</v>
      </c>
      <c r="B108" s="6">
        <v>-1.7943078713775249</v>
      </c>
      <c r="C108" s="6">
        <v>1.7544418900481824</v>
      </c>
      <c r="D108" s="6">
        <v>-0.84686802108666293</v>
      </c>
      <c r="E108" s="6">
        <v>0.2307698658310916</v>
      </c>
      <c r="F108" s="6">
        <v>-0.79280121747873045</v>
      </c>
      <c r="G108" s="6">
        <v>0.32429268202216716</v>
      </c>
      <c r="H108" s="6">
        <v>-2.3426717753331836</v>
      </c>
      <c r="I108" s="9">
        <f>SUMPRODUCT(J108:O108,Results!B$12:G$12)+Results!$E$5*H108</f>
        <v>3.0936335699282367</v>
      </c>
      <c r="J108" s="9">
        <f>SUMPRODUCT($A108:$F108,Results!$B$15:$G$15)</f>
        <v>23.285113284712207</v>
      </c>
      <c r="K108" s="9">
        <f>SUMPRODUCT($A108:$F108,Results!$B$16:$G$16)</f>
        <v>-12.644136168555768</v>
      </c>
      <c r="L108" s="9">
        <f>SUMPRODUCT($A108:$F108,Results!$B$17:$G$17)</f>
        <v>-12.253004824270063</v>
      </c>
      <c r="M108" s="9">
        <f>SUMPRODUCT($A108:$F108,Results!$B$18:$G$18)</f>
        <v>-9.175139747063346</v>
      </c>
      <c r="N108" s="9">
        <f>SUMPRODUCT($A108:$F108,Results!$B$19:$G$19)</f>
        <v>-3.6922523039453417</v>
      </c>
      <c r="O108" s="9">
        <f>SUMPRODUCT($A108:$F108,Results!$B$20:$G$20)</f>
        <v>7.2921496129040158</v>
      </c>
      <c r="P108" s="9" cm="1">
        <f t="array" ref="P108">SUMPRODUCT(J108:O108,TRANSPOSE(Test!BQ$20:BQ$25))+Test!$AI$20-Test!$BQ$27</f>
        <v>11.632740920417824</v>
      </c>
      <c r="Q108" s="9" cm="1">
        <f t="array" ref="Q108">SUMPRODUCT(J108:O108,TRANSPOSE(Test!EX$20:EX$25))+Test!$AI$20-Test!$EX$27</f>
        <v>16.302935040695175</v>
      </c>
      <c r="R108" s="9">
        <f>I108-Results!$E$5*H108</f>
        <v>17.149664221927338</v>
      </c>
      <c r="S108" s="9" cm="1">
        <f t="array" ref="S108">SUMPRODUCT(J108:O108,TRANSPOSE(Test!AW$28:AW$33))+Test!$AI$20-Test!$AH$26</f>
        <v>15.213618297542219</v>
      </c>
      <c r="T108" s="9">
        <f>SUMPRODUCT(J108:O108,Results!K$9:P$9)</f>
        <v>17.090115256929288</v>
      </c>
      <c r="U108" s="9">
        <f>SUMPRODUCT(J108:O108,Results!K$9:P$9)+Test!$AI$20-Test!$AH$31</f>
        <v>15.50788653585613</v>
      </c>
      <c r="V108" s="9">
        <f t="shared" si="5"/>
        <v>-8.5391073504895871</v>
      </c>
      <c r="W108" s="9">
        <f t="shared" si="6"/>
        <v>-13.209301470766938</v>
      </c>
      <c r="X108" s="9">
        <f t="shared" si="7"/>
        <v>-14.056030651999102</v>
      </c>
      <c r="Y108" s="9">
        <f t="shared" si="8"/>
        <v>-12.119984727613982</v>
      </c>
      <c r="Z108" s="9">
        <f>I108-Test!$AI$20</f>
        <v>-29.648589857161895</v>
      </c>
      <c r="AA108" s="9">
        <f t="shared" si="9"/>
        <v>-12.414252965927894</v>
      </c>
      <c r="AF108" s="11"/>
      <c r="AG108" s="11"/>
      <c r="AH108" s="11"/>
    </row>
    <row r="109" spans="1:34">
      <c r="A109" s="6">
        <v>10.690627394163425</v>
      </c>
      <c r="B109" s="6">
        <v>-0.71510132466482745</v>
      </c>
      <c r="C109" s="6">
        <v>0.99922511048132523</v>
      </c>
      <c r="D109" s="6">
        <v>2.2870789477177089</v>
      </c>
      <c r="E109" s="6">
        <v>0.71124705026894941</v>
      </c>
      <c r="F109" s="6">
        <v>-1.5468623783597431</v>
      </c>
      <c r="G109" s="6">
        <v>6.1708164828325778</v>
      </c>
      <c r="H109" s="6">
        <v>3.5038520254772272</v>
      </c>
      <c r="I109" s="9">
        <f>SUMPRODUCT(J109:O109,Results!B$12:G$12)+Results!$E$5*H109</f>
        <v>68.198494211852676</v>
      </c>
      <c r="J109" s="9">
        <f>SUMPRODUCT($A109:$F109,Results!$B$15:$G$15)</f>
        <v>41.716114358687591</v>
      </c>
      <c r="K109" s="9">
        <f>SUMPRODUCT($A109:$F109,Results!$B$16:$G$16)</f>
        <v>-33.227723138149074</v>
      </c>
      <c r="L109" s="9">
        <f>SUMPRODUCT($A109:$F109,Results!$B$17:$G$17)</f>
        <v>-20.754644845577033</v>
      </c>
      <c r="M109" s="9">
        <f>SUMPRODUCT($A109:$F109,Results!$B$18:$G$18)</f>
        <v>-6.1164550940893827</v>
      </c>
      <c r="N109" s="9">
        <f>SUMPRODUCT($A109:$F109,Results!$B$19:$G$19)</f>
        <v>-2.0942699486001701</v>
      </c>
      <c r="O109" s="9">
        <f>SUMPRODUCT($A109:$F109,Results!$B$20:$G$20)</f>
        <v>36.370972360364327</v>
      </c>
      <c r="P109" s="9" cm="1">
        <f t="array" ref="P109">SUMPRODUCT(J109:O109,TRANSPOSE(Test!BQ$20:BQ$25))+Test!$AI$20-Test!$BQ$27</f>
        <v>35.875333133356655</v>
      </c>
      <c r="Q109" s="9" cm="1">
        <f t="array" ref="Q109">SUMPRODUCT(J109:O109,TRANSPOSE(Test!EX$20:EX$25))+Test!$AI$20-Test!$EX$27</f>
        <v>45.798935002560228</v>
      </c>
      <c r="R109" s="9">
        <f>I109-Results!$E$5*H109</f>
        <v>47.175382058989314</v>
      </c>
      <c r="S109" s="9" cm="1">
        <f t="array" ref="S109">SUMPRODUCT(J109:O109,TRANSPOSE(Test!AW$28:AW$33))+Test!$AI$20-Test!$AH$26</f>
        <v>30.399509343276009</v>
      </c>
      <c r="T109" s="9">
        <f>SUMPRODUCT(J109:O109,Results!K$9:P$9)</f>
        <v>47.265450510447032</v>
      </c>
      <c r="U109" s="9">
        <f>SUMPRODUCT(J109:O109,Results!K$9:P$9)+Test!$AI$20-Test!$AH$31</f>
        <v>45.683221789373874</v>
      </c>
      <c r="V109" s="9">
        <f t="shared" si="5"/>
        <v>32.323161078496021</v>
      </c>
      <c r="W109" s="9">
        <f t="shared" si="6"/>
        <v>22.399559209292448</v>
      </c>
      <c r="X109" s="9">
        <f t="shared" si="7"/>
        <v>21.023112152863362</v>
      </c>
      <c r="Y109" s="9">
        <f t="shared" si="8"/>
        <v>37.798984868576667</v>
      </c>
      <c r="Z109" s="9">
        <f>I109-Test!$AI$20</f>
        <v>35.456270784762545</v>
      </c>
      <c r="AA109" s="9">
        <f t="shared" si="9"/>
        <v>22.515272422478802</v>
      </c>
      <c r="AF109" s="11"/>
      <c r="AG109" s="11"/>
      <c r="AH109" s="11"/>
    </row>
    <row r="110" spans="1:34">
      <c r="A110" s="6">
        <v>0.43386288158823039</v>
      </c>
      <c r="B110" s="6">
        <v>1.7982106767853747</v>
      </c>
      <c r="C110" s="6">
        <v>8.8060863913670424</v>
      </c>
      <c r="D110" s="6">
        <v>4.5005496332585766</v>
      </c>
      <c r="E110" s="6">
        <v>2.2977639657295428</v>
      </c>
      <c r="F110" s="6">
        <v>7.8394267100032371</v>
      </c>
      <c r="G110" s="6">
        <v>-2.0571751203428796</v>
      </c>
      <c r="H110" s="6">
        <v>-4.7241395776982298</v>
      </c>
      <c r="I110" s="9">
        <f>SUMPRODUCT(J110:O110,Results!B$12:G$12)+Results!$E$5*H110</f>
        <v>-9.3499134699072961</v>
      </c>
      <c r="J110" s="9">
        <f>SUMPRODUCT($A110:$F110,Results!$B$15:$G$15)</f>
        <v>20.328331576591896</v>
      </c>
      <c r="K110" s="9">
        <f>SUMPRODUCT($A110:$F110,Results!$B$16:$G$16)</f>
        <v>-10.75678571427412</v>
      </c>
      <c r="L110" s="9">
        <f>SUMPRODUCT($A110:$F110,Results!$B$17:$G$17)</f>
        <v>20.385851662670543</v>
      </c>
      <c r="M110" s="9">
        <f>SUMPRODUCT($A110:$F110,Results!$B$18:$G$18)</f>
        <v>-10.665316464033415</v>
      </c>
      <c r="N110" s="9">
        <f>SUMPRODUCT($A110:$F110,Results!$B$19:$G$19)</f>
        <v>-35.357863756220993</v>
      </c>
      <c r="O110" s="9">
        <f>SUMPRODUCT($A110:$F110,Results!$B$20:$G$20)</f>
        <v>-5.3619364941871837</v>
      </c>
      <c r="P110" s="9" cm="1">
        <f t="array" ref="P110">SUMPRODUCT(J110:O110,TRANSPOSE(Test!BQ$20:BQ$25))+Test!$AI$20-Test!$BQ$27</f>
        <v>37.031078260908039</v>
      </c>
      <c r="Q110" s="9" cm="1">
        <f t="array" ref="Q110">SUMPRODUCT(J110:O110,TRANSPOSE(Test!EX$20:EX$25))+Test!$AI$20-Test!$EX$27</f>
        <v>21.435163765450532</v>
      </c>
      <c r="R110" s="9">
        <f>I110-Results!$E$5*H110</f>
        <v>18.994923996282083</v>
      </c>
      <c r="S110" s="9" cm="1">
        <f t="array" ref="S110">SUMPRODUCT(J110:O110,TRANSPOSE(Test!AW$28:AW$33))+Test!$AI$20-Test!$AH$26</f>
        <v>57.300357410086619</v>
      </c>
      <c r="T110" s="9">
        <f>SUMPRODUCT(J110:O110,Results!K$9:P$9)</f>
        <v>21.72799677757018</v>
      </c>
      <c r="U110" s="9">
        <f>SUMPRODUCT(J110:O110,Results!K$9:P$9)+Test!$AI$20-Test!$AH$31</f>
        <v>20.145768056497019</v>
      </c>
      <c r="V110" s="9">
        <f t="shared" si="5"/>
        <v>-46.380991730815339</v>
      </c>
      <c r="W110" s="9">
        <f t="shared" si="6"/>
        <v>-30.785077235357829</v>
      </c>
      <c r="X110" s="9">
        <f t="shared" si="7"/>
        <v>-28.344837466189379</v>
      </c>
      <c r="Y110" s="9">
        <f t="shared" si="8"/>
        <v>-66.650270879993911</v>
      </c>
      <c r="Z110" s="9">
        <f>I110-Test!$AI$20</f>
        <v>-42.092136896997431</v>
      </c>
      <c r="AA110" s="9">
        <f t="shared" si="9"/>
        <v>-29.495681526404315</v>
      </c>
      <c r="AF110" s="11"/>
      <c r="AG110" s="11"/>
      <c r="AH110" s="11"/>
    </row>
    <row r="111" spans="1:34">
      <c r="A111" s="6">
        <v>4.9420341991956622</v>
      </c>
      <c r="B111" s="6">
        <v>1.8308206244593002</v>
      </c>
      <c r="C111" s="6">
        <v>5.4812707928625546</v>
      </c>
      <c r="D111" s="6">
        <v>4.1106782445398773</v>
      </c>
      <c r="E111" s="6">
        <v>8.973631884613857</v>
      </c>
      <c r="F111" s="6">
        <v>7.1616406926780591</v>
      </c>
      <c r="G111" s="6">
        <v>-0.68502558625183363</v>
      </c>
      <c r="H111" s="6">
        <v>-3.3519900436071843</v>
      </c>
      <c r="I111" s="9">
        <f>SUMPRODUCT(J111:O111,Results!B$12:G$12)+Results!$E$5*H111</f>
        <v>92.091613087667895</v>
      </c>
      <c r="J111" s="9">
        <f>SUMPRODUCT($A111:$F111,Results!$B$15:$G$15)</f>
        <v>55.510729493551793</v>
      </c>
      <c r="K111" s="9">
        <f>SUMPRODUCT($A111:$F111,Results!$B$16:$G$16)</f>
        <v>-16.758654805755299</v>
      </c>
      <c r="L111" s="9">
        <f>SUMPRODUCT($A111:$F111,Results!$B$17:$G$17)</f>
        <v>31.292721725267064</v>
      </c>
      <c r="M111" s="9">
        <f>SUMPRODUCT($A111:$F111,Results!$B$18:$G$18)</f>
        <v>-13.333634681234559</v>
      </c>
      <c r="N111" s="9">
        <f>SUMPRODUCT($A111:$F111,Results!$B$19:$G$19)</f>
        <v>-38.078091567662185</v>
      </c>
      <c r="O111" s="9">
        <f>SUMPRODUCT($A111:$F111,Results!$B$20:$G$20)</f>
        <v>13.482495147444585</v>
      </c>
      <c r="P111" s="9" cm="1">
        <f t="array" ref="P111">SUMPRODUCT(J111:O111,TRANSPOSE(Test!BQ$20:BQ$25))+Test!$AI$20-Test!$BQ$27</f>
        <v>113.42507109467525</v>
      </c>
      <c r="Q111" s="9" cm="1">
        <f t="array" ref="Q111">SUMPRODUCT(J111:O111,TRANSPOSE(Test!EX$20:EX$25))+Test!$AI$20-Test!$EX$27</f>
        <v>114.87233063400052</v>
      </c>
      <c r="R111" s="9">
        <f>I111-Results!$E$5*H111</f>
        <v>112.20355334931099</v>
      </c>
      <c r="S111" s="9" cm="1">
        <f t="array" ref="S111">SUMPRODUCT(J111:O111,TRANSPOSE(Test!AW$28:AW$33))+Test!$AI$20-Test!$AH$26</f>
        <v>102.08823459474188</v>
      </c>
      <c r="T111" s="9">
        <f>SUMPRODUCT(J111:O111,Results!K$9:P$9)</f>
        <v>117.54110762783677</v>
      </c>
      <c r="U111" s="9">
        <f>SUMPRODUCT(J111:O111,Results!K$9:P$9)+Test!$AI$20-Test!$AH$31</f>
        <v>115.9588789067636</v>
      </c>
      <c r="V111" s="9">
        <f t="shared" si="5"/>
        <v>-21.333458007007351</v>
      </c>
      <c r="W111" s="9">
        <f t="shared" si="6"/>
        <v>-22.780717546332625</v>
      </c>
      <c r="X111" s="9">
        <f t="shared" si="7"/>
        <v>-20.111940261643099</v>
      </c>
      <c r="Y111" s="9">
        <f t="shared" si="8"/>
        <v>-9.9966215070739821</v>
      </c>
      <c r="Z111" s="9">
        <f>I111-Test!$AI$20</f>
        <v>59.349389660577764</v>
      </c>
      <c r="AA111" s="9">
        <f t="shared" si="9"/>
        <v>-23.867265819095707</v>
      </c>
      <c r="AF111" s="11"/>
      <c r="AG111" s="11"/>
      <c r="AH111" s="11"/>
    </row>
    <row r="112" spans="1:34">
      <c r="A112" s="6">
        <v>0.80985266293545266</v>
      </c>
      <c r="B112" s="6">
        <v>0.57427090801427239</v>
      </c>
      <c r="C112" s="6">
        <v>1.0727281855776221</v>
      </c>
      <c r="D112" s="6">
        <v>0.7693074285620114</v>
      </c>
      <c r="E112" s="6">
        <v>5.436164944487186</v>
      </c>
      <c r="F112" s="6">
        <v>1.1308904558941248</v>
      </c>
      <c r="G112" s="6">
        <v>3.6264502486170223</v>
      </c>
      <c r="H112" s="6">
        <v>0.95948579126167166</v>
      </c>
      <c r="I112" s="9">
        <f>SUMPRODUCT(J112:O112,Results!B$12:G$12)+Results!$E$5*H112</f>
        <v>72.070450357921672</v>
      </c>
      <c r="J112" s="9">
        <f>SUMPRODUCT($A112:$F112,Results!$B$15:$G$15)</f>
        <v>23.756042103819695</v>
      </c>
      <c r="K112" s="9">
        <f>SUMPRODUCT($A112:$F112,Results!$B$16:$G$16)</f>
        <v>-0.67726851961274837</v>
      </c>
      <c r="L112" s="9">
        <f>SUMPRODUCT($A112:$F112,Results!$B$17:$G$17)</f>
        <v>17.521762936652109</v>
      </c>
      <c r="M112" s="9">
        <f>SUMPRODUCT($A112:$F112,Results!$B$18:$G$18)</f>
        <v>-7.0684892403507131</v>
      </c>
      <c r="N112" s="9">
        <f>SUMPRODUCT($A112:$F112,Results!$B$19:$G$19)</f>
        <v>-16.10898981630676</v>
      </c>
      <c r="O112" s="9">
        <f>SUMPRODUCT($A112:$F112,Results!$B$20:$G$20)</f>
        <v>3.9892588028847671</v>
      </c>
      <c r="P112" s="9" cm="1">
        <f t="array" ref="P112">SUMPRODUCT(J112:O112,TRANSPOSE(Test!BQ$20:BQ$25))+Test!$AI$20-Test!$BQ$27</f>
        <v>57.087374136433546</v>
      </c>
      <c r="Q112" s="9" cm="1">
        <f t="array" ref="Q112">SUMPRODUCT(J112:O112,TRANSPOSE(Test!EX$20:EX$25))+Test!$AI$20-Test!$EX$27</f>
        <v>66.577382283464488</v>
      </c>
      <c r="R112" s="9">
        <f>I112-Results!$E$5*H112</f>
        <v>66.313535610351636</v>
      </c>
      <c r="S112" s="9" cm="1">
        <f t="array" ref="S112">SUMPRODUCT(J112:O112,TRANSPOSE(Test!AW$28:AW$33))+Test!$AI$20-Test!$AH$26</f>
        <v>44.448640146571123</v>
      </c>
      <c r="T112" s="9">
        <f>SUMPRODUCT(J112:O112,Results!K$9:P$9)</f>
        <v>68.728851708481912</v>
      </c>
      <c r="U112" s="9">
        <f>SUMPRODUCT(J112:O112,Results!K$9:P$9)+Test!$AI$20-Test!$AH$31</f>
        <v>67.146622987408762</v>
      </c>
      <c r="V112" s="9">
        <f t="shared" si="5"/>
        <v>14.983076221488126</v>
      </c>
      <c r="W112" s="9">
        <f t="shared" si="6"/>
        <v>5.4930680744571845</v>
      </c>
      <c r="X112" s="9">
        <f t="shared" si="7"/>
        <v>5.7569147475700362</v>
      </c>
      <c r="Y112" s="9">
        <f t="shared" si="8"/>
        <v>27.621810211350549</v>
      </c>
      <c r="Z112" s="9">
        <f>I112-Test!$AI$20</f>
        <v>39.328226930831541</v>
      </c>
      <c r="AA112" s="9">
        <f t="shared" si="9"/>
        <v>4.9238273705129103</v>
      </c>
      <c r="AF112" s="11"/>
      <c r="AG112" s="11"/>
      <c r="AH112" s="11"/>
    </row>
    <row r="113" spans="1:34">
      <c r="A113" s="6">
        <v>0.81137951751346449</v>
      </c>
      <c r="B113" s="6">
        <v>-0.27720060448893891</v>
      </c>
      <c r="C113" s="6">
        <v>-0.37673891138250187</v>
      </c>
      <c r="D113" s="6">
        <v>2.5414505210458076</v>
      </c>
      <c r="E113" s="6">
        <v>2.0337982271328593E-2</v>
      </c>
      <c r="F113" s="6">
        <v>3.9769299178754589</v>
      </c>
      <c r="G113" s="6">
        <v>1.0022436127333059</v>
      </c>
      <c r="H113" s="6">
        <v>-1.6647208446220447</v>
      </c>
      <c r="I113" s="9">
        <f>SUMPRODUCT(J113:O113,Results!B$12:G$12)+Results!$E$5*H113</f>
        <v>-9.9208236664235585</v>
      </c>
      <c r="J113" s="9">
        <f>SUMPRODUCT($A113:$F113,Results!$B$15:$G$15)</f>
        <v>2.1724124025437357</v>
      </c>
      <c r="K113" s="9">
        <f>SUMPRODUCT($A113:$F113,Results!$B$16:$G$16)</f>
        <v>-1.6471717543289719</v>
      </c>
      <c r="L113" s="9">
        <f>SUMPRODUCT($A113:$F113,Results!$B$17:$G$17)</f>
        <v>5.7842854601489293</v>
      </c>
      <c r="M113" s="9">
        <f>SUMPRODUCT($A113:$F113,Results!$B$18:$G$18)</f>
        <v>6.1783849608240526</v>
      </c>
      <c r="N113" s="9">
        <f>SUMPRODUCT($A113:$F113,Results!$B$19:$G$19)</f>
        <v>-0.46594054518653238</v>
      </c>
      <c r="O113" s="9">
        <f>SUMPRODUCT($A113:$F113,Results!$B$20:$G$20)</f>
        <v>1.9363146114296024</v>
      </c>
      <c r="P113" s="9" cm="1">
        <f t="array" ref="P113">SUMPRODUCT(J113:O113,TRANSPOSE(Test!BQ$20:BQ$25))+Test!$AI$20-Test!$BQ$27</f>
        <v>4.8123193078262361</v>
      </c>
      <c r="Q113" s="9" cm="1">
        <f t="array" ref="Q113">SUMPRODUCT(J113:O113,TRANSPOSE(Test!EX$20:EX$25))+Test!$AI$20-Test!$EX$27</f>
        <v>1.6260096884810054</v>
      </c>
      <c r="R113" s="9">
        <f>I113-Results!$E$5*H113</f>
        <v>6.750140130871074E-2</v>
      </c>
      <c r="S113" s="9" cm="1">
        <f t="array" ref="S113">SUMPRODUCT(J113:O113,TRANSPOSE(Test!AW$28:AW$33))+Test!$AI$20-Test!$AH$26</f>
        <v>-1.3735714914471018</v>
      </c>
      <c r="T113" s="9">
        <f>SUMPRODUCT(J113:O113,Results!K$9:P$9)</f>
        <v>1.0771803905135662</v>
      </c>
      <c r="U113" s="9">
        <f>SUMPRODUCT(J113:O113,Results!K$9:P$9)+Test!$AI$20-Test!$AH$31</f>
        <v>-0.50504833055958898</v>
      </c>
      <c r="V113" s="9">
        <f t="shared" si="5"/>
        <v>-14.733142974249795</v>
      </c>
      <c r="W113" s="9">
        <f t="shared" si="6"/>
        <v>-11.546833354904564</v>
      </c>
      <c r="X113" s="9">
        <f t="shared" si="7"/>
        <v>-9.9883250677322692</v>
      </c>
      <c r="Y113" s="9">
        <f t="shared" si="8"/>
        <v>-8.5472521749764567</v>
      </c>
      <c r="Z113" s="9">
        <f>I113-Test!$AI$20</f>
        <v>-42.66304709351369</v>
      </c>
      <c r="AA113" s="9">
        <f t="shared" si="9"/>
        <v>-9.4157753358639695</v>
      </c>
      <c r="AF113" s="11"/>
      <c r="AG113" s="11"/>
      <c r="AH113" s="11"/>
    </row>
    <row r="114" spans="1:34">
      <c r="A114" s="6">
        <v>3.1986303619172256</v>
      </c>
      <c r="B114" s="6">
        <v>4.5003861609799483</v>
      </c>
      <c r="C114" s="6">
        <v>6.804200183154971</v>
      </c>
      <c r="D114" s="6">
        <v>3.457480175281662</v>
      </c>
      <c r="E114" s="6">
        <v>14.928119656959973</v>
      </c>
      <c r="F114" s="6">
        <v>2.9147210876239167</v>
      </c>
      <c r="G114" s="6">
        <v>4.0834343052307149</v>
      </c>
      <c r="H114" s="6">
        <v>1.4164698478753643</v>
      </c>
      <c r="I114" s="9">
        <f>SUMPRODUCT(J114:O114,Results!B$12:G$12)+Results!$E$5*H114</f>
        <v>191.53493829496966</v>
      </c>
      <c r="J114" s="9">
        <f>SUMPRODUCT($A114:$F114,Results!$B$15:$G$15)</f>
        <v>67.903783615016465</v>
      </c>
      <c r="K114" s="9">
        <f>SUMPRODUCT($A114:$F114,Results!$B$16:$G$16)</f>
        <v>-12.646443428235877</v>
      </c>
      <c r="L114" s="9">
        <f>SUMPRODUCT($A114:$F114,Results!$B$17:$G$17)</f>
        <v>49.262524814768241</v>
      </c>
      <c r="M114" s="9">
        <f>SUMPRODUCT($A114:$F114,Results!$B$18:$G$18)</f>
        <v>-24.395017737383839</v>
      </c>
      <c r="N114" s="9">
        <f>SUMPRODUCT($A114:$F114,Results!$B$19:$G$19)</f>
        <v>-56.208732632824301</v>
      </c>
      <c r="O114" s="9">
        <f>SUMPRODUCT($A114:$F114,Results!$B$20:$G$20)</f>
        <v>18.092097246131964</v>
      </c>
      <c r="P114" s="9" cm="1">
        <f t="array" ref="P114">SUMPRODUCT(J114:O114,TRANSPOSE(Test!BQ$20:BQ$25))+Test!$AI$20-Test!$BQ$27</f>
        <v>166.48256366827471</v>
      </c>
      <c r="Q114" s="9" cm="1">
        <f t="array" ref="Q114">SUMPRODUCT(J114:O114,TRANSPOSE(Test!EX$20:EX$25))+Test!$AI$20-Test!$EX$27</f>
        <v>183.60390247801362</v>
      </c>
      <c r="R114" s="9">
        <f>I114-Results!$E$5*H114</f>
        <v>183.03611920771749</v>
      </c>
      <c r="S114" s="9" cm="1">
        <f t="array" ref="S114">SUMPRODUCT(J114:O114,TRANSPOSE(Test!AW$28:AW$33))+Test!$AI$20-Test!$AH$26</f>
        <v>147.38994409498798</v>
      </c>
      <c r="T114" s="9">
        <f>SUMPRODUCT(J114:O114,Results!K$9:P$9)</f>
        <v>189.61705390832051</v>
      </c>
      <c r="U114" s="9">
        <f>SUMPRODUCT(J114:O114,Results!K$9:P$9)+Test!$AI$20-Test!$AH$31</f>
        <v>188.03482518724735</v>
      </c>
      <c r="V114" s="9">
        <f t="shared" si="5"/>
        <v>25.052374626694956</v>
      </c>
      <c r="W114" s="9">
        <f t="shared" si="6"/>
        <v>7.9310358169560402</v>
      </c>
      <c r="X114" s="9">
        <f t="shared" si="7"/>
        <v>8.4988190872521727</v>
      </c>
      <c r="Y114" s="9">
        <f t="shared" si="8"/>
        <v>44.144994199981682</v>
      </c>
      <c r="Z114" s="9">
        <f>I114-Test!$AI$20</f>
        <v>158.79271486787954</v>
      </c>
      <c r="AA114" s="9">
        <f t="shared" si="9"/>
        <v>3.5001131077223135</v>
      </c>
      <c r="AF114" s="11"/>
      <c r="AG114" s="11"/>
      <c r="AH114" s="11"/>
    </row>
    <row r="115" spans="1:34">
      <c r="A115" s="6">
        <v>5.2374785127346204</v>
      </c>
      <c r="B115" s="6">
        <v>1.4681869032756547</v>
      </c>
      <c r="C115" s="6">
        <v>3.2518962293533864</v>
      </c>
      <c r="D115" s="6">
        <v>2.063700954154899</v>
      </c>
      <c r="E115" s="6">
        <v>0.88218544667475285</v>
      </c>
      <c r="F115" s="6">
        <v>1.0169553116635148</v>
      </c>
      <c r="G115" s="6">
        <v>1.9711637484556253</v>
      </c>
      <c r="H115" s="6">
        <v>-0.69580070889972534</v>
      </c>
      <c r="I115" s="9">
        <f>SUMPRODUCT(J115:O115,Results!B$12:G$12)+Results!$E$5*H115</f>
        <v>20.324741506044056</v>
      </c>
      <c r="J115" s="9">
        <f>SUMPRODUCT($A115:$F115,Results!$B$15:$G$15)</f>
        <v>22.892255452818699</v>
      </c>
      <c r="K115" s="9">
        <f>SUMPRODUCT($A115:$F115,Results!$B$16:$G$16)</f>
        <v>-20.845322297736697</v>
      </c>
      <c r="L115" s="9">
        <f>SUMPRODUCT($A115:$F115,Results!$B$17:$G$17)</f>
        <v>-3.9974305682424589</v>
      </c>
      <c r="M115" s="9">
        <f>SUMPRODUCT($A115:$F115,Results!$B$18:$G$18)</f>
        <v>-5.7871451748763416</v>
      </c>
      <c r="N115" s="9">
        <f>SUMPRODUCT($A115:$F115,Results!$B$19:$G$19)</f>
        <v>-10.985775693803141</v>
      </c>
      <c r="O115" s="9">
        <f>SUMPRODUCT($A115:$F115,Results!$B$20:$G$20)</f>
        <v>17.84410321723454</v>
      </c>
      <c r="P115" s="9" cm="1">
        <f t="array" ref="P115">SUMPRODUCT(J115:O115,TRANSPOSE(Test!BQ$20:BQ$25))+Test!$AI$20-Test!$BQ$27</f>
        <v>23.409539095453518</v>
      </c>
      <c r="Q115" s="9" cm="1">
        <f t="array" ref="Q115">SUMPRODUCT(J115:O115,TRANSPOSE(Test!EX$20:EX$25))+Test!$AI$20-Test!$EX$27</f>
        <v>23.765391523458653</v>
      </c>
      <c r="R115" s="9">
        <f>I115-Results!$E$5*H115</f>
        <v>24.499545759442409</v>
      </c>
      <c r="S115" s="9" cm="1">
        <f t="array" ref="S115">SUMPRODUCT(J115:O115,TRANSPOSE(Test!AW$28:AW$33))+Test!$AI$20-Test!$AH$26</f>
        <v>28.47816225096183</v>
      </c>
      <c r="T115" s="9">
        <f>SUMPRODUCT(J115:O115,Results!K$9:P$9)</f>
        <v>25.177370134127401</v>
      </c>
      <c r="U115" s="9">
        <f>SUMPRODUCT(J115:O115,Results!K$9:P$9)+Test!$AI$20-Test!$AH$31</f>
        <v>23.595141413054243</v>
      </c>
      <c r="V115" s="9">
        <f t="shared" si="5"/>
        <v>-3.0847975894094617</v>
      </c>
      <c r="W115" s="9">
        <f t="shared" si="6"/>
        <v>-3.4406500174145975</v>
      </c>
      <c r="X115" s="9">
        <f t="shared" si="7"/>
        <v>-4.1748042533983529</v>
      </c>
      <c r="Y115" s="9">
        <f t="shared" si="8"/>
        <v>-8.1534207449177742</v>
      </c>
      <c r="Z115" s="9">
        <f>I115-Test!$AI$20</f>
        <v>-12.417481921046075</v>
      </c>
      <c r="AA115" s="9">
        <f t="shared" si="9"/>
        <v>-3.2703999070101872</v>
      </c>
      <c r="AF115" s="11"/>
      <c r="AG115" s="11"/>
      <c r="AH115" s="11"/>
    </row>
    <row r="116" spans="1:34">
      <c r="A116" s="6">
        <v>1.0982038924285287</v>
      </c>
      <c r="B116" s="6">
        <v>-0.30236569365541577</v>
      </c>
      <c r="C116" s="6">
        <v>-1.0109992756554993</v>
      </c>
      <c r="D116" s="6">
        <v>0.57785679125947542</v>
      </c>
      <c r="E116" s="6">
        <v>2.6253088376216098</v>
      </c>
      <c r="F116" s="6">
        <v>7.0354376658358531</v>
      </c>
      <c r="G116" s="6">
        <v>1.7363005157830607</v>
      </c>
      <c r="H116" s="6">
        <v>-0.93066394157228993</v>
      </c>
      <c r="I116" s="9">
        <f>SUMPRODUCT(J116:O116,Results!B$12:G$12)+Results!$E$5*H116</f>
        <v>14.928210380252505</v>
      </c>
      <c r="J116" s="9">
        <f>SUMPRODUCT($A116:$F116,Results!$B$15:$G$15)</f>
        <v>13.504287320613846</v>
      </c>
      <c r="K116" s="9">
        <f>SUMPRODUCT($A116:$F116,Results!$B$16:$G$16)</f>
        <v>0.90696523401691898</v>
      </c>
      <c r="L116" s="9">
        <f>SUMPRODUCT($A116:$F116,Results!$B$17:$G$17)</f>
        <v>15.879077536899832</v>
      </c>
      <c r="M116" s="9">
        <f>SUMPRODUCT($A116:$F116,Results!$B$18:$G$18)</f>
        <v>4.7204516073461855</v>
      </c>
      <c r="N116" s="9">
        <f>SUMPRODUCT($A116:$F116,Results!$B$19:$G$19)</f>
        <v>-2.0659064749130946</v>
      </c>
      <c r="O116" s="9">
        <f>SUMPRODUCT($A116:$F116,Results!$B$20:$G$20)</f>
        <v>-4.142272733710775</v>
      </c>
      <c r="P116" s="9" cm="1">
        <f t="array" ref="P116">SUMPRODUCT(J116:O116,TRANSPOSE(Test!BQ$20:BQ$25))+Test!$AI$20-Test!$BQ$27</f>
        <v>28.585133527754643</v>
      </c>
      <c r="Q116" s="9" cm="1">
        <f t="array" ref="Q116">SUMPRODUCT(J116:O116,TRANSPOSE(Test!EX$20:EX$25))+Test!$AI$20-Test!$EX$27</f>
        <v>23.406232501600805</v>
      </c>
      <c r="R116" s="9">
        <f>I116-Results!$E$5*H116</f>
        <v>20.512194029686245</v>
      </c>
      <c r="S116" s="9" cm="1">
        <f t="array" ref="S116">SUMPRODUCT(J116:O116,TRANSPOSE(Test!AW$28:AW$33))+Test!$AI$20-Test!$AH$26</f>
        <v>14.047574959444617</v>
      </c>
      <c r="T116" s="9">
        <f>SUMPRODUCT(J116:O116,Results!K$9:P$9)</f>
        <v>23.34854993762174</v>
      </c>
      <c r="U116" s="9">
        <f>SUMPRODUCT(J116:O116,Results!K$9:P$9)+Test!$AI$20-Test!$AH$31</f>
        <v>21.766321216548583</v>
      </c>
      <c r="V116" s="9">
        <f t="shared" si="5"/>
        <v>-13.656923147502138</v>
      </c>
      <c r="W116" s="9">
        <f t="shared" si="6"/>
        <v>-8.4780221213482996</v>
      </c>
      <c r="X116" s="9">
        <f t="shared" si="7"/>
        <v>-5.5839836494337405</v>
      </c>
      <c r="Y116" s="9">
        <f t="shared" si="8"/>
        <v>0.88063542080788793</v>
      </c>
      <c r="Z116" s="9">
        <f>I116-Test!$AI$20</f>
        <v>-17.814013046837626</v>
      </c>
      <c r="AA116" s="9">
        <f t="shared" si="9"/>
        <v>-6.8381108362960781</v>
      </c>
      <c r="AF116" s="11"/>
      <c r="AG116" s="11"/>
      <c r="AH116" s="11"/>
    </row>
    <row r="117" spans="1:34">
      <c r="A117" s="6">
        <v>2.0304217601479779</v>
      </c>
      <c r="B117" s="6">
        <v>0.78487579908545457</v>
      </c>
      <c r="C117" s="6">
        <v>5.9624170132395022</v>
      </c>
      <c r="D117" s="6">
        <v>0.76548374728141566</v>
      </c>
      <c r="E117" s="6">
        <v>0.24546036021126785</v>
      </c>
      <c r="F117" s="6">
        <v>6.6108134658698781</v>
      </c>
      <c r="G117" s="6">
        <v>-0.28336993555743628</v>
      </c>
      <c r="H117" s="6">
        <v>-2.950334392912787</v>
      </c>
      <c r="I117" s="9">
        <f>SUMPRODUCT(J117:O117,Results!B$12:G$12)+Results!$E$5*H117</f>
        <v>-24.076397516352138</v>
      </c>
      <c r="J117" s="9">
        <f>SUMPRODUCT($A117:$F117,Results!$B$15:$G$15)</f>
        <v>17.20241650710339</v>
      </c>
      <c r="K117" s="9">
        <f>SUMPRODUCT($A117:$F117,Results!$B$16:$G$16)</f>
        <v>-12.149073715568701</v>
      </c>
      <c r="L117" s="9">
        <f>SUMPRODUCT($A117:$F117,Results!$B$17:$G$17)</f>
        <v>5.7070336817171743</v>
      </c>
      <c r="M117" s="9">
        <f>SUMPRODUCT($A117:$F117,Results!$B$18:$G$18)</f>
        <v>-8.0169424808726077</v>
      </c>
      <c r="N117" s="9">
        <f>SUMPRODUCT($A117:$F117,Results!$B$19:$G$19)</f>
        <v>-17.671011025573915</v>
      </c>
      <c r="O117" s="9">
        <f>SUMPRODUCT($A117:$F117,Results!$B$20:$G$20)</f>
        <v>-6.1675811219293291</v>
      </c>
      <c r="P117" s="9" cm="1">
        <f t="array" ref="P117">SUMPRODUCT(J117:O117,TRANSPOSE(Test!BQ$20:BQ$25))+Test!$AI$20-Test!$BQ$27</f>
        <v>10.711092007104334</v>
      </c>
      <c r="Q117" s="9" cm="1">
        <f t="array" ref="Q117">SUMPRODUCT(J117:O117,TRANSPOSE(Test!EX$20:EX$25))+Test!$AI$20-Test!$EX$27</f>
        <v>-4.7372720176600609</v>
      </c>
      <c r="R117" s="9">
        <f>I117-Results!$E$5*H117</f>
        <v>-6.3743911588754152</v>
      </c>
      <c r="S117" s="9" cm="1">
        <f t="array" ref="S117">SUMPRODUCT(J117:O117,TRANSPOSE(Test!AW$28:AW$33))+Test!$AI$20-Test!$AH$26</f>
        <v>28.600753431334425</v>
      </c>
      <c r="T117" s="9">
        <f>SUMPRODUCT(J117:O117,Results!K$9:P$9)</f>
        <v>-4.6517363104926304</v>
      </c>
      <c r="U117" s="9">
        <f>SUMPRODUCT(J117:O117,Results!K$9:P$9)+Test!$AI$20-Test!$AH$31</f>
        <v>-6.2339650315657877</v>
      </c>
      <c r="V117" s="9">
        <f t="shared" si="5"/>
        <v>-34.787489523456472</v>
      </c>
      <c r="W117" s="9">
        <f t="shared" si="6"/>
        <v>-19.339125498692077</v>
      </c>
      <c r="X117" s="9">
        <f t="shared" si="7"/>
        <v>-17.702006357476723</v>
      </c>
      <c r="Y117" s="9">
        <f t="shared" si="8"/>
        <v>-52.677150947686563</v>
      </c>
      <c r="Z117" s="9">
        <f>I117-Test!$AI$20</f>
        <v>-56.818620943442269</v>
      </c>
      <c r="AA117" s="9">
        <f t="shared" si="9"/>
        <v>-17.84243248478635</v>
      </c>
      <c r="AF117" s="11"/>
      <c r="AG117" s="11"/>
      <c r="AH117" s="11"/>
    </row>
    <row r="118" spans="1:34">
      <c r="A118" s="6">
        <v>16.296705365371533</v>
      </c>
      <c r="B118" s="6">
        <v>-0.52918155529235289</v>
      </c>
      <c r="C118" s="6">
        <v>1.2001139097737583</v>
      </c>
      <c r="D118" s="6">
        <v>5.9853338854795934</v>
      </c>
      <c r="E118" s="6">
        <v>0.69438446199614601</v>
      </c>
      <c r="F118" s="6">
        <v>4.45655703526098</v>
      </c>
      <c r="G118" s="6">
        <v>6.4358394788503643</v>
      </c>
      <c r="H118" s="6">
        <v>3.7688750214950137</v>
      </c>
      <c r="I118" s="9">
        <f>SUMPRODUCT(J118:O118,Results!B$12:G$12)+Results!$E$5*H118</f>
        <v>79.294279523134463</v>
      </c>
      <c r="J118" s="9">
        <f>SUMPRODUCT($A118:$F118,Results!$B$15:$G$15)</f>
        <v>60.035179903554337</v>
      </c>
      <c r="K118" s="9">
        <f>SUMPRODUCT($A118:$F118,Results!$B$16:$G$16)</f>
        <v>-50.607422890373364</v>
      </c>
      <c r="L118" s="9">
        <f>SUMPRODUCT($A118:$F118,Results!$B$17:$G$17)</f>
        <v>-20.672814153426557</v>
      </c>
      <c r="M118" s="9">
        <f>SUMPRODUCT($A118:$F118,Results!$B$18:$G$18)</f>
        <v>0.58199617479425214</v>
      </c>
      <c r="N118" s="9">
        <f>SUMPRODUCT($A118:$F118,Results!$B$19:$G$19)</f>
        <v>-2.5387173100471885</v>
      </c>
      <c r="O118" s="9">
        <f>SUMPRODUCT($A118:$F118,Results!$B$20:$G$20)</f>
        <v>52.19655944617984</v>
      </c>
      <c r="P118" s="9" cm="1">
        <f t="array" ref="P118">SUMPRODUCT(J118:O118,TRANSPOSE(Test!BQ$20:BQ$25))+Test!$AI$20-Test!$BQ$27</f>
        <v>57.429536376646048</v>
      </c>
      <c r="Q118" s="9" cm="1">
        <f t="array" ref="Q118">SUMPRODUCT(J118:O118,TRANSPOSE(Test!EX$20:EX$25))+Test!$AI$20-Test!$EX$27</f>
        <v>57.933507045616992</v>
      </c>
      <c r="R118" s="9">
        <f>I118-Results!$E$5*H118</f>
        <v>56.681029394164383</v>
      </c>
      <c r="S118" s="9" cm="1">
        <f t="array" ref="S118">SUMPRODUCT(J118:O118,TRANSPOSE(Test!AW$28:AW$33))+Test!$AI$20-Test!$AH$26</f>
        <v>45.713806078617225</v>
      </c>
      <c r="T118" s="9">
        <f>SUMPRODUCT(J118:O118,Results!K$9:P$9)</f>
        <v>58.379213254442142</v>
      </c>
      <c r="U118" s="9">
        <f>SUMPRODUCT(J118:O118,Results!K$9:P$9)+Test!$AI$20-Test!$AH$31</f>
        <v>56.796984533368985</v>
      </c>
      <c r="V118" s="9">
        <f t="shared" si="5"/>
        <v>21.864743146488415</v>
      </c>
      <c r="W118" s="9">
        <f t="shared" si="6"/>
        <v>21.360772477517472</v>
      </c>
      <c r="X118" s="9">
        <f t="shared" si="7"/>
        <v>22.61325012897008</v>
      </c>
      <c r="Y118" s="9">
        <f t="shared" si="8"/>
        <v>33.580473444517239</v>
      </c>
      <c r="Z118" s="9">
        <f>I118-Test!$AI$20</f>
        <v>46.552056096044332</v>
      </c>
      <c r="AA118" s="9">
        <f t="shared" si="9"/>
        <v>22.497294989765479</v>
      </c>
      <c r="AF118" s="11"/>
      <c r="AG118" s="11"/>
      <c r="AH118" s="11"/>
    </row>
    <row r="119" spans="1:34">
      <c r="A119" s="6">
        <v>0.70912535942405475</v>
      </c>
      <c r="B119" s="6">
        <v>1.8447268548338811</v>
      </c>
      <c r="C119" s="6">
        <v>1.7703710401612358</v>
      </c>
      <c r="D119" s="6">
        <v>0.49377303882560514</v>
      </c>
      <c r="E119" s="6">
        <v>3.937756322068136</v>
      </c>
      <c r="F119" s="6">
        <v>4.4346137279565667</v>
      </c>
      <c r="G119" s="6">
        <v>1.2126875384640519</v>
      </c>
      <c r="H119" s="6">
        <v>-1.4542769188912987</v>
      </c>
      <c r="I119" s="9">
        <f>SUMPRODUCT(J119:O119,Results!B$12:G$12)+Results!$E$5*H119</f>
        <v>28.492634335840794</v>
      </c>
      <c r="J119" s="9">
        <f>SUMPRODUCT($A119:$F119,Results!$B$15:$G$15)</f>
        <v>16.689361680132418</v>
      </c>
      <c r="K119" s="9">
        <f>SUMPRODUCT($A119:$F119,Results!$B$16:$G$16)</f>
        <v>-2.9075890917249332</v>
      </c>
      <c r="L119" s="9">
        <f>SUMPRODUCT($A119:$F119,Results!$B$17:$G$17)</f>
        <v>18.705897729892833</v>
      </c>
      <c r="M119" s="9">
        <f>SUMPRODUCT($A119:$F119,Results!$B$18:$G$18)</f>
        <v>-3.167937959983703</v>
      </c>
      <c r="N119" s="9">
        <f>SUMPRODUCT($A119:$F119,Results!$B$19:$G$19)</f>
        <v>-13.645713849388304</v>
      </c>
      <c r="O119" s="9">
        <f>SUMPRODUCT($A119:$F119,Results!$B$20:$G$20)</f>
        <v>-0.45457331790718314</v>
      </c>
      <c r="P119" s="9" cm="1">
        <f t="array" ref="P119">SUMPRODUCT(J119:O119,TRANSPOSE(Test!BQ$20:BQ$25))+Test!$AI$20-Test!$BQ$27</f>
        <v>39.985150496201534</v>
      </c>
      <c r="Q119" s="9" cm="1">
        <f t="array" ref="Q119">SUMPRODUCT(J119:O119,TRANSPOSE(Test!EX$20:EX$25))+Test!$AI$20-Test!$EX$27</f>
        <v>38.316800813922924</v>
      </c>
      <c r="R119" s="9">
        <f>I119-Results!$E$5*H119</f>
        <v>37.218295849188586</v>
      </c>
      <c r="S119" s="9" cm="1">
        <f t="array" ref="S119">SUMPRODUCT(J119:O119,TRANSPOSE(Test!AW$28:AW$33))+Test!$AI$20-Test!$AH$26</f>
        <v>33.943081332184647</v>
      </c>
      <c r="T119" s="9">
        <f>SUMPRODUCT(J119:O119,Results!K$9:P$9)</f>
        <v>39.892839632817918</v>
      </c>
      <c r="U119" s="9">
        <f>SUMPRODUCT(J119:O119,Results!K$9:P$9)+Test!$AI$20-Test!$AH$31</f>
        <v>38.31061091174476</v>
      </c>
      <c r="V119" s="9">
        <f t="shared" si="5"/>
        <v>-11.49251616036074</v>
      </c>
      <c r="W119" s="9">
        <f t="shared" si="6"/>
        <v>-9.8241664780821303</v>
      </c>
      <c r="X119" s="9">
        <f t="shared" si="7"/>
        <v>-8.7256615133477915</v>
      </c>
      <c r="Y119" s="9">
        <f t="shared" si="8"/>
        <v>-5.4504469963438531</v>
      </c>
      <c r="Z119" s="9">
        <f>I119-Test!$AI$20</f>
        <v>-4.2495890912493373</v>
      </c>
      <c r="AA119" s="9">
        <f t="shared" si="9"/>
        <v>-9.8179765759039661</v>
      </c>
      <c r="AF119" s="11"/>
      <c r="AG119" s="11"/>
      <c r="AH119" s="11"/>
    </row>
    <row r="120" spans="1:34">
      <c r="A120" s="6">
        <v>9.7795675654044373E-2</v>
      </c>
      <c r="B120" s="6">
        <v>0.10467976428068561</v>
      </c>
      <c r="C120" s="6">
        <v>0.45542652223674274</v>
      </c>
      <c r="D120" s="6">
        <v>-0.72515935660419284</v>
      </c>
      <c r="E120" s="6">
        <v>8.6211150718558152</v>
      </c>
      <c r="F120" s="6">
        <v>1.4776121910820026</v>
      </c>
      <c r="G120" s="6">
        <v>0.49587132717412102</v>
      </c>
      <c r="H120" s="6">
        <v>-2.1710931301812297</v>
      </c>
      <c r="I120" s="9">
        <f>SUMPRODUCT(J120:O120,Results!B$12:G$12)+Results!$E$5*H120</f>
        <v>86.400962710429965</v>
      </c>
      <c r="J120" s="9">
        <f>SUMPRODUCT($A120:$F120,Results!$B$15:$G$15)</f>
        <v>34.20111794246337</v>
      </c>
      <c r="K120" s="9">
        <f>SUMPRODUCT($A120:$F120,Results!$B$16:$G$16)</f>
        <v>5.2096075329786107</v>
      </c>
      <c r="L120" s="9">
        <f>SUMPRODUCT($A120:$F120,Results!$B$17:$G$17)</f>
        <v>27.565365876300852</v>
      </c>
      <c r="M120" s="9">
        <f>SUMPRODUCT($A120:$F120,Results!$B$18:$G$18)</f>
        <v>-11.088586055489836</v>
      </c>
      <c r="N120" s="9">
        <f>SUMPRODUCT($A120:$F120,Results!$B$19:$G$19)</f>
        <v>-20.641826570793782</v>
      </c>
      <c r="O120" s="9">
        <f>SUMPRODUCT($A120:$F120,Results!$B$20:$G$20)</f>
        <v>-0.88100774377365609</v>
      </c>
      <c r="P120" s="9" cm="1">
        <f t="array" ref="P120">SUMPRODUCT(J120:O120,TRANSPOSE(Test!BQ$20:BQ$25))+Test!$AI$20-Test!$BQ$27</f>
        <v>85.696487605735939</v>
      </c>
      <c r="Q120" s="9" cm="1">
        <f t="array" ref="Q120">SUMPRODUCT(J120:O120,TRANSPOSE(Test!EX$20:EX$25))+Test!$AI$20-Test!$EX$27</f>
        <v>100.16704253662317</v>
      </c>
      <c r="R120" s="9">
        <f>I120-Results!$E$5*H120</f>
        <v>99.427521491517339</v>
      </c>
      <c r="S120" s="9" cm="1">
        <f t="array" ref="S120">SUMPRODUCT(J120:O120,TRANSPOSE(Test!AW$28:AW$33))+Test!$AI$20-Test!$AH$26</f>
        <v>63.656148158442377</v>
      </c>
      <c r="T120" s="9">
        <f>SUMPRODUCT(J120:O120,Results!K$9:P$9)</f>
        <v>103.17517349185127</v>
      </c>
      <c r="U120" s="9">
        <f>SUMPRODUCT(J120:O120,Results!K$9:P$9)+Test!$AI$20-Test!$AH$31</f>
        <v>101.5929447707781</v>
      </c>
      <c r="V120" s="9">
        <f t="shared" si="5"/>
        <v>0.7044751046940263</v>
      </c>
      <c r="W120" s="9">
        <f t="shared" si="6"/>
        <v>-13.766079826193206</v>
      </c>
      <c r="X120" s="9">
        <f t="shared" si="7"/>
        <v>-13.026558781087374</v>
      </c>
      <c r="Y120" s="9">
        <f t="shared" si="8"/>
        <v>22.744814551987588</v>
      </c>
      <c r="Z120" s="9">
        <f>I120-Test!$AI$20</f>
        <v>53.658739283339834</v>
      </c>
      <c r="AA120" s="9">
        <f t="shared" si="9"/>
        <v>-15.191982060348138</v>
      </c>
      <c r="AF120" s="11"/>
      <c r="AG120" s="11"/>
      <c r="AH120" s="11"/>
    </row>
    <row r="121" spans="1:34">
      <c r="A121" s="6">
        <v>0.54595951369483375</v>
      </c>
      <c r="B121" s="6">
        <v>-0.31015323480508455</v>
      </c>
      <c r="C121" s="6">
        <v>4.5493975254644052</v>
      </c>
      <c r="D121" s="6">
        <v>4.4346584173731971</v>
      </c>
      <c r="E121" s="6">
        <v>5.0874243403124035</v>
      </c>
      <c r="F121" s="6">
        <v>1.7317183259551394</v>
      </c>
      <c r="G121" s="6">
        <v>6.0942358052556784</v>
      </c>
      <c r="H121" s="6">
        <v>3.4272713479003278</v>
      </c>
      <c r="I121" s="9">
        <f>SUMPRODUCT(J121:O121,Results!B$12:G$12)+Results!$E$5*H121</f>
        <v>91.446230712572799</v>
      </c>
      <c r="J121" s="9">
        <f>SUMPRODUCT($A121:$F121,Results!$B$15:$G$15)</f>
        <v>27.788932676472044</v>
      </c>
      <c r="K121" s="9">
        <f>SUMPRODUCT($A121:$F121,Results!$B$16:$G$16)</f>
        <v>-3.4549010774932856</v>
      </c>
      <c r="L121" s="9">
        <f>SUMPRODUCT($A121:$F121,Results!$B$17:$G$17)</f>
        <v>18.965316640036701</v>
      </c>
      <c r="M121" s="9">
        <f>SUMPRODUCT($A121:$F121,Results!$B$18:$G$18)</f>
        <v>-11.275155636968327</v>
      </c>
      <c r="N121" s="9">
        <f>SUMPRODUCT($A121:$F121,Results!$B$19:$G$19)</f>
        <v>-30.090174972407098</v>
      </c>
      <c r="O121" s="9">
        <f>SUMPRODUCT($A121:$F121,Results!$B$20:$G$20)</f>
        <v>4.812162163949175</v>
      </c>
      <c r="P121" s="9" cm="1">
        <f t="array" ref="P121">SUMPRODUCT(J121:O121,TRANSPOSE(Test!BQ$20:BQ$25))+Test!$AI$20-Test!$BQ$27</f>
        <v>64.632806850561138</v>
      </c>
      <c r="Q121" s="9" cm="1">
        <f t="array" ref="Q121">SUMPRODUCT(J121:O121,TRANSPOSE(Test!EX$20:EX$25))+Test!$AI$20-Test!$EX$27</f>
        <v>71.859941182439286</v>
      </c>
      <c r="R121" s="9">
        <f>I121-Results!$E$5*H121</f>
        <v>70.882602625170833</v>
      </c>
      <c r="S121" s="9" cm="1">
        <f t="array" ref="S121">SUMPRODUCT(J121:O121,TRANSPOSE(Test!AW$28:AW$33))+Test!$AI$20-Test!$AH$26</f>
        <v>62.188580812343574</v>
      </c>
      <c r="T121" s="9">
        <f>SUMPRODUCT(J121:O121,Results!K$9:P$9)</f>
        <v>73.200540244118145</v>
      </c>
      <c r="U121" s="9">
        <f>SUMPRODUCT(J121:O121,Results!K$9:P$9)+Test!$AI$20-Test!$AH$31</f>
        <v>71.61831152304498</v>
      </c>
      <c r="V121" s="9">
        <f t="shared" si="5"/>
        <v>26.813423862011661</v>
      </c>
      <c r="W121" s="9">
        <f t="shared" si="6"/>
        <v>19.586289530133513</v>
      </c>
      <c r="X121" s="9">
        <f t="shared" si="7"/>
        <v>20.563628087401966</v>
      </c>
      <c r="Y121" s="9">
        <f t="shared" si="8"/>
        <v>29.257649900229225</v>
      </c>
      <c r="Z121" s="9">
        <f>I121-Test!$AI$20</f>
        <v>58.704007285482668</v>
      </c>
      <c r="AA121" s="9">
        <f t="shared" si="9"/>
        <v>19.827919189527819</v>
      </c>
      <c r="AF121" s="11"/>
      <c r="AG121" s="11"/>
      <c r="AH121" s="11"/>
    </row>
    <row r="122" spans="1:34">
      <c r="A122" s="6">
        <v>6.0511521072003571</v>
      </c>
      <c r="B122" s="6">
        <v>0.38733188950675268</v>
      </c>
      <c r="C122" s="6">
        <v>6.7515169051664925</v>
      </c>
      <c r="D122" s="6">
        <v>0.66168606025404586</v>
      </c>
      <c r="E122" s="6">
        <v>-6.0297908935024923E-2</v>
      </c>
      <c r="F122" s="6">
        <v>-0.37923613530604738</v>
      </c>
      <c r="G122" s="6">
        <v>0.41004224801806849</v>
      </c>
      <c r="H122" s="6">
        <v>-2.256922209337282</v>
      </c>
      <c r="I122" s="9">
        <f>SUMPRODUCT(J122:O122,Results!B$12:G$12)+Results!$E$5*H122</f>
        <v>3.4629996499795528</v>
      </c>
      <c r="J122" s="9">
        <f>SUMPRODUCT($A122:$F122,Results!$B$15:$G$15)</f>
        <v>31.225637448724555</v>
      </c>
      <c r="K122" s="9">
        <f>SUMPRODUCT($A122:$F122,Results!$B$16:$G$16)</f>
        <v>-26.225384924219892</v>
      </c>
      <c r="L122" s="9">
        <f>SUMPRODUCT($A122:$F122,Results!$B$17:$G$17)</f>
        <v>-13.716308968809424</v>
      </c>
      <c r="M122" s="9">
        <f>SUMPRODUCT($A122:$F122,Results!$B$18:$G$18)</f>
        <v>-16.848074081097543</v>
      </c>
      <c r="N122" s="9">
        <f>SUMPRODUCT($A122:$F122,Results!$B$19:$G$19)</f>
        <v>-18.451119740920912</v>
      </c>
      <c r="O122" s="9">
        <f>SUMPRODUCT($A122:$F122,Results!$B$20:$G$20)</f>
        <v>13.699908826018305</v>
      </c>
      <c r="P122" s="9" cm="1">
        <f t="array" ref="P122">SUMPRODUCT(J122:O122,TRANSPOSE(Test!BQ$20:BQ$25))+Test!$AI$20-Test!$BQ$27</f>
        <v>16.993921552176708</v>
      </c>
      <c r="Q122" s="9" cm="1">
        <f t="array" ref="Q122">SUMPRODUCT(J122:O122,TRANSPOSE(Test!EX$20:EX$25))+Test!$AI$20-Test!$EX$27</f>
        <v>15.405167490850502</v>
      </c>
      <c r="R122" s="9">
        <f>I122-Results!$E$5*H122</f>
        <v>17.004532906003245</v>
      </c>
      <c r="S122" s="9" cm="1">
        <f t="array" ref="S122">SUMPRODUCT(J122:O122,TRANSPOSE(Test!AW$28:AW$33))+Test!$AI$20-Test!$AH$26</f>
        <v>38.629705330299799</v>
      </c>
      <c r="T122" s="9">
        <f>SUMPRODUCT(J122:O122,Results!K$9:P$9)</f>
        <v>16.917673929924124</v>
      </c>
      <c r="U122" s="9">
        <f>SUMPRODUCT(J122:O122,Results!K$9:P$9)+Test!$AI$20-Test!$AH$31</f>
        <v>15.33544520885097</v>
      </c>
      <c r="V122" s="9">
        <f t="shared" si="5"/>
        <v>-13.530921902197155</v>
      </c>
      <c r="W122" s="9">
        <f t="shared" si="6"/>
        <v>-11.942167840870949</v>
      </c>
      <c r="X122" s="9">
        <f t="shared" si="7"/>
        <v>-13.541533256023692</v>
      </c>
      <c r="Y122" s="9">
        <f t="shared" si="8"/>
        <v>-35.166705680320248</v>
      </c>
      <c r="Z122" s="9">
        <f>I122-Test!$AI$20</f>
        <v>-29.27922377711058</v>
      </c>
      <c r="AA122" s="9">
        <f t="shared" si="9"/>
        <v>-11.872445558871418</v>
      </c>
      <c r="AF122" s="11"/>
      <c r="AG122" s="11"/>
      <c r="AH122" s="11"/>
    </row>
    <row r="123" spans="1:34">
      <c r="A123" s="6">
        <v>2.3472651777044535</v>
      </c>
      <c r="B123" s="6">
        <v>0.95845401955813692</v>
      </c>
      <c r="C123" s="6">
        <v>6.7631705070891064</v>
      </c>
      <c r="D123" s="6">
        <v>2.3061486751963001</v>
      </c>
      <c r="E123" s="6">
        <v>4.1377358503836081</v>
      </c>
      <c r="F123" s="6">
        <v>2.106268213005861</v>
      </c>
      <c r="G123" s="6">
        <v>0.2474126250197175</v>
      </c>
      <c r="H123" s="6">
        <v>-2.4195518323356331</v>
      </c>
      <c r="I123" s="9">
        <f>SUMPRODUCT(J123:O123,Results!B$12:G$12)+Results!$E$5*H123</f>
        <v>41.044607475633953</v>
      </c>
      <c r="J123" s="9">
        <f>SUMPRODUCT($A123:$F123,Results!$B$15:$G$15)</f>
        <v>32.549032984183341</v>
      </c>
      <c r="K123" s="9">
        <f>SUMPRODUCT($A123:$F123,Results!$B$16:$G$16)</f>
        <v>-12.787584578037659</v>
      </c>
      <c r="L123" s="9">
        <f>SUMPRODUCT($A123:$F123,Results!$B$17:$G$17)</f>
        <v>12.017618340946328</v>
      </c>
      <c r="M123" s="9">
        <f>SUMPRODUCT($A123:$F123,Results!$B$18:$G$18)</f>
        <v>-16.498915744259239</v>
      </c>
      <c r="N123" s="9">
        <f>SUMPRODUCT($A123:$F123,Results!$B$19:$G$19)</f>
        <v>-31.291199451200384</v>
      </c>
      <c r="O123" s="9">
        <f>SUMPRODUCT($A123:$F123,Results!$B$20:$G$20)</f>
        <v>4.9425407376313295</v>
      </c>
      <c r="P123" s="9" cm="1">
        <f t="array" ref="P123">SUMPRODUCT(J123:O123,TRANSPOSE(Test!BQ$20:BQ$25))+Test!$AI$20-Test!$BQ$27</f>
        <v>54.803845740787644</v>
      </c>
      <c r="Q123" s="9" cm="1">
        <f t="array" ref="Q123">SUMPRODUCT(J123:O123,TRANSPOSE(Test!EX$20:EX$25))+Test!$AI$20-Test!$EX$27</f>
        <v>55.699880869552914</v>
      </c>
      <c r="R123" s="9">
        <f>I123-Results!$E$5*H123</f>
        <v>55.56191846964775</v>
      </c>
      <c r="S123" s="9" cm="1">
        <f t="array" ref="S123">SUMPRODUCT(J123:O123,TRANSPOSE(Test!AW$28:AW$33))+Test!$AI$20-Test!$AH$26</f>
        <v>64.816279185360784</v>
      </c>
      <c r="T123" s="9">
        <f>SUMPRODUCT(J123:O123,Results!K$9:P$9)</f>
        <v>57.650935056998563</v>
      </c>
      <c r="U123" s="9">
        <f>SUMPRODUCT(J123:O123,Results!K$9:P$9)+Test!$AI$20-Test!$AH$31</f>
        <v>56.068706335925413</v>
      </c>
      <c r="V123" s="9">
        <f t="shared" si="5"/>
        <v>-13.759238265153691</v>
      </c>
      <c r="W123" s="9">
        <f t="shared" si="6"/>
        <v>-14.655273393918961</v>
      </c>
      <c r="X123" s="9">
        <f t="shared" si="7"/>
        <v>-14.517310994013798</v>
      </c>
      <c r="Y123" s="9">
        <f t="shared" si="8"/>
        <v>-23.771671709726832</v>
      </c>
      <c r="Z123" s="9">
        <f>I123-Test!$AI$20</f>
        <v>8.3023840485438214</v>
      </c>
      <c r="AA123" s="9">
        <f t="shared" si="9"/>
        <v>-15.02409886029146</v>
      </c>
      <c r="AF123" s="11"/>
      <c r="AG123" s="11"/>
      <c r="AH123" s="11"/>
    </row>
    <row r="124" spans="1:34">
      <c r="A124" s="6">
        <v>0.61617996323037494</v>
      </c>
      <c r="B124" s="6">
        <v>-0.39182328248029558</v>
      </c>
      <c r="C124" s="6">
        <v>1.4061318081556602</v>
      </c>
      <c r="D124" s="6">
        <v>3.570991613947049</v>
      </c>
      <c r="E124" s="6">
        <v>2.380111059701179</v>
      </c>
      <c r="F124" s="6">
        <v>-2.4385131043240298</v>
      </c>
      <c r="G124" s="6">
        <v>2.711906011937764</v>
      </c>
      <c r="H124" s="6">
        <v>4.4941554582413445E-2</v>
      </c>
      <c r="I124" s="9">
        <f>SUMPRODUCT(J124:O124,Results!B$12:G$12)+Results!$E$5*H124</f>
        <v>46.029545631902536</v>
      </c>
      <c r="J124" s="9">
        <f>SUMPRODUCT($A124:$F124,Results!$B$15:$G$15)</f>
        <v>12.268297291739408</v>
      </c>
      <c r="K124" s="9">
        <f>SUMPRODUCT($A124:$F124,Results!$B$16:$G$16)</f>
        <v>-2.6301559967557622</v>
      </c>
      <c r="L124" s="9">
        <f>SUMPRODUCT($A124:$F124,Results!$B$17:$G$17)</f>
        <v>4.8220524272187699</v>
      </c>
      <c r="M124" s="9">
        <f>SUMPRODUCT($A124:$F124,Results!$B$18:$G$18)</f>
        <v>-4.9482767388215336</v>
      </c>
      <c r="N124" s="9">
        <f>SUMPRODUCT($A124:$F124,Results!$B$19:$G$19)</f>
        <v>-13.685540645306336</v>
      </c>
      <c r="O124" s="9">
        <f>SUMPRODUCT($A124:$F124,Results!$B$20:$G$20)</f>
        <v>11.221761985773913</v>
      </c>
      <c r="P124" s="9" cm="1">
        <f t="array" ref="P124">SUMPRODUCT(J124:O124,TRANSPOSE(Test!BQ$20:BQ$25))+Test!$AI$20-Test!$BQ$27</f>
        <v>31.64589510190536</v>
      </c>
      <c r="Q124" s="9" cm="1">
        <f t="array" ref="Q124">SUMPRODUCT(J124:O124,TRANSPOSE(Test!EX$20:EX$25))+Test!$AI$20-Test!$EX$27</f>
        <v>44.834417990245583</v>
      </c>
      <c r="R124" s="9">
        <f>I124-Results!$E$5*H124</f>
        <v>45.759896304408059</v>
      </c>
      <c r="S124" s="9" cm="1">
        <f t="array" ref="S124">SUMPRODUCT(J124:O124,TRANSPOSE(Test!AW$28:AW$33))+Test!$AI$20-Test!$AH$26</f>
        <v>26.392621523153423</v>
      </c>
      <c r="T124" s="9">
        <f>SUMPRODUCT(J124:O124,Results!K$9:P$9)</f>
        <v>46.025533512957168</v>
      </c>
      <c r="U124" s="9">
        <f>SUMPRODUCT(J124:O124,Results!K$9:P$9)+Test!$AI$20-Test!$AH$31</f>
        <v>44.443304791884003</v>
      </c>
      <c r="V124" s="9">
        <f t="shared" si="5"/>
        <v>14.383650529997176</v>
      </c>
      <c r="W124" s="9">
        <f t="shared" si="6"/>
        <v>1.1951276416569527</v>
      </c>
      <c r="X124" s="9">
        <f t="shared" si="7"/>
        <v>0.26964932749447712</v>
      </c>
      <c r="Y124" s="9">
        <f t="shared" si="8"/>
        <v>19.636924108749113</v>
      </c>
      <c r="Z124" s="9">
        <f>I124-Test!$AI$20</f>
        <v>13.287322204812405</v>
      </c>
      <c r="AA124" s="9">
        <f t="shared" si="9"/>
        <v>1.586240840018533</v>
      </c>
      <c r="AF124" s="11"/>
      <c r="AG124" s="11"/>
      <c r="AH124" s="11"/>
    </row>
    <row r="125" spans="1:34">
      <c r="A125" s="6">
        <v>-0.50717568732699092</v>
      </c>
      <c r="B125" s="6">
        <v>1.1866095380135291</v>
      </c>
      <c r="C125" s="6">
        <v>0.48752426302098756</v>
      </c>
      <c r="D125" s="6">
        <v>0.18540674016528225</v>
      </c>
      <c r="E125" s="6">
        <v>5.8949386855798114</v>
      </c>
      <c r="F125" s="6">
        <v>1.9039611594796619</v>
      </c>
      <c r="G125" s="6">
        <v>2.0047369586121837</v>
      </c>
      <c r="H125" s="6">
        <v>-0.66222749874316689</v>
      </c>
      <c r="I125" s="9">
        <f>SUMPRODUCT(J125:O125,Results!B$12:G$12)+Results!$E$5*H125</f>
        <v>60.069564570325959</v>
      </c>
      <c r="J125" s="9">
        <f>SUMPRODUCT($A125:$F125,Results!$B$15:$G$15)</f>
        <v>18.931013493294536</v>
      </c>
      <c r="K125" s="9">
        <f>SUMPRODUCT($A125:$F125,Results!$B$16:$G$16)</f>
        <v>3.8173312922455649</v>
      </c>
      <c r="L125" s="9">
        <f>SUMPRODUCT($A125:$F125,Results!$B$17:$G$17)</f>
        <v>23.00389386402421</v>
      </c>
      <c r="M125" s="9">
        <f>SUMPRODUCT($A125:$F125,Results!$B$18:$G$18)</f>
        <v>-5.2000866109011019</v>
      </c>
      <c r="N125" s="9">
        <f>SUMPRODUCT($A125:$F125,Results!$B$19:$G$19)</f>
        <v>-15.138242394432938</v>
      </c>
      <c r="O125" s="9">
        <f>SUMPRODUCT($A125:$F125,Results!$B$20:$G$20)</f>
        <v>-0.39483945177058155</v>
      </c>
      <c r="P125" s="9" cm="1">
        <f t="array" ref="P125">SUMPRODUCT(J125:O125,TRANSPOSE(Test!BQ$20:BQ$25))+Test!$AI$20-Test!$BQ$27</f>
        <v>56.282066340417394</v>
      </c>
      <c r="Q125" s="9" cm="1">
        <f t="array" ref="Q125">SUMPRODUCT(J125:O125,TRANSPOSE(Test!EX$20:EX$25))+Test!$AI$20-Test!$EX$27</f>
        <v>64.556422890738645</v>
      </c>
      <c r="R125" s="9">
        <f>I125-Results!$E$5*H125</f>
        <v>64.042929562784963</v>
      </c>
      <c r="S125" s="9" cm="1">
        <f t="array" ref="S125">SUMPRODUCT(J125:O125,TRANSPOSE(Test!AW$28:AW$33))+Test!$AI$20-Test!$AH$26</f>
        <v>41.330003366630677</v>
      </c>
      <c r="T125" s="9">
        <f>SUMPRODUCT(J125:O125,Results!K$9:P$9)</f>
        <v>66.827301249400833</v>
      </c>
      <c r="U125" s="9">
        <f>SUMPRODUCT(J125:O125,Results!K$9:P$9)+Test!$AI$20-Test!$AH$31</f>
        <v>65.245072528327682</v>
      </c>
      <c r="V125" s="9">
        <f t="shared" si="5"/>
        <v>3.7874982299085644</v>
      </c>
      <c r="W125" s="9">
        <f t="shared" si="6"/>
        <v>-4.4868583204126864</v>
      </c>
      <c r="X125" s="9">
        <f t="shared" si="7"/>
        <v>-3.973364992459004</v>
      </c>
      <c r="Y125" s="9">
        <f t="shared" si="8"/>
        <v>18.739561203695281</v>
      </c>
      <c r="Z125" s="9">
        <f>I125-Test!$AI$20</f>
        <v>27.327341143235827</v>
      </c>
      <c r="AA125" s="9">
        <f t="shared" si="9"/>
        <v>-5.1755079580017238</v>
      </c>
      <c r="AF125" s="11"/>
      <c r="AG125" s="11"/>
      <c r="AH125" s="11"/>
    </row>
    <row r="126" spans="1:34">
      <c r="A126" s="6">
        <v>-1.7543982460268803</v>
      </c>
      <c r="B126" s="6">
        <v>1.4744564038845129</v>
      </c>
      <c r="C126" s="6">
        <v>5.9287733248307495</v>
      </c>
      <c r="D126" s="6">
        <v>2.2285419527493771</v>
      </c>
      <c r="E126" s="6">
        <v>2.9758018246346585</v>
      </c>
      <c r="F126" s="6">
        <v>1.7413309269324404</v>
      </c>
      <c r="G126" s="6">
        <v>3.2953211800565279</v>
      </c>
      <c r="H126" s="6">
        <v>0.62835672270117726</v>
      </c>
      <c r="I126" s="9">
        <f>SUMPRODUCT(J126:O126,Results!B$12:G$12)+Results!$E$5*H126</f>
        <v>34.187225929692225</v>
      </c>
      <c r="J126" s="9">
        <f>SUMPRODUCT($A126:$F126,Results!$B$15:$G$15)</f>
        <v>11.264344960609485</v>
      </c>
      <c r="K126" s="9">
        <f>SUMPRODUCT($A126:$F126,Results!$B$16:$G$16)</f>
        <v>-0.80676674358299483</v>
      </c>
      <c r="L126" s="9">
        <f>SUMPRODUCT($A126:$F126,Results!$B$17:$G$17)</f>
        <v>16.994934925252487</v>
      </c>
      <c r="M126" s="9">
        <f>SUMPRODUCT($A126:$F126,Results!$B$18:$G$18)</f>
        <v>-11.667153388416486</v>
      </c>
      <c r="N126" s="9">
        <f>SUMPRODUCT($A126:$F126,Results!$B$19:$G$19)</f>
        <v>-27.849880031994125</v>
      </c>
      <c r="O126" s="9">
        <f>SUMPRODUCT($A126:$F126,Results!$B$20:$G$20)</f>
        <v>-5.4387687237311075</v>
      </c>
      <c r="P126" s="9" cm="1">
        <f t="array" ref="P126">SUMPRODUCT(J126:O126,TRANSPOSE(Test!BQ$20:BQ$25))+Test!$AI$20-Test!$BQ$27</f>
        <v>31.293927841930845</v>
      </c>
      <c r="Q126" s="9" cm="1">
        <f t="array" ref="Q126">SUMPRODUCT(J126:O126,TRANSPOSE(Test!EX$20:EX$25))+Test!$AI$20-Test!$EX$27</f>
        <v>30.452587595467293</v>
      </c>
      <c r="R126" s="9">
        <f>I126-Results!$E$5*H126</f>
        <v>30.417085593485162</v>
      </c>
      <c r="S126" s="9" cm="1">
        <f t="array" ref="S126">SUMPRODUCT(J126:O126,TRANSPOSE(Test!AW$28:AW$33))+Test!$AI$20-Test!$AH$26</f>
        <v>43.274475536356633</v>
      </c>
      <c r="T126" s="9">
        <f>SUMPRODUCT(J126:O126,Results!K$9:P$9)</f>
        <v>31.885713273450733</v>
      </c>
      <c r="U126" s="9">
        <f>SUMPRODUCT(J126:O126,Results!K$9:P$9)+Test!$AI$20-Test!$AH$31</f>
        <v>30.303484552377569</v>
      </c>
      <c r="V126" s="9">
        <f t="shared" si="5"/>
        <v>2.8932980877613801</v>
      </c>
      <c r="W126" s="9">
        <f t="shared" si="6"/>
        <v>3.7346383342249325</v>
      </c>
      <c r="X126" s="9">
        <f t="shared" si="7"/>
        <v>3.7701403362070636</v>
      </c>
      <c r="Y126" s="9">
        <f t="shared" si="8"/>
        <v>-9.0872496066644075</v>
      </c>
      <c r="Z126" s="9">
        <f>I126-Test!$AI$20</f>
        <v>1.4450025026020938</v>
      </c>
      <c r="AA126" s="9">
        <f t="shared" si="9"/>
        <v>3.8837413773146565</v>
      </c>
      <c r="AF126" s="11"/>
      <c r="AG126" s="11"/>
      <c r="AH126" s="11"/>
    </row>
    <row r="127" spans="1:34">
      <c r="A127" s="6">
        <v>4.5572207243877312</v>
      </c>
      <c r="B127" s="6">
        <v>3.0095870739823321</v>
      </c>
      <c r="C127" s="6">
        <v>-1.203421484071223</v>
      </c>
      <c r="D127" s="6">
        <v>-2.625931871760868</v>
      </c>
      <c r="E127" s="6">
        <v>4.7789857905732989</v>
      </c>
      <c r="F127" s="6">
        <v>5.7043407914073097</v>
      </c>
      <c r="G127" s="6">
        <v>1.7022233968225835</v>
      </c>
      <c r="H127" s="6">
        <v>-0.96474106053276709</v>
      </c>
      <c r="I127" s="9">
        <f>SUMPRODUCT(J127:O127,Results!B$12:G$12)+Results!$E$5*H127</f>
        <v>38.737287151885894</v>
      </c>
      <c r="J127" s="9">
        <f>SUMPRODUCT($A127:$F127,Results!$B$15:$G$15)</f>
        <v>27.196913364330619</v>
      </c>
      <c r="K127" s="9">
        <f>SUMPRODUCT($A127:$F127,Results!$B$16:$G$16)</f>
        <v>-11.403364243292105</v>
      </c>
      <c r="L127" s="9">
        <f>SUMPRODUCT($A127:$F127,Results!$B$17:$G$17)</f>
        <v>14.722137232561144</v>
      </c>
      <c r="M127" s="9">
        <f>SUMPRODUCT($A127:$F127,Results!$B$18:$G$18)</f>
        <v>0.50081500151662528</v>
      </c>
      <c r="N127" s="9">
        <f>SUMPRODUCT($A127:$F127,Results!$B$19:$G$19)</f>
        <v>-0.74414868822452529</v>
      </c>
      <c r="O127" s="9">
        <f>SUMPRODUCT($A127:$F127,Results!$B$20:$G$20)</f>
        <v>7.9288423397358505</v>
      </c>
      <c r="P127" s="9" cm="1">
        <f t="array" ref="P127">SUMPRODUCT(J127:O127,TRANSPOSE(Test!BQ$20:BQ$25))+Test!$AI$20-Test!$BQ$27</f>
        <v>47.517623993186085</v>
      </c>
      <c r="Q127" s="9" cm="1">
        <f t="array" ref="Q127">SUMPRODUCT(J127:O127,TRANSPOSE(Test!EX$20:EX$25))+Test!$AI$20-Test!$EX$27</f>
        <v>45.486446096795618</v>
      </c>
      <c r="R127" s="9">
        <f>I127-Results!$E$5*H127</f>
        <v>44.525733515082493</v>
      </c>
      <c r="S127" s="9" cm="1">
        <f t="array" ref="S127">SUMPRODUCT(J127:O127,TRANSPOSE(Test!AW$28:AW$33))+Test!$AI$20-Test!$AH$26</f>
        <v>29.560423037038206</v>
      </c>
      <c r="T127" s="9">
        <f>SUMPRODUCT(J127:O127,Results!K$9:P$9)</f>
        <v>48.039045066440949</v>
      </c>
      <c r="U127" s="9">
        <f>SUMPRODUCT(J127:O127,Results!K$9:P$9)+Test!$AI$20-Test!$AH$31</f>
        <v>46.456816345367798</v>
      </c>
      <c r="V127" s="9">
        <f t="shared" si="5"/>
        <v>-8.7803368413001905</v>
      </c>
      <c r="W127" s="9">
        <f t="shared" si="6"/>
        <v>-6.7491589449097233</v>
      </c>
      <c r="X127" s="9">
        <f t="shared" si="7"/>
        <v>-5.7884463631965986</v>
      </c>
      <c r="Y127" s="9">
        <f t="shared" si="8"/>
        <v>9.1768641148476888</v>
      </c>
      <c r="Z127" s="9">
        <f>I127-Test!$AI$20</f>
        <v>5.995063724795763</v>
      </c>
      <c r="AA127" s="9">
        <f t="shared" si="9"/>
        <v>-7.7195291934819039</v>
      </c>
      <c r="AF127" s="11"/>
      <c r="AG127" s="11"/>
      <c r="AH127" s="11"/>
    </row>
    <row r="128" spans="1:34">
      <c r="A128" s="6">
        <v>0.16826044618470909</v>
      </c>
      <c r="B128" s="6">
        <v>0.31769793956118536</v>
      </c>
      <c r="C128" s="6">
        <v>-0.24792325855465125</v>
      </c>
      <c r="D128" s="6">
        <v>5.6080046151646608</v>
      </c>
      <c r="E128" s="6">
        <v>1.4693978345938183</v>
      </c>
      <c r="F128" s="6">
        <v>12.596480588042407</v>
      </c>
      <c r="G128" s="6">
        <v>2.3513906305904566</v>
      </c>
      <c r="H128" s="6">
        <v>-0.31557382676489398</v>
      </c>
      <c r="I128" s="9">
        <f>SUMPRODUCT(J128:O128,Results!B$12:G$12)+Results!$E$5*H128</f>
        <v>0.77416570456498324</v>
      </c>
      <c r="J128" s="9">
        <f>SUMPRODUCT($A128:$F128,Results!$B$15:$G$15)</f>
        <v>4.0581870850287682</v>
      </c>
      <c r="K128" s="9">
        <f>SUMPRODUCT($A128:$F128,Results!$B$16:$G$16)</f>
        <v>1.2487219272938528</v>
      </c>
      <c r="L128" s="9">
        <f>SUMPRODUCT($A128:$F128,Results!$B$17:$G$17)</f>
        <v>26.542440947980538</v>
      </c>
      <c r="M128" s="9">
        <f>SUMPRODUCT($A128:$F128,Results!$B$18:$G$18)</f>
        <v>15.060874795439545</v>
      </c>
      <c r="N128" s="9">
        <f>SUMPRODUCT($A128:$F128,Results!$B$19:$G$19)</f>
        <v>-6.1456893958106598</v>
      </c>
      <c r="O128" s="9">
        <f>SUMPRODUCT($A128:$F128,Results!$B$20:$G$20)</f>
        <v>-4.3916401680586254</v>
      </c>
      <c r="P128" s="9" cm="1">
        <f t="array" ref="P128">SUMPRODUCT(J128:O128,TRANSPOSE(Test!BQ$20:BQ$25))+Test!$AI$20-Test!$BQ$27</f>
        <v>25.247425259324437</v>
      </c>
      <c r="Q128" s="9" cm="1">
        <f t="array" ref="Q128">SUMPRODUCT(J128:O128,TRANSPOSE(Test!EX$20:EX$25))+Test!$AI$20-Test!$EX$27</f>
        <v>8.313672269678591</v>
      </c>
      <c r="R128" s="9">
        <f>I128-Results!$E$5*H128</f>
        <v>2.6676086651543471</v>
      </c>
      <c r="S128" s="9" cm="1">
        <f t="array" ref="S128">SUMPRODUCT(J128:O128,TRANSPOSE(Test!AW$28:AW$33))+Test!$AI$20-Test!$AH$26</f>
        <v>11.2598800809875</v>
      </c>
      <c r="T128" s="9">
        <f>SUMPRODUCT(J128:O128,Results!K$9:P$9)</f>
        <v>6.3858774035930761</v>
      </c>
      <c r="U128" s="9">
        <f>SUMPRODUCT(J128:O128,Results!K$9:P$9)+Test!$AI$20-Test!$AH$31</f>
        <v>4.8036486825199205</v>
      </c>
      <c r="V128" s="9">
        <f t="shared" si="5"/>
        <v>-24.473259554759455</v>
      </c>
      <c r="W128" s="9">
        <f t="shared" si="6"/>
        <v>-7.5395065651136077</v>
      </c>
      <c r="X128" s="9">
        <f t="shared" si="7"/>
        <v>-1.8934429605893639</v>
      </c>
      <c r="Y128" s="9">
        <f t="shared" si="8"/>
        <v>-10.485714376422518</v>
      </c>
      <c r="Z128" s="9">
        <f>I128-Test!$AI$20</f>
        <v>-31.968057722525149</v>
      </c>
      <c r="AA128" s="9">
        <f t="shared" si="9"/>
        <v>-4.0294829779549373</v>
      </c>
      <c r="AF128" s="11"/>
      <c r="AG128" s="11"/>
      <c r="AH128" s="11"/>
    </row>
    <row r="129" spans="1:34">
      <c r="A129" s="6">
        <v>2.5558412123028518</v>
      </c>
      <c r="B129" s="6">
        <v>-0.52491021933901083</v>
      </c>
      <c r="C129" s="6">
        <v>-1.0659596064643808</v>
      </c>
      <c r="D129" s="6">
        <v>-0.83207509443060146</v>
      </c>
      <c r="E129" s="6">
        <v>-2.4774112530447305</v>
      </c>
      <c r="F129" s="6">
        <v>5.4345479157416241</v>
      </c>
      <c r="G129" s="6">
        <v>3.8033759236349733</v>
      </c>
      <c r="H129" s="6">
        <v>1.1364114662796228</v>
      </c>
      <c r="I129" s="9">
        <f>SUMPRODUCT(J129:O129,Results!B$12:G$12)+Results!$E$5*H129</f>
        <v>-30.171909757785954</v>
      </c>
      <c r="J129" s="9">
        <f>SUMPRODUCT($A129:$F129,Results!$B$15:$G$15)</f>
        <v>0.10242310411473765</v>
      </c>
      <c r="K129" s="9">
        <f>SUMPRODUCT($A129:$F129,Results!$B$16:$G$16)</f>
        <v>-6.5243458932632237</v>
      </c>
      <c r="L129" s="9">
        <f>SUMPRODUCT($A129:$F129,Results!$B$17:$G$17)</f>
        <v>-6.260250999666261</v>
      </c>
      <c r="M129" s="9">
        <f>SUMPRODUCT($A129:$F129,Results!$B$18:$G$18)</f>
        <v>7.6013979536684886</v>
      </c>
      <c r="N129" s="9">
        <f>SUMPRODUCT($A129:$F129,Results!$B$19:$G$19)</f>
        <v>11.907692521147359</v>
      </c>
      <c r="O129" s="9">
        <f>SUMPRODUCT($A129:$F129,Results!$B$20:$G$20)</f>
        <v>-2.3983823351811395</v>
      </c>
      <c r="P129" s="9" cm="1">
        <f t="array" ref="P129">SUMPRODUCT(J129:O129,TRANSPOSE(Test!BQ$20:BQ$25))+Test!$AI$20-Test!$BQ$27</f>
        <v>-23.896376209142801</v>
      </c>
      <c r="Q129" s="9" cm="1">
        <f t="array" ref="Q129">SUMPRODUCT(J129:O129,TRANSPOSE(Test!EX$20:EX$25))+Test!$AI$20-Test!$EX$27</f>
        <v>-35.462974599932174</v>
      </c>
      <c r="R129" s="9">
        <f>I129-Results!$E$5*H129</f>
        <v>-36.990378555463693</v>
      </c>
      <c r="S129" s="9" cm="1">
        <f t="array" ref="S129">SUMPRODUCT(J129:O129,TRANSPOSE(Test!AW$28:AW$33))+Test!$AI$20-Test!$AH$26</f>
        <v>-23.952645850765254</v>
      </c>
      <c r="T129" s="9">
        <f>SUMPRODUCT(J129:O129,Results!K$9:P$9)</f>
        <v>-36.508823415034342</v>
      </c>
      <c r="U129" s="9">
        <f>SUMPRODUCT(J129:O129,Results!K$9:P$9)+Test!$AI$20-Test!$AH$31</f>
        <v>-38.0910521361075</v>
      </c>
      <c r="V129" s="9">
        <f t="shared" si="5"/>
        <v>-6.2755335486431534</v>
      </c>
      <c r="W129" s="9">
        <f t="shared" si="6"/>
        <v>5.2910648421462199</v>
      </c>
      <c r="X129" s="9">
        <f t="shared" si="7"/>
        <v>6.8184687976777383</v>
      </c>
      <c r="Y129" s="9">
        <f t="shared" si="8"/>
        <v>-6.2192639070207001</v>
      </c>
      <c r="Z129" s="9">
        <f>I129-Test!$AI$20</f>
        <v>-62.914133184876086</v>
      </c>
      <c r="AA129" s="9">
        <f t="shared" si="9"/>
        <v>7.9191423783215456</v>
      </c>
      <c r="AF129" s="11"/>
      <c r="AG129" s="11"/>
      <c r="AH129" s="11"/>
    </row>
    <row r="130" spans="1:34">
      <c r="A130" s="6">
        <v>2.1104141732171717</v>
      </c>
      <c r="B130" s="6">
        <v>-3.0469890563525279</v>
      </c>
      <c r="C130" s="6">
        <v>2.3360596637196238</v>
      </c>
      <c r="D130" s="6">
        <v>-1.34635650927643</v>
      </c>
      <c r="E130" s="6">
        <v>0.16937868204610085</v>
      </c>
      <c r="F130" s="6">
        <v>1.1693925781664856</v>
      </c>
      <c r="G130" s="6">
        <v>-0.29280074789111166</v>
      </c>
      <c r="H130" s="6">
        <v>-2.9597652052464625</v>
      </c>
      <c r="I130" s="9">
        <f>SUMPRODUCT(J130:O130,Results!B$12:G$12)+Results!$E$5*H130</f>
        <v>-10.480857619158177</v>
      </c>
      <c r="J130" s="9">
        <f>SUMPRODUCT($A130:$F130,Results!$B$15:$G$15)</f>
        <v>19.903732122064035</v>
      </c>
      <c r="K130" s="9">
        <f>SUMPRODUCT($A130:$F130,Results!$B$16:$G$16)</f>
        <v>-4.6395973785428595</v>
      </c>
      <c r="L130" s="9">
        <f>SUMPRODUCT($A130:$F130,Results!$B$17:$G$17)</f>
        <v>-7.2661056546631997</v>
      </c>
      <c r="M130" s="9">
        <f>SUMPRODUCT($A130:$F130,Results!$B$18:$G$18)</f>
        <v>-10.072660176712045</v>
      </c>
      <c r="N130" s="9">
        <f>SUMPRODUCT($A130:$F130,Results!$B$19:$G$19)</f>
        <v>-6.086250128043182</v>
      </c>
      <c r="O130" s="9">
        <f>SUMPRODUCT($A130:$F130,Results!$B$20:$G$20)</f>
        <v>-5.7054549643598964</v>
      </c>
      <c r="P130" s="9" cm="1">
        <f t="array" ref="P130">SUMPRODUCT(J130:O130,TRANSPOSE(Test!BQ$20:BQ$25))+Test!$AI$20-Test!$BQ$27</f>
        <v>7.386840535606261</v>
      </c>
      <c r="Q130" s="9" cm="1">
        <f t="array" ref="Q130">SUMPRODUCT(J130:O130,TRANSPOSE(Test!EX$20:EX$25))+Test!$AI$20-Test!$EX$27</f>
        <v>7.6555138709811814</v>
      </c>
      <c r="R130" s="9">
        <f>I130-Results!$E$5*H130</f>
        <v>7.2777336123205973</v>
      </c>
      <c r="S130" s="9" cm="1">
        <f t="array" ref="S130">SUMPRODUCT(J130:O130,TRANSPOSE(Test!AW$28:AW$33))+Test!$AI$20-Test!$AH$26</f>
        <v>13.765400606120537</v>
      </c>
      <c r="T130" s="9">
        <f>SUMPRODUCT(J130:O130,Results!K$9:P$9)</f>
        <v>7.6120785840839549</v>
      </c>
      <c r="U130" s="9">
        <f>SUMPRODUCT(J130:O130,Results!K$9:P$9)+Test!$AI$20-Test!$AH$31</f>
        <v>6.0298498630107957</v>
      </c>
      <c r="V130" s="9">
        <f t="shared" si="5"/>
        <v>-17.86769815476444</v>
      </c>
      <c r="W130" s="9">
        <f t="shared" si="6"/>
        <v>-18.136371490139361</v>
      </c>
      <c r="X130" s="9">
        <f t="shared" si="7"/>
        <v>-17.758591231478775</v>
      </c>
      <c r="Y130" s="9">
        <f t="shared" si="8"/>
        <v>-24.246258225278716</v>
      </c>
      <c r="Z130" s="9">
        <f>I130-Test!$AI$20</f>
        <v>-43.223081046248311</v>
      </c>
      <c r="AA130" s="9">
        <f t="shared" si="9"/>
        <v>-16.510707482168975</v>
      </c>
      <c r="AF130" s="11"/>
      <c r="AG130" s="11"/>
      <c r="AH130" s="11"/>
    </row>
    <row r="131" spans="1:34">
      <c r="A131" s="6">
        <v>3.2147932116824367</v>
      </c>
      <c r="B131" s="6">
        <v>1.5492850749649352</v>
      </c>
      <c r="C131" s="6">
        <v>-2.0747091482682212</v>
      </c>
      <c r="D131" s="6">
        <v>0.49749719398106473</v>
      </c>
      <c r="E131" s="6">
        <v>1.6124903137324174</v>
      </c>
      <c r="F131" s="6">
        <v>5.1419956677320116</v>
      </c>
      <c r="G131" s="6">
        <v>1.2631376073984706</v>
      </c>
      <c r="H131" s="6">
        <v>-1.40382684995688</v>
      </c>
      <c r="I131" s="9">
        <f>SUMPRODUCT(J131:O131,Results!B$12:G$12)+Results!$E$5*H131</f>
        <v>5.9956099419977029</v>
      </c>
      <c r="J131" s="9">
        <f>SUMPRODUCT($A131:$F131,Results!$B$15:$G$15)</f>
        <v>10.646963657249721</v>
      </c>
      <c r="K131" s="9">
        <f>SUMPRODUCT($A131:$F131,Results!$B$16:$G$16)</f>
        <v>-7.6206146149417195</v>
      </c>
      <c r="L131" s="9">
        <f>SUMPRODUCT($A131:$F131,Results!$B$17:$G$17)</f>
        <v>8.173454078106495</v>
      </c>
      <c r="M131" s="9">
        <f>SUMPRODUCT($A131:$F131,Results!$B$18:$G$18)</f>
        <v>8.1532470230634697</v>
      </c>
      <c r="N131" s="9">
        <f>SUMPRODUCT($A131:$F131,Results!$B$19:$G$19)</f>
        <v>5.0911602539238014</v>
      </c>
      <c r="O131" s="9">
        <f>SUMPRODUCT($A131:$F131,Results!$B$20:$G$20)</f>
        <v>8.5269125155310501</v>
      </c>
      <c r="P131" s="9" cm="1">
        <f t="array" ref="P131">SUMPRODUCT(J131:O131,TRANSPOSE(Test!BQ$20:BQ$25))+Test!$AI$20-Test!$BQ$27</f>
        <v>19.027372271284847</v>
      </c>
      <c r="Q131" s="9" cm="1">
        <f t="array" ref="Q131">SUMPRODUCT(J131:O131,TRANSPOSE(Test!EX$20:EX$25))+Test!$AI$20-Test!$EX$27</f>
        <v>15.81197999783177</v>
      </c>
      <c r="R131" s="9">
        <f>I131-Results!$E$5*H131</f>
        <v>14.418571041738982</v>
      </c>
      <c r="S131" s="9" cm="1">
        <f t="array" ref="S131">SUMPRODUCT(J131:O131,TRANSPOSE(Test!AW$28:AW$33))+Test!$AI$20-Test!$AH$26</f>
        <v>3.5262890338076502</v>
      </c>
      <c r="T131" s="9">
        <f>SUMPRODUCT(J131:O131,Results!K$9:P$9)</f>
        <v>16.480115821477114</v>
      </c>
      <c r="U131" s="9">
        <f>SUMPRODUCT(J131:O131,Results!K$9:P$9)+Test!$AI$20-Test!$AH$31</f>
        <v>14.897887100403956</v>
      </c>
      <c r="V131" s="9">
        <f t="shared" ref="V131:V194" si="10">I131-P131</f>
        <v>-13.031762329287144</v>
      </c>
      <c r="W131" s="9">
        <f t="shared" ref="W131:W194" si="11">I131-Q131</f>
        <v>-9.8163700558340672</v>
      </c>
      <c r="X131" s="9">
        <f t="shared" ref="X131:X194" si="12">I131-R131</f>
        <v>-8.4229610997412792</v>
      </c>
      <c r="Y131" s="9">
        <f t="shared" ref="Y131:Y194" si="13">I131-S131</f>
        <v>2.4693209081900527</v>
      </c>
      <c r="Z131" s="9">
        <f>I131-Test!$AI$20</f>
        <v>-26.746613485092428</v>
      </c>
      <c r="AA131" s="9">
        <f t="shared" ref="AA131:AA194" si="14">I131-U131</f>
        <v>-8.9022771584062532</v>
      </c>
      <c r="AF131" s="11"/>
      <c r="AG131" s="11"/>
      <c r="AH131" s="11"/>
    </row>
    <row r="132" spans="1:34">
      <c r="A132" s="6">
        <v>11.758501409608808</v>
      </c>
      <c r="B132" s="6">
        <v>0.87151909087596313</v>
      </c>
      <c r="C132" s="6">
        <v>4.6731094383561222</v>
      </c>
      <c r="D132" s="6">
        <v>0.74104797227905161</v>
      </c>
      <c r="E132" s="6">
        <v>4.6788267201608251</v>
      </c>
      <c r="F132" s="6">
        <v>1.6622653152671374</v>
      </c>
      <c r="G132" s="6">
        <v>8.0317643126470564E-2</v>
      </c>
      <c r="H132" s="6">
        <v>-2.5866468142288799</v>
      </c>
      <c r="I132" s="9">
        <f>SUMPRODUCT(J132:O132,Results!B$12:G$12)+Results!$E$5*H132</f>
        <v>68.425685698225948</v>
      </c>
      <c r="J132" s="9">
        <f>SUMPRODUCT($A132:$F132,Results!$B$15:$G$15)</f>
        <v>64.540581754210123</v>
      </c>
      <c r="K132" s="9">
        <f>SUMPRODUCT($A132:$F132,Results!$B$16:$G$16)</f>
        <v>-38.610672137364631</v>
      </c>
      <c r="L132" s="9">
        <f>SUMPRODUCT($A132:$F132,Results!$B$17:$G$17)</f>
        <v>-6.8388943240721316</v>
      </c>
      <c r="M132" s="9">
        <f>SUMPRODUCT($A132:$F132,Results!$B$18:$G$18)</f>
        <v>-17.315653826654533</v>
      </c>
      <c r="N132" s="9">
        <f>SUMPRODUCT($A132:$F132,Results!$B$19:$G$19)</f>
        <v>-19.818498643932891</v>
      </c>
      <c r="O132" s="9">
        <f>SUMPRODUCT($A132:$F132,Results!$B$20:$G$20)</f>
        <v>32.1851751346546</v>
      </c>
      <c r="P132" s="9" cm="1">
        <f t="array" ref="P132">SUMPRODUCT(J132:O132,TRANSPOSE(Test!BQ$20:BQ$25))+Test!$AI$20-Test!$BQ$27</f>
        <v>77.888838657593055</v>
      </c>
      <c r="Q132" s="9" cm="1">
        <f t="array" ref="Q132">SUMPRODUCT(J132:O132,TRANSPOSE(Test!EX$20:EX$25))+Test!$AI$20-Test!$EX$27</f>
        <v>83.325985688016942</v>
      </c>
      <c r="R132" s="9">
        <f>I132-Results!$E$5*H132</f>
        <v>83.945566583599231</v>
      </c>
      <c r="S132" s="9" cm="1">
        <f t="array" ref="S132">SUMPRODUCT(J132:O132,TRANSPOSE(Test!AW$28:AW$33))+Test!$AI$20-Test!$AH$26</f>
        <v>76.378045690574552</v>
      </c>
      <c r="T132" s="9">
        <f>SUMPRODUCT(J132:O132,Results!K$9:P$9)</f>
        <v>86.40420207790963</v>
      </c>
      <c r="U132" s="9">
        <f>SUMPRODUCT(J132:O132,Results!K$9:P$9)+Test!$AI$20-Test!$AH$31</f>
        <v>84.82197335683648</v>
      </c>
      <c r="V132" s="9">
        <f t="shared" si="10"/>
        <v>-9.4631529593671075</v>
      </c>
      <c r="W132" s="9">
        <f t="shared" si="11"/>
        <v>-14.900299989790994</v>
      </c>
      <c r="X132" s="9">
        <f t="shared" si="12"/>
        <v>-15.519880885373283</v>
      </c>
      <c r="Y132" s="9">
        <f t="shared" si="13"/>
        <v>-7.9523599923486046</v>
      </c>
      <c r="Z132" s="9">
        <f>I132-Test!$AI$20</f>
        <v>35.683462271135816</v>
      </c>
      <c r="AA132" s="9">
        <f t="shared" si="14"/>
        <v>-16.396287658610532</v>
      </c>
      <c r="AF132" s="11"/>
      <c r="AG132" s="11"/>
      <c r="AH132" s="11"/>
    </row>
    <row r="133" spans="1:34">
      <c r="A133" s="6">
        <v>4.0438480262955387</v>
      </c>
      <c r="B133" s="6">
        <v>4.4049142139999242</v>
      </c>
      <c r="C133" s="6">
        <v>1.3525887878429541</v>
      </c>
      <c r="D133" s="6">
        <v>5.4058498816765166</v>
      </c>
      <c r="E133" s="6">
        <v>3.1052579845138624</v>
      </c>
      <c r="F133" s="6">
        <v>6.0293747236923219</v>
      </c>
      <c r="G133" s="6">
        <v>4.9016049841435203</v>
      </c>
      <c r="H133" s="6">
        <v>2.2346405267881697</v>
      </c>
      <c r="I133" s="9">
        <f>SUMPRODUCT(J133:O133,Results!B$12:G$12)+Results!$E$5*H133</f>
        <v>53.013237344731976</v>
      </c>
      <c r="J133" s="9">
        <f>SUMPRODUCT($A133:$F133,Results!$B$15:$G$15)</f>
        <v>16.189308201612665</v>
      </c>
      <c r="K133" s="9">
        <f>SUMPRODUCT($A133:$F133,Results!$B$16:$G$16)</f>
        <v>-17.126957634115147</v>
      </c>
      <c r="L133" s="9">
        <f>SUMPRODUCT($A133:$F133,Results!$B$17:$G$17)</f>
        <v>18.643260583488271</v>
      </c>
      <c r="M133" s="9">
        <f>SUMPRODUCT($A133:$F133,Results!$B$18:$G$18)</f>
        <v>6.9828308947581696</v>
      </c>
      <c r="N133" s="9">
        <f>SUMPRODUCT($A133:$F133,Results!$B$19:$G$19)</f>
        <v>-12.497218257944702</v>
      </c>
      <c r="O133" s="9">
        <f>SUMPRODUCT($A133:$F133,Results!$B$20:$G$20)</f>
        <v>21.804493897132723</v>
      </c>
      <c r="P133" s="9" cm="1">
        <f t="array" ref="P133">SUMPRODUCT(J133:O133,TRANSPOSE(Test!BQ$20:BQ$25))+Test!$AI$20-Test!$BQ$27</f>
        <v>45.459068975448311</v>
      </c>
      <c r="Q133" s="9" cm="1">
        <f t="array" ref="Q133">SUMPRODUCT(J133:O133,TRANSPOSE(Test!EX$20:EX$25))+Test!$AI$20-Test!$EX$27</f>
        <v>41.033705886009358</v>
      </c>
      <c r="R133" s="9">
        <f>I133-Results!$E$5*H133</f>
        <v>39.605394184002961</v>
      </c>
      <c r="S133" s="9" cm="1">
        <f t="array" ref="S133">SUMPRODUCT(J133:O133,TRANSPOSE(Test!AW$28:AW$33))+Test!$AI$20-Test!$AH$26</f>
        <v>34.673340365292646</v>
      </c>
      <c r="T133" s="9">
        <f>SUMPRODUCT(J133:O133,Results!K$9:P$9)</f>
        <v>42.440299679275064</v>
      </c>
      <c r="U133" s="9">
        <f>SUMPRODUCT(J133:O133,Results!K$9:P$9)+Test!$AI$20-Test!$AH$31</f>
        <v>40.858070958201907</v>
      </c>
      <c r="V133" s="9">
        <f t="shared" si="10"/>
        <v>7.5541683692836656</v>
      </c>
      <c r="W133" s="9">
        <f t="shared" si="11"/>
        <v>11.979531458722619</v>
      </c>
      <c r="X133" s="9">
        <f t="shared" si="12"/>
        <v>13.407843160729016</v>
      </c>
      <c r="Y133" s="9">
        <f t="shared" si="13"/>
        <v>18.339896979439331</v>
      </c>
      <c r="Z133" s="9">
        <f>I133-Test!$AI$20</f>
        <v>20.271013917641845</v>
      </c>
      <c r="AA133" s="9">
        <f t="shared" si="14"/>
        <v>12.15516638653007</v>
      </c>
      <c r="AF133" s="11"/>
      <c r="AG133" s="11"/>
      <c r="AH133" s="11"/>
    </row>
    <row r="134" spans="1:34">
      <c r="A134" s="6">
        <v>1.0438575986447587</v>
      </c>
      <c r="B134" s="6">
        <v>5.6447160986969074</v>
      </c>
      <c r="C134" s="6">
        <v>1.6732338487983691</v>
      </c>
      <c r="D134" s="6">
        <v>-0.2147254177306456</v>
      </c>
      <c r="E134" s="6">
        <v>5.0872795830025392</v>
      </c>
      <c r="F134" s="6">
        <v>2.9273108583175294</v>
      </c>
      <c r="G134" s="6">
        <v>2.5259108424516792</v>
      </c>
      <c r="H134" s="6">
        <v>-0.14105361490367141</v>
      </c>
      <c r="I134" s="9">
        <f>SUMPRODUCT(J134:O134,Results!B$12:G$12)+Results!$E$5*H134</f>
        <v>45.762088953903309</v>
      </c>
      <c r="J134" s="9">
        <f>SUMPRODUCT($A134:$F134,Results!$B$15:$G$15)</f>
        <v>13.458391454958605</v>
      </c>
      <c r="K134" s="9">
        <f>SUMPRODUCT($A134:$F134,Results!$B$16:$G$16)</f>
        <v>-7.6446065128230352</v>
      </c>
      <c r="L134" s="9">
        <f>SUMPRODUCT($A134:$F134,Results!$B$17:$G$17)</f>
        <v>23.148370260036398</v>
      </c>
      <c r="M134" s="9">
        <f>SUMPRODUCT($A134:$F134,Results!$B$18:$G$18)</f>
        <v>-2.3781339129135133</v>
      </c>
      <c r="N134" s="9">
        <f>SUMPRODUCT($A134:$F134,Results!$B$19:$G$19)</f>
        <v>-14.183644149893071</v>
      </c>
      <c r="O134" s="9">
        <f>SUMPRODUCT($A134:$F134,Results!$B$20:$G$20)</f>
        <v>8.2110031030297179</v>
      </c>
      <c r="P134" s="9" cm="1">
        <f t="array" ref="P134">SUMPRODUCT(J134:O134,TRANSPOSE(Test!BQ$20:BQ$25))+Test!$AI$20-Test!$BQ$27</f>
        <v>45.476660530577071</v>
      </c>
      <c r="Q134" s="9" cm="1">
        <f t="array" ref="Q134">SUMPRODUCT(J134:O134,TRANSPOSE(Test!EX$20:EX$25))+Test!$AI$20-Test!$EX$27</f>
        <v>45.977219287442153</v>
      </c>
      <c r="R134" s="9">
        <f>I134-Results!$E$5*H134</f>
        <v>46.608410643325335</v>
      </c>
      <c r="S134" s="9" cm="1">
        <f t="array" ref="S134">SUMPRODUCT(J134:O134,TRANSPOSE(Test!AW$28:AW$33))+Test!$AI$20-Test!$AH$26</f>
        <v>38.194622994091603</v>
      </c>
      <c r="T134" s="9">
        <f>SUMPRODUCT(J134:O134,Results!K$9:P$9)</f>
        <v>49.432059247463229</v>
      </c>
      <c r="U134" s="9">
        <f>SUMPRODUCT(J134:O134,Results!K$9:P$9)+Test!$AI$20-Test!$AH$31</f>
        <v>47.849830526390065</v>
      </c>
      <c r="V134" s="9">
        <f t="shared" si="10"/>
        <v>0.28542842332623763</v>
      </c>
      <c r="W134" s="9">
        <f t="shared" si="11"/>
        <v>-0.21513033353884481</v>
      </c>
      <c r="X134" s="9">
        <f t="shared" si="12"/>
        <v>-0.84632168942202668</v>
      </c>
      <c r="Y134" s="9">
        <f t="shared" si="13"/>
        <v>7.567465959811706</v>
      </c>
      <c r="Z134" s="9">
        <f>I134-Test!$AI$20</f>
        <v>13.019865526813177</v>
      </c>
      <c r="AA134" s="9">
        <f t="shared" si="14"/>
        <v>-2.0877415724867561</v>
      </c>
      <c r="AF134" s="11"/>
      <c r="AG134" s="11"/>
      <c r="AH134" s="11"/>
    </row>
    <row r="135" spans="1:34">
      <c r="A135" s="6">
        <v>-0.3141181531760649</v>
      </c>
      <c r="B135" s="6">
        <v>0.48542858724446558</v>
      </c>
      <c r="C135" s="6">
        <v>3.0294995338082606</v>
      </c>
      <c r="D135" s="6">
        <v>-0.4771512197436622</v>
      </c>
      <c r="E135" s="6">
        <v>4.9009980894201561</v>
      </c>
      <c r="F135" s="6">
        <v>5.7684193359324398</v>
      </c>
      <c r="G135" s="6">
        <v>3.4692346976850152</v>
      </c>
      <c r="H135" s="6">
        <v>0.80227024032966465</v>
      </c>
      <c r="I135" s="9">
        <f>SUMPRODUCT(J135:O135,Results!B$12:G$12)+Results!$E$5*H135</f>
        <v>48.125756886212656</v>
      </c>
      <c r="J135" s="9">
        <f>SUMPRODUCT($A135:$F135,Results!$B$15:$G$15)</f>
        <v>22.821044715173333</v>
      </c>
      <c r="K135" s="9">
        <f>SUMPRODUCT($A135:$F135,Results!$B$16:$G$16)</f>
        <v>1.6196687086579298</v>
      </c>
      <c r="L135" s="9">
        <f>SUMPRODUCT($A135:$F135,Results!$B$17:$G$17)</f>
        <v>22.906543377554318</v>
      </c>
      <c r="M135" s="9">
        <f>SUMPRODUCT($A135:$F135,Results!$B$18:$G$18)</f>
        <v>-8.3838852538693622</v>
      </c>
      <c r="N135" s="9">
        <f>SUMPRODUCT($A135:$F135,Results!$B$19:$G$19)</f>
        <v>-19.629712872544147</v>
      </c>
      <c r="O135" s="9">
        <f>SUMPRODUCT($A135:$F135,Results!$B$20:$G$20)</f>
        <v>-10.630439714511159</v>
      </c>
      <c r="P135" s="9" cm="1">
        <f t="array" ref="P135">SUMPRODUCT(J135:O135,TRANSPOSE(Test!BQ$20:BQ$25))+Test!$AI$20-Test!$BQ$27</f>
        <v>48.847364572536854</v>
      </c>
      <c r="Q135" s="9" cm="1">
        <f t="array" ref="Q135">SUMPRODUCT(J135:O135,TRANSPOSE(Test!EX$20:EX$25))+Test!$AI$20-Test!$EX$27</f>
        <v>45.307384250779506</v>
      </c>
      <c r="R135" s="9">
        <f>I135-Results!$E$5*H135</f>
        <v>43.31213544423467</v>
      </c>
      <c r="S135" s="9" cm="1">
        <f t="array" ref="S135">SUMPRODUCT(J135:O135,TRANSPOSE(Test!AW$28:AW$33))+Test!$AI$20-Test!$AH$26</f>
        <v>45.478456206372044</v>
      </c>
      <c r="T135" s="9">
        <f>SUMPRODUCT(J135:O135,Results!K$9:P$9)</f>
        <v>46.641575949660748</v>
      </c>
      <c r="U135" s="9">
        <f>SUMPRODUCT(J135:O135,Results!K$9:P$9)+Test!$AI$20-Test!$AH$31</f>
        <v>45.059347228587598</v>
      </c>
      <c r="V135" s="9">
        <f t="shared" si="10"/>
        <v>-0.72160768632419803</v>
      </c>
      <c r="W135" s="9">
        <f t="shared" si="11"/>
        <v>2.8183726354331498</v>
      </c>
      <c r="X135" s="9">
        <f t="shared" si="12"/>
        <v>4.8136214419779861</v>
      </c>
      <c r="Y135" s="9">
        <f t="shared" si="13"/>
        <v>2.6473006798406118</v>
      </c>
      <c r="Z135" s="9">
        <f>I135-Test!$AI$20</f>
        <v>15.383533459122525</v>
      </c>
      <c r="AA135" s="9">
        <f t="shared" si="14"/>
        <v>3.0664096576250586</v>
      </c>
      <c r="AF135" s="11"/>
      <c r="AG135" s="11"/>
      <c r="AH135" s="11"/>
    </row>
    <row r="136" spans="1:34">
      <c r="A136" s="6">
        <v>2.7258907559405796</v>
      </c>
      <c r="B136" s="6">
        <v>3.7298426433584919</v>
      </c>
      <c r="C136" s="6">
        <v>-0.12658884094392905</v>
      </c>
      <c r="D136" s="6">
        <v>6.2510068491029518</v>
      </c>
      <c r="E136" s="6">
        <v>0.26030676381960721</v>
      </c>
      <c r="F136" s="6">
        <v>1.297806591949475</v>
      </c>
      <c r="G136" s="6">
        <v>-1.0995508058004861</v>
      </c>
      <c r="H136" s="6">
        <v>-3.7665152631558367</v>
      </c>
      <c r="I136" s="9">
        <f>SUMPRODUCT(J136:O136,Results!B$12:G$12)+Results!$E$5*H136</f>
        <v>-6.711629044999146</v>
      </c>
      <c r="J136" s="9">
        <f>SUMPRODUCT($A136:$F136,Results!$B$15:$G$15)</f>
        <v>-1.3857039603136494</v>
      </c>
      <c r="K136" s="9">
        <f>SUMPRODUCT($A136:$F136,Results!$B$16:$G$16)</f>
        <v>-13.699792570404357</v>
      </c>
      <c r="L136" s="9">
        <f>SUMPRODUCT($A136:$F136,Results!$B$17:$G$17)</f>
        <v>6.438166563405705</v>
      </c>
      <c r="M136" s="9">
        <f>SUMPRODUCT($A136:$F136,Results!$B$18:$G$18)</f>
        <v>10.752255781619141</v>
      </c>
      <c r="N136" s="9">
        <f>SUMPRODUCT($A136:$F136,Results!$B$19:$G$19)</f>
        <v>-3.6290807125361013</v>
      </c>
      <c r="O136" s="9">
        <f>SUMPRODUCT($A136:$F136,Results!$B$20:$G$20)</f>
        <v>25.697844803977929</v>
      </c>
      <c r="P136" s="9" cm="1">
        <f t="array" ref="P136">SUMPRODUCT(J136:O136,TRANSPOSE(Test!BQ$20:BQ$25))+Test!$AI$20-Test!$BQ$27</f>
        <v>13.405614718069998</v>
      </c>
      <c r="Q136" s="9" cm="1">
        <f t="array" ref="Q136">SUMPRODUCT(J136:O136,TRANSPOSE(Test!EX$20:EX$25))+Test!$AI$20-Test!$EX$27</f>
        <v>15.515331820505011</v>
      </c>
      <c r="R136" s="9">
        <f>I136-Results!$E$5*H136</f>
        <v>15.887462533935874</v>
      </c>
      <c r="S136" s="9" cm="1">
        <f t="array" ref="S136">SUMPRODUCT(J136:O136,TRANSPOSE(Test!AW$28:AW$33))+Test!$AI$20-Test!$AH$26</f>
        <v>5.2995301068251379</v>
      </c>
      <c r="T136" s="9">
        <f>SUMPRODUCT(J136:O136,Results!K$9:P$9)</f>
        <v>16.388084877450353</v>
      </c>
      <c r="U136" s="9">
        <f>SUMPRODUCT(J136:O136,Results!K$9:P$9)+Test!$AI$20-Test!$AH$31</f>
        <v>14.805856156377196</v>
      </c>
      <c r="V136" s="9">
        <f t="shared" si="10"/>
        <v>-20.117243763069144</v>
      </c>
      <c r="W136" s="9">
        <f t="shared" si="11"/>
        <v>-22.226960865504157</v>
      </c>
      <c r="X136" s="9">
        <f t="shared" si="12"/>
        <v>-22.59909157893502</v>
      </c>
      <c r="Y136" s="9">
        <f t="shared" si="13"/>
        <v>-12.011159151824284</v>
      </c>
      <c r="Z136" s="9">
        <f>I136-Test!$AI$20</f>
        <v>-39.453852472089281</v>
      </c>
      <c r="AA136" s="9">
        <f t="shared" si="14"/>
        <v>-21.517485201376342</v>
      </c>
      <c r="AF136" s="11"/>
      <c r="AG136" s="11"/>
      <c r="AH136" s="11"/>
    </row>
    <row r="137" spans="1:34">
      <c r="A137" s="6">
        <v>4.2974302580086601</v>
      </c>
      <c r="B137" s="6">
        <v>2.1339047287100867</v>
      </c>
      <c r="C137" s="6">
        <v>-3.1720999202880109</v>
      </c>
      <c r="D137" s="6">
        <v>-2.4908428874371595</v>
      </c>
      <c r="E137" s="6">
        <v>5.0006056198215445</v>
      </c>
      <c r="F137" s="6">
        <v>5.173347580993906</v>
      </c>
      <c r="G137" s="6">
        <v>4.3210101525520335</v>
      </c>
      <c r="H137" s="6">
        <v>1.6540456951966829</v>
      </c>
      <c r="I137" s="9">
        <f>SUMPRODUCT(J137:O137,Results!B$12:G$12)+Results!$E$5*H137</f>
        <v>59.621403304028277</v>
      </c>
      <c r="J137" s="9">
        <f>SUMPRODUCT($A137:$F137,Results!$B$15:$G$15)</f>
        <v>25.560754464276425</v>
      </c>
      <c r="K137" s="9">
        <f>SUMPRODUCT($A137:$F137,Results!$B$16:$G$16)</f>
        <v>-7.5180369861277097</v>
      </c>
      <c r="L137" s="9">
        <f>SUMPRODUCT($A137:$F137,Results!$B$17:$G$17)</f>
        <v>14.836598009484653</v>
      </c>
      <c r="M137" s="9">
        <f>SUMPRODUCT($A137:$F137,Results!$B$18:$G$18)</f>
        <v>3.7247332062112424</v>
      </c>
      <c r="N137" s="9">
        <f>SUMPRODUCT($A137:$F137,Results!$B$19:$G$19)</f>
        <v>4.2550617010630809</v>
      </c>
      <c r="O137" s="9">
        <f>SUMPRODUCT($A137:$F137,Results!$B$20:$G$20)</f>
        <v>8.68559592184004</v>
      </c>
      <c r="P137" s="9" cm="1">
        <f t="array" ref="P137">SUMPRODUCT(J137:O137,TRANSPOSE(Test!BQ$20:BQ$25))+Test!$AI$20-Test!$BQ$27</f>
        <v>48.988078487485701</v>
      </c>
      <c r="Q137" s="9" cm="1">
        <f t="array" ref="Q137">SUMPRODUCT(J137:O137,TRANSPOSE(Test!EX$20:EX$25))+Test!$AI$20-Test!$EX$27</f>
        <v>50.878172827316178</v>
      </c>
      <c r="R137" s="9">
        <f>I137-Results!$E$5*H137</f>
        <v>49.697129132848175</v>
      </c>
      <c r="S137" s="9" cm="1">
        <f t="array" ref="S137">SUMPRODUCT(J137:O137,TRANSPOSE(Test!AW$28:AW$33))+Test!$AI$20-Test!$AH$26</f>
        <v>22.858021431920108</v>
      </c>
      <c r="T137" s="9">
        <f>SUMPRODUCT(J137:O137,Results!K$9:P$9)</f>
        <v>53.173015059836345</v>
      </c>
      <c r="U137" s="9">
        <f>SUMPRODUCT(J137:O137,Results!K$9:P$9)+Test!$AI$20-Test!$AH$31</f>
        <v>51.590786338763195</v>
      </c>
      <c r="V137" s="9">
        <f t="shared" si="10"/>
        <v>10.633324816542576</v>
      </c>
      <c r="W137" s="9">
        <f t="shared" si="11"/>
        <v>8.7432304767120996</v>
      </c>
      <c r="X137" s="9">
        <f t="shared" si="12"/>
        <v>9.9242741711801017</v>
      </c>
      <c r="Y137" s="9">
        <f t="shared" si="13"/>
        <v>36.76338187210817</v>
      </c>
      <c r="Z137" s="9">
        <f>I137-Test!$AI$20</f>
        <v>26.879179876938146</v>
      </c>
      <c r="AA137" s="9">
        <f t="shared" si="14"/>
        <v>8.0306169652650823</v>
      </c>
      <c r="AF137" s="11"/>
      <c r="AG137" s="11"/>
      <c r="AH137" s="11"/>
    </row>
    <row r="138" spans="1:34">
      <c r="A138" s="6">
        <v>7.4426329983883779E-2</v>
      </c>
      <c r="B138" s="6">
        <v>-0.93648607055497635</v>
      </c>
      <c r="C138" s="6">
        <v>2.6291810443087393</v>
      </c>
      <c r="D138" s="6">
        <v>1.8077128774737308</v>
      </c>
      <c r="E138" s="6">
        <v>6.5397194327099042</v>
      </c>
      <c r="F138" s="6">
        <v>3.7340461044529492</v>
      </c>
      <c r="G138" s="6">
        <v>2.4240097345756766</v>
      </c>
      <c r="H138" s="6">
        <v>-0.242954722779674</v>
      </c>
      <c r="I138" s="9">
        <f>SUMPRODUCT(J138:O138,Results!B$12:G$12)+Results!$E$5*H138</f>
        <v>75.784901436169989</v>
      </c>
      <c r="J138" s="9">
        <f>SUMPRODUCT($A138:$F138,Results!$B$15:$G$15)</f>
        <v>31.436501459760894</v>
      </c>
      <c r="K138" s="9">
        <f>SUMPRODUCT($A138:$F138,Results!$B$16:$G$16)</f>
        <v>2.6726113441666941</v>
      </c>
      <c r="L138" s="9">
        <f>SUMPRODUCT($A138:$F138,Results!$B$17:$G$17)</f>
        <v>24.732584068986636</v>
      </c>
      <c r="M138" s="9">
        <f>SUMPRODUCT($A138:$F138,Results!$B$18:$G$18)</f>
        <v>-10.256325956625227</v>
      </c>
      <c r="N138" s="9">
        <f>SUMPRODUCT($A138:$F138,Results!$B$19:$G$19)</f>
        <v>-25.049109668220762</v>
      </c>
      <c r="O138" s="9">
        <f>SUMPRODUCT($A138:$F138,Results!$B$20:$G$20)</f>
        <v>-3.5064678523906605</v>
      </c>
      <c r="P138" s="9" cm="1">
        <f t="array" ref="P138">SUMPRODUCT(J138:O138,TRANSPOSE(Test!BQ$20:BQ$25))+Test!$AI$20-Test!$BQ$27</f>
        <v>72.864488874760269</v>
      </c>
      <c r="Q138" s="9" cm="1">
        <f t="array" ref="Q138">SUMPRODUCT(J138:O138,TRANSPOSE(Test!EX$20:EX$25))+Test!$AI$20-Test!$EX$27</f>
        <v>79.223183327251292</v>
      </c>
      <c r="R138" s="9">
        <f>I138-Results!$E$5*H138</f>
        <v>77.242629772848034</v>
      </c>
      <c r="S138" s="9" cm="1">
        <f t="array" ref="S138">SUMPRODUCT(J138:O138,TRANSPOSE(Test!AW$28:AW$33))+Test!$AI$20-Test!$AH$26</f>
        <v>61.296694571596859</v>
      </c>
      <c r="T138" s="9">
        <f>SUMPRODUCT(J138:O138,Results!K$9:P$9)</f>
        <v>80.668910471420517</v>
      </c>
      <c r="U138" s="9">
        <f>SUMPRODUCT(J138:O138,Results!K$9:P$9)+Test!$AI$20-Test!$AH$31</f>
        <v>79.086681750347367</v>
      </c>
      <c r="V138" s="9">
        <f t="shared" si="10"/>
        <v>2.9204125614097194</v>
      </c>
      <c r="W138" s="9">
        <f t="shared" si="11"/>
        <v>-3.4382818910813029</v>
      </c>
      <c r="X138" s="9">
        <f t="shared" si="12"/>
        <v>-1.4577283366780449</v>
      </c>
      <c r="Y138" s="9">
        <f t="shared" si="13"/>
        <v>14.488206864573129</v>
      </c>
      <c r="Z138" s="9">
        <f>I138-Test!$AI$20</f>
        <v>43.042678009079857</v>
      </c>
      <c r="AA138" s="9">
        <f t="shared" si="14"/>
        <v>-3.3017803141773783</v>
      </c>
      <c r="AF138" s="11"/>
      <c r="AG138" s="11"/>
      <c r="AH138" s="11"/>
    </row>
    <row r="139" spans="1:34">
      <c r="A139" s="6">
        <v>1.5038132492184244</v>
      </c>
      <c r="B139" s="6">
        <v>-1.4297964493785047</v>
      </c>
      <c r="C139" s="6">
        <v>-0.62131571179236433</v>
      </c>
      <c r="D139" s="6">
        <v>9.9253489817854507E-2</v>
      </c>
      <c r="E139" s="6">
        <v>1.365401168611025</v>
      </c>
      <c r="F139" s="6">
        <v>-1.5936852718709993</v>
      </c>
      <c r="G139" s="6">
        <v>3.4022641974643819</v>
      </c>
      <c r="H139" s="6">
        <v>0.73529974010903132</v>
      </c>
      <c r="I139" s="9">
        <f>SUMPRODUCT(J139:O139,Results!B$12:G$12)+Results!$E$5*H139</f>
        <v>31.484469743032456</v>
      </c>
      <c r="J139" s="9">
        <f>SUMPRODUCT($A139:$F139,Results!$B$15:$G$15)</f>
        <v>12.287253840526319</v>
      </c>
      <c r="K139" s="9">
        <f>SUMPRODUCT($A139:$F139,Results!$B$16:$G$16)</f>
        <v>-1.6831127972007738</v>
      </c>
      <c r="L139" s="9">
        <f>SUMPRODUCT($A139:$F139,Results!$B$17:$G$17)</f>
        <v>-2.420320072533972</v>
      </c>
      <c r="M139" s="9">
        <f>SUMPRODUCT($A139:$F139,Results!$B$18:$G$18)</f>
        <v>-3.3528662520976305</v>
      </c>
      <c r="N139" s="9">
        <f>SUMPRODUCT($A139:$F139,Results!$B$19:$G$19)</f>
        <v>-1.2987654306381045</v>
      </c>
      <c r="O139" s="9">
        <f>SUMPRODUCT($A139:$F139,Results!$B$20:$G$20)</f>
        <v>5.4322019377407269</v>
      </c>
      <c r="P139" s="9" cm="1">
        <f t="array" ref="P139">SUMPRODUCT(J139:O139,TRANSPOSE(Test!BQ$20:BQ$25))+Test!$AI$20-Test!$BQ$27</f>
        <v>16.036658074420707</v>
      </c>
      <c r="Q139" s="9" cm="1">
        <f t="array" ref="Q139">SUMPRODUCT(J139:O139,TRANSPOSE(Test!EX$20:EX$25))+Test!$AI$20-Test!$EX$27</f>
        <v>26.355638791583978</v>
      </c>
      <c r="R139" s="9">
        <f>I139-Results!$E$5*H139</f>
        <v>27.072671302378268</v>
      </c>
      <c r="S139" s="9" cm="1">
        <f t="array" ref="S139">SUMPRODUCT(J139:O139,TRANSPOSE(Test!AW$28:AW$33))+Test!$AI$20-Test!$AH$26</f>
        <v>8.2318582271706049</v>
      </c>
      <c r="T139" s="9">
        <f>SUMPRODUCT(J139:O139,Results!K$9:P$9)</f>
        <v>27.224459831922694</v>
      </c>
      <c r="U139" s="9">
        <f>SUMPRODUCT(J139:O139,Results!K$9:P$9)+Test!$AI$20-Test!$AH$31</f>
        <v>25.642231110849536</v>
      </c>
      <c r="V139" s="9">
        <f t="shared" si="10"/>
        <v>15.447811668611749</v>
      </c>
      <c r="W139" s="9">
        <f t="shared" si="11"/>
        <v>5.128830951448478</v>
      </c>
      <c r="X139" s="9">
        <f t="shared" si="12"/>
        <v>4.4117984406541879</v>
      </c>
      <c r="Y139" s="9">
        <f t="shared" si="13"/>
        <v>23.252611515861851</v>
      </c>
      <c r="Z139" s="9">
        <f>I139-Test!$AI$20</f>
        <v>-1.2577536840576755</v>
      </c>
      <c r="AA139" s="9">
        <f t="shared" si="14"/>
        <v>5.8422386321829194</v>
      </c>
      <c r="AF139" s="11"/>
      <c r="AG139" s="11"/>
      <c r="AH139" s="11"/>
    </row>
    <row r="140" spans="1:34">
      <c r="A140" s="6">
        <v>3.3780894082007435</v>
      </c>
      <c r="B140" s="6">
        <v>5.4335829839791367</v>
      </c>
      <c r="C140" s="6">
        <v>0.20938015056732659</v>
      </c>
      <c r="D140" s="6">
        <v>-0.19215364032184995</v>
      </c>
      <c r="E140" s="6">
        <v>1.8945103269645966</v>
      </c>
      <c r="F140" s="6">
        <v>3.558124612701846</v>
      </c>
      <c r="G140" s="6">
        <v>1.9621439601211885</v>
      </c>
      <c r="H140" s="6">
        <v>-0.70482049723416207</v>
      </c>
      <c r="I140" s="9">
        <f>SUMPRODUCT(J140:O140,Results!B$12:G$12)+Results!$E$5*H140</f>
        <v>8.7220625285761972</v>
      </c>
      <c r="J140" s="9">
        <f>SUMPRODUCT($A140:$F140,Results!$B$15:$G$15)</f>
        <v>7.464751717236112</v>
      </c>
      <c r="K140" s="9">
        <f>SUMPRODUCT($A140:$F140,Results!$B$16:$G$16)</f>
        <v>-14.9947104060515</v>
      </c>
      <c r="L140" s="9">
        <f>SUMPRODUCT($A140:$F140,Results!$B$17:$G$17)</f>
        <v>9.7022696043016659</v>
      </c>
      <c r="M140" s="9">
        <f>SUMPRODUCT($A140:$F140,Results!$B$18:$G$18)</f>
        <v>4.5167022926293452</v>
      </c>
      <c r="N140" s="9">
        <f>SUMPRODUCT($A140:$F140,Results!$B$19:$G$19)</f>
        <v>-0.93148369051011537</v>
      </c>
      <c r="O140" s="9">
        <f>SUMPRODUCT($A140:$F140,Results!$B$20:$G$20)</f>
        <v>14.355239900718068</v>
      </c>
      <c r="P140" s="9" cm="1">
        <f t="array" ref="P140">SUMPRODUCT(J140:O140,TRANSPOSE(Test!BQ$20:BQ$25))+Test!$AI$20-Test!$BQ$27</f>
        <v>17.014491820527432</v>
      </c>
      <c r="Q140" s="9" cm="1">
        <f t="array" ref="Q140">SUMPRODUCT(J140:O140,TRANSPOSE(Test!EX$20:EX$25))+Test!$AI$20-Test!$EX$27</f>
        <v>12.316673859712836</v>
      </c>
      <c r="R140" s="9">
        <f>I140-Results!$E$5*H140</f>
        <v>12.95098551198117</v>
      </c>
      <c r="S140" s="9" cm="1">
        <f t="array" ref="S140">SUMPRODUCT(J140:O140,TRANSPOSE(Test!AW$28:AW$33))+Test!$AI$20-Test!$AH$26</f>
        <v>11.61630754913633</v>
      </c>
      <c r="T140" s="9">
        <f>SUMPRODUCT(J140:O140,Results!K$9:P$9)</f>
        <v>14.761161935124925</v>
      </c>
      <c r="U140" s="9">
        <f>SUMPRODUCT(J140:O140,Results!K$9:P$9)+Test!$AI$20-Test!$AH$31</f>
        <v>13.178933214051767</v>
      </c>
      <c r="V140" s="9">
        <f t="shared" si="10"/>
        <v>-8.292429291951235</v>
      </c>
      <c r="W140" s="9">
        <f t="shared" si="11"/>
        <v>-3.5946113311366386</v>
      </c>
      <c r="X140" s="9">
        <f t="shared" si="12"/>
        <v>-4.2289229834049724</v>
      </c>
      <c r="Y140" s="9">
        <f t="shared" si="13"/>
        <v>-2.8942450205601329</v>
      </c>
      <c r="Z140" s="9">
        <f>I140-Test!$AI$20</f>
        <v>-24.020160898513936</v>
      </c>
      <c r="AA140" s="9">
        <f t="shared" si="14"/>
        <v>-4.45687068547557</v>
      </c>
      <c r="AF140" s="11"/>
      <c r="AG140" s="11"/>
      <c r="AH140" s="11"/>
    </row>
    <row r="141" spans="1:34">
      <c r="A141" s="6">
        <v>9.7993635877869956</v>
      </c>
      <c r="B141" s="6">
        <v>12.489013674501624</v>
      </c>
      <c r="C141" s="6">
        <v>4.3972258168639318</v>
      </c>
      <c r="D141" s="6">
        <v>7.9553541212886403</v>
      </c>
      <c r="E141" s="6">
        <v>0.97823320551159987</v>
      </c>
      <c r="F141" s="6">
        <v>-1.3011451287664106</v>
      </c>
      <c r="G141" s="6">
        <v>13.639968917190997</v>
      </c>
      <c r="H141" s="6">
        <v>10.973004459835646</v>
      </c>
      <c r="I141" s="9">
        <f>SUMPRODUCT(J141:O141,Results!B$12:G$12)+Results!$E$5*H141</f>
        <v>102.80435303119523</v>
      </c>
      <c r="J141" s="9">
        <f>SUMPRODUCT($A141:$F141,Results!$B$15:$G$15)</f>
        <v>12.36451264822022</v>
      </c>
      <c r="K141" s="9">
        <f>SUMPRODUCT($A141:$F141,Results!$B$16:$G$16)</f>
        <v>-50.726383477396027</v>
      </c>
      <c r="L141" s="9">
        <f>SUMPRODUCT($A141:$F141,Results!$B$17:$G$17)</f>
        <v>0.76544928405044654</v>
      </c>
      <c r="M141" s="9">
        <f>SUMPRODUCT($A141:$F141,Results!$B$18:$G$18)</f>
        <v>6.0609857814866999</v>
      </c>
      <c r="N141" s="9">
        <f>SUMPRODUCT($A141:$F141,Results!$B$19:$G$19)</f>
        <v>-15.126351404792175</v>
      </c>
      <c r="O141" s="9">
        <f>SUMPRODUCT($A141:$F141,Results!$B$20:$G$20)</f>
        <v>64.579829460852181</v>
      </c>
      <c r="P141" s="9" cm="1">
        <f t="array" ref="P141">SUMPRODUCT(J141:O141,TRANSPOSE(Test!BQ$20:BQ$25))+Test!$AI$20-Test!$BQ$27</f>
        <v>31.921752043584696</v>
      </c>
      <c r="Q141" s="9" cm="1">
        <f t="array" ref="Q141">SUMPRODUCT(J141:O141,TRANSPOSE(Test!EX$20:EX$25))+Test!$AI$20-Test!$EX$27</f>
        <v>32.490234255468266</v>
      </c>
      <c r="R141" s="9">
        <f>I141-Results!$E$5*H141</f>
        <v>36.966326272181362</v>
      </c>
      <c r="S141" s="9" cm="1">
        <f t="array" ref="S141">SUMPRODUCT(J141:O141,TRANSPOSE(Test!AW$28:AW$33))+Test!$AI$20-Test!$AH$26</f>
        <v>38.066527888705096</v>
      </c>
      <c r="T141" s="9">
        <f>SUMPRODUCT(J141:O141,Results!K$9:P$9)</f>
        <v>37.316206622588993</v>
      </c>
      <c r="U141" s="9">
        <f>SUMPRODUCT(J141:O141,Results!K$9:P$9)+Test!$AI$20-Test!$AH$31</f>
        <v>35.733977901515829</v>
      </c>
      <c r="V141" s="9">
        <f t="shared" si="10"/>
        <v>70.882600987610545</v>
      </c>
      <c r="W141" s="9">
        <f t="shared" si="11"/>
        <v>70.314118775726968</v>
      </c>
      <c r="X141" s="9">
        <f t="shared" si="12"/>
        <v>65.838026759013871</v>
      </c>
      <c r="Y141" s="9">
        <f t="shared" si="13"/>
        <v>64.737825142490138</v>
      </c>
      <c r="Z141" s="9">
        <f>I141-Test!$AI$20</f>
        <v>70.06212960410511</v>
      </c>
      <c r="AA141" s="9">
        <f t="shared" si="14"/>
        <v>67.070375129679405</v>
      </c>
      <c r="AF141" s="11"/>
      <c r="AG141" s="11"/>
      <c r="AH141" s="11"/>
    </row>
    <row r="142" spans="1:34">
      <c r="A142" s="6">
        <v>9.3098591779993338</v>
      </c>
      <c r="B142" s="6">
        <v>6.8968788142146851</v>
      </c>
      <c r="C142" s="6">
        <v>1.5971302053073977</v>
      </c>
      <c r="D142" s="6">
        <v>-0.91881474588599255</v>
      </c>
      <c r="E142" s="6">
        <v>0.84019129378102464</v>
      </c>
      <c r="F142" s="6">
        <v>7.1149939698955578</v>
      </c>
      <c r="G142" s="6">
        <v>1.1998028820761248</v>
      </c>
      <c r="H142" s="6">
        <v>-1.4671615752792257</v>
      </c>
      <c r="I142" s="9">
        <f>SUMPRODUCT(J142:O142,Results!B$12:G$12)+Results!$E$5*H142</f>
        <v>-5.8599694326178611</v>
      </c>
      <c r="J142" s="9">
        <f>SUMPRODUCT($A142:$F142,Results!$B$15:$G$15)</f>
        <v>24.036719993960673</v>
      </c>
      <c r="K142" s="9">
        <f>SUMPRODUCT($A142:$F142,Results!$B$16:$G$16)</f>
        <v>-36.151525344489933</v>
      </c>
      <c r="L142" s="9">
        <f>SUMPRODUCT($A142:$F142,Results!$B$17:$G$17)</f>
        <v>4.6682058446497976E-2</v>
      </c>
      <c r="M142" s="9">
        <f>SUMPRODUCT($A142:$F142,Results!$B$18:$G$18)</f>
        <v>4.2920432067246761</v>
      </c>
      <c r="N142" s="9">
        <f>SUMPRODUCT($A142:$F142,Results!$B$19:$G$19)</f>
        <v>1.936705199925213</v>
      </c>
      <c r="O142" s="9">
        <f>SUMPRODUCT($A142:$F142,Results!$B$20:$G$20)</f>
        <v>26.204534883839216</v>
      </c>
      <c r="P142" s="9" cm="1">
        <f t="array" ref="P142">SUMPRODUCT(J142:O142,TRANSPOSE(Test!BQ$20:BQ$25))+Test!$AI$20-Test!$BQ$27</f>
        <v>18.299456730975898</v>
      </c>
      <c r="Q142" s="9" cm="1">
        <f t="array" ref="Q142">SUMPRODUCT(J142:O142,TRANSPOSE(Test!EX$20:EX$25))+Test!$AI$20-Test!$EX$27</f>
        <v>2.7495308161653966</v>
      </c>
      <c r="R142" s="9">
        <f>I142-Results!$E$5*H142</f>
        <v>2.943000019057493</v>
      </c>
      <c r="S142" s="9" cm="1">
        <f t="array" ref="S142">SUMPRODUCT(J142:O142,TRANSPOSE(Test!AW$28:AW$33))+Test!$AI$20-Test!$AH$26</f>
        <v>18.90241864439519</v>
      </c>
      <c r="T142" s="9">
        <f>SUMPRODUCT(J142:O142,Results!K$9:P$9)</f>
        <v>5.3888991117187075</v>
      </c>
      <c r="U142" s="9">
        <f>SUMPRODUCT(J142:O142,Results!K$9:P$9)+Test!$AI$20-Test!$AH$31</f>
        <v>3.8066703906455501</v>
      </c>
      <c r="V142" s="9">
        <f t="shared" si="10"/>
        <v>-24.159426163593757</v>
      </c>
      <c r="W142" s="9">
        <f t="shared" si="11"/>
        <v>-8.6095002487832577</v>
      </c>
      <c r="X142" s="9">
        <f t="shared" si="12"/>
        <v>-8.8029694516753541</v>
      </c>
      <c r="Y142" s="9">
        <f t="shared" si="13"/>
        <v>-24.76238807701305</v>
      </c>
      <c r="Z142" s="9">
        <f>I142-Test!$AI$20</f>
        <v>-38.602192859707991</v>
      </c>
      <c r="AA142" s="9">
        <f t="shared" si="14"/>
        <v>-9.6666398232634112</v>
      </c>
      <c r="AF142" s="11"/>
      <c r="AG142" s="11"/>
      <c r="AH142" s="11"/>
    </row>
    <row r="143" spans="1:34">
      <c r="A143" s="6">
        <v>6.6084816997540639</v>
      </c>
      <c r="B143" s="6">
        <v>9.4923794131150938</v>
      </c>
      <c r="C143" s="6">
        <v>2.555124390671478</v>
      </c>
      <c r="D143" s="6">
        <v>2.1893428823971206</v>
      </c>
      <c r="E143" s="6">
        <v>-0.88863320246287303</v>
      </c>
      <c r="F143" s="6">
        <v>1.5030760612714991</v>
      </c>
      <c r="G143" s="6">
        <v>3.0391148319475594</v>
      </c>
      <c r="H143" s="6">
        <v>0.37215037459220879</v>
      </c>
      <c r="I143" s="9">
        <f>SUMPRODUCT(J143:O143,Results!B$12:G$12)+Results!$E$5*H143</f>
        <v>-7.0317364244515401</v>
      </c>
      <c r="J143" s="9">
        <f>SUMPRODUCT($A143:$F143,Results!$B$15:$G$15)</f>
        <v>1.3262315180441995</v>
      </c>
      <c r="K143" s="9">
        <f>SUMPRODUCT($A143:$F143,Results!$B$16:$G$16)</f>
        <v>-34.8540233885915</v>
      </c>
      <c r="L143" s="9">
        <f>SUMPRODUCT($A143:$F143,Results!$B$17:$G$17)</f>
        <v>-2.2646047856642881</v>
      </c>
      <c r="M143" s="9">
        <f>SUMPRODUCT($A143:$F143,Results!$B$18:$G$18)</f>
        <v>6.5850726399154906</v>
      </c>
      <c r="N143" s="9">
        <f>SUMPRODUCT($A143:$F143,Results!$B$19:$G$19)</f>
        <v>-1.4470902147454665</v>
      </c>
      <c r="O143" s="9">
        <f>SUMPRODUCT($A143:$F143,Results!$B$20:$G$20)</f>
        <v>35.482312721442803</v>
      </c>
      <c r="P143" s="9" cm="1">
        <f t="array" ref="P143">SUMPRODUCT(J143:O143,TRANSPOSE(Test!BQ$20:BQ$25))+Test!$AI$20-Test!$BQ$27</f>
        <v>-3.6167766197931215</v>
      </c>
      <c r="Q143" s="9" cm="1">
        <f t="array" ref="Q143">SUMPRODUCT(J143:O143,TRANSPOSE(Test!EX$20:EX$25))+Test!$AI$20-Test!$EX$27</f>
        <v>-12.264737709776689</v>
      </c>
      <c r="R143" s="9">
        <f>I143-Results!$E$5*H143</f>
        <v>-9.2646386720047929</v>
      </c>
      <c r="S143" s="9" cm="1">
        <f t="array" ref="S143">SUMPRODUCT(J143:O143,TRANSPOSE(Test!AW$28:AW$33))+Test!$AI$20-Test!$AH$26</f>
        <v>5.5948300071832975</v>
      </c>
      <c r="T143" s="9">
        <f>SUMPRODUCT(J143:O143,Results!K$9:P$9)</f>
        <v>-8.9777729114413347</v>
      </c>
      <c r="U143" s="9">
        <f>SUMPRODUCT(J143:O143,Results!K$9:P$9)+Test!$AI$20-Test!$AH$31</f>
        <v>-10.560001632514492</v>
      </c>
      <c r="V143" s="9">
        <f t="shared" si="10"/>
        <v>-3.4149598046584186</v>
      </c>
      <c r="W143" s="9">
        <f t="shared" si="11"/>
        <v>5.2330012853251491</v>
      </c>
      <c r="X143" s="9">
        <f t="shared" si="12"/>
        <v>2.2329022475532527</v>
      </c>
      <c r="Y143" s="9">
        <f t="shared" si="13"/>
        <v>-12.626566431634838</v>
      </c>
      <c r="Z143" s="9">
        <f>I143-Test!$AI$20</f>
        <v>-39.773959851541669</v>
      </c>
      <c r="AA143" s="9">
        <f t="shared" si="14"/>
        <v>3.528265208062952</v>
      </c>
      <c r="AF143" s="11"/>
      <c r="AG143" s="11"/>
      <c r="AH143" s="11"/>
    </row>
    <row r="144" spans="1:34">
      <c r="A144" s="6">
        <v>3.0340745950413028</v>
      </c>
      <c r="B144" s="6">
        <v>7.0939824769766258</v>
      </c>
      <c r="C144" s="6">
        <v>5.4573762427755446</v>
      </c>
      <c r="D144" s="6">
        <v>-0.71218569463777648</v>
      </c>
      <c r="E144" s="6">
        <v>2.724057061253335</v>
      </c>
      <c r="F144" s="6">
        <v>-0.80584066395290299</v>
      </c>
      <c r="G144" s="6">
        <v>-2.2884550245042647</v>
      </c>
      <c r="H144" s="6">
        <v>-4.9554194818596153</v>
      </c>
      <c r="I144" s="9">
        <f>SUMPRODUCT(J144:O144,Results!B$12:G$12)+Results!$E$5*H144</f>
        <v>-1.8840719100028309</v>
      </c>
      <c r="J144" s="9">
        <f>SUMPRODUCT($A144:$F144,Results!$B$15:$G$15)</f>
        <v>14.337641223589165</v>
      </c>
      <c r="K144" s="9">
        <f>SUMPRODUCT($A144:$F144,Results!$B$16:$G$16)</f>
        <v>-21.466781473146082</v>
      </c>
      <c r="L144" s="9">
        <f>SUMPRODUCT($A144:$F144,Results!$B$17:$G$17)</f>
        <v>6.9947734437893248</v>
      </c>
      <c r="M144" s="9">
        <f>SUMPRODUCT($A144:$F144,Results!$B$18:$G$18)</f>
        <v>-10.96453390258525</v>
      </c>
      <c r="N144" s="9">
        <f>SUMPRODUCT($A144:$F144,Results!$B$19:$G$19)</f>
        <v>-19.041452783754718</v>
      </c>
      <c r="O144" s="9">
        <f>SUMPRODUCT($A144:$F144,Results!$B$20:$G$20)</f>
        <v>16.319489610807171</v>
      </c>
      <c r="P144" s="9" cm="1">
        <f t="array" ref="P144">SUMPRODUCT(J144:O144,TRANSPOSE(Test!BQ$20:BQ$25))+Test!$AI$20-Test!$BQ$27</f>
        <v>25.125869844867509</v>
      </c>
      <c r="Q144" s="9" cm="1">
        <f t="array" ref="Q144">SUMPRODUCT(J144:O144,TRANSPOSE(Test!EX$20:EX$25))+Test!$AI$20-Test!$EX$27</f>
        <v>24.517558655002091</v>
      </c>
      <c r="R144" s="9">
        <f>I144-Results!$E$5*H144</f>
        <v>27.848444981154863</v>
      </c>
      <c r="S144" s="9" cm="1">
        <f t="array" ref="S144">SUMPRODUCT(J144:O144,TRANSPOSE(Test!AW$28:AW$33))+Test!$AI$20-Test!$AH$26</f>
        <v>39.387990659810427</v>
      </c>
      <c r="T144" s="9">
        <f>SUMPRODUCT(J144:O144,Results!K$9:P$9)</f>
        <v>28.818853113731514</v>
      </c>
      <c r="U144" s="9">
        <f>SUMPRODUCT(J144:O144,Results!K$9:P$9)+Test!$AI$20-Test!$AH$31</f>
        <v>27.236624392658356</v>
      </c>
      <c r="V144" s="9">
        <f t="shared" si="10"/>
        <v>-27.00994175487034</v>
      </c>
      <c r="W144" s="9">
        <f t="shared" si="11"/>
        <v>-26.401630565004922</v>
      </c>
      <c r="X144" s="9">
        <f t="shared" si="12"/>
        <v>-29.732516891157694</v>
      </c>
      <c r="Y144" s="9">
        <f t="shared" si="13"/>
        <v>-41.272062569813258</v>
      </c>
      <c r="Z144" s="9">
        <f>I144-Test!$AI$20</f>
        <v>-34.626295337092962</v>
      </c>
      <c r="AA144" s="9">
        <f t="shared" si="14"/>
        <v>-29.120696302661187</v>
      </c>
      <c r="AF144" s="11"/>
      <c r="AG144" s="11"/>
      <c r="AH144" s="11"/>
    </row>
    <row r="145" spans="1:34">
      <c r="A145" s="6">
        <v>0.93516229927498662</v>
      </c>
      <c r="B145" s="6">
        <v>-1.5034170055897638</v>
      </c>
      <c r="C145" s="6">
        <v>3.7071566168674899</v>
      </c>
      <c r="D145" s="6">
        <v>4.1009089174642828</v>
      </c>
      <c r="E145" s="6">
        <v>0.81748239362783959</v>
      </c>
      <c r="F145" s="6">
        <v>0.78752872177455802</v>
      </c>
      <c r="G145" s="6">
        <v>8.3448102742038248</v>
      </c>
      <c r="H145" s="6">
        <v>5.6778458168484747</v>
      </c>
      <c r="I145" s="9">
        <f>SUMPRODUCT(J145:O145,Results!B$12:G$12)+Results!$E$5*H145</f>
        <v>57.735749784544652</v>
      </c>
      <c r="J145" s="9">
        <f>SUMPRODUCT($A145:$F145,Results!$B$15:$G$15)</f>
        <v>14.237744790106301</v>
      </c>
      <c r="K145" s="9">
        <f>SUMPRODUCT($A145:$F145,Results!$B$16:$G$16)</f>
        <v>-5.2587280217928116</v>
      </c>
      <c r="L145" s="9">
        <f>SUMPRODUCT($A145:$F145,Results!$B$17:$G$17)</f>
        <v>2.4454689981978515</v>
      </c>
      <c r="M145" s="9">
        <f>SUMPRODUCT($A145:$F145,Results!$B$18:$G$18)</f>
        <v>-6.5873071249666166</v>
      </c>
      <c r="N145" s="9">
        <f>SUMPRODUCT($A145:$F145,Results!$B$19:$G$19)</f>
        <v>-17.431672936094955</v>
      </c>
      <c r="O145" s="9">
        <f>SUMPRODUCT($A145:$F145,Results!$B$20:$G$20)</f>
        <v>4.0511454122412491</v>
      </c>
      <c r="P145" s="9" cm="1">
        <f t="array" ref="P145">SUMPRODUCT(J145:O145,TRANSPOSE(Test!BQ$20:BQ$25))+Test!$AI$20-Test!$BQ$27</f>
        <v>21.309509659227977</v>
      </c>
      <c r="Q145" s="9" cm="1">
        <f t="array" ref="Q145">SUMPRODUCT(J145:O145,TRANSPOSE(Test!EX$20:EX$25))+Test!$AI$20-Test!$EX$27</f>
        <v>24.179027358608451</v>
      </c>
      <c r="R145" s="9">
        <f>I145-Results!$E$5*H145</f>
        <v>23.668674883453804</v>
      </c>
      <c r="S145" s="9" cm="1">
        <f t="array" ref="S145">SUMPRODUCT(J145:O145,TRANSPOSE(Test!AW$28:AW$33))+Test!$AI$20-Test!$AH$26</f>
        <v>27.100215932487373</v>
      </c>
      <c r="T145" s="9">
        <f>SUMPRODUCT(J145:O145,Results!K$9:P$9)</f>
        <v>24.08446310975474</v>
      </c>
      <c r="U145" s="9">
        <f>SUMPRODUCT(J145:O145,Results!K$9:P$9)+Test!$AI$20-Test!$AH$31</f>
        <v>22.502234388681586</v>
      </c>
      <c r="V145" s="9">
        <f t="shared" si="10"/>
        <v>36.426240125316674</v>
      </c>
      <c r="W145" s="9">
        <f t="shared" si="11"/>
        <v>33.556722425936201</v>
      </c>
      <c r="X145" s="9">
        <f t="shared" si="12"/>
        <v>34.067074901090848</v>
      </c>
      <c r="Y145" s="9">
        <f t="shared" si="13"/>
        <v>30.635533852057279</v>
      </c>
      <c r="Z145" s="9">
        <f>I145-Test!$AI$20</f>
        <v>24.99352635745452</v>
      </c>
      <c r="AA145" s="9">
        <f t="shared" si="14"/>
        <v>35.233515395863066</v>
      </c>
      <c r="AF145" s="11"/>
      <c r="AG145" s="11"/>
      <c r="AH145" s="11"/>
    </row>
    <row r="146" spans="1:34">
      <c r="A146" s="6">
        <v>7.2540623896991496</v>
      </c>
      <c r="B146" s="6">
        <v>9.9126761213682121E-2</v>
      </c>
      <c r="C146" s="6">
        <v>1.252386360593635</v>
      </c>
      <c r="D146" s="6">
        <v>1.6976682348182177</v>
      </c>
      <c r="E146" s="6">
        <v>0.25159417611184376</v>
      </c>
      <c r="F146" s="6">
        <v>-0.53658371369591329</v>
      </c>
      <c r="G146" s="6">
        <v>3.2542445283541928</v>
      </c>
      <c r="H146" s="6">
        <v>0.58728007099884216</v>
      </c>
      <c r="I146" s="9">
        <f>SUMPRODUCT(J146:O146,Results!B$12:G$12)+Results!$E$5*H146</f>
        <v>30.830963245923446</v>
      </c>
      <c r="J146" s="9">
        <f>SUMPRODUCT($A146:$F146,Results!$B$15:$G$15)</f>
        <v>27.095513969385792</v>
      </c>
      <c r="K146" s="9">
        <f>SUMPRODUCT($A146:$F146,Results!$B$16:$G$16)</f>
        <v>-23.924828178734714</v>
      </c>
      <c r="L146" s="9">
        <f>SUMPRODUCT($A146:$F146,Results!$B$17:$G$17)</f>
        <v>-13.457616107572756</v>
      </c>
      <c r="M146" s="9">
        <f>SUMPRODUCT($A146:$F146,Results!$B$18:$G$18)</f>
        <v>-4.0345754257377822</v>
      </c>
      <c r="N146" s="9">
        <f>SUMPRODUCT($A146:$F146,Results!$B$19:$G$19)</f>
        <v>-2.551739121079613</v>
      </c>
      <c r="O146" s="9">
        <f>SUMPRODUCT($A146:$F146,Results!$B$20:$G$20)</f>
        <v>24.630901660581195</v>
      </c>
      <c r="P146" s="9" cm="1">
        <f t="array" ref="P146">SUMPRODUCT(J146:O146,TRANSPOSE(Test!BQ$20:BQ$25))+Test!$AI$20-Test!$BQ$27</f>
        <v>20.924892866733686</v>
      </c>
      <c r="Q146" s="9" cm="1">
        <f t="array" ref="Q146">SUMPRODUCT(J146:O146,TRANSPOSE(Test!EX$20:EX$25))+Test!$AI$20-Test!$EX$27</f>
        <v>26.210875836863451</v>
      </c>
      <c r="R146" s="9">
        <f>I146-Results!$E$5*H146</f>
        <v>27.307282819930393</v>
      </c>
      <c r="S146" s="9" cm="1">
        <f t="array" ref="S146">SUMPRODUCT(J146:O146,TRANSPOSE(Test!AW$28:AW$33))+Test!$AI$20-Test!$AH$26</f>
        <v>19.606890186900706</v>
      </c>
      <c r="T146" s="9">
        <f>SUMPRODUCT(J146:O146,Results!K$9:P$9)</f>
        <v>27.406797467254648</v>
      </c>
      <c r="U146" s="9">
        <f>SUMPRODUCT(J146:O146,Results!K$9:P$9)+Test!$AI$20-Test!$AH$31</f>
        <v>25.824568746181491</v>
      </c>
      <c r="V146" s="9">
        <f t="shared" si="10"/>
        <v>9.9060703791897602</v>
      </c>
      <c r="W146" s="9">
        <f t="shared" si="11"/>
        <v>4.6200874090599946</v>
      </c>
      <c r="X146" s="9">
        <f t="shared" si="12"/>
        <v>3.523680425993053</v>
      </c>
      <c r="Y146" s="9">
        <f t="shared" si="13"/>
        <v>11.224073059022739</v>
      </c>
      <c r="Z146" s="9">
        <f>I146-Test!$AI$20</f>
        <v>-1.9112601811666856</v>
      </c>
      <c r="AA146" s="9">
        <f t="shared" si="14"/>
        <v>5.0063944997419547</v>
      </c>
      <c r="AF146" s="11"/>
      <c r="AG146" s="11"/>
      <c r="AH146" s="11"/>
    </row>
    <row r="147" spans="1:34">
      <c r="A147" s="6">
        <v>-2.0281147224675489</v>
      </c>
      <c r="B147" s="6">
        <v>13.534329530393853</v>
      </c>
      <c r="C147" s="6">
        <v>1.1590444447858577</v>
      </c>
      <c r="D147" s="6">
        <v>0.92617474319067972</v>
      </c>
      <c r="E147" s="6">
        <v>-0.68067942106695689</v>
      </c>
      <c r="F147" s="6">
        <v>6.4156686941191596</v>
      </c>
      <c r="G147" s="6">
        <v>4.099624596982669</v>
      </c>
      <c r="H147" s="6">
        <v>1.4326601396273184</v>
      </c>
      <c r="I147" s="9">
        <f>SUMPRODUCT(J147:O147,Results!B$12:G$12)+Results!$E$5*H147</f>
        <v>-42.766412194643692</v>
      </c>
      <c r="J147" s="9">
        <f>SUMPRODUCT($A147:$F147,Results!$B$15:$G$15)</f>
        <v>-38.104628445530182</v>
      </c>
      <c r="K147" s="9">
        <f>SUMPRODUCT($A147:$F147,Results!$B$16:$G$16)</f>
        <v>-10.439287964771449</v>
      </c>
      <c r="L147" s="9">
        <f>SUMPRODUCT($A147:$F147,Results!$B$17:$G$17)</f>
        <v>26.438434133387076</v>
      </c>
      <c r="M147" s="9">
        <f>SUMPRODUCT($A147:$F147,Results!$B$18:$G$18)</f>
        <v>19.155072104984207</v>
      </c>
      <c r="N147" s="9">
        <f>SUMPRODUCT($A147:$F147,Results!$B$19:$G$19)</f>
        <v>1.3229256415648782</v>
      </c>
      <c r="O147" s="9">
        <f>SUMPRODUCT($A147:$F147,Results!$B$20:$G$20)</f>
        <v>8.983218025694951</v>
      </c>
      <c r="P147" s="9" cm="1">
        <f t="array" ref="P147">SUMPRODUCT(J147:O147,TRANSPOSE(Test!BQ$20:BQ$25))+Test!$AI$20-Test!$BQ$27</f>
        <v>-30.793853483511942</v>
      </c>
      <c r="Q147" s="9" cm="1">
        <f t="array" ref="Q147">SUMPRODUCT(J147:O147,TRANSPOSE(Test!EX$20:EX$25))+Test!$AI$20-Test!$EX$27</f>
        <v>-52.907507578120324</v>
      </c>
      <c r="R147" s="9">
        <f>I147-Results!$E$5*H147</f>
        <v>-51.362373032407604</v>
      </c>
      <c r="S147" s="9" cm="1">
        <f t="array" ref="S147">SUMPRODUCT(J147:O147,TRANSPOSE(Test!AW$28:AW$33))+Test!$AI$20-Test!$AH$26</f>
        <v>-22.45822053660968</v>
      </c>
      <c r="T147" s="9">
        <f>SUMPRODUCT(J147:O147,Results!K$9:P$9)</f>
        <v>-49.853846110997843</v>
      </c>
      <c r="U147" s="9">
        <f>SUMPRODUCT(J147:O147,Results!K$9:P$9)+Test!$AI$20-Test!$AH$31</f>
        <v>-51.436074832071</v>
      </c>
      <c r="V147" s="9">
        <f t="shared" si="10"/>
        <v>-11.97255871113175</v>
      </c>
      <c r="W147" s="9">
        <f t="shared" si="11"/>
        <v>10.141095383476632</v>
      </c>
      <c r="X147" s="9">
        <f t="shared" si="12"/>
        <v>8.5959608377639114</v>
      </c>
      <c r="Y147" s="9">
        <f t="shared" si="13"/>
        <v>-20.308191658034012</v>
      </c>
      <c r="Z147" s="9">
        <f>I147-Test!$AI$20</f>
        <v>-75.508635621733816</v>
      </c>
      <c r="AA147" s="9">
        <f t="shared" si="14"/>
        <v>8.669662637427308</v>
      </c>
      <c r="AF147" s="11"/>
      <c r="AG147" s="11"/>
      <c r="AH147" s="11"/>
    </row>
    <row r="148" spans="1:34">
      <c r="A148" s="6">
        <v>1.6417275871711923</v>
      </c>
      <c r="B148" s="6">
        <v>3.0898217099219867</v>
      </c>
      <c r="C148" s="6">
        <v>4.9982521167944505</v>
      </c>
      <c r="D148" s="6">
        <v>-0.93211181896389539</v>
      </c>
      <c r="E148" s="6">
        <v>8.1193047066565214</v>
      </c>
      <c r="F148" s="6">
        <v>2.3974554825582377</v>
      </c>
      <c r="G148" s="6">
        <v>14.18098309568548</v>
      </c>
      <c r="H148" s="6">
        <v>11.51401863833013</v>
      </c>
      <c r="I148" s="9">
        <f>SUMPRODUCT(J148:O148,Results!B$12:G$12)+Results!$E$5*H148</f>
        <v>158.31708656757388</v>
      </c>
      <c r="J148" s="9">
        <f>SUMPRODUCT($A148:$F148,Results!$B$15:$G$15)</f>
        <v>38.973771682957491</v>
      </c>
      <c r="K148" s="9">
        <f>SUMPRODUCT($A148:$F148,Results!$B$16:$G$16)</f>
        <v>-7.8503444504381399</v>
      </c>
      <c r="L148" s="9">
        <f>SUMPRODUCT($A148:$F148,Results!$B$17:$G$17)</f>
        <v>26.162926356738801</v>
      </c>
      <c r="M148" s="9">
        <f>SUMPRODUCT($A148:$F148,Results!$B$18:$G$18)</f>
        <v>-17.946883762284685</v>
      </c>
      <c r="N148" s="9">
        <f>SUMPRODUCT($A148:$F148,Results!$B$19:$G$19)</f>
        <v>-31.563125727972334</v>
      </c>
      <c r="O148" s="9">
        <f>SUMPRODUCT($A148:$F148,Results!$B$20:$G$20)</f>
        <v>2.470638981035</v>
      </c>
      <c r="P148" s="9" cm="1">
        <f t="array" ref="P148">SUMPRODUCT(J148:O148,TRANSPOSE(Test!BQ$20:BQ$25))+Test!$AI$20-Test!$BQ$27</f>
        <v>83.417487831309046</v>
      </c>
      <c r="Q148" s="9" cm="1">
        <f t="array" ref="Q148">SUMPRODUCT(J148:O148,TRANSPOSE(Test!EX$20:EX$25))+Test!$AI$20-Test!$EX$27</f>
        <v>89.012692421579629</v>
      </c>
      <c r="R148" s="9">
        <f>I148-Results!$E$5*H148</f>
        <v>89.232974737593096</v>
      </c>
      <c r="S148" s="9" cm="1">
        <f t="array" ref="S148">SUMPRODUCT(J148:O148,TRANSPOSE(Test!AW$28:AW$33))+Test!$AI$20-Test!$AH$26</f>
        <v>80.140606343098554</v>
      </c>
      <c r="T148" s="9">
        <f>SUMPRODUCT(J148:O148,Results!K$9:P$9)</f>
        <v>93.031241002055197</v>
      </c>
      <c r="U148" s="9">
        <f>SUMPRODUCT(J148:O148,Results!K$9:P$9)+Test!$AI$20-Test!$AH$31</f>
        <v>91.449012280982032</v>
      </c>
      <c r="V148" s="9">
        <f t="shared" si="10"/>
        <v>74.899598736264835</v>
      </c>
      <c r="W148" s="9">
        <f t="shared" si="11"/>
        <v>69.304394145994252</v>
      </c>
      <c r="X148" s="9">
        <f t="shared" si="12"/>
        <v>69.084111829980785</v>
      </c>
      <c r="Y148" s="9">
        <f t="shared" si="13"/>
        <v>78.176480224475327</v>
      </c>
      <c r="Z148" s="9">
        <f>I148-Test!$AI$20</f>
        <v>125.57486314048376</v>
      </c>
      <c r="AA148" s="9">
        <f t="shared" si="14"/>
        <v>66.868074286591849</v>
      </c>
      <c r="AF148" s="11"/>
      <c r="AG148" s="11"/>
      <c r="AH148" s="11"/>
    </row>
    <row r="149" spans="1:34">
      <c r="A149" s="6">
        <v>-1.8106874844690519</v>
      </c>
      <c r="B149" s="6">
        <v>9.5336674047813581</v>
      </c>
      <c r="C149" s="6">
        <v>2.2682657633873813</v>
      </c>
      <c r="D149" s="6">
        <v>-6.7801179092490949E-2</v>
      </c>
      <c r="E149" s="6">
        <v>-4.5541799607222702</v>
      </c>
      <c r="F149" s="6">
        <v>3.6253718753601443</v>
      </c>
      <c r="G149" s="6">
        <v>-2.2349692175777451</v>
      </c>
      <c r="H149" s="6">
        <v>-4.9019336749330957</v>
      </c>
      <c r="I149" s="9">
        <f>SUMPRODUCT(J149:O149,Results!B$12:G$12)+Results!$E$5*H149</f>
        <v>-115.72396358875851</v>
      </c>
      <c r="J149" s="9">
        <f>SUMPRODUCT($A149:$F149,Results!$B$15:$G$15)</f>
        <v>-40.85671504223474</v>
      </c>
      <c r="K149" s="9">
        <f>SUMPRODUCT($A149:$F149,Results!$B$16:$G$16)</f>
        <v>-10.356276315110776</v>
      </c>
      <c r="L149" s="9">
        <f>SUMPRODUCT($A149:$F149,Results!$B$17:$G$17)</f>
        <v>4.7499616096367463</v>
      </c>
      <c r="M149" s="9">
        <f>SUMPRODUCT($A149:$F149,Results!$B$18:$G$18)</f>
        <v>13.695134144550462</v>
      </c>
      <c r="N149" s="9">
        <f>SUMPRODUCT($A149:$F149,Results!$B$19:$G$19)</f>
        <v>6.3525186290226499</v>
      </c>
      <c r="O149" s="9">
        <f>SUMPRODUCT($A149:$F149,Results!$B$20:$G$20)</f>
        <v>2.2833221513438708</v>
      </c>
      <c r="P149" s="9" cm="1">
        <f t="array" ref="P149">SUMPRODUCT(J149:O149,TRANSPOSE(Test!BQ$20:BQ$25))+Test!$AI$20-Test!$BQ$27</f>
        <v>-66.325031610639002</v>
      </c>
      <c r="Q149" s="9" cm="1">
        <f t="array" ref="Q149">SUMPRODUCT(J149:O149,TRANSPOSE(Test!EX$20:EX$25))+Test!$AI$20-Test!$EX$27</f>
        <v>-88.494626162379546</v>
      </c>
      <c r="R149" s="9">
        <f>I149-Results!$E$5*H149</f>
        <v>-86.312361539159937</v>
      </c>
      <c r="S149" s="9" cm="1">
        <f t="array" ref="S149">SUMPRODUCT(J149:O149,TRANSPOSE(Test!AW$28:AW$33))+Test!$AI$20-Test!$AH$26</f>
        <v>-43.366154409616662</v>
      </c>
      <c r="T149" s="9">
        <f>SUMPRODUCT(J149:O149,Results!K$9:P$9)</f>
        <v>-87.094938278292105</v>
      </c>
      <c r="U149" s="9">
        <f>SUMPRODUCT(J149:O149,Results!K$9:P$9)+Test!$AI$20-Test!$AH$31</f>
        <v>-88.677166999365255</v>
      </c>
      <c r="V149" s="9">
        <f t="shared" si="10"/>
        <v>-49.398931978119506</v>
      </c>
      <c r="W149" s="9">
        <f t="shared" si="11"/>
        <v>-27.229337426378962</v>
      </c>
      <c r="X149" s="9">
        <f t="shared" si="12"/>
        <v>-29.411602049598571</v>
      </c>
      <c r="Y149" s="9">
        <f t="shared" si="13"/>
        <v>-72.357809179141839</v>
      </c>
      <c r="Z149" s="9">
        <f>I149-Test!$AI$20</f>
        <v>-148.46618701584865</v>
      </c>
      <c r="AA149" s="9">
        <f t="shared" si="14"/>
        <v>-27.046796589393253</v>
      </c>
      <c r="AF149" s="11"/>
      <c r="AG149" s="11"/>
      <c r="AH149" s="11"/>
    </row>
    <row r="150" spans="1:34">
      <c r="A150" s="6">
        <v>-0.95761080008444066</v>
      </c>
      <c r="B150" s="6">
        <v>1.2182514811361229</v>
      </c>
      <c r="C150" s="6">
        <v>-1.933059457675018</v>
      </c>
      <c r="D150" s="6">
        <v>3.0619254483890606</v>
      </c>
      <c r="E150" s="6">
        <v>8.5714057946708628</v>
      </c>
      <c r="F150" s="6">
        <v>-0.40249395135128135</v>
      </c>
      <c r="G150" s="6">
        <v>4.6689673050751423</v>
      </c>
      <c r="H150" s="6">
        <v>2.0020028477197918</v>
      </c>
      <c r="I150" s="9">
        <f>SUMPRODUCT(J150:O150,Results!B$12:G$12)+Results!$E$5*H150</f>
        <v>119.71730488373528</v>
      </c>
      <c r="J150" s="9">
        <f>SUMPRODUCT($A150:$F150,Results!$B$15:$G$15)</f>
        <v>21.368851116851676</v>
      </c>
      <c r="K150" s="9">
        <f>SUMPRODUCT($A150:$F150,Results!$B$16:$G$16)</f>
        <v>8.3104534981383171</v>
      </c>
      <c r="L150" s="9">
        <f>SUMPRODUCT($A150:$F150,Results!$B$17:$G$17)</f>
        <v>31.958439750561823</v>
      </c>
      <c r="M150" s="9">
        <f>SUMPRODUCT($A150:$F150,Results!$B$18:$G$18)</f>
        <v>-1.3846126396877425</v>
      </c>
      <c r="N150" s="9">
        <f>SUMPRODUCT($A150:$F150,Results!$B$19:$G$19)</f>
        <v>-17.275549907184946</v>
      </c>
      <c r="O150" s="9">
        <f>SUMPRODUCT($A150:$F150,Results!$B$20:$G$20)</f>
        <v>10.682599767698974</v>
      </c>
      <c r="P150" s="9" cm="1">
        <f t="array" ref="P150">SUMPRODUCT(J150:O150,TRANSPOSE(Test!BQ$20:BQ$25))+Test!$AI$20-Test!$BQ$27</f>
        <v>86.444485836053815</v>
      </c>
      <c r="Q150" s="9" cm="1">
        <f t="array" ref="Q150">SUMPRODUCT(J150:O150,TRANSPOSE(Test!EX$20:EX$25))+Test!$AI$20-Test!$EX$27</f>
        <v>108.04549392462695</v>
      </c>
      <c r="R150" s="9">
        <f>I150-Results!$E$5*H150</f>
        <v>107.70528779741653</v>
      </c>
      <c r="S150" s="9" cm="1">
        <f t="array" ref="S150">SUMPRODUCT(J150:O150,TRANSPOSE(Test!AW$28:AW$33))+Test!$AI$20-Test!$AH$26</f>
        <v>53.299409362766553</v>
      </c>
      <c r="T150" s="9">
        <f>SUMPRODUCT(J150:O150,Results!K$9:P$9)</f>
        <v>110.95589539749463</v>
      </c>
      <c r="U150" s="9">
        <f>SUMPRODUCT(J150:O150,Results!K$9:P$9)+Test!$AI$20-Test!$AH$31</f>
        <v>109.37366667642146</v>
      </c>
      <c r="V150" s="9">
        <f t="shared" si="10"/>
        <v>33.272819047681466</v>
      </c>
      <c r="W150" s="9">
        <f t="shared" si="11"/>
        <v>11.671810959108328</v>
      </c>
      <c r="X150" s="9">
        <f t="shared" si="12"/>
        <v>12.01201708631875</v>
      </c>
      <c r="Y150" s="9">
        <f t="shared" si="13"/>
        <v>66.417895520968727</v>
      </c>
      <c r="Z150" s="9">
        <f>I150-Test!$AI$20</f>
        <v>86.975081456645142</v>
      </c>
      <c r="AA150" s="9">
        <f t="shared" si="14"/>
        <v>10.343638207313816</v>
      </c>
      <c r="AF150" s="11"/>
      <c r="AG150" s="11"/>
      <c r="AH150" s="11"/>
    </row>
    <row r="151" spans="1:34">
      <c r="A151" s="6">
        <v>-0.15763936819695221</v>
      </c>
      <c r="B151" s="6">
        <v>0.12698137193235459</v>
      </c>
      <c r="C151" s="6">
        <v>0.23616818316268526</v>
      </c>
      <c r="D151" s="6">
        <v>-0.23974885568507048</v>
      </c>
      <c r="E151" s="6">
        <v>-1.7693900852648892</v>
      </c>
      <c r="F151" s="6">
        <v>3.9065642005339596</v>
      </c>
      <c r="G151" s="6">
        <v>3.2188066874820822</v>
      </c>
      <c r="H151" s="6">
        <v>0.55184223012673161</v>
      </c>
      <c r="I151" s="9">
        <f>SUMPRODUCT(J151:O151,Results!B$12:G$12)+Results!$E$5*H151</f>
        <v>-28.382300809170445</v>
      </c>
      <c r="J151" s="9">
        <f>SUMPRODUCT($A151:$F151,Results!$B$15:$G$15)</f>
        <v>-6.3973291489900017</v>
      </c>
      <c r="K151" s="9">
        <f>SUMPRODUCT($A151:$F151,Results!$B$16:$G$16)</f>
        <v>-0.30959182694804721</v>
      </c>
      <c r="L151" s="9">
        <f>SUMPRODUCT($A151:$F151,Results!$B$17:$G$17)</f>
        <v>0.17286952294462221</v>
      </c>
      <c r="M151" s="9">
        <f>SUMPRODUCT($A151:$F151,Results!$B$18:$G$18)</f>
        <v>4.6389367346173866</v>
      </c>
      <c r="N151" s="9">
        <f>SUMPRODUCT($A151:$F151,Results!$B$19:$G$19)</f>
        <v>4.2006135156519182</v>
      </c>
      <c r="O151" s="9">
        <f>SUMPRODUCT($A151:$F151,Results!$B$20:$G$20)</f>
        <v>-6.9866155772008005</v>
      </c>
      <c r="P151" s="9" cm="1">
        <f t="array" ref="P151">SUMPRODUCT(J151:O151,TRANSPOSE(Test!BQ$20:BQ$25))+Test!$AI$20-Test!$BQ$27</f>
        <v>-21.853738537860586</v>
      </c>
      <c r="Q151" s="9" cm="1">
        <f t="array" ref="Q151">SUMPRODUCT(J151:O151,TRANSPOSE(Test!EX$20:EX$25))+Test!$AI$20-Test!$EX$27</f>
        <v>-30.789141852701317</v>
      </c>
      <c r="R151" s="9">
        <f>I151-Results!$E$5*H151</f>
        <v>-31.693354189930837</v>
      </c>
      <c r="S151" s="9" cm="1">
        <f t="array" ref="S151">SUMPRODUCT(J151:O151,TRANSPOSE(Test!AW$28:AW$33))+Test!$AI$20-Test!$AH$26</f>
        <v>-17.807822730598527</v>
      </c>
      <c r="T151" s="9">
        <f>SUMPRODUCT(J151:O151,Results!K$9:P$9)</f>
        <v>-31.401208138049753</v>
      </c>
      <c r="U151" s="9">
        <f>SUMPRODUCT(J151:O151,Results!K$9:P$9)+Test!$AI$20-Test!$AH$31</f>
        <v>-32.983436859122911</v>
      </c>
      <c r="V151" s="9">
        <f t="shared" si="10"/>
        <v>-6.528562271309859</v>
      </c>
      <c r="W151" s="9">
        <f t="shared" si="11"/>
        <v>2.4068410435308714</v>
      </c>
      <c r="X151" s="9">
        <f t="shared" si="12"/>
        <v>3.3110533807603915</v>
      </c>
      <c r="Y151" s="9">
        <f t="shared" si="13"/>
        <v>-10.574478078571918</v>
      </c>
      <c r="Z151" s="9">
        <f>I151-Test!$AI$20</f>
        <v>-61.124524236260577</v>
      </c>
      <c r="AA151" s="9">
        <f t="shared" si="14"/>
        <v>4.6011360499524656</v>
      </c>
      <c r="AF151" s="11"/>
      <c r="AG151" s="11"/>
      <c r="AH151" s="11"/>
    </row>
    <row r="152" spans="1:34">
      <c r="A152" s="6">
        <v>8.3718385391923427</v>
      </c>
      <c r="B152" s="6">
        <v>7.5880819379167068</v>
      </c>
      <c r="C152" s="6">
        <v>1.7268789566118021</v>
      </c>
      <c r="D152" s="6">
        <v>3.4844633317411513</v>
      </c>
      <c r="E152" s="6">
        <v>1.2197409389490133</v>
      </c>
      <c r="F152" s="6">
        <v>7.9079677920762048</v>
      </c>
      <c r="G152" s="6">
        <v>-2.220256967152864</v>
      </c>
      <c r="H152" s="6">
        <v>-4.8872214245082146</v>
      </c>
      <c r="I152" s="9">
        <f>SUMPRODUCT(J152:O152,Results!B$12:G$12)+Results!$E$5*H152</f>
        <v>-16.360768724816268</v>
      </c>
      <c r="J152" s="9">
        <f>SUMPRODUCT($A152:$F152,Results!$B$15:$G$15)</f>
        <v>18.695534135170757</v>
      </c>
      <c r="K152" s="9">
        <f>SUMPRODUCT($A152:$F152,Results!$B$16:$G$16)</f>
        <v>-34.912877753819785</v>
      </c>
      <c r="L152" s="9">
        <f>SUMPRODUCT($A152:$F152,Results!$B$17:$G$17)</f>
        <v>8.5790954692151793</v>
      </c>
      <c r="M152" s="9">
        <f>SUMPRODUCT($A152:$F152,Results!$B$18:$G$18)</f>
        <v>9.8645860874182851</v>
      </c>
      <c r="N152" s="9">
        <f>SUMPRODUCT($A152:$F152,Results!$B$19:$G$19)</f>
        <v>-3.8479930268781803</v>
      </c>
      <c r="O152" s="9">
        <f>SUMPRODUCT($A152:$F152,Results!$B$20:$G$20)</f>
        <v>32.545289725113996</v>
      </c>
      <c r="P152" s="9" cm="1">
        <f t="array" ref="P152">SUMPRODUCT(J152:O152,TRANSPOSE(Test!BQ$20:BQ$25))+Test!$AI$20-Test!$BQ$27</f>
        <v>28.230755091286888</v>
      </c>
      <c r="Q152" s="9" cm="1">
        <f t="array" ref="Q152">SUMPRODUCT(J152:O152,TRANSPOSE(Test!EX$20:EX$25))+Test!$AI$20-Test!$EX$27</f>
        <v>13.564758647909464</v>
      </c>
      <c r="R152" s="9">
        <f>I152-Results!$E$5*H152</f>
        <v>12.962559822233018</v>
      </c>
      <c r="S152" s="9" cm="1">
        <f t="array" ref="S152">SUMPRODUCT(J152:O152,TRANSPOSE(Test!AW$28:AW$33))+Test!$AI$20-Test!$AH$26</f>
        <v>24.623403806282184</v>
      </c>
      <c r="T152" s="9">
        <f>SUMPRODUCT(J152:O152,Results!K$9:P$9)</f>
        <v>15.703178187738835</v>
      </c>
      <c r="U152" s="9">
        <f>SUMPRODUCT(J152:O152,Results!K$9:P$9)+Test!$AI$20-Test!$AH$31</f>
        <v>14.120949466665678</v>
      </c>
      <c r="V152" s="9">
        <f t="shared" si="10"/>
        <v>-44.591523816103155</v>
      </c>
      <c r="W152" s="9">
        <f t="shared" si="11"/>
        <v>-29.925527372725732</v>
      </c>
      <c r="X152" s="9">
        <f t="shared" si="12"/>
        <v>-29.323328547049286</v>
      </c>
      <c r="Y152" s="9">
        <f t="shared" si="13"/>
        <v>-40.984172531098451</v>
      </c>
      <c r="Z152" s="9">
        <f>I152-Test!$AI$20</f>
        <v>-49.102992151906399</v>
      </c>
      <c r="AA152" s="9">
        <f t="shared" si="14"/>
        <v>-30.481718191481946</v>
      </c>
      <c r="AF152" s="11"/>
      <c r="AG152" s="11"/>
      <c r="AH152" s="11"/>
    </row>
    <row r="153" spans="1:34">
      <c r="A153" s="6">
        <v>-0.91905946513335135</v>
      </c>
      <c r="B153" s="6">
        <v>3.5357289087777817</v>
      </c>
      <c r="C153" s="6">
        <v>5.1813560822447632E-2</v>
      </c>
      <c r="D153" s="6">
        <v>14.676353379018504</v>
      </c>
      <c r="E153" s="6">
        <v>2.9675458415601192</v>
      </c>
      <c r="F153" s="6">
        <v>0.44740992928345313</v>
      </c>
      <c r="G153" s="6">
        <v>1.1441552976302152</v>
      </c>
      <c r="H153" s="6">
        <v>-1.5228091597251354</v>
      </c>
      <c r="I153" s="9">
        <f>SUMPRODUCT(J153:O153,Results!B$12:G$12)+Results!$E$5*H153</f>
        <v>53.408663324803214</v>
      </c>
      <c r="J153" s="9">
        <f>SUMPRODUCT($A153:$F153,Results!$B$15:$G$15)</f>
        <v>-7.5243837821566295</v>
      </c>
      <c r="K153" s="9">
        <f>SUMPRODUCT($A153:$F153,Results!$B$16:$G$16)</f>
        <v>-2.9485235145890485</v>
      </c>
      <c r="L153" s="9">
        <f>SUMPRODUCT($A153:$F153,Results!$B$17:$G$17)</f>
        <v>27.624732572395537</v>
      </c>
      <c r="M153" s="9">
        <f>SUMPRODUCT($A153:$F153,Results!$B$18:$G$18)</f>
        <v>16.256480949474113</v>
      </c>
      <c r="N153" s="9">
        <f>SUMPRODUCT($A153:$F153,Results!$B$19:$G$19)</f>
        <v>-20.907456787203447</v>
      </c>
      <c r="O153" s="9">
        <f>SUMPRODUCT($A153:$F153,Results!$B$20:$G$20)</f>
        <v>33.74837507408715</v>
      </c>
      <c r="P153" s="9" cm="1">
        <f t="array" ref="P153">SUMPRODUCT(J153:O153,TRANSPOSE(Test!BQ$20:BQ$25))+Test!$AI$20-Test!$BQ$27</f>
        <v>50.374164942881727</v>
      </c>
      <c r="Q153" s="9" cm="1">
        <f t="array" ref="Q153">SUMPRODUCT(J153:O153,TRANSPOSE(Test!EX$20:EX$25))+Test!$AI$20-Test!$EX$27</f>
        <v>63.419192501626014</v>
      </c>
      <c r="R153" s="9">
        <f>I153-Results!$E$5*H153</f>
        <v>62.545518283154024</v>
      </c>
      <c r="S153" s="9" cm="1">
        <f t="array" ref="S153">SUMPRODUCT(J153:O153,TRANSPOSE(Test!AW$28:AW$33))+Test!$AI$20-Test!$AH$26</f>
        <v>29.412629129788641</v>
      </c>
      <c r="T153" s="9">
        <f>SUMPRODUCT(J153:O153,Results!K$9:P$9)</f>
        <v>63.71801570716687</v>
      </c>
      <c r="U153" s="9">
        <f>SUMPRODUCT(J153:O153,Results!K$9:P$9)+Test!$AI$20-Test!$AH$31</f>
        <v>62.135786986093706</v>
      </c>
      <c r="V153" s="9">
        <f t="shared" si="10"/>
        <v>3.0344983819214875</v>
      </c>
      <c r="W153" s="9">
        <f t="shared" si="11"/>
        <v>-10.0105291768228</v>
      </c>
      <c r="X153" s="9">
        <f t="shared" si="12"/>
        <v>-9.1368549583508099</v>
      </c>
      <c r="Y153" s="9">
        <f t="shared" si="13"/>
        <v>23.996034195014573</v>
      </c>
      <c r="Z153" s="9">
        <f>I153-Test!$AI$20</f>
        <v>20.666439897713083</v>
      </c>
      <c r="AA153" s="9">
        <f t="shared" si="14"/>
        <v>-8.7271236612904914</v>
      </c>
      <c r="AF153" s="11"/>
      <c r="AG153" s="11"/>
      <c r="AH153" s="11"/>
    </row>
    <row r="154" spans="1:34">
      <c r="A154" s="6">
        <v>-3.6021809121442261</v>
      </c>
      <c r="B154" s="6">
        <v>1.8419532095718798</v>
      </c>
      <c r="C154" s="6">
        <v>16.230456783043302</v>
      </c>
      <c r="D154" s="6">
        <v>4.3910004289371987</v>
      </c>
      <c r="E154" s="6">
        <v>-0.6580746708405244</v>
      </c>
      <c r="F154" s="6">
        <v>1.6755310092115612</v>
      </c>
      <c r="G154" s="6">
        <v>1.6129435316694274</v>
      </c>
      <c r="H154" s="6">
        <v>-1.0540209256859232</v>
      </c>
      <c r="I154" s="9">
        <f>SUMPRODUCT(J154:O154,Results!B$12:G$12)+Results!$E$5*H154</f>
        <v>-19.748968650275959</v>
      </c>
      <c r="J154" s="9">
        <f>SUMPRODUCT($A154:$F154,Results!$B$15:$G$15)</f>
        <v>7.0428244874371089</v>
      </c>
      <c r="K154" s="9">
        <f>SUMPRODUCT($A154:$F154,Results!$B$16:$G$16)</f>
        <v>-9.2196124830695698</v>
      </c>
      <c r="L154" s="9">
        <f>SUMPRODUCT($A154:$F154,Results!$B$17:$G$17)</f>
        <v>9.0831487754751468</v>
      </c>
      <c r="M154" s="9">
        <f>SUMPRODUCT($A154:$F154,Results!$B$18:$G$18)</f>
        <v>-28.187591134429617</v>
      </c>
      <c r="N154" s="9">
        <f>SUMPRODUCT($A154:$F154,Results!$B$19:$G$19)</f>
        <v>-54.434441967494926</v>
      </c>
      <c r="O154" s="9">
        <f>SUMPRODUCT($A154:$F154,Results!$B$20:$G$20)</f>
        <v>-17.035866632677223</v>
      </c>
      <c r="P154" s="9" cm="1">
        <f t="array" ref="P154">SUMPRODUCT(J154:O154,TRANSPOSE(Test!BQ$20:BQ$25))+Test!$AI$20-Test!$BQ$27</f>
        <v>1.7182065540533742</v>
      </c>
      <c r="Q154" s="9" cm="1">
        <f t="array" ref="Q154">SUMPRODUCT(J154:O154,TRANSPOSE(Test!EX$20:EX$25))+Test!$AI$20-Test!$EX$27</f>
        <v>-14.216412487279484</v>
      </c>
      <c r="R154" s="9">
        <f>I154-Results!$E$5*H154</f>
        <v>-13.424843096160419</v>
      </c>
      <c r="S154" s="9" cm="1">
        <f t="array" ref="S154">SUMPRODUCT(J154:O154,TRANSPOSE(Test!AW$28:AW$33))+Test!$AI$20-Test!$AH$26</f>
        <v>60.89095246520391</v>
      </c>
      <c r="T154" s="9">
        <f>SUMPRODUCT(J154:O154,Results!K$9:P$9)</f>
        <v>-13.620799364663167</v>
      </c>
      <c r="U154" s="9">
        <f>SUMPRODUCT(J154:O154,Results!K$9:P$9)+Test!$AI$20-Test!$AH$31</f>
        <v>-15.203028085736324</v>
      </c>
      <c r="V154" s="9">
        <f t="shared" si="10"/>
        <v>-21.467175204329333</v>
      </c>
      <c r="W154" s="9">
        <f t="shared" si="11"/>
        <v>-5.5325561629964746</v>
      </c>
      <c r="X154" s="9">
        <f t="shared" si="12"/>
        <v>-6.3241255541155397</v>
      </c>
      <c r="Y154" s="9">
        <f t="shared" si="13"/>
        <v>-80.639921115479865</v>
      </c>
      <c r="Z154" s="9">
        <f>I154-Test!$AI$20</f>
        <v>-52.491192077366094</v>
      </c>
      <c r="AA154" s="9">
        <f t="shared" si="14"/>
        <v>-4.5459405645396345</v>
      </c>
      <c r="AF154" s="11"/>
      <c r="AG154" s="11"/>
      <c r="AH154" s="11"/>
    </row>
    <row r="155" spans="1:34">
      <c r="A155" s="6">
        <v>3.6605800421114698</v>
      </c>
      <c r="B155" s="6">
        <v>3.1994937308809832</v>
      </c>
      <c r="C155" s="6">
        <v>6.1035099199700955</v>
      </c>
      <c r="D155" s="6">
        <v>3.3583964939134918</v>
      </c>
      <c r="E155" s="6">
        <v>3.2824179094946295</v>
      </c>
      <c r="F155" s="6">
        <v>-2.3837571693981019</v>
      </c>
      <c r="G155" s="6">
        <v>2.0347797924116038</v>
      </c>
      <c r="H155" s="6">
        <v>-0.63218466494374681</v>
      </c>
      <c r="I155" s="9">
        <f>SUMPRODUCT(J155:O155,Results!B$12:G$12)+Results!$E$5*H155</f>
        <v>53.565075641135174</v>
      </c>
      <c r="J155" s="9">
        <f>SUMPRODUCT($A155:$F155,Results!$B$15:$G$15)</f>
        <v>26.31568089732821</v>
      </c>
      <c r="K155" s="9">
        <f>SUMPRODUCT($A155:$F155,Results!$B$16:$G$16)</f>
        <v>-20.381008786071931</v>
      </c>
      <c r="L155" s="9">
        <f>SUMPRODUCT($A155:$F155,Results!$B$17:$G$17)</f>
        <v>4.1136840596588886</v>
      </c>
      <c r="M155" s="9">
        <f>SUMPRODUCT($A155:$F155,Results!$B$18:$G$18)</f>
        <v>-14.403308699916956</v>
      </c>
      <c r="N155" s="9">
        <f>SUMPRODUCT($A155:$F155,Results!$B$19:$G$19)</f>
        <v>-27.556329600677635</v>
      </c>
      <c r="O155" s="9">
        <f>SUMPRODUCT($A155:$F155,Results!$B$20:$G$20)</f>
        <v>21.525115866576861</v>
      </c>
      <c r="P155" s="9" cm="1">
        <f t="array" ref="P155">SUMPRODUCT(J155:O155,TRANSPOSE(Test!BQ$20:BQ$25))+Test!$AI$20-Test!$BQ$27</f>
        <v>46.645791843452322</v>
      </c>
      <c r="Q155" s="9" cm="1">
        <f t="array" ref="Q155">SUMPRODUCT(J155:O155,TRANSPOSE(Test!EX$20:EX$25))+Test!$AI$20-Test!$EX$27</f>
        <v>54.952820257088348</v>
      </c>
      <c r="R155" s="9">
        <f>I155-Results!$E$5*H155</f>
        <v>57.358183630797654</v>
      </c>
      <c r="S155" s="9" cm="1">
        <f t="array" ref="S155">SUMPRODUCT(J155:O155,TRANSPOSE(Test!AW$28:AW$33))+Test!$AI$20-Test!$AH$26</f>
        <v>56.79136709412262</v>
      </c>
      <c r="T155" s="9">
        <f>SUMPRODUCT(J155:O155,Results!K$9:P$9)</f>
        <v>58.048113252250701</v>
      </c>
      <c r="U155" s="9">
        <f>SUMPRODUCT(J155:O155,Results!K$9:P$9)+Test!$AI$20-Test!$AH$31</f>
        <v>56.465884531177551</v>
      </c>
      <c r="V155" s="9">
        <f t="shared" si="10"/>
        <v>6.9192837976828514</v>
      </c>
      <c r="W155" s="9">
        <f t="shared" si="11"/>
        <v>-1.3877446159531743</v>
      </c>
      <c r="X155" s="9">
        <f t="shared" si="12"/>
        <v>-3.7931079896624809</v>
      </c>
      <c r="Y155" s="9">
        <f t="shared" si="13"/>
        <v>-3.2262914529874465</v>
      </c>
      <c r="Z155" s="9">
        <f>I155-Test!$AI$20</f>
        <v>20.822852214045042</v>
      </c>
      <c r="AA155" s="9">
        <f t="shared" si="14"/>
        <v>-2.9008088900423772</v>
      </c>
      <c r="AF155" s="11"/>
      <c r="AG155" s="11"/>
      <c r="AH155" s="11"/>
    </row>
    <row r="156" spans="1:34">
      <c r="A156" s="6">
        <v>-1.1489042876842366</v>
      </c>
      <c r="B156" s="6">
        <v>7.7456018534806885</v>
      </c>
      <c r="C156" s="6">
        <v>-0.60146393943873522</v>
      </c>
      <c r="D156" s="6">
        <v>2.6104099385432664</v>
      </c>
      <c r="E156" s="6">
        <v>-9.9351619845727629E-2</v>
      </c>
      <c r="F156" s="6">
        <v>-1.8259255295001229E-3</v>
      </c>
      <c r="G156" s="6">
        <v>4.5900511057341751</v>
      </c>
      <c r="H156" s="6">
        <v>1.9230866483788245</v>
      </c>
      <c r="I156" s="9">
        <f>SUMPRODUCT(J156:O156,Results!B$12:G$12)+Results!$E$5*H156</f>
        <v>-0.68840835850469873</v>
      </c>
      <c r="J156" s="9">
        <f>SUMPRODUCT($A156:$F156,Results!$B$15:$G$15)</f>
        <v>-24.531217863958339</v>
      </c>
      <c r="K156" s="9">
        <f>SUMPRODUCT($A156:$F156,Results!$B$16:$G$16)</f>
        <v>-5.6771213037030153</v>
      </c>
      <c r="L156" s="9">
        <f>SUMPRODUCT($A156:$F156,Results!$B$17:$G$17)</f>
        <v>12.987183190747894</v>
      </c>
      <c r="M156" s="9">
        <f>SUMPRODUCT($A156:$F156,Results!$B$18:$G$18)</f>
        <v>12.86162276185909</v>
      </c>
      <c r="N156" s="9">
        <f>SUMPRODUCT($A156:$F156,Results!$B$19:$G$19)</f>
        <v>1.4216800504597187</v>
      </c>
      <c r="O156" s="9">
        <f>SUMPRODUCT($A156:$F156,Results!$B$20:$G$20)</f>
        <v>15.928476475237732</v>
      </c>
      <c r="P156" s="9" cm="1">
        <f t="array" ref="P156">SUMPRODUCT(J156:O156,TRANSPOSE(Test!BQ$20:BQ$25))+Test!$AI$20-Test!$BQ$27</f>
        <v>-13.384315913919732</v>
      </c>
      <c r="Q156" s="9" cm="1">
        <f t="array" ref="Q156">SUMPRODUCT(J156:O156,TRANSPOSE(Test!EX$20:EX$25))+Test!$AI$20-Test!$EX$27</f>
        <v>-14.527030618965121</v>
      </c>
      <c r="R156" s="9">
        <f>I156-Results!$E$5*H156</f>
        <v>-12.226928248777647</v>
      </c>
      <c r="S156" s="9" cm="1">
        <f t="array" ref="S156">SUMPRODUCT(J156:O156,TRANSPOSE(Test!AW$28:AW$33))+Test!$AI$20-Test!$AH$26</f>
        <v>-15.649707287557941</v>
      </c>
      <c r="T156" s="9">
        <f>SUMPRODUCT(J156:O156,Results!K$9:P$9)</f>
        <v>-12.176937729132483</v>
      </c>
      <c r="U156" s="9">
        <f>SUMPRODUCT(J156:O156,Results!K$9:P$9)+Test!$AI$20-Test!$AH$31</f>
        <v>-13.75916645020564</v>
      </c>
      <c r="V156" s="9">
        <f t="shared" si="10"/>
        <v>12.695907555415033</v>
      </c>
      <c r="W156" s="9">
        <f t="shared" si="11"/>
        <v>13.838622260460422</v>
      </c>
      <c r="X156" s="9">
        <f t="shared" si="12"/>
        <v>11.538519890272948</v>
      </c>
      <c r="Y156" s="9">
        <f t="shared" si="13"/>
        <v>14.961298929053243</v>
      </c>
      <c r="Z156" s="9">
        <f>I156-Test!$AI$20</f>
        <v>-33.430631785594827</v>
      </c>
      <c r="AA156" s="9">
        <f t="shared" si="14"/>
        <v>13.070758091700942</v>
      </c>
      <c r="AF156" s="11"/>
      <c r="AG156" s="11"/>
      <c r="AH156" s="11"/>
    </row>
    <row r="157" spans="1:34">
      <c r="A157" s="6">
        <v>10.086725939214435</v>
      </c>
      <c r="B157" s="6">
        <v>7.1590516854197155</v>
      </c>
      <c r="C157" s="6">
        <v>2.5811765284395212</v>
      </c>
      <c r="D157" s="6">
        <v>0.83650086117144495</v>
      </c>
      <c r="E157" s="6">
        <v>-0.77542159770417585</v>
      </c>
      <c r="F157" s="6">
        <v>4.5102574984224875</v>
      </c>
      <c r="G157" s="6">
        <v>2.7761881842520331</v>
      </c>
      <c r="H157" s="6">
        <v>0.10922372689668247</v>
      </c>
      <c r="I157" s="9">
        <f>SUMPRODUCT(J157:O157,Results!B$12:G$12)+Results!$E$5*H157</f>
        <v>-4.0689874032054814</v>
      </c>
      <c r="J157" s="9">
        <f>SUMPRODUCT($A157:$F157,Results!$B$15:$G$15)</f>
        <v>20.391775616192184</v>
      </c>
      <c r="K157" s="9">
        <f>SUMPRODUCT($A157:$F157,Results!$B$16:$G$16)</f>
        <v>-41.81506992980524</v>
      </c>
      <c r="L157" s="9">
        <f>SUMPRODUCT($A157:$F157,Results!$B$17:$G$17)</f>
        <v>-8.552629798779785</v>
      </c>
      <c r="M157" s="9">
        <f>SUMPRODUCT($A157:$F157,Results!$B$18:$G$18)</f>
        <v>3.7808144605274023</v>
      </c>
      <c r="N157" s="9">
        <f>SUMPRODUCT($A157:$F157,Results!$B$19:$G$19)</f>
        <v>1.0105289568414024</v>
      </c>
      <c r="O157" s="9">
        <f>SUMPRODUCT($A157:$F157,Results!$B$20:$G$20)</f>
        <v>34.725149780457457</v>
      </c>
      <c r="P157" s="9" cm="1">
        <f t="array" ref="P157">SUMPRODUCT(J157:O157,TRANSPOSE(Test!BQ$20:BQ$25))+Test!$AI$20-Test!$BQ$27</f>
        <v>6.9515728571757833</v>
      </c>
      <c r="Q157" s="9" cm="1">
        <f t="array" ref="Q157">SUMPRODUCT(J157:O157,TRANSPOSE(Test!EX$20:EX$25))+Test!$AI$20-Test!$EX$27</f>
        <v>-6.1539091286561174</v>
      </c>
      <c r="R157" s="9">
        <f>I157-Results!$E$5*H157</f>
        <v>-4.7243297645855762</v>
      </c>
      <c r="S157" s="9" cm="1">
        <f t="array" ref="S157">SUMPRODUCT(J157:O157,TRANSPOSE(Test!AW$28:AW$33))+Test!$AI$20-Test!$AH$26</f>
        <v>14.312624620095278</v>
      </c>
      <c r="T157" s="9">
        <f>SUMPRODUCT(J157:O157,Results!K$9:P$9)</f>
        <v>-3.5782133707435975</v>
      </c>
      <c r="U157" s="9">
        <f>SUMPRODUCT(J157:O157,Results!K$9:P$9)+Test!$AI$20-Test!$AH$31</f>
        <v>-5.1604420918167548</v>
      </c>
      <c r="V157" s="9">
        <f t="shared" si="10"/>
        <v>-11.020560260381265</v>
      </c>
      <c r="W157" s="9">
        <f t="shared" si="11"/>
        <v>2.084921725450636</v>
      </c>
      <c r="X157" s="9">
        <f t="shared" si="12"/>
        <v>0.65534236138009483</v>
      </c>
      <c r="Y157" s="9">
        <f t="shared" si="13"/>
        <v>-18.381612023300761</v>
      </c>
      <c r="Z157" s="9">
        <f>I157-Test!$AI$20</f>
        <v>-36.811210830295614</v>
      </c>
      <c r="AA157" s="9">
        <f t="shared" si="14"/>
        <v>1.0914546886112735</v>
      </c>
      <c r="AF157" s="11"/>
      <c r="AG157" s="11"/>
      <c r="AH157" s="11"/>
    </row>
    <row r="158" spans="1:34">
      <c r="A158" s="6">
        <v>3.8358046279202855</v>
      </c>
      <c r="B158" s="6">
        <v>1.1415977175053107</v>
      </c>
      <c r="C158" s="6">
        <v>0.88656619996664177</v>
      </c>
      <c r="D158" s="6">
        <v>1.8507398747133235</v>
      </c>
      <c r="E158" s="6">
        <v>-2.5367152070739079</v>
      </c>
      <c r="F158" s="6">
        <v>1.6603932143864224</v>
      </c>
      <c r="G158" s="6">
        <v>2.7194654577305521</v>
      </c>
      <c r="H158" s="6">
        <v>5.2501000375201556E-2</v>
      </c>
      <c r="I158" s="9">
        <f>SUMPRODUCT(J158:O158,Results!B$12:G$12)+Results!$E$5*H158</f>
        <v>-21.76159873808615</v>
      </c>
      <c r="J158" s="9">
        <f>SUMPRODUCT($A158:$F158,Results!$B$15:$G$15)</f>
        <v>1.904511970204638</v>
      </c>
      <c r="K158" s="9">
        <f>SUMPRODUCT($A158:$F158,Results!$B$16:$G$16)</f>
        <v>-15.798373825670488</v>
      </c>
      <c r="L158" s="9">
        <f>SUMPRODUCT($A158:$F158,Results!$B$17:$G$17)</f>
        <v>-10.647397365426983</v>
      </c>
      <c r="M158" s="9">
        <f>SUMPRODUCT($A158:$F158,Results!$B$18:$G$18)</f>
        <v>4.3062283100446219</v>
      </c>
      <c r="N158" s="9">
        <f>SUMPRODUCT($A158:$F158,Results!$B$19:$G$19)</f>
        <v>3.9161286303140042</v>
      </c>
      <c r="O158" s="9">
        <f>SUMPRODUCT($A158:$F158,Results!$B$20:$G$20)</f>
        <v>13.095569577011375</v>
      </c>
      <c r="P158" s="9" cm="1">
        <f t="array" ref="P158">SUMPRODUCT(J158:O158,TRANSPOSE(Test!BQ$20:BQ$25))+Test!$AI$20-Test!$BQ$27</f>
        <v>-17.361917587257974</v>
      </c>
      <c r="Q158" s="9" cm="1">
        <f t="array" ref="Q158">SUMPRODUCT(J158:O158,TRANSPOSE(Test!EX$20:EX$25))+Test!$AI$20-Test!$EX$27</f>
        <v>-22.525777728895129</v>
      </c>
      <c r="R158" s="9">
        <f>I158-Results!$E$5*H158</f>
        <v>-22.076604740337359</v>
      </c>
      <c r="S158" s="9" cm="1">
        <f t="array" ref="S158">SUMPRODUCT(J158:O158,TRANSPOSE(Test!AW$28:AW$33))+Test!$AI$20-Test!$AH$26</f>
        <v>-11.504944370573781</v>
      </c>
      <c r="T158" s="9">
        <f>SUMPRODUCT(J158:O158,Results!K$9:P$9)</f>
        <v>-22.570787889069717</v>
      </c>
      <c r="U158" s="9">
        <f>SUMPRODUCT(J158:O158,Results!K$9:P$9)+Test!$AI$20-Test!$AH$31</f>
        <v>-24.153016610142874</v>
      </c>
      <c r="V158" s="9">
        <f t="shared" si="10"/>
        <v>-4.3996811508281759</v>
      </c>
      <c r="W158" s="9">
        <f t="shared" si="11"/>
        <v>0.76417899080897911</v>
      </c>
      <c r="X158" s="9">
        <f t="shared" si="12"/>
        <v>0.31500600225120934</v>
      </c>
      <c r="Y158" s="9">
        <f t="shared" si="13"/>
        <v>-10.256654367512368</v>
      </c>
      <c r="Z158" s="9">
        <f>I158-Test!$AI$20</f>
        <v>-54.503822165176281</v>
      </c>
      <c r="AA158" s="9">
        <f t="shared" si="14"/>
        <v>2.3914178720567243</v>
      </c>
      <c r="AF158" s="11"/>
      <c r="AG158" s="11"/>
      <c r="AH158" s="11"/>
    </row>
    <row r="159" spans="1:34">
      <c r="A159" s="6">
        <v>5.3372294148315271</v>
      </c>
      <c r="B159" s="6">
        <v>-1.4980808969886681</v>
      </c>
      <c r="C159" s="6">
        <v>10.418082009946524</v>
      </c>
      <c r="D159" s="6">
        <v>0.90350779658908908</v>
      </c>
      <c r="E159" s="6">
        <v>12.722065010161625</v>
      </c>
      <c r="F159" s="6">
        <v>1.5160100002235415</v>
      </c>
      <c r="G159" s="6">
        <v>17.800484297463111</v>
      </c>
      <c r="H159" s="6">
        <v>15.133519840107761</v>
      </c>
      <c r="I159" s="9">
        <f>SUMPRODUCT(J159:O159,Results!B$12:G$12)+Results!$E$5*H159</f>
        <v>260.83288035975977</v>
      </c>
      <c r="J159" s="9">
        <f>SUMPRODUCT($A159:$F159,Results!$B$15:$G$15)</f>
        <v>88.115075653491985</v>
      </c>
      <c r="K159" s="9">
        <f>SUMPRODUCT($A159:$F159,Results!$B$16:$G$16)</f>
        <v>-16.958270250119362</v>
      </c>
      <c r="L159" s="9">
        <f>SUMPRODUCT($A159:$F159,Results!$B$17:$G$17)</f>
        <v>26.523629399938738</v>
      </c>
      <c r="M159" s="9">
        <f>SUMPRODUCT($A159:$F159,Results!$B$18:$G$18)</f>
        <v>-41.029570932709532</v>
      </c>
      <c r="N159" s="9">
        <f>SUMPRODUCT($A159:$F159,Results!$B$19:$G$19)</f>
        <v>-60.825147646117792</v>
      </c>
      <c r="O159" s="9">
        <f>SUMPRODUCT($A159:$F159,Results!$B$20:$G$20)</f>
        <v>6.4885284036541542</v>
      </c>
      <c r="P159" s="9" cm="1">
        <f t="array" ref="P159">SUMPRODUCT(J159:O159,TRANSPOSE(Test!BQ$20:BQ$25))+Test!$AI$20-Test!$BQ$27</f>
        <v>154.92939587271084</v>
      </c>
      <c r="Q159" s="9" cm="1">
        <f t="array" ref="Q159">SUMPRODUCT(J159:O159,TRANSPOSE(Test!EX$20:EX$25))+Test!$AI$20-Test!$EX$27</f>
        <v>170.77924754767457</v>
      </c>
      <c r="R159" s="9">
        <f>I159-Results!$E$5*H159</f>
        <v>170.0317613191132</v>
      </c>
      <c r="S159" s="9" cm="1">
        <f t="array" ref="S159">SUMPRODUCT(J159:O159,TRANSPOSE(Test!AW$28:AW$33))+Test!$AI$20-Test!$AH$26</f>
        <v>155.04710804185396</v>
      </c>
      <c r="T159" s="9">
        <f>SUMPRODUCT(J159:O159,Results!K$9:P$9)</f>
        <v>175.31035633775068</v>
      </c>
      <c r="U159" s="9">
        <f>SUMPRODUCT(J159:O159,Results!K$9:P$9)+Test!$AI$20-Test!$AH$31</f>
        <v>173.72812761667751</v>
      </c>
      <c r="V159" s="9">
        <f t="shared" si="10"/>
        <v>105.90348448704893</v>
      </c>
      <c r="W159" s="9">
        <f t="shared" si="11"/>
        <v>90.053632812085198</v>
      </c>
      <c r="X159" s="9">
        <f t="shared" si="12"/>
        <v>90.801119040646569</v>
      </c>
      <c r="Y159" s="9">
        <f t="shared" si="13"/>
        <v>105.78577231790581</v>
      </c>
      <c r="Z159" s="9">
        <f>I159-Test!$AI$20</f>
        <v>228.09065693266965</v>
      </c>
      <c r="AA159" s="9">
        <f t="shared" si="14"/>
        <v>87.104752743082258</v>
      </c>
      <c r="AF159" s="11"/>
      <c r="AG159" s="11"/>
      <c r="AH159" s="11"/>
    </row>
    <row r="160" spans="1:34">
      <c r="A160" s="6">
        <v>-0.2806452729533836</v>
      </c>
      <c r="B160" s="6">
        <v>1.9641414088068585</v>
      </c>
      <c r="C160" s="6">
        <v>3.4397498482935611</v>
      </c>
      <c r="D160" s="6">
        <v>0.72654016034287694</v>
      </c>
      <c r="E160" s="6">
        <v>1.5229705101644075</v>
      </c>
      <c r="F160" s="6">
        <v>10.616764796133918</v>
      </c>
      <c r="G160" s="6">
        <v>-0.69168320428764052</v>
      </c>
      <c r="H160" s="6">
        <v>-3.358647661642991</v>
      </c>
      <c r="I160" s="9">
        <f>SUMPRODUCT(J160:O160,Results!B$12:G$12)+Results!$E$5*H160</f>
        <v>-28.643228251866638</v>
      </c>
      <c r="J160" s="9">
        <f>SUMPRODUCT($A160:$F160,Results!$B$15:$G$15)</f>
        <v>7.585084970160958</v>
      </c>
      <c r="K160" s="9">
        <f>SUMPRODUCT($A160:$F160,Results!$B$16:$G$16)</f>
        <v>-2.2818599011069578</v>
      </c>
      <c r="L160" s="9">
        <f>SUMPRODUCT($A160:$F160,Results!$B$17:$G$17)</f>
        <v>21.735214777048498</v>
      </c>
      <c r="M160" s="9">
        <f>SUMPRODUCT($A160:$F160,Results!$B$18:$G$18)</f>
        <v>1.4615231873574395</v>
      </c>
      <c r="N160" s="9">
        <f>SUMPRODUCT($A160:$F160,Results!$B$19:$G$19)</f>
        <v>-12.952640253196614</v>
      </c>
      <c r="O160" s="9">
        <f>SUMPRODUCT($A160:$F160,Results!$B$20:$G$20)</f>
        <v>-13.741961226486961</v>
      </c>
      <c r="P160" s="9" cm="1">
        <f t="array" ref="P160">SUMPRODUCT(J160:O160,TRANSPOSE(Test!BQ$20:BQ$25))+Test!$AI$20-Test!$BQ$27</f>
        <v>15.225951719266043</v>
      </c>
      <c r="Q160" s="9" cm="1">
        <f t="array" ref="Q160">SUMPRODUCT(J160:O160,TRANSPOSE(Test!EX$20:EX$25))+Test!$AI$20-Test!$EX$27</f>
        <v>-5.0297973193153389</v>
      </c>
      <c r="R160" s="9">
        <f>I160-Results!$E$5*H160</f>
        <v>-8.4913422820086915</v>
      </c>
      <c r="S160" s="9" cm="1">
        <f t="array" ref="S160">SUMPRODUCT(J160:O160,TRANSPOSE(Test!AW$28:AW$33))+Test!$AI$20-Test!$AH$26</f>
        <v>20.686188313566262</v>
      </c>
      <c r="T160" s="9">
        <f>SUMPRODUCT(J160:O160,Results!K$9:P$9)</f>
        <v>-5.2497793147325638</v>
      </c>
      <c r="U160" s="9">
        <f>SUMPRODUCT(J160:O160,Results!K$9:P$9)+Test!$AI$20-Test!$AH$31</f>
        <v>-6.8320080358057211</v>
      </c>
      <c r="V160" s="9">
        <f t="shared" si="10"/>
        <v>-43.869179971132681</v>
      </c>
      <c r="W160" s="9">
        <f t="shared" si="11"/>
        <v>-23.613430932551299</v>
      </c>
      <c r="X160" s="9">
        <f t="shared" si="12"/>
        <v>-20.151885969857947</v>
      </c>
      <c r="Y160" s="9">
        <f t="shared" si="13"/>
        <v>-49.329416565432901</v>
      </c>
      <c r="Z160" s="9">
        <f>I160-Test!$AI$20</f>
        <v>-61.38545167895677</v>
      </c>
      <c r="AA160" s="9">
        <f t="shared" si="14"/>
        <v>-21.811220216060917</v>
      </c>
      <c r="AF160" s="11"/>
      <c r="AG160" s="11"/>
      <c r="AH160" s="11"/>
    </row>
    <row r="161" spans="1:34">
      <c r="A161" s="6">
        <v>6.3455366821785804</v>
      </c>
      <c r="B161" s="6">
        <v>3.3795792681616006</v>
      </c>
      <c r="C161" s="6">
        <v>0.12876782511496909</v>
      </c>
      <c r="D161" s="6">
        <v>3.0742170454355668</v>
      </c>
      <c r="E161" s="6">
        <v>0.54020715132283537</v>
      </c>
      <c r="F161" s="6">
        <v>0.92423726534775064</v>
      </c>
      <c r="G161" s="6">
        <v>1.7209639570692401</v>
      </c>
      <c r="H161" s="6">
        <v>-0.94600050028611049</v>
      </c>
      <c r="I161" s="9">
        <f>SUMPRODUCT(J161:O161,Results!B$12:G$12)+Results!$E$5*H161</f>
        <v>16.657597987886358</v>
      </c>
      <c r="J161" s="9">
        <f>SUMPRODUCT($A161:$F161,Results!$B$15:$G$15)</f>
        <v>15.072155121145336</v>
      </c>
      <c r="K161" s="9">
        <f>SUMPRODUCT($A161:$F161,Results!$B$16:$G$16)</f>
        <v>-23.721917056490021</v>
      </c>
      <c r="L161" s="9">
        <f>SUMPRODUCT($A161:$F161,Results!$B$17:$G$17)</f>
        <v>-3.6331967017529641</v>
      </c>
      <c r="M161" s="9">
        <f>SUMPRODUCT($A161:$F161,Results!$B$18:$G$18)</f>
        <v>4.6310988572573475</v>
      </c>
      <c r="N161" s="9">
        <f>SUMPRODUCT($A161:$F161,Results!$B$19:$G$19)</f>
        <v>-0.27693331792631104</v>
      </c>
      <c r="O161" s="9">
        <f>SUMPRODUCT($A161:$F161,Results!$B$20:$G$20)</f>
        <v>29.603776768150745</v>
      </c>
      <c r="P161" s="9" cm="1">
        <f t="array" ref="P161">SUMPRODUCT(J161:O161,TRANSPOSE(Test!BQ$20:BQ$25))+Test!$AI$20-Test!$BQ$27</f>
        <v>19.110176869599833</v>
      </c>
      <c r="Q161" s="9" cm="1">
        <f t="array" ref="Q161">SUMPRODUCT(J161:O161,TRANSPOSE(Test!EX$20:EX$25))+Test!$AI$20-Test!$EX$27</f>
        <v>21.270778605115297</v>
      </c>
      <c r="R161" s="9">
        <f>I161-Results!$E$5*H161</f>
        <v>22.333600989603021</v>
      </c>
      <c r="S161" s="9" cm="1">
        <f t="array" ref="S161">SUMPRODUCT(J161:O161,TRANSPOSE(Test!AW$28:AW$33))+Test!$AI$20-Test!$AH$26</f>
        <v>12.690722297231083</v>
      </c>
      <c r="T161" s="9">
        <f>SUMPRODUCT(J161:O161,Results!K$9:P$9)</f>
        <v>22.954671844343707</v>
      </c>
      <c r="U161" s="9">
        <f>SUMPRODUCT(J161:O161,Results!K$9:P$9)+Test!$AI$20-Test!$AH$31</f>
        <v>21.37244312327055</v>
      </c>
      <c r="V161" s="9">
        <f t="shared" si="10"/>
        <v>-2.4525788817134746</v>
      </c>
      <c r="W161" s="9">
        <f t="shared" si="11"/>
        <v>-4.613180617228938</v>
      </c>
      <c r="X161" s="9">
        <f t="shared" si="12"/>
        <v>-5.6760030017166621</v>
      </c>
      <c r="Y161" s="9">
        <f t="shared" si="13"/>
        <v>3.9668756906552751</v>
      </c>
      <c r="Z161" s="9">
        <f>I161-Test!$AI$20</f>
        <v>-16.084625439203773</v>
      </c>
      <c r="AA161" s="9">
        <f t="shared" si="14"/>
        <v>-4.7148451353841914</v>
      </c>
      <c r="AF161" s="11"/>
      <c r="AG161" s="11"/>
      <c r="AH161" s="11"/>
    </row>
    <row r="162" spans="1:34">
      <c r="A162" s="6">
        <v>2.5770187215664211</v>
      </c>
      <c r="B162" s="6">
        <v>4.7988614599975969</v>
      </c>
      <c r="C162" s="6">
        <v>1.0856389759194867</v>
      </c>
      <c r="D162" s="6">
        <v>5.0240298956127925</v>
      </c>
      <c r="E162" s="6">
        <v>3.2393910884970039</v>
      </c>
      <c r="F162" s="6">
        <v>1.2143648356943955</v>
      </c>
      <c r="G162" s="6">
        <v>-5.9806950021481838E-3</v>
      </c>
      <c r="H162" s="6">
        <v>-2.672945152357499</v>
      </c>
      <c r="I162" s="9">
        <f>SUMPRODUCT(J162:O162,Results!B$12:G$12)+Results!$E$5*H162</f>
        <v>30.745770885756873</v>
      </c>
      <c r="J162" s="9">
        <f>SUMPRODUCT($A162:$F162,Results!$B$15:$G$15)</f>
        <v>9.6836726867140346</v>
      </c>
      <c r="K162" s="9">
        <f>SUMPRODUCT($A162:$F162,Results!$B$16:$G$16)</f>
        <v>-13.521975811461331</v>
      </c>
      <c r="L162" s="9">
        <f>SUMPRODUCT($A162:$F162,Results!$B$17:$G$17)</f>
        <v>15.588533987039243</v>
      </c>
      <c r="M162" s="9">
        <f>SUMPRODUCT($A162:$F162,Results!$B$18:$G$18)</f>
        <v>4.0851522577984767</v>
      </c>
      <c r="N162" s="9">
        <f>SUMPRODUCT($A162:$F162,Results!$B$19:$G$19)</f>
        <v>-12.940449415207716</v>
      </c>
      <c r="O162" s="9">
        <f>SUMPRODUCT($A162:$F162,Results!$B$20:$G$20)</f>
        <v>24.426011264519897</v>
      </c>
      <c r="P162" s="9" cm="1">
        <f t="array" ref="P162">SUMPRODUCT(J162:O162,TRANSPOSE(Test!BQ$20:BQ$25))+Test!$AI$20-Test!$BQ$27</f>
        <v>41.017897148856271</v>
      </c>
      <c r="Q162" s="9" cm="1">
        <f t="array" ref="Q162">SUMPRODUCT(J162:O162,TRANSPOSE(Test!EX$20:EX$25))+Test!$AI$20-Test!$EX$27</f>
        <v>46.109717538929999</v>
      </c>
      <c r="R162" s="9">
        <f>I162-Results!$E$5*H162</f>
        <v>46.783441799901865</v>
      </c>
      <c r="S162" s="9" cm="1">
        <f t="array" ref="S162">SUMPRODUCT(J162:O162,TRANSPOSE(Test!AW$28:AW$33))+Test!$AI$20-Test!$AH$26</f>
        <v>31.076165764744033</v>
      </c>
      <c r="T162" s="9">
        <f>SUMPRODUCT(J162:O162,Results!K$9:P$9)</f>
        <v>48.434005169272197</v>
      </c>
      <c r="U162" s="9">
        <f>SUMPRODUCT(J162:O162,Results!K$9:P$9)+Test!$AI$20-Test!$AH$31</f>
        <v>46.851776448199047</v>
      </c>
      <c r="V162" s="9">
        <f t="shared" si="10"/>
        <v>-10.272126263099398</v>
      </c>
      <c r="W162" s="9">
        <f t="shared" si="11"/>
        <v>-15.363946653173127</v>
      </c>
      <c r="X162" s="9">
        <f t="shared" si="12"/>
        <v>-16.037670914144993</v>
      </c>
      <c r="Y162" s="9">
        <f t="shared" si="13"/>
        <v>-0.33039487898716047</v>
      </c>
      <c r="Z162" s="9">
        <f>I162-Test!$AI$20</f>
        <v>-1.9964525413332588</v>
      </c>
      <c r="AA162" s="9">
        <f t="shared" si="14"/>
        <v>-16.106005562442174</v>
      </c>
      <c r="AF162" s="11"/>
      <c r="AG162" s="11"/>
      <c r="AH162" s="11"/>
    </row>
    <row r="163" spans="1:34">
      <c r="A163" s="6">
        <v>2.3643716298572981</v>
      </c>
      <c r="B163" s="6">
        <v>4.9802526303797414</v>
      </c>
      <c r="C163" s="6">
        <v>-3.2460854579970246</v>
      </c>
      <c r="D163" s="6">
        <v>1.6874690642110781</v>
      </c>
      <c r="E163" s="6">
        <v>2.5673005479435163</v>
      </c>
      <c r="F163" s="6">
        <v>1.1718943549544023</v>
      </c>
      <c r="G163" s="6">
        <v>-3.6689373644953518</v>
      </c>
      <c r="H163" s="6">
        <v>-6.3359018218507028</v>
      </c>
      <c r="I163" s="9">
        <f>SUMPRODUCT(J163:O163,Results!B$12:G$12)+Results!$E$5*H163</f>
        <v>-8.5908325260624885</v>
      </c>
      <c r="J163" s="9">
        <f>SUMPRODUCT($A163:$F163,Results!$B$15:$G$15)</f>
        <v>0.16554889863404643</v>
      </c>
      <c r="K163" s="9">
        <f>SUMPRODUCT($A163:$F163,Results!$B$16:$G$16)</f>
        <v>-8.2225644931732269</v>
      </c>
      <c r="L163" s="9">
        <f>SUMPRODUCT($A163:$F163,Results!$B$17:$G$17)</f>
        <v>12.467719602175979</v>
      </c>
      <c r="M163" s="9">
        <f>SUMPRODUCT($A163:$F163,Results!$B$18:$G$18)</f>
        <v>11.740840033682163</v>
      </c>
      <c r="N163" s="9">
        <f>SUMPRODUCT($A163:$F163,Results!$B$19:$G$19)</f>
        <v>5.398786163744294</v>
      </c>
      <c r="O163" s="9">
        <f>SUMPRODUCT($A163:$F163,Results!$B$20:$G$20)</f>
        <v>21.40643839549487</v>
      </c>
      <c r="P163" s="9" cm="1">
        <f t="array" ref="P163">SUMPRODUCT(J163:O163,TRANSPOSE(Test!BQ$20:BQ$25))+Test!$AI$20-Test!$BQ$27</f>
        <v>22.768488329039847</v>
      </c>
      <c r="Q163" s="9" cm="1">
        <f t="array" ref="Q163">SUMPRODUCT(J163:O163,TRANSPOSE(Test!EX$20:EX$25))+Test!$AI$20-Test!$EX$27</f>
        <v>28.517481837464075</v>
      </c>
      <c r="R163" s="9">
        <f>I163-Results!$E$5*H163</f>
        <v>29.424578405041725</v>
      </c>
      <c r="S163" s="9" cm="1">
        <f t="array" ref="S163">SUMPRODUCT(J163:O163,TRANSPOSE(Test!AW$28:AW$33))+Test!$AI$20-Test!$AH$26</f>
        <v>1.6707951525236879</v>
      </c>
      <c r="T163" s="9">
        <f>SUMPRODUCT(J163:O163,Results!K$9:P$9)</f>
        <v>30.902248647435368</v>
      </c>
      <c r="U163" s="9">
        <f>SUMPRODUCT(J163:O163,Results!K$9:P$9)+Test!$AI$20-Test!$AH$31</f>
        <v>29.320019926362207</v>
      </c>
      <c r="V163" s="9">
        <f t="shared" si="10"/>
        <v>-31.359320855102336</v>
      </c>
      <c r="W163" s="9">
        <f t="shared" si="11"/>
        <v>-37.10831436352656</v>
      </c>
      <c r="X163" s="9">
        <f t="shared" si="12"/>
        <v>-38.015410931104213</v>
      </c>
      <c r="Y163" s="9">
        <f t="shared" si="13"/>
        <v>-10.261627678586176</v>
      </c>
      <c r="Z163" s="9">
        <f>I163-Test!$AI$20</f>
        <v>-41.333055953152623</v>
      </c>
      <c r="AA163" s="9">
        <f t="shared" si="14"/>
        <v>-37.910852452424692</v>
      </c>
      <c r="AF163" s="11"/>
      <c r="AG163" s="11"/>
      <c r="AH163" s="11"/>
    </row>
    <row r="164" spans="1:34">
      <c r="A164" s="6">
        <v>2.5422052030691913</v>
      </c>
      <c r="B164" s="6">
        <v>-0.98728513849921307</v>
      </c>
      <c r="C164" s="6">
        <v>8.307194863136159</v>
      </c>
      <c r="D164" s="6">
        <v>0.70798640356878695</v>
      </c>
      <c r="E164" s="6">
        <v>1.6182229479870887</v>
      </c>
      <c r="F164" s="6">
        <v>1.1523655001590198</v>
      </c>
      <c r="G164" s="6">
        <v>-0.18431920219085363</v>
      </c>
      <c r="H164" s="6">
        <v>-2.8512836595462043</v>
      </c>
      <c r="I164" s="9">
        <f>SUMPRODUCT(J164:O164,Results!B$12:G$12)+Results!$E$5*H164</f>
        <v>10.290995232452072</v>
      </c>
      <c r="J164" s="9">
        <f>SUMPRODUCT($A164:$F164,Results!$B$15:$G$15)</f>
        <v>31.503432444439863</v>
      </c>
      <c r="K164" s="9">
        <f>SUMPRODUCT($A164:$F164,Results!$B$16:$G$16)</f>
        <v>-14.136237750622637</v>
      </c>
      <c r="L164" s="9">
        <f>SUMPRODUCT($A164:$F164,Results!$B$17:$G$17)</f>
        <v>-1.280162199912424</v>
      </c>
      <c r="M164" s="9">
        <f>SUMPRODUCT($A164:$F164,Results!$B$18:$G$18)</f>
        <v>-21.628953670842375</v>
      </c>
      <c r="N164" s="9">
        <f>SUMPRODUCT($A164:$F164,Results!$B$19:$G$19)</f>
        <v>-29.280083612171783</v>
      </c>
      <c r="O164" s="9">
        <f>SUMPRODUCT($A164:$F164,Results!$B$20:$G$20)</f>
        <v>-2.0942377921090323</v>
      </c>
      <c r="P164" s="9" cm="1">
        <f t="array" ref="P164">SUMPRODUCT(J164:O164,TRANSPOSE(Test!BQ$20:BQ$25))+Test!$AI$20-Test!$BQ$27</f>
        <v>29.769379635908315</v>
      </c>
      <c r="Q164" s="9" cm="1">
        <f t="array" ref="Q164">SUMPRODUCT(J164:O164,TRANSPOSE(Test!EX$20:EX$25))+Test!$AI$20-Test!$EX$27</f>
        <v>27.117881473726939</v>
      </c>
      <c r="R164" s="9">
        <f>I164-Results!$E$5*H164</f>
        <v>27.398697189729297</v>
      </c>
      <c r="S164" s="9" cm="1">
        <f t="array" ref="S164">SUMPRODUCT(J164:O164,TRANSPOSE(Test!AW$28:AW$33))+Test!$AI$20-Test!$AH$26</f>
        <v>53.271034015021172</v>
      </c>
      <c r="T164" s="9">
        <f>SUMPRODUCT(J164:O164,Results!K$9:P$9)</f>
        <v>28.222876415753372</v>
      </c>
      <c r="U164" s="9">
        <f>SUMPRODUCT(J164:O164,Results!K$9:P$9)+Test!$AI$20-Test!$AH$31</f>
        <v>26.640647694680212</v>
      </c>
      <c r="V164" s="9">
        <f t="shared" si="10"/>
        <v>-19.478384403456243</v>
      </c>
      <c r="W164" s="9">
        <f t="shared" si="11"/>
        <v>-16.826886241274867</v>
      </c>
      <c r="X164" s="9">
        <f t="shared" si="12"/>
        <v>-17.107701957277225</v>
      </c>
      <c r="Y164" s="9">
        <f t="shared" si="13"/>
        <v>-42.980038782569096</v>
      </c>
      <c r="Z164" s="9">
        <f>I164-Test!$AI$20</f>
        <v>-22.451228194638059</v>
      </c>
      <c r="AA164" s="9">
        <f t="shared" si="14"/>
        <v>-16.349652462228139</v>
      </c>
      <c r="AF164" s="11"/>
      <c r="AG164" s="11"/>
      <c r="AH164" s="11"/>
    </row>
    <row r="165" spans="1:34">
      <c r="A165" s="6">
        <v>0.75751707555312797</v>
      </c>
      <c r="B165" s="6">
        <v>0.49352207880843152</v>
      </c>
      <c r="C165" s="6">
        <v>1.399849950131449</v>
      </c>
      <c r="D165" s="6">
        <v>6.0552949469227642</v>
      </c>
      <c r="E165" s="6">
        <v>4.739059907377035</v>
      </c>
      <c r="F165" s="6">
        <v>3.345903855641549</v>
      </c>
      <c r="G165" s="6">
        <v>-0.95862185296103708</v>
      </c>
      <c r="H165" s="6">
        <v>-3.6255863103163879</v>
      </c>
      <c r="I165" s="9">
        <f>SUMPRODUCT(J165:O165,Results!B$12:G$12)+Results!$E$5*H165</f>
        <v>44.215349945554195</v>
      </c>
      <c r="J165" s="9">
        <f>SUMPRODUCT($A165:$F165,Results!$B$15:$G$15)</f>
        <v>19.280882467144306</v>
      </c>
      <c r="K165" s="9">
        <f>SUMPRODUCT($A165:$F165,Results!$B$16:$G$16)</f>
        <v>-2.106019920938623</v>
      </c>
      <c r="L165" s="9">
        <f>SUMPRODUCT($A165:$F165,Results!$B$17:$G$17)</f>
        <v>22.747726831149752</v>
      </c>
      <c r="M165" s="9">
        <f>SUMPRODUCT($A165:$F165,Results!$B$18:$G$18)</f>
        <v>0.32885347397042075</v>
      </c>
      <c r="N165" s="9">
        <f>SUMPRODUCT($A165:$F165,Results!$B$19:$G$19)</f>
        <v>-20.439196141878295</v>
      </c>
      <c r="O165" s="9">
        <f>SUMPRODUCT($A165:$F165,Results!$B$20:$G$20)</f>
        <v>10.898726980505753</v>
      </c>
      <c r="P165" s="9" cm="1">
        <f t="array" ref="P165">SUMPRODUCT(J165:O165,TRANSPOSE(Test!BQ$20:BQ$25))+Test!$AI$20-Test!$BQ$27</f>
        <v>61.233907563285875</v>
      </c>
      <c r="Q165" s="9" cm="1">
        <f t="array" ref="Q165">SUMPRODUCT(J165:O165,TRANSPOSE(Test!EX$20:EX$25))+Test!$AI$20-Test!$EX$27</f>
        <v>67.802183946782463</v>
      </c>
      <c r="R165" s="9">
        <f>I165-Results!$E$5*H165</f>
        <v>65.968867807452526</v>
      </c>
      <c r="S165" s="9" cm="1">
        <f t="array" ref="S165">SUMPRODUCT(J165:O165,TRANSPOSE(Test!AW$28:AW$33))+Test!$AI$20-Test!$AH$26</f>
        <v>46.226800550743164</v>
      </c>
      <c r="T165" s="9">
        <f>SUMPRODUCT(J165:O165,Results!K$9:P$9)</f>
        <v>68.613607469538053</v>
      </c>
      <c r="U165" s="9">
        <f>SUMPRODUCT(J165:O165,Results!K$9:P$9)+Test!$AI$20-Test!$AH$31</f>
        <v>67.031378748464903</v>
      </c>
      <c r="V165" s="9">
        <f t="shared" si="10"/>
        <v>-17.01855761773168</v>
      </c>
      <c r="W165" s="9">
        <f t="shared" si="11"/>
        <v>-23.586834001228269</v>
      </c>
      <c r="X165" s="9">
        <f t="shared" si="12"/>
        <v>-21.753517861898331</v>
      </c>
      <c r="Y165" s="9">
        <f t="shared" si="13"/>
        <v>-2.0114506051889691</v>
      </c>
      <c r="Z165" s="9">
        <f>I165-Test!$AI$20</f>
        <v>11.473126518464063</v>
      </c>
      <c r="AA165" s="9">
        <f t="shared" si="14"/>
        <v>-22.816028802910708</v>
      </c>
      <c r="AF165" s="11"/>
      <c r="AG165" s="11"/>
      <c r="AH165" s="11"/>
    </row>
    <row r="166" spans="1:34">
      <c r="A166" s="6">
        <v>0.74522720656211794</v>
      </c>
      <c r="B166" s="6">
        <v>-1.2970967872608332</v>
      </c>
      <c r="C166" s="6">
        <v>2.2634042363980122</v>
      </c>
      <c r="D166" s="6">
        <v>12.344960805051008</v>
      </c>
      <c r="E166" s="6">
        <v>7.1416098513416397</v>
      </c>
      <c r="F166" s="6">
        <v>1.472219918101642</v>
      </c>
      <c r="G166" s="6">
        <v>0.28107901422180603</v>
      </c>
      <c r="H166" s="6">
        <v>-2.3858854431335446</v>
      </c>
      <c r="I166" s="9">
        <f>SUMPRODUCT(J166:O166,Results!B$12:G$12)+Results!$E$5*H166</f>
        <v>104.13864236224717</v>
      </c>
      <c r="J166" s="9">
        <f>SUMPRODUCT($A166:$F166,Results!$B$15:$G$15)</f>
        <v>30.390035737940096</v>
      </c>
      <c r="K166" s="9">
        <f>SUMPRODUCT($A166:$F166,Results!$B$16:$G$16)</f>
        <v>-1.1520785138436214</v>
      </c>
      <c r="L166" s="9">
        <f>SUMPRODUCT($A166:$F166,Results!$B$17:$G$17)</f>
        <v>30.515813111397883</v>
      </c>
      <c r="M166" s="9">
        <f>SUMPRODUCT($A166:$F166,Results!$B$18:$G$18)</f>
        <v>-1.3161316600962967</v>
      </c>
      <c r="N166" s="9">
        <f>SUMPRODUCT($A166:$F166,Results!$B$19:$G$19)</f>
        <v>-35.852315132480754</v>
      </c>
      <c r="O166" s="9">
        <f>SUMPRODUCT($A166:$F166,Results!$B$20:$G$20)</f>
        <v>23.178703787449301</v>
      </c>
      <c r="P166" s="9" cm="1">
        <f t="array" ref="P166">SUMPRODUCT(J166:O166,TRANSPOSE(Test!BQ$20:BQ$25))+Test!$AI$20-Test!$BQ$27</f>
        <v>102.04013180988474</v>
      </c>
      <c r="Q166" s="9" cm="1">
        <f t="array" ref="Q166">SUMPRODUCT(J166:O166,TRANSPOSE(Test!EX$20:EX$25))+Test!$AI$20-Test!$EX$27</f>
        <v>120.96736889598355</v>
      </c>
      <c r="R166" s="9">
        <f>I166-Results!$E$5*H166</f>
        <v>118.45395502104844</v>
      </c>
      <c r="S166" s="9" cm="1">
        <f t="array" ref="S166">SUMPRODUCT(J166:O166,TRANSPOSE(Test!AW$28:AW$33))+Test!$AI$20-Test!$AH$26</f>
        <v>77.779101647906813</v>
      </c>
      <c r="T166" s="9">
        <f>SUMPRODUCT(J166:O166,Results!K$9:P$9)</f>
        <v>121.46060504349975</v>
      </c>
      <c r="U166" s="9">
        <f>SUMPRODUCT(J166:O166,Results!K$9:P$9)+Test!$AI$20-Test!$AH$31</f>
        <v>119.87837632242659</v>
      </c>
      <c r="V166" s="9">
        <f t="shared" si="10"/>
        <v>2.098510552362427</v>
      </c>
      <c r="W166" s="9">
        <f t="shared" si="11"/>
        <v>-16.828726533736386</v>
      </c>
      <c r="X166" s="9">
        <f t="shared" si="12"/>
        <v>-14.315312658801275</v>
      </c>
      <c r="Y166" s="9">
        <f t="shared" si="13"/>
        <v>26.359540714340355</v>
      </c>
      <c r="Z166" s="9">
        <f>I166-Test!$AI$20</f>
        <v>71.396418935157044</v>
      </c>
      <c r="AA166" s="9">
        <f t="shared" si="14"/>
        <v>-15.739733960179422</v>
      </c>
      <c r="AF166" s="11"/>
      <c r="AG166" s="11"/>
      <c r="AH166" s="11"/>
    </row>
    <row r="167" spans="1:34">
      <c r="A167" s="6">
        <v>0.31590921473852401</v>
      </c>
      <c r="B167" s="6">
        <v>3.6528017872495457</v>
      </c>
      <c r="C167" s="6">
        <v>1.3140224589936913</v>
      </c>
      <c r="D167" s="6">
        <v>3.0084606182464397</v>
      </c>
      <c r="E167" s="6">
        <v>1.8197725695645568</v>
      </c>
      <c r="F167" s="6">
        <v>-1.3859861814792818</v>
      </c>
      <c r="G167" s="6">
        <v>3.4403733695684342</v>
      </c>
      <c r="H167" s="6">
        <v>0.77340891221308361</v>
      </c>
      <c r="I167" s="9">
        <f>SUMPRODUCT(J167:O167,Results!B$12:G$12)+Results!$E$5*H167</f>
        <v>31.407978005648761</v>
      </c>
      <c r="J167" s="9">
        <f>SUMPRODUCT($A167:$F167,Results!$B$15:$G$15)</f>
        <v>0.12489941062772333</v>
      </c>
      <c r="K167" s="9">
        <f>SUMPRODUCT($A167:$F167,Results!$B$16:$G$16)</f>
        <v>-6.415165637173402</v>
      </c>
      <c r="L167" s="9">
        <f>SUMPRODUCT($A167:$F167,Results!$B$17:$G$17)</f>
        <v>9.2425213550623653</v>
      </c>
      <c r="M167" s="9">
        <f>SUMPRODUCT($A167:$F167,Results!$B$18:$G$18)</f>
        <v>0.56295718743975964</v>
      </c>
      <c r="N167" s="9">
        <f>SUMPRODUCT($A167:$F167,Results!$B$19:$G$19)</f>
        <v>-10.228666429675597</v>
      </c>
      <c r="O167" s="9">
        <f>SUMPRODUCT($A167:$F167,Results!$B$20:$G$20)</f>
        <v>14.620986717977809</v>
      </c>
      <c r="P167" s="9" cm="1">
        <f t="array" ref="P167">SUMPRODUCT(J167:O167,TRANSPOSE(Test!BQ$20:BQ$25))+Test!$AI$20-Test!$BQ$27</f>
        <v>18.1988828245807</v>
      </c>
      <c r="Q167" s="9" cm="1">
        <f t="array" ref="Q167">SUMPRODUCT(J167:O167,TRANSPOSE(Test!EX$20:EX$25))+Test!$AI$20-Test!$EX$27</f>
        <v>25.039797434561507</v>
      </c>
      <c r="R167" s="9">
        <f>I167-Results!$E$5*H167</f>
        <v>26.76752453237026</v>
      </c>
      <c r="S167" s="9" cm="1">
        <f t="array" ref="S167">SUMPRODUCT(J167:O167,TRANSPOSE(Test!AW$28:AW$33))+Test!$AI$20-Test!$AH$26</f>
        <v>15.909968154451434</v>
      </c>
      <c r="T167" s="9">
        <f>SUMPRODUCT(J167:O167,Results!K$9:P$9)</f>
        <v>27.148238943171293</v>
      </c>
      <c r="U167" s="9">
        <f>SUMPRODUCT(J167:O167,Results!K$9:P$9)+Test!$AI$20-Test!$AH$31</f>
        <v>25.566010222098136</v>
      </c>
      <c r="V167" s="9">
        <f t="shared" si="10"/>
        <v>13.209095181068061</v>
      </c>
      <c r="W167" s="9">
        <f t="shared" si="11"/>
        <v>6.3681805710872545</v>
      </c>
      <c r="X167" s="9">
        <f t="shared" si="12"/>
        <v>4.6404534732785017</v>
      </c>
      <c r="Y167" s="9">
        <f t="shared" si="13"/>
        <v>15.498009851197327</v>
      </c>
      <c r="Z167" s="9">
        <f>I167-Test!$AI$20</f>
        <v>-1.3342454214413699</v>
      </c>
      <c r="AA167" s="9">
        <f t="shared" si="14"/>
        <v>5.8419677835506256</v>
      </c>
      <c r="AF167" s="11"/>
      <c r="AG167" s="11"/>
      <c r="AH167" s="11"/>
    </row>
    <row r="168" spans="1:34">
      <c r="A168" s="6">
        <v>7.2746999974703401</v>
      </c>
      <c r="B168" s="6">
        <v>3.0044440003829203</v>
      </c>
      <c r="C168" s="6">
        <v>5.5790237639115325</v>
      </c>
      <c r="D168" s="6">
        <v>3.3871685433380052</v>
      </c>
      <c r="E168" s="6">
        <v>11.293612942917424</v>
      </c>
      <c r="F168" s="6">
        <v>-0.58161146555528287</v>
      </c>
      <c r="G168" s="6">
        <v>2.5692470713735167</v>
      </c>
      <c r="H168" s="6">
        <v>-9.7717385981833882E-2</v>
      </c>
      <c r="I168" s="9">
        <f>SUMPRODUCT(J168:O168,Results!B$12:G$12)+Results!$E$5*H168</f>
        <v>159.66255091546697</v>
      </c>
      <c r="J168" s="9">
        <f>SUMPRODUCT($A168:$F168,Results!$B$15:$G$15)</f>
        <v>69.035734450786734</v>
      </c>
      <c r="K168" s="9">
        <f>SUMPRODUCT($A168:$F168,Results!$B$16:$G$16)</f>
        <v>-25.069007436390869</v>
      </c>
      <c r="L168" s="9">
        <f>SUMPRODUCT($A168:$F168,Results!$B$17:$G$17)</f>
        <v>23.68936386360992</v>
      </c>
      <c r="M168" s="9">
        <f>SUMPRODUCT($A168:$F168,Results!$B$18:$G$18)</f>
        <v>-22.809511334633463</v>
      </c>
      <c r="N168" s="9">
        <f>SUMPRODUCT($A168:$F168,Results!$B$19:$G$19)</f>
        <v>-42.719116863714547</v>
      </c>
      <c r="O168" s="9">
        <f>SUMPRODUCT($A168:$F168,Results!$B$20:$G$20)</f>
        <v>32.36672756030449</v>
      </c>
      <c r="P168" s="9" cm="1">
        <f t="array" ref="P168">SUMPRODUCT(J168:O168,TRANSPOSE(Test!BQ$20:BQ$25))+Test!$AI$20-Test!$BQ$27</f>
        <v>138.77073837437317</v>
      </c>
      <c r="Q168" s="9" cm="1">
        <f t="array" ref="Q168">SUMPRODUCT(J168:O168,TRANSPOSE(Test!EX$20:EX$25))+Test!$AI$20-Test!$EX$27</f>
        <v>159.23041573083123</v>
      </c>
      <c r="R168" s="9">
        <f>I168-Results!$E$5*H168</f>
        <v>160.24885523135796</v>
      </c>
      <c r="S168" s="9" cm="1">
        <f t="array" ref="S168">SUMPRODUCT(J168:O168,TRANSPOSE(Test!AW$28:AW$33))+Test!$AI$20-Test!$AH$26</f>
        <v>123.53934327262492</v>
      </c>
      <c r="T168" s="9">
        <f>SUMPRODUCT(J168:O168,Results!K$9:P$9)</f>
        <v>164.61708573517953</v>
      </c>
      <c r="U168" s="9">
        <f>SUMPRODUCT(J168:O168,Results!K$9:P$9)+Test!$AI$20-Test!$AH$31</f>
        <v>163.03485701410636</v>
      </c>
      <c r="V168" s="9">
        <f t="shared" si="10"/>
        <v>20.891812541093799</v>
      </c>
      <c r="W168" s="9">
        <f t="shared" si="11"/>
        <v>0.43213518463574019</v>
      </c>
      <c r="X168" s="9">
        <f t="shared" si="12"/>
        <v>-0.58630431589099885</v>
      </c>
      <c r="Y168" s="9">
        <f t="shared" si="13"/>
        <v>36.123207642842047</v>
      </c>
      <c r="Z168" s="9">
        <f>I168-Test!$AI$20</f>
        <v>126.92032748837684</v>
      </c>
      <c r="AA168" s="9">
        <f t="shared" si="14"/>
        <v>-3.3723060986393989</v>
      </c>
      <c r="AF168" s="11"/>
      <c r="AG168" s="11"/>
      <c r="AH168" s="11"/>
    </row>
    <row r="169" spans="1:34">
      <c r="A169" s="6">
        <v>0.32202247431070874</v>
      </c>
      <c r="B169" s="6">
        <v>3.1181554448823028</v>
      </c>
      <c r="C169" s="6">
        <v>13.525906472249861</v>
      </c>
      <c r="D169" s="6">
        <v>0.50607134444113988</v>
      </c>
      <c r="E169" s="6">
        <v>4.3413874240359958</v>
      </c>
      <c r="F169" s="6">
        <v>6.7204508343548568</v>
      </c>
      <c r="G169" s="6">
        <v>0.77191002538734332</v>
      </c>
      <c r="H169" s="6">
        <v>-1.8950544319680072</v>
      </c>
      <c r="I169" s="9">
        <f>SUMPRODUCT(J169:O169,Results!B$12:G$12)+Results!$E$5*H169</f>
        <v>22.348836315247006</v>
      </c>
      <c r="J169" s="9">
        <f>SUMPRODUCT($A169:$F169,Results!$B$15:$G$15)</f>
        <v>34.792443602488788</v>
      </c>
      <c r="K169" s="9">
        <f>SUMPRODUCT($A169:$F169,Results!$B$16:$G$16)</f>
        <v>-14.758791782622211</v>
      </c>
      <c r="L169" s="9">
        <f>SUMPRODUCT($A169:$F169,Results!$B$17:$G$17)</f>
        <v>22.261886859125696</v>
      </c>
      <c r="M169" s="9">
        <f>SUMPRODUCT($A169:$F169,Results!$B$18:$G$18)</f>
        <v>-27.933473231692233</v>
      </c>
      <c r="N169" s="9">
        <f>SUMPRODUCT($A169:$F169,Results!$B$19:$G$19)</f>
        <v>-50.739959641962407</v>
      </c>
      <c r="O169" s="9">
        <f>SUMPRODUCT($A169:$F169,Results!$B$20:$G$20)</f>
        <v>-14.076762903639137</v>
      </c>
      <c r="P169" s="9" cm="1">
        <f t="array" ref="P169">SUMPRODUCT(J169:O169,TRANSPOSE(Test!BQ$20:BQ$25))+Test!$AI$20-Test!$BQ$27</f>
        <v>51.811503006999722</v>
      </c>
      <c r="Q169" s="9" cm="1">
        <f t="array" ref="Q169">SUMPRODUCT(J169:O169,TRANSPOSE(Test!EX$20:EX$25))+Test!$AI$20-Test!$EX$27</f>
        <v>34.639904282059206</v>
      </c>
      <c r="R169" s="9">
        <f>I169-Results!$E$5*H169</f>
        <v>33.71916290705505</v>
      </c>
      <c r="S169" s="9" cm="1">
        <f t="array" ref="S169">SUMPRODUCT(J169:O169,TRANSPOSE(Test!AW$28:AW$33))+Test!$AI$20-Test!$AH$26</f>
        <v>88.790484128955583</v>
      </c>
      <c r="T169" s="9">
        <f>SUMPRODUCT(J169:O169,Results!K$9:P$9)</f>
        <v>36.948277485496803</v>
      </c>
      <c r="U169" s="9">
        <f>SUMPRODUCT(J169:O169,Results!K$9:P$9)+Test!$AI$20-Test!$AH$31</f>
        <v>35.366048764423653</v>
      </c>
      <c r="V169" s="9">
        <f t="shared" si="10"/>
        <v>-29.462666691752716</v>
      </c>
      <c r="W169" s="9">
        <f t="shared" si="11"/>
        <v>-12.2910679668122</v>
      </c>
      <c r="X169" s="9">
        <f t="shared" si="12"/>
        <v>-11.370326591808045</v>
      </c>
      <c r="Y169" s="9">
        <f t="shared" si="13"/>
        <v>-66.441647813708585</v>
      </c>
      <c r="Z169" s="9">
        <f>I169-Test!$AI$20</f>
        <v>-10.393387111843126</v>
      </c>
      <c r="AA169" s="9">
        <f t="shared" si="14"/>
        <v>-13.017212449176647</v>
      </c>
      <c r="AF169" s="11"/>
      <c r="AG169" s="11"/>
      <c r="AH169" s="11"/>
    </row>
    <row r="170" spans="1:34">
      <c r="A170" s="6">
        <v>6.8906041992149918</v>
      </c>
      <c r="B170" s="6">
        <v>3.9698914858141867</v>
      </c>
      <c r="C170" s="6">
        <v>2.8857049089872175</v>
      </c>
      <c r="D170" s="6">
        <v>1.8696471041315528</v>
      </c>
      <c r="E170" s="6">
        <v>4.4028589145474193</v>
      </c>
      <c r="F170" s="6">
        <v>0.95714914238034254</v>
      </c>
      <c r="G170" s="6">
        <v>3.9158531221630888</v>
      </c>
      <c r="H170" s="6">
        <v>1.2488886648077382</v>
      </c>
      <c r="I170" s="9">
        <f>SUMPRODUCT(J170:O170,Results!B$12:G$12)+Results!$E$5*H170</f>
        <v>73.968994445230308</v>
      </c>
      <c r="J170" s="9">
        <f>SUMPRODUCT($A170:$F170,Results!$B$15:$G$15)</f>
        <v>35.694867551555667</v>
      </c>
      <c r="K170" s="9">
        <f>SUMPRODUCT($A170:$F170,Results!$B$16:$G$16)</f>
        <v>-26.109969727571439</v>
      </c>
      <c r="L170" s="9">
        <f>SUMPRODUCT($A170:$F170,Results!$B$17:$G$17)</f>
        <v>6.0562037183632738</v>
      </c>
      <c r="M170" s="9">
        <f>SUMPRODUCT($A170:$F170,Results!$B$18:$G$18)</f>
        <v>-7.3435218879062925</v>
      </c>
      <c r="N170" s="9">
        <f>SUMPRODUCT($A170:$F170,Results!$B$19:$G$19)</f>
        <v>-16.289830056353996</v>
      </c>
      <c r="O170" s="9">
        <f>SUMPRODUCT($A170:$F170,Results!$B$20:$G$20)</f>
        <v>28.177031396810776</v>
      </c>
      <c r="P170" s="9" cm="1">
        <f t="array" ref="P170">SUMPRODUCT(J170:O170,TRANSPOSE(Test!BQ$20:BQ$25))+Test!$AI$20-Test!$BQ$27</f>
        <v>59.634526102782623</v>
      </c>
      <c r="Q170" s="9" cm="1">
        <f t="array" ref="Q170">SUMPRODUCT(J170:O170,TRANSPOSE(Test!EX$20:EX$25))+Test!$AI$20-Test!$EX$27</f>
        <v>65.226316404162134</v>
      </c>
      <c r="R170" s="9">
        <f>I170-Results!$E$5*H170</f>
        <v>66.475662456383873</v>
      </c>
      <c r="S170" s="9" cm="1">
        <f t="array" ref="S170">SUMPRODUCT(J170:O170,TRANSPOSE(Test!AW$28:AW$33))+Test!$AI$20-Test!$AH$26</f>
        <v>54.308535429468165</v>
      </c>
      <c r="T170" s="9">
        <f>SUMPRODUCT(J170:O170,Results!K$9:P$9)</f>
        <v>68.604266724146612</v>
      </c>
      <c r="U170" s="9">
        <f>SUMPRODUCT(J170:O170,Results!K$9:P$9)+Test!$AI$20-Test!$AH$31</f>
        <v>67.022038003073447</v>
      </c>
      <c r="V170" s="9">
        <f t="shared" si="10"/>
        <v>14.334468342447686</v>
      </c>
      <c r="W170" s="9">
        <f t="shared" si="11"/>
        <v>8.7426780410681744</v>
      </c>
      <c r="X170" s="9">
        <f t="shared" si="12"/>
        <v>7.4933319888464354</v>
      </c>
      <c r="Y170" s="9">
        <f t="shared" si="13"/>
        <v>19.660459015762143</v>
      </c>
      <c r="Z170" s="9">
        <f>I170-Test!$AI$20</f>
        <v>41.226771018140177</v>
      </c>
      <c r="AA170" s="9">
        <f t="shared" si="14"/>
        <v>6.9469564421568606</v>
      </c>
      <c r="AF170" s="11"/>
      <c r="AG170" s="11"/>
      <c r="AH170" s="11"/>
    </row>
    <row r="171" spans="1:34">
      <c r="A171" s="6">
        <v>2.8670261692588492</v>
      </c>
      <c r="B171" s="6">
        <v>2.0969404148541129</v>
      </c>
      <c r="C171" s="6">
        <v>3.9415279693239476</v>
      </c>
      <c r="D171" s="6">
        <v>2.4092248857788294</v>
      </c>
      <c r="E171" s="6">
        <v>6.2699850398005825</v>
      </c>
      <c r="F171" s="6">
        <v>2.9120636723372431</v>
      </c>
      <c r="G171" s="6">
        <v>1.1527744369189306</v>
      </c>
      <c r="H171" s="6">
        <v>-1.51419002043642</v>
      </c>
      <c r="I171" s="9">
        <f>SUMPRODUCT(J171:O171,Results!B$12:G$12)+Results!$E$5*H171</f>
        <v>69.909242837378883</v>
      </c>
      <c r="J171" s="9">
        <f>SUMPRODUCT($A171:$F171,Results!$B$15:$G$15)</f>
        <v>34.984977991156605</v>
      </c>
      <c r="K171" s="9">
        <f>SUMPRODUCT($A171:$F171,Results!$B$16:$G$16)</f>
        <v>-11.262791576484494</v>
      </c>
      <c r="L171" s="9">
        <f>SUMPRODUCT($A171:$F171,Results!$B$17:$G$17)</f>
        <v>20.67328069582388</v>
      </c>
      <c r="M171" s="9">
        <f>SUMPRODUCT($A171:$F171,Results!$B$18:$G$18)</f>
        <v>-10.686231683777759</v>
      </c>
      <c r="N171" s="9">
        <f>SUMPRODUCT($A171:$F171,Results!$B$19:$G$19)</f>
        <v>-26.845723419037572</v>
      </c>
      <c r="O171" s="9">
        <f>SUMPRODUCT($A171:$F171,Results!$B$20:$G$20)</f>
        <v>10.97571856696603</v>
      </c>
      <c r="P171" s="9" cm="1">
        <f t="array" ref="P171">SUMPRODUCT(J171:O171,TRANSPOSE(Test!BQ$20:BQ$25))+Test!$AI$20-Test!$BQ$27</f>
        <v>74.518161735175369</v>
      </c>
      <c r="Q171" s="9" cm="1">
        <f t="array" ref="Q171">SUMPRODUCT(J171:O171,TRANSPOSE(Test!EX$20:EX$25))+Test!$AI$20-Test!$EX$27</f>
        <v>79.537411010744421</v>
      </c>
      <c r="R171" s="9">
        <f>I171-Results!$E$5*H171</f>
        <v>78.994382959997409</v>
      </c>
      <c r="S171" s="9" cm="1">
        <f t="array" ref="S171">SUMPRODUCT(J171:O171,TRANSPOSE(Test!AW$28:AW$33))+Test!$AI$20-Test!$AH$26</f>
        <v>68.154066985554451</v>
      </c>
      <c r="T171" s="9">
        <f>SUMPRODUCT(J171:O171,Results!K$9:P$9)</f>
        <v>82.197695751257584</v>
      </c>
      <c r="U171" s="9">
        <f>SUMPRODUCT(J171:O171,Results!K$9:P$9)+Test!$AI$20-Test!$AH$31</f>
        <v>80.615467030184419</v>
      </c>
      <c r="V171" s="9">
        <f t="shared" si="10"/>
        <v>-4.6089188977964852</v>
      </c>
      <c r="W171" s="9">
        <f t="shared" si="11"/>
        <v>-9.6281681733655375</v>
      </c>
      <c r="X171" s="9">
        <f t="shared" si="12"/>
        <v>-9.085140122618526</v>
      </c>
      <c r="Y171" s="9">
        <f t="shared" si="13"/>
        <v>1.7551758518244327</v>
      </c>
      <c r="Z171" s="9">
        <f>I171-Test!$AI$20</f>
        <v>37.167019410288752</v>
      </c>
      <c r="AA171" s="9">
        <f t="shared" si="14"/>
        <v>-10.706224192805536</v>
      </c>
      <c r="AF171" s="11"/>
      <c r="AG171" s="11"/>
      <c r="AH171" s="11"/>
    </row>
    <row r="172" spans="1:34">
      <c r="A172" s="6">
        <v>3.5922930773185837</v>
      </c>
      <c r="B172" s="6">
        <v>1.6777396986385806</v>
      </c>
      <c r="C172" s="6">
        <v>5.7120346391894499</v>
      </c>
      <c r="D172" s="6">
        <v>-1.9402445550085392</v>
      </c>
      <c r="E172" s="6">
        <v>4.7887779570829796</v>
      </c>
      <c r="F172" s="6">
        <v>1.5590296272944784</v>
      </c>
      <c r="G172" s="6">
        <v>-2.2203741586916634</v>
      </c>
      <c r="H172" s="6">
        <v>-4.887338616047014</v>
      </c>
      <c r="I172" s="9">
        <f>SUMPRODUCT(J172:O172,Results!B$12:G$12)+Results!$E$5*H172</f>
        <v>26.683216480024008</v>
      </c>
      <c r="J172" s="9">
        <f>SUMPRODUCT($A172:$F172,Results!$B$15:$G$15)</f>
        <v>37.980801381079893</v>
      </c>
      <c r="K172" s="9">
        <f>SUMPRODUCT($A172:$F172,Results!$B$16:$G$16)</f>
        <v>-14.983182533142912</v>
      </c>
      <c r="L172" s="9">
        <f>SUMPRODUCT($A172:$F172,Results!$B$17:$G$17)</f>
        <v>8.2932400438132809</v>
      </c>
      <c r="M172" s="9">
        <f>SUMPRODUCT($A172:$F172,Results!$B$18:$G$18)</f>
        <v>-19.407593186872724</v>
      </c>
      <c r="N172" s="9">
        <f>SUMPRODUCT($A172:$F172,Results!$B$19:$G$19)</f>
        <v>-24.562907074720922</v>
      </c>
      <c r="O172" s="9">
        <f>SUMPRODUCT($A172:$F172,Results!$B$20:$G$20)</f>
        <v>3.1529709567312283</v>
      </c>
      <c r="P172" s="9" cm="1">
        <f t="array" ref="P172">SUMPRODUCT(J172:O172,TRANSPOSE(Test!BQ$20:BQ$25))+Test!$AI$20-Test!$BQ$27</f>
        <v>53.861090179395184</v>
      </c>
      <c r="Q172" s="9" cm="1">
        <f t="array" ref="Q172">SUMPRODUCT(J172:O172,TRANSPOSE(Test!EX$20:EX$25))+Test!$AI$20-Test!$EX$27</f>
        <v>55.216146641726368</v>
      </c>
      <c r="R172" s="9">
        <f>I172-Results!$E$5*H172</f>
        <v>56.007248176306092</v>
      </c>
      <c r="S172" s="9" cm="1">
        <f t="array" ref="S172">SUMPRODUCT(J172:O172,TRANSPOSE(Test!AW$28:AW$33))+Test!$AI$20-Test!$AH$26</f>
        <v>62.036702049634172</v>
      </c>
      <c r="T172" s="9">
        <f>SUMPRODUCT(J172:O172,Results!K$9:P$9)</f>
        <v>58.311412948632864</v>
      </c>
      <c r="U172" s="9">
        <f>SUMPRODUCT(J172:O172,Results!K$9:P$9)+Test!$AI$20-Test!$AH$31</f>
        <v>56.729184227559699</v>
      </c>
      <c r="V172" s="9">
        <f t="shared" si="10"/>
        <v>-27.177873699371176</v>
      </c>
      <c r="W172" s="9">
        <f t="shared" si="11"/>
        <v>-28.53293016170236</v>
      </c>
      <c r="X172" s="9">
        <f t="shared" si="12"/>
        <v>-29.324031696282084</v>
      </c>
      <c r="Y172" s="9">
        <f t="shared" si="13"/>
        <v>-35.353485569610164</v>
      </c>
      <c r="Z172" s="9">
        <f>I172-Test!$AI$20</f>
        <v>-6.0590069470661234</v>
      </c>
      <c r="AA172" s="9">
        <f t="shared" si="14"/>
        <v>-30.045967747535691</v>
      </c>
      <c r="AF172" s="11"/>
      <c r="AG172" s="11"/>
      <c r="AH172" s="11"/>
    </row>
    <row r="173" spans="1:34">
      <c r="A173" s="6">
        <v>-0.26369757618752959</v>
      </c>
      <c r="B173" s="6">
        <v>3.8058895863912516</v>
      </c>
      <c r="C173" s="6">
        <v>1.5575990308113545</v>
      </c>
      <c r="D173" s="6">
        <v>10.698601299436561</v>
      </c>
      <c r="E173" s="6">
        <v>6.1916041037301479</v>
      </c>
      <c r="F173" s="6">
        <v>1.2574756826994347</v>
      </c>
      <c r="G173" s="6">
        <v>1.2614579311194809</v>
      </c>
      <c r="H173" s="6">
        <v>-1.4055065262358697</v>
      </c>
      <c r="I173" s="9">
        <f>SUMPRODUCT(J173:O173,Results!B$12:G$12)+Results!$E$5*H173</f>
        <v>82.666549860993342</v>
      </c>
      <c r="J173" s="9">
        <f>SUMPRODUCT($A173:$F173,Results!$B$15:$G$15)</f>
        <v>11.180044042912131</v>
      </c>
      <c r="K173" s="9">
        <f>SUMPRODUCT($A173:$F173,Results!$B$16:$G$16)</f>
        <v>-3.6007848141580912</v>
      </c>
      <c r="L173" s="9">
        <f>SUMPRODUCT($A173:$F173,Results!$B$17:$G$17)</f>
        <v>33.879943080223896</v>
      </c>
      <c r="M173" s="9">
        <f>SUMPRODUCT($A173:$F173,Results!$B$18:$G$18)</f>
        <v>5.2903041703192244</v>
      </c>
      <c r="N173" s="9">
        <f>SUMPRODUCT($A173:$F173,Results!$B$19:$G$19)</f>
        <v>-28.704614890102548</v>
      </c>
      <c r="O173" s="9">
        <f>SUMPRODUCT($A173:$F173,Results!$B$20:$G$20)</f>
        <v>26.357110421971015</v>
      </c>
      <c r="P173" s="9" cm="1">
        <f t="array" ref="P173">SUMPRODUCT(J173:O173,TRANSPOSE(Test!BQ$20:BQ$25))+Test!$AI$20-Test!$BQ$27</f>
        <v>78.389689759854974</v>
      </c>
      <c r="Q173" s="9" cm="1">
        <f t="array" ref="Q173">SUMPRODUCT(J173:O173,TRANSPOSE(Test!EX$20:EX$25))+Test!$AI$20-Test!$EX$27</f>
        <v>91.878633176232825</v>
      </c>
      <c r="R173" s="9">
        <f>I173-Results!$E$5*H173</f>
        <v>91.099589018408565</v>
      </c>
      <c r="S173" s="9" cm="1">
        <f t="array" ref="S173">SUMPRODUCT(J173:O173,TRANSPOSE(Test!AW$28:AW$33))+Test!$AI$20-Test!$AH$26</f>
        <v>57.797130656736201</v>
      </c>
      <c r="T173" s="9">
        <f>SUMPRODUCT(J173:O173,Results!K$9:P$9)</f>
        <v>93.770165353364547</v>
      </c>
      <c r="U173" s="9">
        <f>SUMPRODUCT(J173:O173,Results!K$9:P$9)+Test!$AI$20-Test!$AH$31</f>
        <v>92.187936632291382</v>
      </c>
      <c r="V173" s="9">
        <f t="shared" si="10"/>
        <v>4.276860101138368</v>
      </c>
      <c r="W173" s="9">
        <f t="shared" si="11"/>
        <v>-9.2120833152394823</v>
      </c>
      <c r="X173" s="9">
        <f t="shared" si="12"/>
        <v>-8.433039157415223</v>
      </c>
      <c r="Y173" s="9">
        <f t="shared" si="13"/>
        <v>24.869419204257142</v>
      </c>
      <c r="Z173" s="9">
        <f>I173-Test!$AI$20</f>
        <v>49.924326433903211</v>
      </c>
      <c r="AA173" s="9">
        <f t="shared" si="14"/>
        <v>-9.5213867712980402</v>
      </c>
      <c r="AF173" s="11"/>
      <c r="AG173" s="11"/>
      <c r="AH173" s="11"/>
    </row>
    <row r="174" spans="1:34">
      <c r="A174" s="6">
        <v>1.1919088357605567</v>
      </c>
      <c r="B174" s="6">
        <v>5.6332488526552833</v>
      </c>
      <c r="C174" s="6">
        <v>-5.7889405068997526</v>
      </c>
      <c r="D174" s="6">
        <v>2.3684971755711999</v>
      </c>
      <c r="E174" s="6">
        <v>4.8091863205020093</v>
      </c>
      <c r="F174" s="6">
        <v>1.758428469995897</v>
      </c>
      <c r="G174" s="6">
        <v>4.3631854262509684</v>
      </c>
      <c r="H174" s="6">
        <v>1.6962209688956178</v>
      </c>
      <c r="I174" s="9">
        <f>SUMPRODUCT(J174:O174,Results!B$12:G$12)+Results!$E$5*H174</f>
        <v>62.80636322487949</v>
      </c>
      <c r="J174" s="9">
        <f>SUMPRODUCT($A174:$F174,Results!$B$15:$G$15)</f>
        <v>-1.5874584595575154</v>
      </c>
      <c r="K174" s="9">
        <f>SUMPRODUCT($A174:$F174,Results!$B$16:$G$16)</f>
        <v>-1.3547563624091148</v>
      </c>
      <c r="L174" s="9">
        <f>SUMPRODUCT($A174:$F174,Results!$B$17:$G$17)</f>
        <v>24.445202279735248</v>
      </c>
      <c r="M174" s="9">
        <f>SUMPRODUCT($A174:$F174,Results!$B$18:$G$18)</f>
        <v>17.223052533790369</v>
      </c>
      <c r="N174" s="9">
        <f>SUMPRODUCT($A174:$F174,Results!$B$19:$G$19)</f>
        <v>7.1002527946743479</v>
      </c>
      <c r="O174" s="9">
        <f>SUMPRODUCT($A174:$F174,Results!$B$20:$G$20)</f>
        <v>22.861539751953998</v>
      </c>
      <c r="P174" s="9" cm="1">
        <f t="array" ref="P174">SUMPRODUCT(J174:O174,TRANSPOSE(Test!BQ$20:BQ$25))+Test!$AI$20-Test!$BQ$27</f>
        <v>41.683063902401123</v>
      </c>
      <c r="Q174" s="9" cm="1">
        <f t="array" ref="Q174">SUMPRODUCT(J174:O174,TRANSPOSE(Test!EX$20:EX$25))+Test!$AI$20-Test!$EX$27</f>
        <v>52.342577079370272</v>
      </c>
      <c r="R174" s="9">
        <f>I174-Results!$E$5*H174</f>
        <v>52.629037411505784</v>
      </c>
      <c r="S174" s="9" cm="1">
        <f t="array" ref="S174">SUMPRODUCT(J174:O174,TRANSPOSE(Test!AW$28:AW$33))+Test!$AI$20-Test!$AH$26</f>
        <v>4.9814433209745701</v>
      </c>
      <c r="T174" s="9">
        <f>SUMPRODUCT(J174:O174,Results!K$9:P$9)</f>
        <v>55.150188047913538</v>
      </c>
      <c r="U174" s="9">
        <f>SUMPRODUCT(J174:O174,Results!K$9:P$9)+Test!$AI$20-Test!$AH$31</f>
        <v>53.567959326840381</v>
      </c>
      <c r="V174" s="9">
        <f t="shared" si="10"/>
        <v>21.123299322478367</v>
      </c>
      <c r="W174" s="9">
        <f t="shared" si="11"/>
        <v>10.463786145509218</v>
      </c>
      <c r="X174" s="9">
        <f t="shared" si="12"/>
        <v>10.177325813373706</v>
      </c>
      <c r="Y174" s="9">
        <f t="shared" si="13"/>
        <v>57.82491990390492</v>
      </c>
      <c r="Z174" s="9">
        <f>I174-Test!$AI$20</f>
        <v>30.064139797789359</v>
      </c>
      <c r="AA174" s="9">
        <f t="shared" si="14"/>
        <v>9.2384038980391097</v>
      </c>
      <c r="AF174" s="11"/>
      <c r="AG174" s="11"/>
      <c r="AH174" s="11"/>
    </row>
    <row r="175" spans="1:34">
      <c r="A175" s="6">
        <v>-5.4629974337376791E-2</v>
      </c>
      <c r="B175" s="6">
        <v>-1.3411586221988163</v>
      </c>
      <c r="C175" s="6">
        <v>-1.362927154502815</v>
      </c>
      <c r="D175" s="6">
        <v>6.116736333193872</v>
      </c>
      <c r="E175" s="6">
        <v>-0.11804570447978156</v>
      </c>
      <c r="F175" s="6">
        <v>2.0123494987191717</v>
      </c>
      <c r="G175" s="6">
        <v>-3.1337344320971705</v>
      </c>
      <c r="H175" s="6">
        <v>-5.8006988894525211</v>
      </c>
      <c r="I175" s="9">
        <f>SUMPRODUCT(J175:O175,Results!B$12:G$12)+Results!$E$5*H175</f>
        <v>-23.262531501389475</v>
      </c>
      <c r="J175" s="9">
        <f>SUMPRODUCT($A175:$F175,Results!$B$15:$G$15)</f>
        <v>-2.8056631484086214</v>
      </c>
      <c r="K175" s="9">
        <f>SUMPRODUCT($A175:$F175,Results!$B$16:$G$16)</f>
        <v>1.9577429191995974</v>
      </c>
      <c r="L175" s="9">
        <f>SUMPRODUCT($A175:$F175,Results!$B$17:$G$17)</f>
        <v>6.4369891533492218</v>
      </c>
      <c r="M175" s="9">
        <f>SUMPRODUCT($A175:$F175,Results!$B$18:$G$18)</f>
        <v>10.045508210039173</v>
      </c>
      <c r="N175" s="9">
        <f>SUMPRODUCT($A175:$F175,Results!$B$19:$G$19)</f>
        <v>-1.6707913276673292</v>
      </c>
      <c r="O175" s="9">
        <f>SUMPRODUCT($A175:$F175,Results!$B$20:$G$20)</f>
        <v>8.5619037084758016</v>
      </c>
      <c r="P175" s="9" cm="1">
        <f t="array" ref="P175">SUMPRODUCT(J175:O175,TRANSPOSE(Test!BQ$20:BQ$25))+Test!$AI$20-Test!$BQ$27</f>
        <v>8.9835647150470308</v>
      </c>
      <c r="Q175" s="9" cm="1">
        <f t="array" ref="Q175">SUMPRODUCT(J175:O175,TRANSPOSE(Test!EX$20:EX$25))+Test!$AI$20-Test!$EX$27</f>
        <v>13.136405378378285</v>
      </c>
      <c r="R175" s="9">
        <f>I175-Results!$E$5*H175</f>
        <v>11.541661835325655</v>
      </c>
      <c r="S175" s="9" cm="1">
        <f t="array" ref="S175">SUMPRODUCT(J175:O175,TRANSPOSE(Test!AW$28:AW$33))+Test!$AI$20-Test!$AH$26</f>
        <v>-3.4322307095440152</v>
      </c>
      <c r="T175" s="9">
        <f>SUMPRODUCT(J175:O175,Results!K$9:P$9)</f>
        <v>11.944835723904603</v>
      </c>
      <c r="U175" s="9">
        <f>SUMPRODUCT(J175:O175,Results!K$9:P$9)+Test!$AI$20-Test!$AH$31</f>
        <v>10.362607002831446</v>
      </c>
      <c r="V175" s="9">
        <f t="shared" si="10"/>
        <v>-32.246096216436506</v>
      </c>
      <c r="W175" s="9">
        <f t="shared" si="11"/>
        <v>-36.39893687976776</v>
      </c>
      <c r="X175" s="9">
        <f t="shared" si="12"/>
        <v>-34.80419333671513</v>
      </c>
      <c r="Y175" s="9">
        <f t="shared" si="13"/>
        <v>-19.83030079184546</v>
      </c>
      <c r="Z175" s="9">
        <f>I175-Test!$AI$20</f>
        <v>-56.004754928479606</v>
      </c>
      <c r="AA175" s="9">
        <f t="shared" si="14"/>
        <v>-33.625138504220921</v>
      </c>
      <c r="AF175" s="11"/>
      <c r="AG175" s="11"/>
      <c r="AH175" s="11"/>
    </row>
    <row r="176" spans="1:34">
      <c r="A176" s="6">
        <v>-0.49464860966973295</v>
      </c>
      <c r="B176" s="6">
        <v>1.0436504705324923</v>
      </c>
      <c r="C176" s="6">
        <v>4.654098854703884</v>
      </c>
      <c r="D176" s="6">
        <v>4.2927296584817451</v>
      </c>
      <c r="E176" s="6">
        <v>2.1821108982710111</v>
      </c>
      <c r="F176" s="6">
        <v>-1.539277476678987</v>
      </c>
      <c r="G176" s="6">
        <v>2.8767006242653679</v>
      </c>
      <c r="H176" s="6">
        <v>0.20973616691001729</v>
      </c>
      <c r="I176" s="9">
        <f>SUMPRODUCT(J176:O176,Results!B$12:G$12)+Results!$E$5*H176</f>
        <v>38.819127608095457</v>
      </c>
      <c r="J176" s="9">
        <f>SUMPRODUCT($A176:$F176,Results!$B$15:$G$15)</f>
        <v>9.7978411434438222</v>
      </c>
      <c r="K176" s="9">
        <f>SUMPRODUCT($A176:$F176,Results!$B$16:$G$16)</f>
        <v>-4.4419166124030536</v>
      </c>
      <c r="L176" s="9">
        <f>SUMPRODUCT($A176:$F176,Results!$B$17:$G$17)</f>
        <v>9.0641429894205565</v>
      </c>
      <c r="M176" s="9">
        <f>SUMPRODUCT($A176:$F176,Results!$B$18:$G$18)</f>
        <v>-8.9755444533317661</v>
      </c>
      <c r="N176" s="9">
        <f>SUMPRODUCT($A176:$F176,Results!$B$19:$G$19)</f>
        <v>-24.040074274112701</v>
      </c>
      <c r="O176" s="9">
        <f>SUMPRODUCT($A176:$F176,Results!$B$20:$G$20)</f>
        <v>7.3755309065145438</v>
      </c>
      <c r="P176" s="9" cm="1">
        <f t="array" ref="P176">SUMPRODUCT(J176:O176,TRANSPOSE(Test!BQ$20:BQ$25))+Test!$AI$20-Test!$BQ$27</f>
        <v>29.247289188318938</v>
      </c>
      <c r="Q176" s="9" cm="1">
        <f t="array" ref="Q176">SUMPRODUCT(J176:O176,TRANSPOSE(Test!EX$20:EX$25))+Test!$AI$20-Test!$EX$27</f>
        <v>36.518721134372896</v>
      </c>
      <c r="R176" s="9">
        <f>I176-Results!$E$5*H176</f>
        <v>37.560710606635354</v>
      </c>
      <c r="S176" s="9" cm="1">
        <f t="array" ref="S176">SUMPRODUCT(J176:O176,TRANSPOSE(Test!AW$28:AW$33))+Test!$AI$20-Test!$AH$26</f>
        <v>36.75609386748782</v>
      </c>
      <c r="T176" s="9">
        <f>SUMPRODUCT(J176:O176,Results!K$9:P$9)</f>
        <v>37.914030316592466</v>
      </c>
      <c r="U176" s="9">
        <f>SUMPRODUCT(J176:O176,Results!K$9:P$9)+Test!$AI$20-Test!$AH$31</f>
        <v>36.331801595519309</v>
      </c>
      <c r="V176" s="9">
        <f t="shared" si="10"/>
        <v>9.5718384197765189</v>
      </c>
      <c r="W176" s="9">
        <f t="shared" si="11"/>
        <v>2.3004064737225605</v>
      </c>
      <c r="X176" s="9">
        <f t="shared" si="12"/>
        <v>1.2584170014601028</v>
      </c>
      <c r="Y176" s="9">
        <f t="shared" si="13"/>
        <v>2.0630337406076364</v>
      </c>
      <c r="Z176" s="9">
        <f>I176-Test!$AI$20</f>
        <v>6.0769041810053253</v>
      </c>
      <c r="AA176" s="9">
        <f t="shared" si="14"/>
        <v>2.4873260125761476</v>
      </c>
      <c r="AF176" s="11"/>
      <c r="AG176" s="11"/>
      <c r="AH176" s="11"/>
    </row>
    <row r="177" spans="1:34">
      <c r="A177" s="6">
        <v>-0.57960395883572213</v>
      </c>
      <c r="B177" s="6">
        <v>-1.8656772530966044</v>
      </c>
      <c r="C177" s="6">
        <v>1.4343909367927532</v>
      </c>
      <c r="D177" s="6">
        <v>5.4662558154944527</v>
      </c>
      <c r="E177" s="6">
        <v>-0.47139030441113039</v>
      </c>
      <c r="F177" s="6">
        <v>1.8894440493873237</v>
      </c>
      <c r="G177" s="6">
        <v>2.1097914090514416</v>
      </c>
      <c r="H177" s="6">
        <v>-0.55717304830390901</v>
      </c>
      <c r="I177" s="9">
        <f>SUMPRODUCT(J177:O177,Results!B$12:G$12)+Results!$E$5*H177</f>
        <v>2.2408065356441584</v>
      </c>
      <c r="J177" s="9">
        <f>SUMPRODUCT($A177:$F177,Results!$B$15:$G$15)</f>
        <v>0.42968488654431342</v>
      </c>
      <c r="K177" s="9">
        <f>SUMPRODUCT($A177:$F177,Results!$B$16:$G$16)</f>
        <v>1.1768400926528009</v>
      </c>
      <c r="L177" s="9">
        <f>SUMPRODUCT($A177:$F177,Results!$B$17:$G$17)</f>
        <v>4.4037198033316418</v>
      </c>
      <c r="M177" s="9">
        <f>SUMPRODUCT($A177:$F177,Results!$B$18:$G$18)</f>
        <v>2.7346211061817005</v>
      </c>
      <c r="N177" s="9">
        <f>SUMPRODUCT($A177:$F177,Results!$B$19:$G$19)</f>
        <v>-9.380107088706815</v>
      </c>
      <c r="O177" s="9">
        <f>SUMPRODUCT($A177:$F177,Results!$B$20:$G$20)</f>
        <v>2.0681205698310721</v>
      </c>
      <c r="P177" s="9" cm="1">
        <f t="array" ref="P177">SUMPRODUCT(J177:O177,TRANSPOSE(Test!BQ$20:BQ$25))+Test!$AI$20-Test!$BQ$27</f>
        <v>5.8510115634535182</v>
      </c>
      <c r="Q177" s="9" cm="1">
        <f t="array" ref="Q177">SUMPRODUCT(J177:O177,TRANSPOSE(Test!EX$20:EX$25))+Test!$AI$20-Test!$EX$27</f>
        <v>6.9878057997206113</v>
      </c>
      <c r="R177" s="9">
        <f>I177-Results!$E$5*H177</f>
        <v>5.5838448254676125</v>
      </c>
      <c r="S177" s="9" cm="1">
        <f t="array" ref="S177">SUMPRODUCT(J177:O177,TRANSPOSE(Test!AW$28:AW$33))+Test!$AI$20-Test!$AH$26</f>
        <v>5.5266330248375937</v>
      </c>
      <c r="T177" s="9">
        <f>SUMPRODUCT(J177:O177,Results!K$9:P$9)</f>
        <v>5.756660236689175</v>
      </c>
      <c r="U177" s="9">
        <f>SUMPRODUCT(J177:O177,Results!K$9:P$9)+Test!$AI$20-Test!$AH$31</f>
        <v>4.1744315156160212</v>
      </c>
      <c r="V177" s="9">
        <f t="shared" si="10"/>
        <v>-3.6102050278093598</v>
      </c>
      <c r="W177" s="9">
        <f t="shared" si="11"/>
        <v>-4.7469992640764529</v>
      </c>
      <c r="X177" s="9">
        <f t="shared" si="12"/>
        <v>-3.3430382898234541</v>
      </c>
      <c r="Y177" s="9">
        <f t="shared" si="13"/>
        <v>-3.2858264891934352</v>
      </c>
      <c r="Z177" s="9">
        <f>I177-Test!$AI$20</f>
        <v>-30.501416891445974</v>
      </c>
      <c r="AA177" s="9">
        <f t="shared" si="14"/>
        <v>-1.9336249799718628</v>
      </c>
      <c r="AF177" s="11"/>
      <c r="AG177" s="11"/>
      <c r="AH177" s="11"/>
    </row>
    <row r="178" spans="1:34">
      <c r="A178" s="6">
        <v>0.81512032296230252</v>
      </c>
      <c r="B178" s="6">
        <v>6.1596685674781275</v>
      </c>
      <c r="C178" s="6">
        <v>2.425281586084874</v>
      </c>
      <c r="D178" s="6">
        <v>7.1662140630661266</v>
      </c>
      <c r="E178" s="6">
        <v>-0.97808085755168972</v>
      </c>
      <c r="F178" s="6">
        <v>4.1081715189616306</v>
      </c>
      <c r="G178" s="6">
        <v>0.70301548019194648</v>
      </c>
      <c r="H178" s="6">
        <v>-1.9639489771634042</v>
      </c>
      <c r="I178" s="9">
        <f>SUMPRODUCT(J178:O178,Results!B$12:G$12)+Results!$E$5*H178</f>
        <v>-24.597173891946806</v>
      </c>
      <c r="J178" s="9">
        <f>SUMPRODUCT($A178:$F178,Results!$B$15:$G$15)</f>
        <v>-13.869062015134391</v>
      </c>
      <c r="K178" s="9">
        <f>SUMPRODUCT($A178:$F178,Results!$B$16:$G$16)</f>
        <v>-13.898544962495885</v>
      </c>
      <c r="L178" s="9">
        <f>SUMPRODUCT($A178:$F178,Results!$B$17:$G$17)</f>
        <v>13.202075996272166</v>
      </c>
      <c r="M178" s="9">
        <f>SUMPRODUCT($A178:$F178,Results!$B$18:$G$18)</f>
        <v>12.654536703998227</v>
      </c>
      <c r="N178" s="9">
        <f>SUMPRODUCT($A178:$F178,Results!$B$19:$G$19)</f>
        <v>-9.3608176085214083</v>
      </c>
      <c r="O178" s="9">
        <f>SUMPRODUCT($A178:$F178,Results!$B$20:$G$20)</f>
        <v>19.301307139940867</v>
      </c>
      <c r="P178" s="9" cm="1">
        <f t="array" ref="P178">SUMPRODUCT(J178:O178,TRANSPOSE(Test!BQ$20:BQ$25))+Test!$AI$20-Test!$BQ$27</f>
        <v>-3.0460761761093735</v>
      </c>
      <c r="Q178" s="9" cm="1">
        <f t="array" ref="Q178">SUMPRODUCT(J178:O178,TRANSPOSE(Test!EX$20:EX$25))+Test!$AI$20-Test!$EX$27</f>
        <v>-12.736977781751023</v>
      </c>
      <c r="R178" s="9">
        <f>I178-Results!$E$5*H178</f>
        <v>-12.813480028966381</v>
      </c>
      <c r="S178" s="9" cm="1">
        <f t="array" ref="S178">SUMPRODUCT(J178:O178,TRANSPOSE(Test!AW$28:AW$33))+Test!$AI$20-Test!$AH$26</f>
        <v>1.8288708124790531</v>
      </c>
      <c r="T178" s="9">
        <f>SUMPRODUCT(J178:O178,Results!K$9:P$9)</f>
        <v>-12.141497099693957</v>
      </c>
      <c r="U178" s="9">
        <f>SUMPRODUCT(J178:O178,Results!K$9:P$9)+Test!$AI$20-Test!$AH$31</f>
        <v>-13.723725820767115</v>
      </c>
      <c r="V178" s="9">
        <f t="shared" si="10"/>
        <v>-21.551097715837432</v>
      </c>
      <c r="W178" s="9">
        <f t="shared" si="11"/>
        <v>-11.860196110195783</v>
      </c>
      <c r="X178" s="9">
        <f t="shared" si="12"/>
        <v>-11.783693862980424</v>
      </c>
      <c r="Y178" s="9">
        <f t="shared" si="13"/>
        <v>-26.426044704425859</v>
      </c>
      <c r="Z178" s="9">
        <f>I178-Test!$AI$20</f>
        <v>-57.339397319036934</v>
      </c>
      <c r="AA178" s="9">
        <f t="shared" si="14"/>
        <v>-10.873448071179691</v>
      </c>
      <c r="AF178" s="11"/>
      <c r="AG178" s="11"/>
      <c r="AH178" s="11"/>
    </row>
    <row r="179" spans="1:34">
      <c r="A179" s="6">
        <v>2.9500953742107292</v>
      </c>
      <c r="B179" s="6">
        <v>1.7380097450171894</v>
      </c>
      <c r="C179" s="6">
        <v>4.305493438214131</v>
      </c>
      <c r="D179" s="6">
        <v>-0.77907669499952426</v>
      </c>
      <c r="E179" s="6">
        <v>2.3534894446989321</v>
      </c>
      <c r="F179" s="6">
        <v>0.10211944944505524</v>
      </c>
      <c r="G179" s="6">
        <v>2.3205687946275835</v>
      </c>
      <c r="H179" s="6">
        <v>-0.34639566272776712</v>
      </c>
      <c r="I179" s="9">
        <f>SUMPRODUCT(J179:O179,Results!B$12:G$12)+Results!$E$5*H179</f>
        <v>28.821013218447696</v>
      </c>
      <c r="J179" s="9">
        <f>SUMPRODUCT($A179:$F179,Results!$B$15:$G$15)</f>
        <v>23.094193491800542</v>
      </c>
      <c r="K179" s="9">
        <f>SUMPRODUCT($A179:$F179,Results!$B$16:$G$16)</f>
        <v>-13.77633086032708</v>
      </c>
      <c r="L179" s="9">
        <f>SUMPRODUCT($A179:$F179,Results!$B$17:$G$17)</f>
        <v>1.5421605740273978</v>
      </c>
      <c r="M179" s="9">
        <f>SUMPRODUCT($A179:$F179,Results!$B$18:$G$18)</f>
        <v>-12.800092559466034</v>
      </c>
      <c r="N179" s="9">
        <f>SUMPRODUCT($A179:$F179,Results!$B$19:$G$19)</f>
        <v>-16.127708058261966</v>
      </c>
      <c r="O179" s="9">
        <f>SUMPRODUCT($A179:$F179,Results!$B$20:$G$20)</f>
        <v>6.4271740937380955</v>
      </c>
      <c r="P179" s="9" cm="1">
        <f t="array" ref="P179">SUMPRODUCT(J179:O179,TRANSPOSE(Test!BQ$20:BQ$25))+Test!$AI$20-Test!$BQ$27</f>
        <v>27.846014077076049</v>
      </c>
      <c r="Q179" s="9" cm="1">
        <f t="array" ref="Q179">SUMPRODUCT(J179:O179,TRANSPOSE(Test!EX$20:EX$25))+Test!$AI$20-Test!$EX$27</f>
        <v>29.53304929465461</v>
      </c>
      <c r="R179" s="9">
        <f>I179-Results!$E$5*H179</f>
        <v>30.899387194814299</v>
      </c>
      <c r="S179" s="9" cm="1">
        <f t="array" ref="S179">SUMPRODUCT(J179:O179,TRANSPOSE(Test!AW$28:AW$33))+Test!$AI$20-Test!$AH$26</f>
        <v>36.80419807517525</v>
      </c>
      <c r="T179" s="9">
        <f>SUMPRODUCT(J179:O179,Results!K$9:P$9)</f>
        <v>31.881212994450365</v>
      </c>
      <c r="U179" s="9">
        <f>SUMPRODUCT(J179:O179,Results!K$9:P$9)+Test!$AI$20-Test!$AH$31</f>
        <v>30.298984273377215</v>
      </c>
      <c r="V179" s="9">
        <f t="shared" si="10"/>
        <v>0.97499914137164723</v>
      </c>
      <c r="W179" s="9">
        <f t="shared" si="11"/>
        <v>-0.712036076206914</v>
      </c>
      <c r="X179" s="9">
        <f t="shared" si="12"/>
        <v>-2.0783739763666027</v>
      </c>
      <c r="Y179" s="9">
        <f t="shared" si="13"/>
        <v>-7.9831848567275543</v>
      </c>
      <c r="Z179" s="9">
        <f>I179-Test!$AI$20</f>
        <v>-3.9212102086424352</v>
      </c>
      <c r="AA179" s="9">
        <f t="shared" si="14"/>
        <v>-1.4779710549295189</v>
      </c>
      <c r="AF179" s="11"/>
      <c r="AG179" s="11"/>
      <c r="AH179" s="11"/>
    </row>
    <row r="180" spans="1:34">
      <c r="A180" s="6">
        <v>8.4284891932366476E-2</v>
      </c>
      <c r="B180" s="6">
        <v>4.6309680989083741</v>
      </c>
      <c r="C180" s="6">
        <v>12.890464846785735</v>
      </c>
      <c r="D180" s="6">
        <v>0.52836965150150839</v>
      </c>
      <c r="E180" s="6">
        <v>1.4849023736650373</v>
      </c>
      <c r="F180" s="6">
        <v>3.5157229392101264</v>
      </c>
      <c r="G180" s="6">
        <v>8.1907947167286324</v>
      </c>
      <c r="H180" s="6">
        <v>5.5238302593732822</v>
      </c>
      <c r="I180" s="9">
        <f>SUMPRODUCT(J180:O180,Results!B$12:G$12)+Results!$E$5*H180</f>
        <v>36.173894997683448</v>
      </c>
      <c r="J180" s="9">
        <f>SUMPRODUCT($A180:$F180,Results!$B$15:$G$15)</f>
        <v>18.041436880789743</v>
      </c>
      <c r="K180" s="9">
        <f>SUMPRODUCT($A180:$F180,Results!$B$16:$G$16)</f>
        <v>-17.612781183955661</v>
      </c>
      <c r="L180" s="9">
        <f>SUMPRODUCT($A180:$F180,Results!$B$17:$G$17)</f>
        <v>11.481113477079546</v>
      </c>
      <c r="M180" s="9">
        <f>SUMPRODUCT($A180:$F180,Results!$B$18:$G$18)</f>
        <v>-23.813317692744086</v>
      </c>
      <c r="N180" s="9">
        <f>SUMPRODUCT($A180:$F180,Results!$B$19:$G$19)</f>
        <v>-42.18953029720258</v>
      </c>
      <c r="O180" s="9">
        <f>SUMPRODUCT($A180:$F180,Results!$B$20:$G$20)</f>
        <v>-7.8798541083387885</v>
      </c>
      <c r="P180" s="9" cm="1">
        <f t="array" ref="P180">SUMPRODUCT(J180:O180,TRANSPOSE(Test!BQ$20:BQ$25))+Test!$AI$20-Test!$BQ$27</f>
        <v>18.328317775563676</v>
      </c>
      <c r="Q180" s="9" cm="1">
        <f t="array" ref="Q180">SUMPRODUCT(J180:O180,TRANSPOSE(Test!EX$20:EX$25))+Test!$AI$20-Test!$EX$27</f>
        <v>1.944512057315535</v>
      </c>
      <c r="R180" s="9">
        <f>I180-Results!$E$5*H180</f>
        <v>3.030913441443758</v>
      </c>
      <c r="S180" s="9" cm="1">
        <f t="array" ref="S180">SUMPRODUCT(J180:O180,TRANSPOSE(Test!AW$28:AW$33))+Test!$AI$20-Test!$AH$26</f>
        <v>61.920598860919128</v>
      </c>
      <c r="T180" s="9">
        <f>SUMPRODUCT(J180:O180,Results!K$9:P$9)</f>
        <v>4.3635503449317206</v>
      </c>
      <c r="U180" s="9">
        <f>SUMPRODUCT(J180:O180,Results!K$9:P$9)+Test!$AI$20-Test!$AH$31</f>
        <v>2.7813216238585596</v>
      </c>
      <c r="V180" s="9">
        <f t="shared" si="10"/>
        <v>17.845577222119772</v>
      </c>
      <c r="W180" s="9">
        <f t="shared" si="11"/>
        <v>34.229382940367913</v>
      </c>
      <c r="X180" s="9">
        <f t="shared" si="12"/>
        <v>33.14298155623969</v>
      </c>
      <c r="Y180" s="9">
        <f t="shared" si="13"/>
        <v>-25.74670386323568</v>
      </c>
      <c r="Z180" s="9">
        <f>I180-Test!$AI$20</f>
        <v>3.4316715705933163</v>
      </c>
      <c r="AA180" s="9">
        <f t="shared" si="14"/>
        <v>33.392573373824888</v>
      </c>
      <c r="AF180" s="11"/>
      <c r="AG180" s="11"/>
      <c r="AH180" s="11"/>
    </row>
    <row r="181" spans="1:34">
      <c r="A181" s="6">
        <v>-4.7589113586887249E-2</v>
      </c>
      <c r="B181" s="6">
        <v>0.15711850528103891</v>
      </c>
      <c r="C181" s="6">
        <v>4.7926059946481265</v>
      </c>
      <c r="D181" s="6">
        <v>2.3664771219675238</v>
      </c>
      <c r="E181" s="6">
        <v>4.7212121520819244</v>
      </c>
      <c r="F181" s="6">
        <v>5.0277873115189626</v>
      </c>
      <c r="G181" s="6">
        <v>2.4757428514126878</v>
      </c>
      <c r="H181" s="6">
        <v>-0.1912216059426628</v>
      </c>
      <c r="I181" s="9">
        <f>SUMPRODUCT(J181:O181,Results!B$12:G$12)+Results!$E$5*H181</f>
        <v>50.128541471613886</v>
      </c>
      <c r="J181" s="9">
        <f>SUMPRODUCT($A181:$F181,Results!$B$15:$G$15)</f>
        <v>25.290189835081399</v>
      </c>
      <c r="K181" s="9">
        <f>SUMPRODUCT($A181:$F181,Results!$B$16:$G$16)</f>
        <v>-1.5843148305213934</v>
      </c>
      <c r="L181" s="9">
        <f>SUMPRODUCT($A181:$F181,Results!$B$17:$G$17)</f>
        <v>22.330556809300077</v>
      </c>
      <c r="M181" s="9">
        <f>SUMPRODUCT($A181:$F181,Results!$B$18:$G$18)</f>
        <v>-10.296195640488889</v>
      </c>
      <c r="N181" s="9">
        <f>SUMPRODUCT($A181:$F181,Results!$B$19:$G$19)</f>
        <v>-27.602128843435967</v>
      </c>
      <c r="O181" s="9">
        <f>SUMPRODUCT($A181:$F181,Results!$B$20:$G$20)</f>
        <v>-5.34166739185273</v>
      </c>
      <c r="P181" s="9" cm="1">
        <f t="array" ref="P181">SUMPRODUCT(J181:O181,TRANSPOSE(Test!BQ$20:BQ$25))+Test!$AI$20-Test!$BQ$27</f>
        <v>55.259567589473754</v>
      </c>
      <c r="Q181" s="9" cm="1">
        <f t="array" ref="Q181">SUMPRODUCT(J181:O181,TRANSPOSE(Test!EX$20:EX$25))+Test!$AI$20-Test!$EX$27</f>
        <v>53.25196767390247</v>
      </c>
      <c r="R181" s="9">
        <f>I181-Results!$E$5*H181</f>
        <v>51.275871107269865</v>
      </c>
      <c r="S181" s="9" cm="1">
        <f t="array" ref="S181">SUMPRODUCT(J181:O181,TRANSPOSE(Test!AW$28:AW$33))+Test!$AI$20-Test!$AH$26</f>
        <v>56.272836316026257</v>
      </c>
      <c r="T181" s="9">
        <f>SUMPRODUCT(J181:O181,Results!K$9:P$9)</f>
        <v>54.292868809905549</v>
      </c>
      <c r="U181" s="9">
        <f>SUMPRODUCT(J181:O181,Results!K$9:P$9)+Test!$AI$20-Test!$AH$31</f>
        <v>52.710640088832392</v>
      </c>
      <c r="V181" s="9">
        <f t="shared" si="10"/>
        <v>-5.131026117859868</v>
      </c>
      <c r="W181" s="9">
        <f t="shared" si="11"/>
        <v>-3.1234262022885844</v>
      </c>
      <c r="X181" s="9">
        <f t="shared" si="12"/>
        <v>-1.1473296356559786</v>
      </c>
      <c r="Y181" s="9">
        <f t="shared" si="13"/>
        <v>-6.1442948444123715</v>
      </c>
      <c r="Z181" s="9">
        <f>I181-Test!$AI$20</f>
        <v>17.386318044523755</v>
      </c>
      <c r="AA181" s="9">
        <f t="shared" si="14"/>
        <v>-2.5820986172185059</v>
      </c>
      <c r="AF181" s="11"/>
      <c r="AG181" s="11"/>
      <c r="AH181" s="11"/>
    </row>
    <row r="182" spans="1:34">
      <c r="A182" s="6">
        <v>-0.33286646738060738</v>
      </c>
      <c r="B182" s="6">
        <v>-3.4841588457519506</v>
      </c>
      <c r="C182" s="6">
        <v>-3.3727781253554525</v>
      </c>
      <c r="D182" s="6">
        <v>7.8966637212023052</v>
      </c>
      <c r="E182" s="6">
        <v>-0.61711591479640138</v>
      </c>
      <c r="F182" s="6">
        <v>-1.5261612837732093</v>
      </c>
      <c r="G182" s="6">
        <v>-1.172711959112247</v>
      </c>
      <c r="H182" s="6">
        <v>-3.8396764164675976</v>
      </c>
      <c r="I182" s="9">
        <f>SUMPRODUCT(J182:O182,Results!B$12:G$12)+Results!$E$5*H182</f>
        <v>-1.7158031053747642</v>
      </c>
      <c r="J182" s="9">
        <f>SUMPRODUCT($A182:$F182,Results!$B$15:$G$15)</f>
        <v>-5.7351070239342796</v>
      </c>
      <c r="K182" s="9">
        <f>SUMPRODUCT($A182:$F182,Results!$B$16:$G$16)</f>
        <v>6.0150069392940004</v>
      </c>
      <c r="L182" s="9">
        <f>SUMPRODUCT($A182:$F182,Results!$B$17:$G$17)</f>
        <v>0.20579190789689816</v>
      </c>
      <c r="M182" s="9">
        <f>SUMPRODUCT($A182:$F182,Results!$B$18:$G$18)</f>
        <v>12.265680468502405</v>
      </c>
      <c r="N182" s="9">
        <f>SUMPRODUCT($A182:$F182,Results!$B$19:$G$19)</f>
        <v>2.6580098527282199</v>
      </c>
      <c r="O182" s="9">
        <f>SUMPRODUCT($A182:$F182,Results!$B$20:$G$20)</f>
        <v>14.477288532416113</v>
      </c>
      <c r="P182" s="9" cm="1">
        <f t="array" ref="P182">SUMPRODUCT(J182:O182,TRANSPOSE(Test!BQ$20:BQ$25))+Test!$AI$20-Test!$BQ$27</f>
        <v>7.576782689881945</v>
      </c>
      <c r="Q182" s="9" cm="1">
        <f t="array" ref="Q182">SUMPRODUCT(J182:O182,TRANSPOSE(Test!EX$20:EX$25))+Test!$AI$20-Test!$EX$27</f>
        <v>22.358911368674583</v>
      </c>
      <c r="R182" s="9">
        <f>I182-Results!$E$5*H182</f>
        <v>21.322255393430822</v>
      </c>
      <c r="S182" s="9" cm="1">
        <f t="array" ref="S182">SUMPRODUCT(J182:O182,TRANSPOSE(Test!AW$28:AW$33))+Test!$AI$20-Test!$AH$26</f>
        <v>-12.507214285487322</v>
      </c>
      <c r="T182" s="9">
        <f>SUMPRODUCT(J182:O182,Results!K$9:P$9)</f>
        <v>20.609521781574106</v>
      </c>
      <c r="U182" s="9">
        <f>SUMPRODUCT(J182:O182,Results!K$9:P$9)+Test!$AI$20-Test!$AH$31</f>
        <v>19.027293060500952</v>
      </c>
      <c r="V182" s="9">
        <f t="shared" si="10"/>
        <v>-9.2925857952567092</v>
      </c>
      <c r="W182" s="9">
        <f t="shared" si="11"/>
        <v>-24.074714474049348</v>
      </c>
      <c r="X182" s="9">
        <f t="shared" si="12"/>
        <v>-23.038058498805587</v>
      </c>
      <c r="Y182" s="9">
        <f t="shared" si="13"/>
        <v>10.791411180112558</v>
      </c>
      <c r="Z182" s="9">
        <f>I182-Test!$AI$20</f>
        <v>-34.458026532464899</v>
      </c>
      <c r="AA182" s="9">
        <f t="shared" si="14"/>
        <v>-20.743096165875716</v>
      </c>
      <c r="AF182" s="11"/>
      <c r="AG182" s="11"/>
      <c r="AH182" s="11"/>
    </row>
    <row r="183" spans="1:34">
      <c r="A183" s="6">
        <v>0.54091580941337158</v>
      </c>
      <c r="B183" s="6">
        <v>5.9780468070603385</v>
      </c>
      <c r="C183" s="6">
        <v>3.5307770389512263</v>
      </c>
      <c r="D183" s="6">
        <v>1.0648645882934609</v>
      </c>
      <c r="E183" s="6">
        <v>3.1769481915250752</v>
      </c>
      <c r="F183" s="6">
        <v>9.0351445297885409</v>
      </c>
      <c r="G183" s="6">
        <v>3.2372653653376955</v>
      </c>
      <c r="H183" s="6">
        <v>0.5703009079823449</v>
      </c>
      <c r="I183" s="9">
        <f>SUMPRODUCT(J183:O183,Results!B$12:G$12)+Results!$E$5*H183</f>
        <v>14.095737133674755</v>
      </c>
      <c r="J183" s="9">
        <f>SUMPRODUCT($A183:$F183,Results!$B$15:$G$15)</f>
        <v>7.2358890731062715</v>
      </c>
      <c r="K183" s="9">
        <f>SUMPRODUCT($A183:$F183,Results!$B$16:$G$16)</f>
        <v>-8.8903617162442359</v>
      </c>
      <c r="L183" s="9">
        <f>SUMPRODUCT($A183:$F183,Results!$B$17:$G$17)</f>
        <v>27.687857852475126</v>
      </c>
      <c r="M183" s="9">
        <f>SUMPRODUCT($A183:$F183,Results!$B$18:$G$18)</f>
        <v>2.3232325427414562</v>
      </c>
      <c r="N183" s="9">
        <f>SUMPRODUCT($A183:$F183,Results!$B$19:$G$19)</f>
        <v>-15.99332711862739</v>
      </c>
      <c r="O183" s="9">
        <f>SUMPRODUCT($A183:$F183,Results!$B$20:$G$20)</f>
        <v>-1.0503363789829869</v>
      </c>
      <c r="P183" s="9" cm="1">
        <f t="array" ref="P183">SUMPRODUCT(J183:O183,TRANSPOSE(Test!BQ$20:BQ$25))+Test!$AI$20-Test!$BQ$27</f>
        <v>29.094899201206751</v>
      </c>
      <c r="Q183" s="9" cm="1">
        <f t="array" ref="Q183">SUMPRODUCT(J183:O183,TRANSPOSE(Test!EX$20:EX$25))+Test!$AI$20-Test!$EX$27</f>
        <v>12.450362738274286</v>
      </c>
      <c r="R183" s="9">
        <f>I183-Results!$E$5*H183</f>
        <v>10.673931685780685</v>
      </c>
      <c r="S183" s="9" cm="1">
        <f t="array" ref="S183">SUMPRODUCT(J183:O183,TRANSPOSE(Test!AW$28:AW$33))+Test!$AI$20-Test!$AH$26</f>
        <v>31.588206956557102</v>
      </c>
      <c r="T183" s="9">
        <f>SUMPRODUCT(J183:O183,Results!K$9:P$9)</f>
        <v>14.245254578162418</v>
      </c>
      <c r="U183" s="9">
        <f>SUMPRODUCT(J183:O183,Results!K$9:P$9)+Test!$AI$20-Test!$AH$31</f>
        <v>12.663025857089259</v>
      </c>
      <c r="V183" s="9">
        <f t="shared" si="10"/>
        <v>-14.999162067531996</v>
      </c>
      <c r="W183" s="9">
        <f t="shared" si="11"/>
        <v>1.6453743954004683</v>
      </c>
      <c r="X183" s="9">
        <f t="shared" si="12"/>
        <v>3.4218054478940694</v>
      </c>
      <c r="Y183" s="9">
        <f t="shared" si="13"/>
        <v>-17.492469822882349</v>
      </c>
      <c r="Z183" s="9">
        <f>I183-Test!$AI$20</f>
        <v>-18.646486293415379</v>
      </c>
      <c r="AA183" s="9">
        <f t="shared" si="14"/>
        <v>1.4327112765854952</v>
      </c>
      <c r="AF183" s="11"/>
      <c r="AG183" s="11"/>
      <c r="AH183" s="11"/>
    </row>
    <row r="184" spans="1:34">
      <c r="A184" s="6">
        <v>9.5156224083972347</v>
      </c>
      <c r="B184" s="6">
        <v>3.6982756481598944</v>
      </c>
      <c r="C184" s="6">
        <v>8.9535314178607752</v>
      </c>
      <c r="D184" s="6">
        <v>10.78836902679458</v>
      </c>
      <c r="E184" s="6">
        <v>3.7907453311196835</v>
      </c>
      <c r="F184" s="6">
        <v>0.70609324958778785</v>
      </c>
      <c r="G184" s="6">
        <v>3.8494221434330647</v>
      </c>
      <c r="H184" s="6">
        <v>1.1824576860777141</v>
      </c>
      <c r="I184" s="9">
        <f>SUMPRODUCT(J184:O184,Results!B$12:G$12)+Results!$E$5*H184</f>
        <v>96.457589346462427</v>
      </c>
      <c r="J184" s="9">
        <f>SUMPRODUCT($A184:$F184,Results!$B$15:$G$15)</f>
        <v>48.985409983653149</v>
      </c>
      <c r="K184" s="9">
        <f>SUMPRODUCT($A184:$F184,Results!$B$16:$G$16)</f>
        <v>-42.732148537525497</v>
      </c>
      <c r="L184" s="9">
        <f>SUMPRODUCT($A184:$F184,Results!$B$17:$G$17)</f>
        <v>4.0405134681411079</v>
      </c>
      <c r="M184" s="9">
        <f>SUMPRODUCT($A184:$F184,Results!$B$18:$G$18)</f>
        <v>-12.654897756251147</v>
      </c>
      <c r="N184" s="9">
        <f>SUMPRODUCT($A184:$F184,Results!$B$19:$G$19)</f>
        <v>-41.401355298375549</v>
      </c>
      <c r="O184" s="9">
        <f>SUMPRODUCT($A184:$F184,Results!$B$20:$G$20)</f>
        <v>47.901727893341878</v>
      </c>
      <c r="P184" s="9" cm="1">
        <f t="array" ref="P184">SUMPRODUCT(J184:O184,TRANSPOSE(Test!BQ$20:BQ$25))+Test!$AI$20-Test!$BQ$27</f>
        <v>83.191040825015051</v>
      </c>
      <c r="Q184" s="9" cm="1">
        <f t="array" ref="Q184">SUMPRODUCT(J184:O184,TRANSPOSE(Test!EX$20:EX$25))+Test!$AI$20-Test!$EX$27</f>
        <v>88.568982573169961</v>
      </c>
      <c r="R184" s="9">
        <f>I184-Results!$E$5*H184</f>
        <v>89.362843229996145</v>
      </c>
      <c r="S184" s="9" cm="1">
        <f t="array" ref="S184">SUMPRODUCT(J184:O184,TRANSPOSE(Test!AW$28:AW$33))+Test!$AI$20-Test!$AH$26</f>
        <v>92.817843034293318</v>
      </c>
      <c r="T184" s="9">
        <f>SUMPRODUCT(J184:O184,Results!K$9:P$9)</f>
        <v>91.062519146267746</v>
      </c>
      <c r="U184" s="9">
        <f>SUMPRODUCT(J184:O184,Results!K$9:P$9)+Test!$AI$20-Test!$AH$31</f>
        <v>89.480290425194596</v>
      </c>
      <c r="V184" s="9">
        <f t="shared" si="10"/>
        <v>13.266548521447376</v>
      </c>
      <c r="W184" s="9">
        <f t="shared" si="11"/>
        <v>7.8886067732924658</v>
      </c>
      <c r="X184" s="9">
        <f t="shared" si="12"/>
        <v>7.0947461164662826</v>
      </c>
      <c r="Y184" s="9">
        <f t="shared" si="13"/>
        <v>3.6397463121691089</v>
      </c>
      <c r="Z184" s="9">
        <f>I184-Test!$AI$20</f>
        <v>63.715365919372296</v>
      </c>
      <c r="AA184" s="9">
        <f t="shared" si="14"/>
        <v>6.9772989212678311</v>
      </c>
      <c r="AF184" s="11"/>
      <c r="AG184" s="11"/>
      <c r="AH184" s="11"/>
    </row>
    <row r="185" spans="1:34">
      <c r="A185" s="6">
        <v>0.84427710975892956</v>
      </c>
      <c r="B185" s="6">
        <v>8.2084375643858571</v>
      </c>
      <c r="C185" s="6">
        <v>1.5245233566838514</v>
      </c>
      <c r="D185" s="6">
        <v>1.485901021302279</v>
      </c>
      <c r="E185" s="6">
        <v>2.958619412378928</v>
      </c>
      <c r="F185" s="6">
        <v>0.7754683514259777</v>
      </c>
      <c r="G185" s="6">
        <v>4.1317821970837931</v>
      </c>
      <c r="H185" s="6">
        <v>1.4648177397284425</v>
      </c>
      <c r="I185" s="9">
        <f>SUMPRODUCT(J185:O185,Results!B$12:G$12)+Results!$E$5*H185</f>
        <v>33.439713085112956</v>
      </c>
      <c r="J185" s="9">
        <f>SUMPRODUCT($A185:$F185,Results!$B$15:$G$15)</f>
        <v>-2.6702238997748649</v>
      </c>
      <c r="K185" s="9">
        <f>SUMPRODUCT($A185:$F185,Results!$B$16:$G$16)</f>
        <v>-12.097111225650588</v>
      </c>
      <c r="L185" s="9">
        <f>SUMPRODUCT($A185:$F185,Results!$B$17:$G$17)</f>
        <v>18.399603188068816</v>
      </c>
      <c r="M185" s="9">
        <f>SUMPRODUCT($A185:$F185,Results!$B$18:$G$18)</f>
        <v>3.436061427772775</v>
      </c>
      <c r="N185" s="9">
        <f>SUMPRODUCT($A185:$F185,Results!$B$19:$G$19)</f>
        <v>-10.007496687540517</v>
      </c>
      <c r="O185" s="9">
        <f>SUMPRODUCT($A185:$F185,Results!$B$20:$G$20)</f>
        <v>18.04888768776712</v>
      </c>
      <c r="P185" s="9" cm="1">
        <f t="array" ref="P185">SUMPRODUCT(J185:O185,TRANSPOSE(Test!BQ$20:BQ$25))+Test!$AI$20-Test!$BQ$27</f>
        <v>22.140657208888989</v>
      </c>
      <c r="Q185" s="9" cm="1">
        <f t="array" ref="Q185">SUMPRODUCT(J185:O185,TRANSPOSE(Test!EX$20:EX$25))+Test!$AI$20-Test!$EX$27</f>
        <v>22.410163400065088</v>
      </c>
      <c r="R185" s="9">
        <f>I185-Results!$E$5*H185</f>
        <v>24.6508066467423</v>
      </c>
      <c r="S185" s="9" cm="1">
        <f t="array" ref="S185">SUMPRODUCT(J185:O185,TRANSPOSE(Test!AW$28:AW$33))+Test!$AI$20-Test!$AH$26</f>
        <v>19.885029909596113</v>
      </c>
      <c r="T185" s="9">
        <f>SUMPRODUCT(J185:O185,Results!K$9:P$9)</f>
        <v>26.123519731857229</v>
      </c>
      <c r="U185" s="9">
        <f>SUMPRODUCT(J185:O185,Results!K$9:P$9)+Test!$AI$20-Test!$AH$31</f>
        <v>24.541291010784072</v>
      </c>
      <c r="V185" s="9">
        <f t="shared" si="10"/>
        <v>11.299055876223967</v>
      </c>
      <c r="W185" s="9">
        <f t="shared" si="11"/>
        <v>11.029549685047868</v>
      </c>
      <c r="X185" s="9">
        <f t="shared" si="12"/>
        <v>8.7889064383706561</v>
      </c>
      <c r="Y185" s="9">
        <f t="shared" si="13"/>
        <v>13.554683175516843</v>
      </c>
      <c r="Z185" s="9">
        <f>I185-Test!$AI$20</f>
        <v>0.6974896580228247</v>
      </c>
      <c r="AA185" s="9">
        <f t="shared" si="14"/>
        <v>8.8984220743288844</v>
      </c>
      <c r="AF185" s="11"/>
      <c r="AG185" s="11"/>
      <c r="AH185" s="11"/>
    </row>
    <row r="186" spans="1:34">
      <c r="A186" s="6">
        <v>-0.72920937407147157</v>
      </c>
      <c r="B186" s="6">
        <v>4.0508223399488354</v>
      </c>
      <c r="C186" s="6">
        <v>0.26894994623837715</v>
      </c>
      <c r="D186" s="6">
        <v>3.5976634329422494</v>
      </c>
      <c r="E186" s="6">
        <v>2.7283308268281585</v>
      </c>
      <c r="F186" s="6">
        <v>2.7936135496768202</v>
      </c>
      <c r="G186" s="6">
        <v>0.65473977374606218</v>
      </c>
      <c r="H186" s="6">
        <v>-2.0122246836092885</v>
      </c>
      <c r="I186" s="9">
        <f>SUMPRODUCT(J186:O186,Results!B$12:G$12)+Results!$E$5*H186</f>
        <v>14.070384052170553</v>
      </c>
      <c r="J186" s="9">
        <f>SUMPRODUCT($A186:$F186,Results!$B$15:$G$15)</f>
        <v>-2.4357227164517026</v>
      </c>
      <c r="K186" s="9">
        <f>SUMPRODUCT($A186:$F186,Results!$B$16:$G$16)</f>
        <v>-1.3953104801329808</v>
      </c>
      <c r="L186" s="9">
        <f>SUMPRODUCT($A186:$F186,Results!$B$17:$G$17)</f>
        <v>21.086354888679676</v>
      </c>
      <c r="M186" s="9">
        <f>SUMPRODUCT($A186:$F186,Results!$B$18:$G$18)</f>
        <v>6.6079556459850988</v>
      </c>
      <c r="N186" s="9">
        <f>SUMPRODUCT($A186:$F186,Results!$B$19:$G$19)</f>
        <v>-9.4586633018979835</v>
      </c>
      <c r="O186" s="9">
        <f>SUMPRODUCT($A186:$F186,Results!$B$20:$G$20)</f>
        <v>8.8977578475126364</v>
      </c>
      <c r="P186" s="9" cm="1">
        <f t="array" ref="P186">SUMPRODUCT(J186:O186,TRANSPOSE(Test!BQ$20:BQ$25))+Test!$AI$20-Test!$BQ$27</f>
        <v>25.577850451691752</v>
      </c>
      <c r="Q186" s="9" cm="1">
        <f t="array" ref="Q186">SUMPRODUCT(J186:O186,TRANSPOSE(Test!EX$20:EX$25))+Test!$AI$20-Test!$EX$27</f>
        <v>26.397096763039542</v>
      </c>
      <c r="R186" s="9">
        <f>I186-Results!$E$5*H186</f>
        <v>26.143732153826285</v>
      </c>
      <c r="S186" s="9" cm="1">
        <f t="array" ref="S186">SUMPRODUCT(J186:O186,TRANSPOSE(Test!AW$28:AW$33))+Test!$AI$20-Test!$AH$26</f>
        <v>15.976079384394687</v>
      </c>
      <c r="T186" s="9">
        <f>SUMPRODUCT(J186:O186,Results!K$9:P$9)</f>
        <v>27.929503436474519</v>
      </c>
      <c r="U186" s="9">
        <f>SUMPRODUCT(J186:O186,Results!K$9:P$9)+Test!$AI$20-Test!$AH$31</f>
        <v>26.347274715401362</v>
      </c>
      <c r="V186" s="9">
        <f t="shared" si="10"/>
        <v>-11.507466399521199</v>
      </c>
      <c r="W186" s="9">
        <f t="shared" si="11"/>
        <v>-12.326712710868989</v>
      </c>
      <c r="X186" s="9">
        <f t="shared" si="12"/>
        <v>-12.073348101655732</v>
      </c>
      <c r="Y186" s="9">
        <f t="shared" si="13"/>
        <v>-1.9056953322241341</v>
      </c>
      <c r="Z186" s="9">
        <f>I186-Test!$AI$20</f>
        <v>-18.671839374919578</v>
      </c>
      <c r="AA186" s="9">
        <f t="shared" si="14"/>
        <v>-12.276890663230809</v>
      </c>
      <c r="AF186" s="11"/>
      <c r="AG186" s="11"/>
      <c r="AH186" s="11"/>
    </row>
    <row r="187" spans="1:34">
      <c r="A187" s="6">
        <v>5.0958351046004741E-3</v>
      </c>
      <c r="B187" s="6">
        <v>4.5510676084715351</v>
      </c>
      <c r="C187" s="6">
        <v>5.3496908925202131</v>
      </c>
      <c r="D187" s="6">
        <v>8.6538295378436896</v>
      </c>
      <c r="E187" s="6">
        <v>1.716874167573178</v>
      </c>
      <c r="F187" s="6">
        <v>2.6581746527051702</v>
      </c>
      <c r="G187" s="6">
        <v>5.2737296352792571</v>
      </c>
      <c r="H187" s="6">
        <v>2.6067651779239065</v>
      </c>
      <c r="I187" s="9">
        <f>SUMPRODUCT(J187:O187,Results!B$12:G$12)+Results!$E$5*H187</f>
        <v>43.521029288636811</v>
      </c>
      <c r="J187" s="9">
        <f>SUMPRODUCT($A187:$F187,Results!$B$15:$G$15)</f>
        <v>1.3241061652850319</v>
      </c>
      <c r="K187" s="9">
        <f>SUMPRODUCT($A187:$F187,Results!$B$16:$G$16)</f>
        <v>-11.424584934266692</v>
      </c>
      <c r="L187" s="9">
        <f>SUMPRODUCT($A187:$F187,Results!$B$17:$G$17)</f>
        <v>19.75602610792318</v>
      </c>
      <c r="M187" s="9">
        <f>SUMPRODUCT($A187:$F187,Results!$B$18:$G$18)</f>
        <v>1.49174162419926</v>
      </c>
      <c r="N187" s="9">
        <f>SUMPRODUCT($A187:$F187,Results!$B$19:$G$19)</f>
        <v>-27.427312324172181</v>
      </c>
      <c r="O187" s="9">
        <f>SUMPRODUCT($A187:$F187,Results!$B$20:$G$20)</f>
        <v>17.150780716861814</v>
      </c>
      <c r="P187" s="9" cm="1">
        <f t="array" ref="P187">SUMPRODUCT(J187:O187,TRANSPOSE(Test!BQ$20:BQ$25))+Test!$AI$20-Test!$BQ$27</f>
        <v>30.67791147473779</v>
      </c>
      <c r="Q187" s="9" cm="1">
        <f t="array" ref="Q187">SUMPRODUCT(J187:O187,TRANSPOSE(Test!EX$20:EX$25))+Test!$AI$20-Test!$EX$27</f>
        <v>28.074250618193439</v>
      </c>
      <c r="R187" s="9">
        <f>I187-Results!$E$5*H187</f>
        <v>27.880438221093371</v>
      </c>
      <c r="S187" s="9" cm="1">
        <f t="array" ref="S187">SUMPRODUCT(J187:O187,TRANSPOSE(Test!AW$28:AW$33))+Test!$AI$20-Test!$AH$26</f>
        <v>38.008546012494449</v>
      </c>
      <c r="T187" s="9">
        <f>SUMPRODUCT(J187:O187,Results!K$9:P$9)</f>
        <v>29.131272993358493</v>
      </c>
      <c r="U187" s="9">
        <f>SUMPRODUCT(J187:O187,Results!K$9:P$9)+Test!$AI$20-Test!$AH$31</f>
        <v>27.549044272285336</v>
      </c>
      <c r="V187" s="9">
        <f t="shared" si="10"/>
        <v>12.843117813899021</v>
      </c>
      <c r="W187" s="9">
        <f t="shared" si="11"/>
        <v>15.446778670443372</v>
      </c>
      <c r="X187" s="9">
        <f t="shared" si="12"/>
        <v>15.64059106754344</v>
      </c>
      <c r="Y187" s="9">
        <f t="shared" si="13"/>
        <v>5.5124832761423619</v>
      </c>
      <c r="Z187" s="9">
        <f>I187-Test!$AI$20</f>
        <v>10.77880586154668</v>
      </c>
      <c r="AA187" s="9">
        <f t="shared" si="14"/>
        <v>15.971985016351475</v>
      </c>
      <c r="AF187" s="11"/>
      <c r="AG187" s="11"/>
      <c r="AH187" s="11"/>
    </row>
    <row r="188" spans="1:34">
      <c r="A188" s="6">
        <v>2.5434723955049812</v>
      </c>
      <c r="B188" s="6">
        <v>4.4203155297071213</v>
      </c>
      <c r="C188" s="6">
        <v>5.0055940208777479</v>
      </c>
      <c r="D188" s="6">
        <v>7.4551310387123859</v>
      </c>
      <c r="E188" s="6">
        <v>2.0965618839062059</v>
      </c>
      <c r="F188" s="6">
        <v>0.47844198691469941</v>
      </c>
      <c r="G188" s="6">
        <v>-2.2005383896086514</v>
      </c>
      <c r="H188" s="6">
        <v>-4.867502846964002</v>
      </c>
      <c r="I188" s="9">
        <f>SUMPRODUCT(J188:O188,Results!B$12:G$12)+Results!$E$5*H188</f>
        <v>12.174397155336678</v>
      </c>
      <c r="J188" s="9">
        <f>SUMPRODUCT($A188:$F188,Results!$B$15:$G$15)</f>
        <v>11.548240110743501</v>
      </c>
      <c r="K188" s="9">
        <f>SUMPRODUCT($A188:$F188,Results!$B$16:$G$16)</f>
        <v>-18.521688958391998</v>
      </c>
      <c r="L188" s="9">
        <f>SUMPRODUCT($A188:$F188,Results!$B$17:$G$17)</f>
        <v>11.729859168344069</v>
      </c>
      <c r="M188" s="9">
        <f>SUMPRODUCT($A188:$F188,Results!$B$18:$G$18)</f>
        <v>-2.106933942180953</v>
      </c>
      <c r="N188" s="9">
        <f>SUMPRODUCT($A188:$F188,Results!$B$19:$G$19)</f>
        <v>-25.142500940320815</v>
      </c>
      <c r="O188" s="9">
        <f>SUMPRODUCT($A188:$F188,Results!$B$20:$G$20)</f>
        <v>25.459434530195161</v>
      </c>
      <c r="P188" s="9" cm="1">
        <f t="array" ref="P188">SUMPRODUCT(J188:O188,TRANSPOSE(Test!BQ$20:BQ$25))+Test!$AI$20-Test!$BQ$27</f>
        <v>37.763755362895871</v>
      </c>
      <c r="Q188" s="9" cm="1">
        <f t="array" ref="Q188">SUMPRODUCT(J188:O188,TRANSPOSE(Test!EX$20:EX$25))+Test!$AI$20-Test!$EX$27</f>
        <v>40.421722187366896</v>
      </c>
      <c r="R188" s="9">
        <f>I188-Results!$E$5*H188</f>
        <v>41.379414237120692</v>
      </c>
      <c r="S188" s="9" cm="1">
        <f t="array" ref="S188">SUMPRODUCT(J188:O188,TRANSPOSE(Test!AW$28:AW$33))+Test!$AI$20-Test!$AH$26</f>
        <v>43.350960616748054</v>
      </c>
      <c r="T188" s="9">
        <f>SUMPRODUCT(J188:O188,Results!K$9:P$9)</f>
        <v>42.302669846489067</v>
      </c>
      <c r="U188" s="9">
        <f>SUMPRODUCT(J188:O188,Results!K$9:P$9)+Test!$AI$20-Test!$AH$31</f>
        <v>40.720441125415903</v>
      </c>
      <c r="V188" s="9">
        <f t="shared" si="10"/>
        <v>-25.589358207559194</v>
      </c>
      <c r="W188" s="9">
        <f t="shared" si="11"/>
        <v>-28.247325032030218</v>
      </c>
      <c r="X188" s="9">
        <f t="shared" si="12"/>
        <v>-29.205017081784014</v>
      </c>
      <c r="Y188" s="9">
        <f t="shared" si="13"/>
        <v>-31.176563461411376</v>
      </c>
      <c r="Z188" s="9">
        <f>I188-Test!$AI$20</f>
        <v>-20.567826271753454</v>
      </c>
      <c r="AA188" s="9">
        <f t="shared" si="14"/>
        <v>-28.546043970079225</v>
      </c>
      <c r="AF188" s="11"/>
      <c r="AG188" s="11"/>
      <c r="AH188" s="11"/>
    </row>
    <row r="189" spans="1:34">
      <c r="A189" s="6">
        <v>5.1525083259804481</v>
      </c>
      <c r="B189" s="6">
        <v>3.806154930288689</v>
      </c>
      <c r="C189" s="6">
        <v>-2.5718684447584814</v>
      </c>
      <c r="D189" s="6">
        <v>-0.42293691850185666</v>
      </c>
      <c r="E189" s="6">
        <v>-0.73644843768880763</v>
      </c>
      <c r="F189" s="6">
        <v>-1.9834854269037898</v>
      </c>
      <c r="G189" s="6">
        <v>6.7737247075131286</v>
      </c>
      <c r="H189" s="6">
        <v>4.1067602501577785</v>
      </c>
      <c r="I189" s="9">
        <f>SUMPRODUCT(J189:O189,Results!B$12:G$12)+Results!$E$5*H189</f>
        <v>25.48626497405299</v>
      </c>
      <c r="J189" s="9">
        <f>SUMPRODUCT($A189:$F189,Results!$B$15:$G$15)</f>
        <v>1.7733445465040818</v>
      </c>
      <c r="K189" s="9">
        <f>SUMPRODUCT($A189:$F189,Results!$B$16:$G$16)</f>
        <v>-18.286447254022193</v>
      </c>
      <c r="L189" s="9">
        <f>SUMPRODUCT($A189:$F189,Results!$B$17:$G$17)</f>
        <v>-10.839914745146647</v>
      </c>
      <c r="M189" s="9">
        <f>SUMPRODUCT($A189:$F189,Results!$B$18:$G$18)</f>
        <v>7.3138007242893703</v>
      </c>
      <c r="N189" s="9">
        <f>SUMPRODUCT($A189:$F189,Results!$B$19:$G$19)</f>
        <v>13.702352458748093</v>
      </c>
      <c r="O189" s="9">
        <f>SUMPRODUCT($A189:$F189,Results!$B$20:$G$20)</f>
        <v>26.000450315877401</v>
      </c>
      <c r="P189" s="9" cm="1">
        <f t="array" ref="P189">SUMPRODUCT(J189:O189,TRANSPOSE(Test!BQ$20:BQ$25))+Test!$AI$20-Test!$BQ$27</f>
        <v>-7.5159850055437332</v>
      </c>
      <c r="Q189" s="9" cm="1">
        <f t="array" ref="Q189">SUMPRODUCT(J189:O189,TRANSPOSE(Test!EX$20:EX$25))+Test!$AI$20-Test!$EX$27</f>
        <v>-1.8832432952832434</v>
      </c>
      <c r="R189" s="9">
        <f>I189-Results!$E$5*H189</f>
        <v>0.84570347310631888</v>
      </c>
      <c r="S189" s="9" cm="1">
        <f t="array" ref="S189">SUMPRODUCT(J189:O189,TRANSPOSE(Test!AW$28:AW$33))+Test!$AI$20-Test!$AH$26</f>
        <v>-16.06569307105821</v>
      </c>
      <c r="T189" s="9">
        <f>SUMPRODUCT(J189:O189,Results!K$9:P$9)</f>
        <v>0.28912622410810229</v>
      </c>
      <c r="U189" s="9">
        <f>SUMPRODUCT(J189:O189,Results!K$9:P$9)+Test!$AI$20-Test!$AH$31</f>
        <v>-1.2931024969650551</v>
      </c>
      <c r="V189" s="9">
        <f t="shared" si="10"/>
        <v>33.002249979596726</v>
      </c>
      <c r="W189" s="9">
        <f t="shared" si="11"/>
        <v>27.369508269336233</v>
      </c>
      <c r="X189" s="9">
        <f t="shared" si="12"/>
        <v>24.640561500946671</v>
      </c>
      <c r="Y189" s="9">
        <f t="shared" si="13"/>
        <v>41.551958045111199</v>
      </c>
      <c r="Z189" s="9">
        <f>I189-Test!$AI$20</f>
        <v>-7.2559584530371417</v>
      </c>
      <c r="AA189" s="9">
        <f t="shared" si="14"/>
        <v>26.779367471018045</v>
      </c>
      <c r="AF189" s="11"/>
      <c r="AG189" s="11"/>
      <c r="AH189" s="11"/>
    </row>
    <row r="190" spans="1:34">
      <c r="A190" s="6">
        <v>2.5631675170462986</v>
      </c>
      <c r="B190" s="6">
        <v>1.4657573427802337</v>
      </c>
      <c r="C190" s="6">
        <v>1.8241900997247424</v>
      </c>
      <c r="D190" s="6">
        <v>9.3680493663951498</v>
      </c>
      <c r="E190" s="6">
        <v>0.61375819750322314</v>
      </c>
      <c r="F190" s="6">
        <v>1.328423168131349</v>
      </c>
      <c r="G190" s="6">
        <v>4.2640334296961928</v>
      </c>
      <c r="H190" s="6">
        <v>1.5970689723408422</v>
      </c>
      <c r="I190" s="9">
        <f>SUMPRODUCT(J190:O190,Results!B$12:G$12)+Results!$E$5*H190</f>
        <v>41.321502457120573</v>
      </c>
      <c r="J190" s="9">
        <f>SUMPRODUCT($A190:$F190,Results!$B$15:$G$15)</f>
        <v>6.3624703865330465</v>
      </c>
      <c r="K190" s="9">
        <f>SUMPRODUCT($A190:$F190,Results!$B$16:$G$16)</f>
        <v>-13.087202881807139</v>
      </c>
      <c r="L190" s="9">
        <f>SUMPRODUCT($A190:$F190,Results!$B$17:$G$17)</f>
        <v>7.436414360756249</v>
      </c>
      <c r="M190" s="9">
        <f>SUMPRODUCT($A190:$F190,Results!$B$18:$G$18)</f>
        <v>6.7409317451761588</v>
      </c>
      <c r="N190" s="9">
        <f>SUMPRODUCT($A190:$F190,Results!$B$19:$G$19)</f>
        <v>-14.429710101500463</v>
      </c>
      <c r="O190" s="9">
        <f>SUMPRODUCT($A190:$F190,Results!$B$20:$G$20)</f>
        <v>25.833224385311638</v>
      </c>
      <c r="P190" s="9" cm="1">
        <f t="array" ref="P190">SUMPRODUCT(J190:O190,TRANSPOSE(Test!BQ$20:BQ$25))+Test!$AI$20-Test!$BQ$27</f>
        <v>27.9856104302579</v>
      </c>
      <c r="Q190" s="9" cm="1">
        <f t="array" ref="Q190">SUMPRODUCT(J190:O190,TRANSPOSE(Test!EX$20:EX$25))+Test!$AI$20-Test!$EX$27</f>
        <v>32.329253549146387</v>
      </c>
      <c r="R190" s="9">
        <f>I190-Results!$E$5*H190</f>
        <v>31.739088623075521</v>
      </c>
      <c r="S190" s="9" cm="1">
        <f t="array" ref="S190">SUMPRODUCT(J190:O190,TRANSPOSE(Test!AW$28:AW$33))+Test!$AI$20-Test!$AH$26</f>
        <v>22.60079383945493</v>
      </c>
      <c r="T190" s="9">
        <f>SUMPRODUCT(J190:O190,Results!K$9:P$9)</f>
        <v>32.282061082792069</v>
      </c>
      <c r="U190" s="9">
        <f>SUMPRODUCT(J190:O190,Results!K$9:P$9)+Test!$AI$20-Test!$AH$31</f>
        <v>30.699832361718904</v>
      </c>
      <c r="V190" s="9">
        <f t="shared" si="10"/>
        <v>13.335892026862673</v>
      </c>
      <c r="W190" s="9">
        <f t="shared" si="11"/>
        <v>8.9922489079741865</v>
      </c>
      <c r="X190" s="9">
        <f t="shared" si="12"/>
        <v>9.5824138340450524</v>
      </c>
      <c r="Y190" s="9">
        <f t="shared" si="13"/>
        <v>18.720708617665643</v>
      </c>
      <c r="Z190" s="9">
        <f>I190-Test!$AI$20</f>
        <v>8.5792790300304418</v>
      </c>
      <c r="AA190" s="9">
        <f t="shared" si="14"/>
        <v>10.621670095401669</v>
      </c>
      <c r="AF190" s="11"/>
      <c r="AG190" s="11"/>
      <c r="AH190" s="11"/>
    </row>
    <row r="191" spans="1:34">
      <c r="A191" s="6">
        <v>5.090304566873824</v>
      </c>
      <c r="B191" s="6">
        <v>-0.904110909045726</v>
      </c>
      <c r="C191" s="6">
        <v>6.9315248542001138</v>
      </c>
      <c r="D191" s="6">
        <v>3.7093516319309181</v>
      </c>
      <c r="E191" s="6">
        <v>2.766892553573113</v>
      </c>
      <c r="F191" s="6">
        <v>1.1742619818996289</v>
      </c>
      <c r="G191" s="6">
        <v>-0.10982713098709322</v>
      </c>
      <c r="H191" s="6">
        <v>-2.7767915883424439</v>
      </c>
      <c r="I191" s="9">
        <f>SUMPRODUCT(J191:O191,Results!B$12:G$12)+Results!$E$5*H191</f>
        <v>38.579366082008136</v>
      </c>
      <c r="J191" s="9">
        <f>SUMPRODUCT($A191:$F191,Results!$B$15:$G$15)</f>
        <v>40.548791713691585</v>
      </c>
      <c r="K191" s="9">
        <f>SUMPRODUCT($A191:$F191,Results!$B$16:$G$16)</f>
        <v>-20.562298525843147</v>
      </c>
      <c r="L191" s="9">
        <f>SUMPRODUCT($A191:$F191,Results!$B$17:$G$17)</f>
        <v>3.4766753013647733E-2</v>
      </c>
      <c r="M191" s="9">
        <f>SUMPRODUCT($A191:$F191,Results!$B$18:$G$18)</f>
        <v>-17.303001261930955</v>
      </c>
      <c r="N191" s="9">
        <f>SUMPRODUCT($A191:$F191,Results!$B$19:$G$19)</f>
        <v>-29.330318733705319</v>
      </c>
      <c r="O191" s="9">
        <f>SUMPRODUCT($A191:$F191,Results!$B$20:$G$20)</f>
        <v>13.40368737891753</v>
      </c>
      <c r="P191" s="9" cm="1">
        <f t="array" ref="P191">SUMPRODUCT(J191:O191,TRANSPOSE(Test!BQ$20:BQ$25))+Test!$AI$20-Test!$BQ$27</f>
        <v>52.606349730404951</v>
      </c>
      <c r="Q191" s="9" cm="1">
        <f t="array" ref="Q191">SUMPRODUCT(J191:O191,TRANSPOSE(Test!EX$20:EX$25))+Test!$AI$20-Test!$EX$27</f>
        <v>55.378739337713526</v>
      </c>
      <c r="R191" s="9">
        <f>I191-Results!$E$5*H191</f>
        <v>55.240115612062795</v>
      </c>
      <c r="S191" s="9" cm="1">
        <f t="array" ref="S191">SUMPRODUCT(J191:O191,TRANSPOSE(Test!AW$28:AW$33))+Test!$AI$20-Test!$AH$26</f>
        <v>64.075725361838678</v>
      </c>
      <c r="T191" s="9">
        <f>SUMPRODUCT(J191:O191,Results!K$9:P$9)</f>
        <v>56.574999078570926</v>
      </c>
      <c r="U191" s="9">
        <f>SUMPRODUCT(J191:O191,Results!K$9:P$9)+Test!$AI$20-Test!$AH$31</f>
        <v>54.992770357497761</v>
      </c>
      <c r="V191" s="9">
        <f t="shared" si="10"/>
        <v>-14.026983648396815</v>
      </c>
      <c r="W191" s="9">
        <f t="shared" si="11"/>
        <v>-16.79937325570539</v>
      </c>
      <c r="X191" s="9">
        <f t="shared" si="12"/>
        <v>-16.660749530054659</v>
      </c>
      <c r="Y191" s="9">
        <f t="shared" si="13"/>
        <v>-25.496359279830543</v>
      </c>
      <c r="Z191" s="9">
        <f>I191-Test!$AI$20</f>
        <v>5.8371426549180043</v>
      </c>
      <c r="AA191" s="9">
        <f t="shared" si="14"/>
        <v>-16.413404275489626</v>
      </c>
      <c r="AF191" s="11"/>
      <c r="AG191" s="11"/>
      <c r="AH191" s="11"/>
    </row>
    <row r="192" spans="1:34">
      <c r="A192" s="6">
        <v>8.2021162172583253</v>
      </c>
      <c r="B192" s="6">
        <v>2.3762586736333673</v>
      </c>
      <c r="C192" s="6">
        <v>5.0578516045362107</v>
      </c>
      <c r="D192" s="6">
        <v>0.62341474603426694</v>
      </c>
      <c r="E192" s="6">
        <v>-1.8732331611154662</v>
      </c>
      <c r="F192" s="6">
        <v>-0.18356909463663623</v>
      </c>
      <c r="G192" s="6">
        <v>-2.4390354916544159</v>
      </c>
      <c r="H192" s="6">
        <v>-5.1059999490097665</v>
      </c>
      <c r="I192" s="9">
        <f>SUMPRODUCT(J192:O192,Results!B$12:G$12)+Results!$E$5*H192</f>
        <v>-34.31193191569259</v>
      </c>
      <c r="J192" s="9">
        <f>SUMPRODUCT($A192:$F192,Results!$B$15:$G$15)</f>
        <v>24.347497036756646</v>
      </c>
      <c r="K192" s="9">
        <f>SUMPRODUCT($A192:$F192,Results!$B$16:$G$16)</f>
        <v>-34.522629732753593</v>
      </c>
      <c r="L192" s="9">
        <f>SUMPRODUCT($A192:$F192,Results!$B$17:$G$17)</f>
        <v>-20.70951373004139</v>
      </c>
      <c r="M192" s="9">
        <f>SUMPRODUCT($A192:$F192,Results!$B$18:$G$18)</f>
        <v>-9.1213453812039695</v>
      </c>
      <c r="N192" s="9">
        <f>SUMPRODUCT($A192:$F192,Results!$B$19:$G$19)</f>
        <v>-7.1166339473895519</v>
      </c>
      <c r="O192" s="9">
        <f>SUMPRODUCT($A192:$F192,Results!$B$20:$G$20)</f>
        <v>24.245369326906555</v>
      </c>
      <c r="P192" s="9" cm="1">
        <f t="array" ref="P192">SUMPRODUCT(J192:O192,TRANSPOSE(Test!BQ$20:BQ$25))+Test!$AI$20-Test!$BQ$27</f>
        <v>-1.1184495267332935</v>
      </c>
      <c r="Q192" s="9" cm="1">
        <f t="array" ref="Q192">SUMPRODUCT(J192:O192,TRANSPOSE(Test!EX$20:EX$25))+Test!$AI$20-Test!$EX$27</f>
        <v>-5.9443981947634583</v>
      </c>
      <c r="R192" s="9">
        <f>I192-Results!$E$5*H192</f>
        <v>-3.6759322216339925</v>
      </c>
      <c r="S192" s="9" cm="1">
        <f t="array" ref="S192">SUMPRODUCT(J192:O192,TRANSPOSE(Test!AW$28:AW$33))+Test!$AI$20-Test!$AH$26</f>
        <v>18.8439406921322</v>
      </c>
      <c r="T192" s="9">
        <f>SUMPRODUCT(J192:O192,Results!K$9:P$9)</f>
        <v>-4.3094419222835185</v>
      </c>
      <c r="U192" s="9">
        <f>SUMPRODUCT(J192:O192,Results!K$9:P$9)+Test!$AI$20-Test!$AH$31</f>
        <v>-5.8916706433566759</v>
      </c>
      <c r="V192" s="9">
        <f t="shared" si="10"/>
        <v>-33.193482388959296</v>
      </c>
      <c r="W192" s="9">
        <f t="shared" si="11"/>
        <v>-28.367533720929131</v>
      </c>
      <c r="X192" s="9">
        <f t="shared" si="12"/>
        <v>-30.635999694058597</v>
      </c>
      <c r="Y192" s="9">
        <f t="shared" si="13"/>
        <v>-53.15587260782479</v>
      </c>
      <c r="Z192" s="9">
        <f>I192-Test!$AI$20</f>
        <v>-67.054155342782721</v>
      </c>
      <c r="AA192" s="9">
        <f t="shared" si="14"/>
        <v>-28.420261272335914</v>
      </c>
      <c r="AF192" s="11"/>
      <c r="AG192" s="11"/>
      <c r="AH192" s="11"/>
    </row>
    <row r="193" spans="1:34">
      <c r="A193" s="6">
        <v>0.38631377749338452</v>
      </c>
      <c r="B193" s="6">
        <v>1.2159761677664527</v>
      </c>
      <c r="C193" s="6">
        <v>0.59232343235712681</v>
      </c>
      <c r="D193" s="6">
        <v>1.3168820617084867</v>
      </c>
      <c r="E193" s="6">
        <v>3.1743714793301825</v>
      </c>
      <c r="F193" s="6">
        <v>0.19967679410804773</v>
      </c>
      <c r="G193" s="6">
        <v>-0.63329109580916332</v>
      </c>
      <c r="H193" s="6">
        <v>-3.3002555531645141</v>
      </c>
      <c r="I193" s="9">
        <f>SUMPRODUCT(J193:O193,Results!B$12:G$12)+Results!$E$5*H193</f>
        <v>20.267449882385179</v>
      </c>
      <c r="J193" s="9">
        <f>SUMPRODUCT($A193:$F193,Results!$B$15:$G$15)</f>
        <v>10.968357568908415</v>
      </c>
      <c r="K193" s="9">
        <f>SUMPRODUCT($A193:$F193,Results!$B$16:$G$16)</f>
        <v>-1.4260067082549397</v>
      </c>
      <c r="L193" s="9">
        <f>SUMPRODUCT($A193:$F193,Results!$B$17:$G$17)</f>
        <v>11.483609696306315</v>
      </c>
      <c r="M193" s="9">
        <f>SUMPRODUCT($A193:$F193,Results!$B$18:$G$18)</f>
        <v>-2.5324883126933644</v>
      </c>
      <c r="N193" s="9">
        <f>SUMPRODUCT($A193:$F193,Results!$B$19:$G$19)</f>
        <v>-9.9896237522298019</v>
      </c>
      <c r="O193" s="9">
        <f>SUMPRODUCT($A193:$F193,Results!$B$20:$G$20)</f>
        <v>6.05575806692406</v>
      </c>
      <c r="P193" s="9" cm="1">
        <f t="array" ref="P193">SUMPRODUCT(J193:O193,TRANSPOSE(Test!BQ$20:BQ$25))+Test!$AI$20-Test!$BQ$27</f>
        <v>32.178054103606861</v>
      </c>
      <c r="Q193" s="9" cm="1">
        <f t="array" ref="Q193">SUMPRODUCT(J193:O193,TRANSPOSE(Test!EX$20:EX$25))+Test!$AI$20-Test!$EX$27</f>
        <v>39.672628575610332</v>
      </c>
      <c r="R193" s="9">
        <f>I193-Results!$E$5*H193</f>
        <v>40.068983201372262</v>
      </c>
      <c r="S193" s="9" cm="1">
        <f t="array" ref="S193">SUMPRODUCT(J193:O193,TRANSPOSE(Test!AW$28:AW$33))+Test!$AI$20-Test!$AH$26</f>
        <v>23.893012695350727</v>
      </c>
      <c r="T193" s="9">
        <f>SUMPRODUCT(J193:O193,Results!K$9:P$9)</f>
        <v>41.36821524517844</v>
      </c>
      <c r="U193" s="9">
        <f>SUMPRODUCT(J193:O193,Results!K$9:P$9)+Test!$AI$20-Test!$AH$31</f>
        <v>39.785986524105283</v>
      </c>
      <c r="V193" s="9">
        <f t="shared" si="10"/>
        <v>-11.910604221221682</v>
      </c>
      <c r="W193" s="9">
        <f t="shared" si="11"/>
        <v>-19.405178693225153</v>
      </c>
      <c r="X193" s="9">
        <f t="shared" si="12"/>
        <v>-19.801533318987083</v>
      </c>
      <c r="Y193" s="9">
        <f t="shared" si="13"/>
        <v>-3.6255628129655477</v>
      </c>
      <c r="Z193" s="9">
        <f>I193-Test!$AI$20</f>
        <v>-12.474773544704952</v>
      </c>
      <c r="AA193" s="9">
        <f t="shared" si="14"/>
        <v>-19.518536641720104</v>
      </c>
      <c r="AF193" s="11"/>
      <c r="AG193" s="11"/>
      <c r="AH193" s="11"/>
    </row>
    <row r="194" spans="1:34">
      <c r="A194" s="6">
        <v>4.4050089380602655</v>
      </c>
      <c r="B194" s="6">
        <v>1.4215308026294891</v>
      </c>
      <c r="C194" s="6">
        <v>2.084164984780565</v>
      </c>
      <c r="D194" s="6">
        <v>-4.981816003692737</v>
      </c>
      <c r="E194" s="6">
        <v>2.1678127262960376</v>
      </c>
      <c r="F194" s="6">
        <v>2.7718649444388497</v>
      </c>
      <c r="G194" s="6">
        <v>1.4555320697918859</v>
      </c>
      <c r="H194" s="6">
        <v>-1.2114323875634647</v>
      </c>
      <c r="I194" s="9">
        <f>SUMPRODUCT(J194:O194,Results!B$12:G$12)+Results!$E$5*H194</f>
        <v>9.1015659840531917</v>
      </c>
      <c r="J194" s="9">
        <f>SUMPRODUCT($A194:$F194,Results!$B$15:$G$15)</f>
        <v>26.900510025832904</v>
      </c>
      <c r="K194" s="9">
        <f>SUMPRODUCT($A194:$F194,Results!$B$16:$G$16)</f>
        <v>-14.157114682003654</v>
      </c>
      <c r="L194" s="9">
        <f>SUMPRODUCT($A194:$F194,Results!$B$17:$G$17)</f>
        <v>-1.5540809566528377</v>
      </c>
      <c r="M194" s="9">
        <f>SUMPRODUCT($A194:$F194,Results!$B$18:$G$18)</f>
        <v>-10.500099949346019</v>
      </c>
      <c r="N194" s="9">
        <f>SUMPRODUCT($A194:$F194,Results!$B$19:$G$19)</f>
        <v>-3.5683430625043151</v>
      </c>
      <c r="O194" s="9">
        <f>SUMPRODUCT($A194:$F194,Results!$B$20:$G$20)</f>
        <v>-5.0045475384232763E-2</v>
      </c>
      <c r="P194" s="9" cm="1">
        <f t="array" ref="P194">SUMPRODUCT(J194:O194,TRANSPOSE(Test!BQ$20:BQ$25))+Test!$AI$20-Test!$BQ$27</f>
        <v>19.806747256881032</v>
      </c>
      <c r="Q194" s="9" cm="1">
        <f t="array" ref="Q194">SUMPRODUCT(J194:O194,TRANSPOSE(Test!EX$20:EX$25))+Test!$AI$20-Test!$EX$27</f>
        <v>15.749944173439417</v>
      </c>
      <c r="R194" s="9">
        <f>I194-Results!$E$5*H194</f>
        <v>16.370160309433981</v>
      </c>
      <c r="S194" s="9" cm="1">
        <f t="array" ref="S194">SUMPRODUCT(J194:O194,TRANSPOSE(Test!AW$28:AW$33))+Test!$AI$20-Test!$AH$26</f>
        <v>23.549181395616174</v>
      </c>
      <c r="T194" s="9">
        <f>SUMPRODUCT(J194:O194,Results!K$9:P$9)</f>
        <v>18.059143508326084</v>
      </c>
      <c r="U194" s="9">
        <f>SUMPRODUCT(J194:O194,Results!K$9:P$9)+Test!$AI$20-Test!$AH$31</f>
        <v>16.476914787252923</v>
      </c>
      <c r="V194" s="9">
        <f t="shared" si="10"/>
        <v>-10.70518127282784</v>
      </c>
      <c r="W194" s="9">
        <f t="shared" si="11"/>
        <v>-6.648378189386225</v>
      </c>
      <c r="X194" s="9">
        <f t="shared" si="12"/>
        <v>-7.2685943253807892</v>
      </c>
      <c r="Y194" s="9">
        <f t="shared" si="13"/>
        <v>-14.447615411562982</v>
      </c>
      <c r="Z194" s="9">
        <f>I194-Test!$AI$20</f>
        <v>-23.64065744303694</v>
      </c>
      <c r="AA194" s="9">
        <f t="shared" si="14"/>
        <v>-7.3753488031997314</v>
      </c>
      <c r="AF194" s="11"/>
      <c r="AG194" s="11"/>
      <c r="AH194" s="11"/>
    </row>
    <row r="195" spans="1:34">
      <c r="A195" s="6">
        <v>0.76101167643899181</v>
      </c>
      <c r="B195" s="6">
        <v>-0.60864999473995329</v>
      </c>
      <c r="C195" s="6">
        <v>0.48831124439314577</v>
      </c>
      <c r="D195" s="6">
        <v>3.6246281293511</v>
      </c>
      <c r="E195" s="6">
        <v>1.546697623438732</v>
      </c>
      <c r="F195" s="6">
        <v>-0.49015580210474391</v>
      </c>
      <c r="G195" s="6">
        <v>13.280321190819263</v>
      </c>
      <c r="H195" s="6">
        <v>10.613356733463913</v>
      </c>
      <c r="I195" s="9">
        <f>SUMPRODUCT(J195:O195,Results!B$12:G$12)+Results!$E$5*H195</f>
        <v>95.74882798322983</v>
      </c>
      <c r="J195" s="9">
        <f>SUMPRODUCT($A195:$F195,Results!$B$15:$G$15)</f>
        <v>8.786546255804657</v>
      </c>
      <c r="K195" s="9">
        <f>SUMPRODUCT($A195:$F195,Results!$B$16:$G$16)</f>
        <v>-2.0718723723930998</v>
      </c>
      <c r="L195" s="9">
        <f>SUMPRODUCT($A195:$F195,Results!$B$17:$G$17)</f>
        <v>4.7039923871575775</v>
      </c>
      <c r="M195" s="9">
        <f>SUMPRODUCT($A195:$F195,Results!$B$18:$G$18)</f>
        <v>-0.44751134838978845</v>
      </c>
      <c r="N195" s="9">
        <f>SUMPRODUCT($A195:$F195,Results!$B$19:$G$19)</f>
        <v>-8.6212219817117806</v>
      </c>
      <c r="O195" s="9">
        <f>SUMPRODUCT($A195:$F195,Results!$B$20:$G$20)</f>
        <v>9.3067417690616097</v>
      </c>
      <c r="P195" s="9" cm="1">
        <f t="array" ref="P195">SUMPRODUCT(J195:O195,TRANSPOSE(Test!BQ$20:BQ$25))+Test!$AI$20-Test!$BQ$27</f>
        <v>23.275507644022085</v>
      </c>
      <c r="Q195" s="9" cm="1">
        <f t="array" ref="Q195">SUMPRODUCT(J195:O195,TRANSPOSE(Test!EX$20:EX$25))+Test!$AI$20-Test!$EX$27</f>
        <v>32.027912959555977</v>
      </c>
      <c r="R195" s="9">
        <f>I195-Results!$E$5*H195</f>
        <v>32.068687582446351</v>
      </c>
      <c r="S195" s="9" cm="1">
        <f t="array" ref="S195">SUMPRODUCT(J195:O195,TRANSPOSE(Test!AW$28:AW$33))+Test!$AI$20-Test!$AH$26</f>
        <v>16.177237875895081</v>
      </c>
      <c r="T195" s="9">
        <f>SUMPRODUCT(J195:O195,Results!K$9:P$9)</f>
        <v>32.515136793500432</v>
      </c>
      <c r="U195" s="9">
        <f>SUMPRODUCT(J195:O195,Results!K$9:P$9)+Test!$AI$20-Test!$AH$31</f>
        <v>30.932908072427267</v>
      </c>
      <c r="V195" s="9">
        <f t="shared" ref="V195:V258" si="15">I195-P195</f>
        <v>72.473320339207746</v>
      </c>
      <c r="W195" s="9">
        <f t="shared" ref="W195:W258" si="16">I195-Q195</f>
        <v>63.720915023673854</v>
      </c>
      <c r="X195" s="9">
        <f t="shared" ref="X195:X258" si="17">I195-R195</f>
        <v>63.680140400783479</v>
      </c>
      <c r="Y195" s="9">
        <f t="shared" ref="Y195:Y258" si="18">I195-S195</f>
        <v>79.571590107334742</v>
      </c>
      <c r="Z195" s="9">
        <f>I195-Test!$AI$20</f>
        <v>63.006604556139699</v>
      </c>
      <c r="AA195" s="9">
        <f t="shared" ref="AA195:AA258" si="19">I195-U195</f>
        <v>64.815919910802563</v>
      </c>
      <c r="AF195" s="11"/>
      <c r="AG195" s="11"/>
      <c r="AH195" s="11"/>
    </row>
    <row r="196" spans="1:34">
      <c r="A196" s="6">
        <v>0.3721814060715441</v>
      </c>
      <c r="B196" s="6">
        <v>1.9755296176753725</v>
      </c>
      <c r="C196" s="6">
        <v>-0.91163295240547515</v>
      </c>
      <c r="D196" s="6">
        <v>8.7569756070423139</v>
      </c>
      <c r="E196" s="6">
        <v>-3.0490981521249925</v>
      </c>
      <c r="F196" s="6">
        <v>18.492441276642957</v>
      </c>
      <c r="G196" s="6">
        <v>-2.6450734358553745</v>
      </c>
      <c r="H196" s="6">
        <v>-5.3120378932107251</v>
      </c>
      <c r="I196" s="9">
        <f>SUMPRODUCT(J196:O196,Results!B$12:G$12)+Results!$E$5*H196</f>
        <v>-92.31107287117851</v>
      </c>
      <c r="J196" s="9">
        <f>SUMPRODUCT($A196:$F196,Results!$B$15:$G$15)</f>
        <v>-18.042526857608649</v>
      </c>
      <c r="K196" s="9">
        <f>SUMPRODUCT($A196:$F196,Results!$B$16:$G$16)</f>
        <v>-3.3014670402064277</v>
      </c>
      <c r="L196" s="9">
        <f>SUMPRODUCT($A196:$F196,Results!$B$17:$G$17)</f>
        <v>25.072489619121264</v>
      </c>
      <c r="M196" s="9">
        <f>SUMPRODUCT($A196:$F196,Results!$B$18:$G$18)</f>
        <v>31.853537233840814</v>
      </c>
      <c r="N196" s="9">
        <f>SUMPRODUCT($A196:$F196,Results!$B$19:$G$19)</f>
        <v>4.9383074646998066</v>
      </c>
      <c r="O196" s="9">
        <f>SUMPRODUCT($A196:$F196,Results!$B$20:$G$20)</f>
        <v>-3.4562305185145519</v>
      </c>
      <c r="P196" s="9" cm="1">
        <f t="array" ref="P196">SUMPRODUCT(J196:O196,TRANSPOSE(Test!BQ$20:BQ$25))+Test!$AI$20-Test!$BQ$27</f>
        <v>-16.873716965547615</v>
      </c>
      <c r="Q196" s="9" cm="1">
        <f t="array" ref="Q196">SUMPRODUCT(J196:O196,TRANSPOSE(Test!EX$20:EX$25))+Test!$AI$20-Test!$EX$27</f>
        <v>-52.715740558027115</v>
      </c>
      <c r="R196" s="9">
        <f>I196-Results!$E$5*H196</f>
        <v>-60.43884551191416</v>
      </c>
      <c r="S196" s="9" cm="1">
        <f t="array" ref="S196">SUMPRODUCT(J196:O196,TRANSPOSE(Test!AW$28:AW$33))+Test!$AI$20-Test!$AH$26</f>
        <v>-25.069927167424755</v>
      </c>
      <c r="T196" s="9">
        <f>SUMPRODUCT(J196:O196,Results!K$9:P$9)</f>
        <v>-56.983243693553149</v>
      </c>
      <c r="U196" s="9">
        <f>SUMPRODUCT(J196:O196,Results!K$9:P$9)+Test!$AI$20-Test!$AH$31</f>
        <v>-58.565472414626306</v>
      </c>
      <c r="V196" s="9">
        <f t="shared" si="15"/>
        <v>-75.437355905630895</v>
      </c>
      <c r="W196" s="9">
        <f t="shared" si="16"/>
        <v>-39.595332313151395</v>
      </c>
      <c r="X196" s="9">
        <f t="shared" si="17"/>
        <v>-31.87222735926435</v>
      </c>
      <c r="Y196" s="9">
        <f t="shared" si="18"/>
        <v>-67.241145703753759</v>
      </c>
      <c r="Z196" s="9">
        <f>I196-Test!$AI$20</f>
        <v>-125.05329629826863</v>
      </c>
      <c r="AA196" s="9">
        <f t="shared" si="19"/>
        <v>-33.745600456552204</v>
      </c>
      <c r="AF196" s="11"/>
      <c r="AG196" s="11"/>
      <c r="AH196" s="11"/>
    </row>
    <row r="197" spans="1:34">
      <c r="A197" s="6">
        <v>5.1863386898654316</v>
      </c>
      <c r="B197" s="6">
        <v>3.6932596802341013</v>
      </c>
      <c r="C197" s="6">
        <v>2.285241757371169</v>
      </c>
      <c r="D197" s="6">
        <v>0.22467447353525863</v>
      </c>
      <c r="E197" s="6">
        <v>5.0876651119777732</v>
      </c>
      <c r="F197" s="6">
        <v>3.2423221791407961</v>
      </c>
      <c r="G197" s="6">
        <v>-4.989901677464526</v>
      </c>
      <c r="H197" s="6">
        <v>-7.656866134819877</v>
      </c>
      <c r="I197" s="9">
        <f>SUMPRODUCT(J197:O197,Results!B$12:G$12)+Results!$E$5*H197</f>
        <v>15.534704321951146</v>
      </c>
      <c r="J197" s="9">
        <f>SUMPRODUCT($A197:$F197,Results!$B$15:$G$15)</f>
        <v>33.187108853850397</v>
      </c>
      <c r="K197" s="9">
        <f>SUMPRODUCT($A197:$F197,Results!$B$16:$G$16)</f>
        <v>-18.69043233936527</v>
      </c>
      <c r="L197" s="9">
        <f>SUMPRODUCT($A197:$F197,Results!$B$17:$G$17)</f>
        <v>13.225697202447702</v>
      </c>
      <c r="M197" s="9">
        <f>SUMPRODUCT($A197:$F197,Results!$B$18:$G$18)</f>
        <v>-6.4593342182437405</v>
      </c>
      <c r="N197" s="9">
        <f>SUMPRODUCT($A197:$F197,Results!$B$19:$G$19)</f>
        <v>-15.006682585222837</v>
      </c>
      <c r="O197" s="9">
        <f>SUMPRODUCT($A197:$F197,Results!$B$20:$G$20)</f>
        <v>16.904617626480363</v>
      </c>
      <c r="P197" s="9" cm="1">
        <f t="array" ref="P197">SUMPRODUCT(J197:O197,TRANSPOSE(Test!BQ$20:BQ$25))+Test!$AI$20-Test!$BQ$27</f>
        <v>59.61436569645624</v>
      </c>
      <c r="Q197" s="9" cm="1">
        <f t="array" ref="Q197">SUMPRODUCT(J197:O197,TRANSPOSE(Test!EX$20:EX$25))+Test!$AI$20-Test!$EX$27</f>
        <v>61.287964200750039</v>
      </c>
      <c r="R197" s="9">
        <f>I197-Results!$E$5*H197</f>
        <v>61.475901130870405</v>
      </c>
      <c r="S197" s="9" cm="1">
        <f t="array" ref="S197">SUMPRODUCT(J197:O197,TRANSPOSE(Test!AW$28:AW$33))+Test!$AI$20-Test!$AH$26</f>
        <v>51.797960158035309</v>
      </c>
      <c r="T197" s="9">
        <f>SUMPRODUCT(J197:O197,Results!K$9:P$9)</f>
        <v>64.430065668452414</v>
      </c>
      <c r="U197" s="9">
        <f>SUMPRODUCT(J197:O197,Results!K$9:P$9)+Test!$AI$20-Test!$AH$31</f>
        <v>62.84783694737925</v>
      </c>
      <c r="V197" s="9">
        <f t="shared" si="15"/>
        <v>-44.079661374505093</v>
      </c>
      <c r="W197" s="9">
        <f t="shared" si="16"/>
        <v>-45.753259878798893</v>
      </c>
      <c r="X197" s="9">
        <f t="shared" si="17"/>
        <v>-45.941196808919258</v>
      </c>
      <c r="Y197" s="9">
        <f t="shared" si="18"/>
        <v>-36.263255836084163</v>
      </c>
      <c r="Z197" s="9">
        <f>I197-Test!$AI$20</f>
        <v>-17.207519105138985</v>
      </c>
      <c r="AA197" s="9">
        <f t="shared" si="19"/>
        <v>-47.313132625428103</v>
      </c>
      <c r="AF197" s="11"/>
      <c r="AG197" s="11"/>
      <c r="AH197" s="11"/>
    </row>
    <row r="198" spans="1:34">
      <c r="A198" s="6">
        <v>2.6484843809172416</v>
      </c>
      <c r="B198" s="6">
        <v>12.151032060425576</v>
      </c>
      <c r="C198" s="6">
        <v>0.74722838362642663</v>
      </c>
      <c r="D198" s="6">
        <v>13.252930869935275</v>
      </c>
      <c r="E198" s="6">
        <v>4.8142580400529917</v>
      </c>
      <c r="F198" s="6">
        <v>-0.15010487010589904</v>
      </c>
      <c r="G198" s="6">
        <v>6.0324139485844048</v>
      </c>
      <c r="H198" s="6">
        <v>3.3654494912290542</v>
      </c>
      <c r="I198" s="9">
        <f>SUMPRODUCT(J198:O198,Results!B$12:G$12)+Results!$E$5*H198</f>
        <v>96.137662110140525</v>
      </c>
      <c r="J198" s="9">
        <f>SUMPRODUCT($A198:$F198,Results!$B$15:$G$15)</f>
        <v>-6.0464040635898328</v>
      </c>
      <c r="K198" s="9">
        <f>SUMPRODUCT($A198:$F198,Results!$B$16:$G$16)</f>
        <v>-23.2530928681749</v>
      </c>
      <c r="L198" s="9">
        <f>SUMPRODUCT($A198:$F198,Results!$B$17:$G$17)</f>
        <v>33.488181668249503</v>
      </c>
      <c r="M198" s="9">
        <f>SUMPRODUCT($A198:$F198,Results!$B$18:$G$18)</f>
        <v>18.382375206824999</v>
      </c>
      <c r="N198" s="9">
        <f>SUMPRODUCT($A198:$F198,Results!$B$19:$G$19)</f>
        <v>-21.536865994882188</v>
      </c>
      <c r="O198" s="9">
        <f>SUMPRODUCT($A198:$F198,Results!$B$20:$G$20)</f>
        <v>56.9619224868419</v>
      </c>
      <c r="P198" s="9" cm="1">
        <f t="array" ref="P198">SUMPRODUCT(J198:O198,TRANSPOSE(Test!BQ$20:BQ$25))+Test!$AI$20-Test!$BQ$27</f>
        <v>63.203527018283388</v>
      </c>
      <c r="Q198" s="9" cm="1">
        <f t="array" ref="Q198">SUMPRODUCT(J198:O198,TRANSPOSE(Test!EX$20:EX$25))+Test!$AI$20-Test!$EX$27</f>
        <v>73.815520412253761</v>
      </c>
      <c r="R198" s="9">
        <f>I198-Results!$E$5*H198</f>
        <v>75.944965162766195</v>
      </c>
      <c r="S198" s="9" cm="1">
        <f t="array" ref="S198">SUMPRODUCT(J198:O198,TRANSPOSE(Test!AW$28:AW$33))+Test!$AI$20-Test!$AH$26</f>
        <v>42.939986294528453</v>
      </c>
      <c r="T198" s="9">
        <f>SUMPRODUCT(J198:O198,Results!K$9:P$9)</f>
        <v>77.920799162119579</v>
      </c>
      <c r="U198" s="9">
        <f>SUMPRODUCT(J198:O198,Results!K$9:P$9)+Test!$AI$20-Test!$AH$31</f>
        <v>76.338570441046414</v>
      </c>
      <c r="V198" s="9">
        <f t="shared" si="15"/>
        <v>32.934135091857137</v>
      </c>
      <c r="W198" s="9">
        <f t="shared" si="16"/>
        <v>22.322141697886764</v>
      </c>
      <c r="X198" s="9">
        <f t="shared" si="17"/>
        <v>20.19269694737433</v>
      </c>
      <c r="Y198" s="9">
        <f t="shared" si="18"/>
        <v>53.197675815612072</v>
      </c>
      <c r="Z198" s="9">
        <f>I198-Test!$AI$20</f>
        <v>63.395438683050394</v>
      </c>
      <c r="AA198" s="9">
        <f t="shared" si="19"/>
        <v>19.799091669094111</v>
      </c>
      <c r="AF198" s="11"/>
      <c r="AG198" s="11"/>
      <c r="AH198" s="11"/>
    </row>
    <row r="199" spans="1:34">
      <c r="A199" s="6">
        <v>-0.57719302935374361</v>
      </c>
      <c r="B199" s="6">
        <v>3.1255850608546432</v>
      </c>
      <c r="C199" s="6">
        <v>3.1002282724362136</v>
      </c>
      <c r="D199" s="6">
        <v>1.360974314302388</v>
      </c>
      <c r="E199" s="6">
        <v>6.2344855135171535</v>
      </c>
      <c r="F199" s="6">
        <v>3.7059290904764683</v>
      </c>
      <c r="G199" s="6">
        <v>2.9435575697122469</v>
      </c>
      <c r="H199" s="6">
        <v>0.27659311235689632</v>
      </c>
      <c r="I199" s="9">
        <f>SUMPRODUCT(J199:O199,Results!B$12:G$12)+Results!$E$5*H199</f>
        <v>64.840110786938268</v>
      </c>
      <c r="J199" s="9">
        <f>SUMPRODUCT($A199:$F199,Results!$B$15:$G$15)</f>
        <v>19.752959638333319</v>
      </c>
      <c r="K199" s="9">
        <f>SUMPRODUCT($A199:$F199,Results!$B$16:$G$16)</f>
        <v>-0.70075020083927919</v>
      </c>
      <c r="L199" s="9">
        <f>SUMPRODUCT($A199:$F199,Results!$B$17:$G$17)</f>
        <v>29.12599116002697</v>
      </c>
      <c r="M199" s="9">
        <f>SUMPRODUCT($A199:$F199,Results!$B$18:$G$18)</f>
        <v>-6.9849229254892888</v>
      </c>
      <c r="N199" s="9">
        <f>SUMPRODUCT($A199:$F199,Results!$B$19:$G$19)</f>
        <v>-24.397601219658867</v>
      </c>
      <c r="O199" s="9">
        <f>SUMPRODUCT($A199:$F199,Results!$B$20:$G$20)</f>
        <v>0.1592804012093465</v>
      </c>
      <c r="P199" s="9" cm="1">
        <f t="array" ref="P199">SUMPRODUCT(J199:O199,TRANSPOSE(Test!BQ$20:BQ$25))+Test!$AI$20-Test!$BQ$27</f>
        <v>61.752020649006944</v>
      </c>
      <c r="Q199" s="9" cm="1">
        <f t="array" ref="Q199">SUMPRODUCT(J199:O199,TRANSPOSE(Test!EX$20:EX$25))+Test!$AI$20-Test!$EX$27</f>
        <v>63.910171156923241</v>
      </c>
      <c r="R199" s="9">
        <f>I199-Results!$E$5*H199</f>
        <v>63.180552112796889</v>
      </c>
      <c r="S199" s="9" cm="1">
        <f t="array" ref="S199">SUMPRODUCT(J199:O199,TRANSPOSE(Test!AW$28:AW$33))+Test!$AI$20-Test!$AH$26</f>
        <v>54.866177995035002</v>
      </c>
      <c r="T199" s="9">
        <f>SUMPRODUCT(J199:O199,Results!K$9:P$9)</f>
        <v>66.530219811974888</v>
      </c>
      <c r="U199" s="9">
        <f>SUMPRODUCT(J199:O199,Results!K$9:P$9)+Test!$AI$20-Test!$AH$31</f>
        <v>64.947991090901724</v>
      </c>
      <c r="V199" s="9">
        <f t="shared" si="15"/>
        <v>3.0880901379313244</v>
      </c>
      <c r="W199" s="9">
        <f t="shared" si="16"/>
        <v>0.92993963001502777</v>
      </c>
      <c r="X199" s="9">
        <f t="shared" si="17"/>
        <v>1.6595586741413797</v>
      </c>
      <c r="Y199" s="9">
        <f t="shared" si="18"/>
        <v>9.9739327919032661</v>
      </c>
      <c r="Z199" s="9">
        <f>I199-Test!$AI$20</f>
        <v>32.097887359848137</v>
      </c>
      <c r="AA199" s="9">
        <f t="shared" si="19"/>
        <v>-0.10788030396345505</v>
      </c>
      <c r="AF199" s="11"/>
      <c r="AG199" s="11"/>
      <c r="AH199" s="11"/>
    </row>
    <row r="200" spans="1:34">
      <c r="A200" s="6">
        <v>0.1258476152594559</v>
      </c>
      <c r="B200" s="6">
        <v>-1.31224090009797</v>
      </c>
      <c r="C200" s="6">
        <v>3.0060393607326668</v>
      </c>
      <c r="D200" s="6">
        <v>-2.6907707265751259</v>
      </c>
      <c r="E200" s="6">
        <v>1.2865315375212085</v>
      </c>
      <c r="F200" s="6">
        <v>0.19651504580280255</v>
      </c>
      <c r="G200" s="6">
        <v>20.707139521824217</v>
      </c>
      <c r="H200" s="6">
        <v>18.040175064468865</v>
      </c>
      <c r="I200" s="9">
        <f>SUMPRODUCT(J200:O200,Results!B$12:G$12)+Results!$E$5*H200</f>
        <v>119.53049770840718</v>
      </c>
      <c r="J200" s="9">
        <f>SUMPRODUCT($A200:$F200,Results!$B$15:$G$15)</f>
        <v>14.995143042630129</v>
      </c>
      <c r="K200" s="9">
        <f>SUMPRODUCT($A200:$F200,Results!$B$16:$G$16)</f>
        <v>-0.428213645992992</v>
      </c>
      <c r="L200" s="9">
        <f>SUMPRODUCT($A200:$F200,Results!$B$17:$G$17)</f>
        <v>-0.52503336852059912</v>
      </c>
      <c r="M200" s="9">
        <f>SUMPRODUCT($A200:$F200,Results!$B$18:$G$18)</f>
        <v>-12.751889097157839</v>
      </c>
      <c r="N200" s="9">
        <f>SUMPRODUCT($A200:$F200,Results!$B$19:$G$19)</f>
        <v>-10.068071239540464</v>
      </c>
      <c r="O200" s="9">
        <f>SUMPRODUCT($A200:$F200,Results!$B$20:$G$20)</f>
        <v>-10.270982228447862</v>
      </c>
      <c r="P200" s="9" cm="1">
        <f t="array" ref="P200">SUMPRODUCT(J200:O200,TRANSPOSE(Test!BQ$20:BQ$25))+Test!$AI$20-Test!$BQ$27</f>
        <v>9.4580162665240408</v>
      </c>
      <c r="Q200" s="9" cm="1">
        <f t="array" ref="Q200">SUMPRODUCT(J200:O200,TRANSPOSE(Test!EX$20:EX$25))+Test!$AI$20-Test!$EX$27</f>
        <v>10.761306864486457</v>
      </c>
      <c r="R200" s="9">
        <f>I200-Results!$E$5*H200</f>
        <v>11.289447321593997</v>
      </c>
      <c r="S200" s="9" cm="1">
        <f t="array" ref="S200">SUMPRODUCT(J200:O200,TRANSPOSE(Test!AW$28:AW$33))+Test!$AI$20-Test!$AH$26</f>
        <v>18.239252385191165</v>
      </c>
      <c r="T200" s="9">
        <f>SUMPRODUCT(J200:O200,Results!K$9:P$9)</f>
        <v>11.798825711232496</v>
      </c>
      <c r="U200" s="9">
        <f>SUMPRODUCT(J200:O200,Results!K$9:P$9)+Test!$AI$20-Test!$AH$31</f>
        <v>10.216596990159339</v>
      </c>
      <c r="V200" s="9">
        <f t="shared" si="15"/>
        <v>110.07248144188314</v>
      </c>
      <c r="W200" s="9">
        <f t="shared" si="16"/>
        <v>108.76919084392073</v>
      </c>
      <c r="X200" s="9">
        <f t="shared" si="17"/>
        <v>108.24105038681319</v>
      </c>
      <c r="Y200" s="9">
        <f t="shared" si="18"/>
        <v>101.29124532321602</v>
      </c>
      <c r="Z200" s="9">
        <f>I200-Test!$AI$20</f>
        <v>86.788274281317058</v>
      </c>
      <c r="AA200" s="9">
        <f t="shared" si="19"/>
        <v>109.31390071824785</v>
      </c>
      <c r="AF200" s="11"/>
      <c r="AG200" s="11"/>
      <c r="AH200" s="11"/>
    </row>
    <row r="201" spans="1:34">
      <c r="A201" s="6">
        <v>10.906319455706173</v>
      </c>
      <c r="B201" s="6">
        <v>2.5761273883665692</v>
      </c>
      <c r="C201" s="6">
        <v>-1.945811825388277</v>
      </c>
      <c r="D201" s="6">
        <v>-0.9748004456191649</v>
      </c>
      <c r="E201" s="6">
        <v>0.96089635889920122</v>
      </c>
      <c r="F201" s="6">
        <v>2.355694438649099</v>
      </c>
      <c r="G201" s="6">
        <v>2.6599533611756456</v>
      </c>
      <c r="H201" s="6">
        <v>-7.0110961797049676E-3</v>
      </c>
      <c r="I201" s="9">
        <f>SUMPRODUCT(J201:O201,Results!B$12:G$12)+Results!$E$5*H201</f>
        <v>27.37820470257752</v>
      </c>
      <c r="J201" s="9">
        <f>SUMPRODUCT($A201:$F201,Results!$B$15:$G$15)</f>
        <v>33.04609236106652</v>
      </c>
      <c r="K201" s="9">
        <f>SUMPRODUCT($A201:$F201,Results!$B$16:$G$16)</f>
        <v>-33.03450021972214</v>
      </c>
      <c r="L201" s="9">
        <f>SUMPRODUCT($A201:$F201,Results!$B$17:$G$17)</f>
        <v>-13.321391442878429</v>
      </c>
      <c r="M201" s="9">
        <f>SUMPRODUCT($A201:$F201,Results!$B$18:$G$18)</f>
        <v>3.5375094788488912</v>
      </c>
      <c r="N201" s="9">
        <f>SUMPRODUCT($A201:$F201,Results!$B$19:$G$19)</f>
        <v>11.4809227084297</v>
      </c>
      <c r="O201" s="9">
        <f>SUMPRODUCT($A201:$F201,Results!$B$20:$G$20)</f>
        <v>33.532573223687926</v>
      </c>
      <c r="P201" s="9" cm="1">
        <f t="array" ref="P201">SUMPRODUCT(J201:O201,TRANSPOSE(Test!BQ$20:BQ$25))+Test!$AI$20-Test!$BQ$27</f>
        <v>25.704034201753586</v>
      </c>
      <c r="Q201" s="9" cm="1">
        <f t="array" ref="Q201">SUMPRODUCT(J201:O201,TRANSPOSE(Test!EX$20:EX$25))+Test!$AI$20-Test!$EX$27</f>
        <v>26.581408911190238</v>
      </c>
      <c r="R201" s="9">
        <f>I201-Results!$E$5*H201</f>
        <v>27.420271279655751</v>
      </c>
      <c r="S201" s="9" cm="1">
        <f t="array" ref="S201">SUMPRODUCT(J201:O201,TRANSPOSE(Test!AW$28:AW$33))+Test!$AI$20-Test!$AH$26</f>
        <v>11.723414059248945</v>
      </c>
      <c r="T201" s="9">
        <f>SUMPRODUCT(J201:O201,Results!K$9:P$9)</f>
        <v>28.734048708828709</v>
      </c>
      <c r="U201" s="9">
        <f>SUMPRODUCT(J201:O201,Results!K$9:P$9)+Test!$AI$20-Test!$AH$31</f>
        <v>27.151819987755552</v>
      </c>
      <c r="V201" s="9">
        <f t="shared" si="15"/>
        <v>1.6741705008239336</v>
      </c>
      <c r="W201" s="9">
        <f t="shared" si="16"/>
        <v>0.79679579138728229</v>
      </c>
      <c r="X201" s="9">
        <f t="shared" si="17"/>
        <v>-4.2066577078230694E-2</v>
      </c>
      <c r="Y201" s="9">
        <f t="shared" si="18"/>
        <v>15.654790643328575</v>
      </c>
      <c r="Z201" s="9">
        <f>I201-Test!$AI$20</f>
        <v>-5.3640187245126114</v>
      </c>
      <c r="AA201" s="9">
        <f t="shared" si="19"/>
        <v>0.2263847148219682</v>
      </c>
      <c r="AF201" s="11"/>
      <c r="AG201" s="11"/>
      <c r="AH201" s="11"/>
    </row>
    <row r="202" spans="1:34">
      <c r="A202" s="6">
        <v>3.5080714461334694</v>
      </c>
      <c r="B202" s="6">
        <v>-0.18439226398640798</v>
      </c>
      <c r="C202" s="6">
        <v>-0.37508463658568714</v>
      </c>
      <c r="D202" s="6">
        <v>1.9959917803532323</v>
      </c>
      <c r="E202" s="6">
        <v>-0.24211992960006121</v>
      </c>
      <c r="F202" s="6">
        <v>1.7235481687071212</v>
      </c>
      <c r="G202" s="6">
        <v>1.3127161770894744</v>
      </c>
      <c r="H202" s="6">
        <v>-1.3542482802658762</v>
      </c>
      <c r="I202" s="9">
        <f>SUMPRODUCT(J202:O202,Results!B$12:G$12)+Results!$E$5*H202</f>
        <v>-0.54767708079715582</v>
      </c>
      <c r="J202" s="9">
        <f>SUMPRODUCT($A202:$F202,Results!$B$15:$G$15)</f>
        <v>10.24785943437648</v>
      </c>
      <c r="K202" s="9">
        <f>SUMPRODUCT($A202:$F202,Results!$B$16:$G$16)</f>
        <v>-10.444080636393304</v>
      </c>
      <c r="L202" s="9">
        <f>SUMPRODUCT($A202:$F202,Results!$B$17:$G$17)</f>
        <v>-3.9237610025803877</v>
      </c>
      <c r="M202" s="9">
        <f>SUMPRODUCT($A202:$F202,Results!$B$18:$G$18)</f>
        <v>3.3742173422057471</v>
      </c>
      <c r="N202" s="9">
        <f>SUMPRODUCT($A202:$F202,Results!$B$19:$G$19)</f>
        <v>1.7423147371557837</v>
      </c>
      <c r="O202" s="9">
        <f>SUMPRODUCT($A202:$F202,Results!$B$20:$G$20)</f>
        <v>12.001491855469776</v>
      </c>
      <c r="P202" s="9" cm="1">
        <f t="array" ref="P202">SUMPRODUCT(J202:O202,TRANSPOSE(Test!BQ$20:BQ$25))+Test!$AI$20-Test!$BQ$27</f>
        <v>6.8834438485805833</v>
      </c>
      <c r="Q202" s="9" cm="1">
        <f t="array" ref="Q202">SUMPRODUCT(J202:O202,TRANSPOSE(Test!EX$20:EX$25))+Test!$AI$20-Test!$EX$27</f>
        <v>7.8788403684388228</v>
      </c>
      <c r="R202" s="9">
        <f>I202-Results!$E$5*H202</f>
        <v>7.5778126007981008</v>
      </c>
      <c r="S202" s="9" cm="1">
        <f t="array" ref="S202">SUMPRODUCT(J202:O202,TRANSPOSE(Test!AW$28:AW$33))+Test!$AI$20-Test!$AH$26</f>
        <v>1.3898976841547821</v>
      </c>
      <c r="T202" s="9">
        <f>SUMPRODUCT(J202:O202,Results!K$9:P$9)</f>
        <v>7.98592528152572</v>
      </c>
      <c r="U202" s="9">
        <f>SUMPRODUCT(J202:O202,Results!K$9:P$9)+Test!$AI$20-Test!$AH$31</f>
        <v>6.4036965604525591</v>
      </c>
      <c r="V202" s="9">
        <f t="shared" si="15"/>
        <v>-7.4311209293777392</v>
      </c>
      <c r="W202" s="9">
        <f t="shared" si="16"/>
        <v>-8.4265174492359787</v>
      </c>
      <c r="X202" s="9">
        <f t="shared" si="17"/>
        <v>-8.1254896815952566</v>
      </c>
      <c r="Y202" s="9">
        <f t="shared" si="18"/>
        <v>-1.9375747649519379</v>
      </c>
      <c r="Z202" s="9">
        <f>I202-Test!$AI$20</f>
        <v>-33.289900507887289</v>
      </c>
      <c r="AA202" s="9">
        <f t="shared" si="19"/>
        <v>-6.9513736412497149</v>
      </c>
      <c r="AF202" s="11"/>
      <c r="AG202" s="11"/>
      <c r="AH202" s="11"/>
    </row>
    <row r="203" spans="1:34">
      <c r="A203" s="6">
        <v>1.6221894430928638</v>
      </c>
      <c r="B203" s="6">
        <v>2.5556890432025652</v>
      </c>
      <c r="C203" s="6">
        <v>8.1243426479272571</v>
      </c>
      <c r="D203" s="6">
        <v>4.2885120407848198</v>
      </c>
      <c r="E203" s="6">
        <v>0.24884573589375975</v>
      </c>
      <c r="F203" s="6">
        <v>-0.7560831753511269</v>
      </c>
      <c r="G203" s="6">
        <v>0.76265898820728473</v>
      </c>
      <c r="H203" s="6">
        <v>-1.9043054691480659</v>
      </c>
      <c r="I203" s="9">
        <f>SUMPRODUCT(J203:O203,Results!B$12:G$12)+Results!$E$5*H203</f>
        <v>3.6355109845023232</v>
      </c>
      <c r="J203" s="9">
        <f>SUMPRODUCT($A203:$F203,Results!$B$15:$G$15)</f>
        <v>12.510260115422955</v>
      </c>
      <c r="K203" s="9">
        <f>SUMPRODUCT($A203:$F203,Results!$B$16:$G$16)</f>
        <v>-17.419198976278228</v>
      </c>
      <c r="L203" s="9">
        <f>SUMPRODUCT($A203:$F203,Results!$B$17:$G$17)</f>
        <v>0.74186155356496375</v>
      </c>
      <c r="M203" s="9">
        <f>SUMPRODUCT($A203:$F203,Results!$B$18:$G$18)</f>
        <v>-13.204959645040624</v>
      </c>
      <c r="N203" s="9">
        <f>SUMPRODUCT($A203:$F203,Results!$B$19:$G$19)</f>
        <v>-28.654260011084876</v>
      </c>
      <c r="O203" s="9">
        <f>SUMPRODUCT($A203:$F203,Results!$B$20:$G$20)</f>
        <v>11.096320696205488</v>
      </c>
      <c r="P203" s="9" cm="1">
        <f t="array" ref="P203">SUMPRODUCT(J203:O203,TRANSPOSE(Test!BQ$20:BQ$25))+Test!$AI$20-Test!$BQ$27</f>
        <v>15.04600136762614</v>
      </c>
      <c r="Q203" s="9" cm="1">
        <f t="array" ref="Q203">SUMPRODUCT(J203:O203,TRANSPOSE(Test!EX$20:EX$25))+Test!$AI$20-Test!$EX$27</f>
        <v>13.356839421505832</v>
      </c>
      <c r="R203" s="9">
        <f>I203-Results!$E$5*H203</f>
        <v>15.061343799390718</v>
      </c>
      <c r="S203" s="9" cm="1">
        <f t="array" ref="S203">SUMPRODUCT(J203:O203,TRANSPOSE(Test!AW$28:AW$33))+Test!$AI$20-Test!$AH$26</f>
        <v>40.231044858809327</v>
      </c>
      <c r="T203" s="9">
        <f>SUMPRODUCT(J203:O203,Results!K$9:P$9)</f>
        <v>14.875375151524647</v>
      </c>
      <c r="U203" s="9">
        <f>SUMPRODUCT(J203:O203,Results!K$9:P$9)+Test!$AI$20-Test!$AH$31</f>
        <v>13.293146430451486</v>
      </c>
      <c r="V203" s="9">
        <f t="shared" si="15"/>
        <v>-11.410490383123816</v>
      </c>
      <c r="W203" s="9">
        <f t="shared" si="16"/>
        <v>-9.7213284370035087</v>
      </c>
      <c r="X203" s="9">
        <f t="shared" si="17"/>
        <v>-11.425832814888395</v>
      </c>
      <c r="Y203" s="9">
        <f t="shared" si="18"/>
        <v>-36.595533874307002</v>
      </c>
      <c r="Z203" s="9">
        <f>I203-Test!$AI$20</f>
        <v>-29.106712442587806</v>
      </c>
      <c r="AA203" s="9">
        <f t="shared" si="19"/>
        <v>-9.6576354459491629</v>
      </c>
      <c r="AF203" s="11"/>
      <c r="AG203" s="11"/>
      <c r="AH203" s="11"/>
    </row>
    <row r="204" spans="1:34">
      <c r="A204" s="6">
        <v>-0.4312399130458236</v>
      </c>
      <c r="B204" s="6">
        <v>1.6684867793454607</v>
      </c>
      <c r="C204" s="6">
        <v>4.735591538254563</v>
      </c>
      <c r="D204" s="6">
        <v>10.497533332711233</v>
      </c>
      <c r="E204" s="6">
        <v>-0.66756775629938281</v>
      </c>
      <c r="F204" s="6">
        <v>-1.4718948909385403</v>
      </c>
      <c r="G204" s="6">
        <v>-0.96390426424964359</v>
      </c>
      <c r="H204" s="6">
        <v>-3.630868721604994</v>
      </c>
      <c r="I204" s="9">
        <f>SUMPRODUCT(J204:O204,Results!B$12:G$12)+Results!$E$5*H204</f>
        <v>-4.4705898487334288</v>
      </c>
      <c r="J204" s="9">
        <f>SUMPRODUCT($A204:$F204,Results!$B$15:$G$15)</f>
        <v>-5.3030075469568496</v>
      </c>
      <c r="K204" s="9">
        <f>SUMPRODUCT($A204:$F204,Results!$B$16:$G$16)</f>
        <v>-8.8247922543368542</v>
      </c>
      <c r="L204" s="9">
        <f>SUMPRODUCT($A204:$F204,Results!$B$17:$G$17)</f>
        <v>6.1383163101407821</v>
      </c>
      <c r="M204" s="9">
        <f>SUMPRODUCT($A204:$F204,Results!$B$18:$G$18)</f>
        <v>1.5995899579401995</v>
      </c>
      <c r="N204" s="9">
        <f>SUMPRODUCT($A204:$F204,Results!$B$19:$G$19)</f>
        <v>-23.49580896661606</v>
      </c>
      <c r="O204" s="9">
        <f>SUMPRODUCT($A204:$F204,Results!$B$20:$G$20)</f>
        <v>20.318276248859757</v>
      </c>
      <c r="P204" s="9" cm="1">
        <f t="array" ref="P204">SUMPRODUCT(J204:O204,TRANSPOSE(Test!BQ$20:BQ$25))+Test!$AI$20-Test!$BQ$27</f>
        <v>11.570337483711896</v>
      </c>
      <c r="Q204" s="9" cm="1">
        <f t="array" ref="Q204">SUMPRODUCT(J204:O204,TRANSPOSE(Test!EX$20:EX$25))+Test!$AI$20-Test!$EX$27</f>
        <v>16.649006419457862</v>
      </c>
      <c r="R204" s="9">
        <f>I204-Results!$E$5*H204</f>
        <v>17.314622480896535</v>
      </c>
      <c r="S204" s="9" cm="1">
        <f t="array" ref="S204">SUMPRODUCT(J204:O204,TRANSPOSE(Test!AW$28:AW$33))+Test!$AI$20-Test!$AH$26</f>
        <v>21.393769010946215</v>
      </c>
      <c r="T204" s="9">
        <f>SUMPRODUCT(J204:O204,Results!K$9:P$9)</f>
        <v>16.523089483792639</v>
      </c>
      <c r="U204" s="9">
        <f>SUMPRODUCT(J204:O204,Results!K$9:P$9)+Test!$AI$20-Test!$AH$31</f>
        <v>14.940860762719481</v>
      </c>
      <c r="V204" s="9">
        <f t="shared" si="15"/>
        <v>-16.040927332445325</v>
      </c>
      <c r="W204" s="9">
        <f t="shared" si="16"/>
        <v>-21.119596268191291</v>
      </c>
      <c r="X204" s="9">
        <f t="shared" si="17"/>
        <v>-21.785212329629964</v>
      </c>
      <c r="Y204" s="9">
        <f t="shared" si="18"/>
        <v>-25.864358859679644</v>
      </c>
      <c r="Z204" s="9">
        <f>I204-Test!$AI$20</f>
        <v>-37.212813275823564</v>
      </c>
      <c r="AA204" s="9">
        <f t="shared" si="19"/>
        <v>-19.41145061145291</v>
      </c>
      <c r="AF204" s="11"/>
      <c r="AG204" s="11"/>
      <c r="AH204" s="11"/>
    </row>
    <row r="205" spans="1:34">
      <c r="A205" s="6">
        <v>3.5416275204254313</v>
      </c>
      <c r="B205" s="6">
        <v>1.7207959162563955</v>
      </c>
      <c r="C205" s="6">
        <v>3.059466044800859</v>
      </c>
      <c r="D205" s="6">
        <v>1.1781381216172238</v>
      </c>
      <c r="E205" s="6">
        <v>-1.0947580572996056</v>
      </c>
      <c r="F205" s="6">
        <v>-2.6223795885798884</v>
      </c>
      <c r="G205" s="6">
        <v>-1.1402641855695395</v>
      </c>
      <c r="H205" s="6">
        <v>-3.80722864292489</v>
      </c>
      <c r="I205" s="9">
        <f>SUMPRODUCT(J205:O205,Results!B$12:G$12)+Results!$E$5*H205</f>
        <v>-21.065057645564007</v>
      </c>
      <c r="J205" s="9">
        <f>SUMPRODUCT($A205:$F205,Results!$B$15:$G$15)</f>
        <v>8.4870102657892073</v>
      </c>
      <c r="K205" s="9">
        <f>SUMPRODUCT($A205:$F205,Results!$B$16:$G$16)</f>
        <v>-17.502572022722671</v>
      </c>
      <c r="L205" s="9">
        <f>SUMPRODUCT($A205:$F205,Results!$B$17:$G$17)</f>
        <v>-12.012786911609096</v>
      </c>
      <c r="M205" s="9">
        <f>SUMPRODUCT($A205:$F205,Results!$B$18:$G$18)</f>
        <v>-5.9653966031710493</v>
      </c>
      <c r="N205" s="9">
        <f>SUMPRODUCT($A205:$F205,Results!$B$19:$G$19)</f>
        <v>-6.1918467094601146</v>
      </c>
      <c r="O205" s="9">
        <f>SUMPRODUCT($A205:$F205,Results!$B$20:$G$20)</f>
        <v>16.141869393374392</v>
      </c>
      <c r="P205" s="9" cm="1">
        <f t="array" ref="P205">SUMPRODUCT(J205:O205,TRANSPOSE(Test!BQ$20:BQ$25))+Test!$AI$20-Test!$BQ$27</f>
        <v>-4.1094192664283291</v>
      </c>
      <c r="Q205" s="9" cm="1">
        <f t="array" ref="Q205">SUMPRODUCT(J205:O205,TRANSPOSE(Test!EX$20:EX$25))+Test!$AI$20-Test!$EX$27</f>
        <v>-0.76550436270436961</v>
      </c>
      <c r="R205" s="9">
        <f>I205-Results!$E$5*H205</f>
        <v>1.7783142119853323</v>
      </c>
      <c r="S205" s="9" cm="1">
        <f t="array" ref="S205">SUMPRODUCT(J205:O205,TRANSPOSE(Test!AW$28:AW$33))+Test!$AI$20-Test!$AH$26</f>
        <v>7.9736073719515446</v>
      </c>
      <c r="T205" s="9">
        <f>SUMPRODUCT(J205:O205,Results!K$9:P$9)</f>
        <v>0.73916541873275321</v>
      </c>
      <c r="U205" s="9">
        <f>SUMPRODUCT(J205:O205,Results!K$9:P$9)+Test!$AI$20-Test!$AH$31</f>
        <v>-0.84306330234040416</v>
      </c>
      <c r="V205" s="9">
        <f t="shared" si="15"/>
        <v>-16.955638379135678</v>
      </c>
      <c r="W205" s="9">
        <f t="shared" si="16"/>
        <v>-20.299553282859637</v>
      </c>
      <c r="X205" s="9">
        <f t="shared" si="17"/>
        <v>-22.843371857549339</v>
      </c>
      <c r="Y205" s="9">
        <f t="shared" si="18"/>
        <v>-29.038665017515552</v>
      </c>
      <c r="Z205" s="9">
        <f>I205-Test!$AI$20</f>
        <v>-53.807281072654135</v>
      </c>
      <c r="AA205" s="9">
        <f t="shared" si="19"/>
        <v>-20.221994343223603</v>
      </c>
      <c r="AF205" s="11"/>
      <c r="AG205" s="11"/>
      <c r="AH205" s="11"/>
    </row>
    <row r="206" spans="1:34">
      <c r="A206" s="6">
        <v>4.4606940230781262</v>
      </c>
      <c r="B206" s="6">
        <v>2.0612738379193223</v>
      </c>
      <c r="C206" s="6">
        <v>-2.7775506219116481</v>
      </c>
      <c r="D206" s="6">
        <v>3.9624084668337947</v>
      </c>
      <c r="E206" s="6">
        <v>5.9472367382330944</v>
      </c>
      <c r="F206" s="6">
        <v>4.0615785501417498</v>
      </c>
      <c r="G206" s="6">
        <v>-0.74658269804077226</v>
      </c>
      <c r="H206" s="6">
        <v>-3.413547155396123</v>
      </c>
      <c r="I206" s="9">
        <f>SUMPRODUCT(J206:O206,Results!B$12:G$12)+Results!$E$5*H206</f>
        <v>59.924188455347611</v>
      </c>
      <c r="J206" s="9">
        <f>SUMPRODUCT($A206:$F206,Results!$B$15:$G$15)</f>
        <v>27.034600989039077</v>
      </c>
      <c r="K206" s="9">
        <f>SUMPRODUCT($A206:$F206,Results!$B$16:$G$16)</f>
        <v>-9.49195809212463</v>
      </c>
      <c r="L206" s="9">
        <f>SUMPRODUCT($A206:$F206,Results!$B$17:$G$17)</f>
        <v>21.026704731487097</v>
      </c>
      <c r="M206" s="9">
        <f>SUMPRODUCT($A206:$F206,Results!$B$18:$G$18)</f>
        <v>7.496641278642235</v>
      </c>
      <c r="N206" s="9">
        <f>SUMPRODUCT($A206:$F206,Results!$B$19:$G$19)</f>
        <v>-5.6857469410843944</v>
      </c>
      <c r="O206" s="9">
        <f>SUMPRODUCT($A206:$F206,Results!$B$20:$G$20)</f>
        <v>23.737868210316496</v>
      </c>
      <c r="P206" s="9" cm="1">
        <f t="array" ref="P206">SUMPRODUCT(J206:O206,TRANSPOSE(Test!BQ$20:BQ$25))+Test!$AI$20-Test!$BQ$27</f>
        <v>72.637054326815871</v>
      </c>
      <c r="Q206" s="9" cm="1">
        <f t="array" ref="Q206">SUMPRODUCT(J206:O206,TRANSPOSE(Test!EX$20:EX$25))+Test!$AI$20-Test!$EX$27</f>
        <v>82.011931653393077</v>
      </c>
      <c r="R206" s="9">
        <f>I206-Results!$E$5*H206</f>
        <v>80.405471387724347</v>
      </c>
      <c r="S206" s="9" cm="1">
        <f t="array" ref="S206">SUMPRODUCT(J206:O206,TRANSPOSE(Test!AW$28:AW$33))+Test!$AI$20-Test!$AH$26</f>
        <v>39.590984453245241</v>
      </c>
      <c r="T206" s="9">
        <f>SUMPRODUCT(J206:O206,Results!K$9:P$9)</f>
        <v>83.905953349954032</v>
      </c>
      <c r="U206" s="9">
        <f>SUMPRODUCT(J206:O206,Results!K$9:P$9)+Test!$AI$20-Test!$AH$31</f>
        <v>82.323724628880882</v>
      </c>
      <c r="V206" s="9">
        <f t="shared" si="15"/>
        <v>-12.71286587146826</v>
      </c>
      <c r="W206" s="9">
        <f t="shared" si="16"/>
        <v>-22.087743198045466</v>
      </c>
      <c r="X206" s="9">
        <f t="shared" si="17"/>
        <v>-20.481282932376736</v>
      </c>
      <c r="Y206" s="9">
        <f t="shared" si="18"/>
        <v>20.33320400210237</v>
      </c>
      <c r="Z206" s="9">
        <f>I206-Test!$AI$20</f>
        <v>27.18196502825748</v>
      </c>
      <c r="AA206" s="9">
        <f t="shared" si="19"/>
        <v>-22.399536173533271</v>
      </c>
      <c r="AF206" s="11"/>
      <c r="AG206" s="11"/>
      <c r="AH206" s="11"/>
    </row>
    <row r="207" spans="1:34">
      <c r="A207" s="6">
        <v>0.28651151200095631</v>
      </c>
      <c r="B207" s="6">
        <v>-0.72431368948013142</v>
      </c>
      <c r="C207" s="6">
        <v>-0.22841804043778108</v>
      </c>
      <c r="D207" s="6">
        <v>-2.0798681017288714</v>
      </c>
      <c r="E207" s="6">
        <v>8.9604981478672379</v>
      </c>
      <c r="F207" s="6">
        <v>5.5502020229132958</v>
      </c>
      <c r="G207" s="6">
        <v>0.35164769230255472</v>
      </c>
      <c r="H207" s="6">
        <v>-2.3153167650527959</v>
      </c>
      <c r="I207" s="9">
        <f>SUMPRODUCT(J207:O207,Results!B$12:G$12)+Results!$E$5*H207</f>
        <v>78.936033737863127</v>
      </c>
      <c r="J207" s="9">
        <f>SUMPRODUCT($A207:$F207,Results!$B$15:$G$15)</f>
        <v>38.19930280009271</v>
      </c>
      <c r="K207" s="9">
        <f>SUMPRODUCT($A207:$F207,Results!$B$16:$G$16)</f>
        <v>7.6081684479947453</v>
      </c>
      <c r="L207" s="9">
        <f>SUMPRODUCT($A207:$F207,Results!$B$17:$G$17)</f>
        <v>31.95347867664216</v>
      </c>
      <c r="M207" s="9">
        <f>SUMPRODUCT($A207:$F207,Results!$B$18:$G$18)</f>
        <v>-9.0348859683875968</v>
      </c>
      <c r="N207" s="9">
        <f>SUMPRODUCT($A207:$F207,Results!$B$19:$G$19)</f>
        <v>-17.524011285328001</v>
      </c>
      <c r="O207" s="9">
        <f>SUMPRODUCT($A207:$F207,Results!$B$20:$G$20)</f>
        <v>-9.4590350548676092</v>
      </c>
      <c r="P207" s="9" cm="1">
        <f t="array" ref="P207">SUMPRODUCT(J207:O207,TRANSPOSE(Test!BQ$20:BQ$25))+Test!$AI$20-Test!$BQ$27</f>
        <v>88.188827512565382</v>
      </c>
      <c r="Q207" s="9" cm="1">
        <f t="array" ref="Q207">SUMPRODUCT(J207:O207,TRANSPOSE(Test!EX$20:EX$25))+Test!$AI$20-Test!$EX$27</f>
        <v>95.445181788971126</v>
      </c>
      <c r="R207" s="9">
        <f>I207-Results!$E$5*H207</f>
        <v>92.827934328179907</v>
      </c>
      <c r="S207" s="9" cm="1">
        <f t="array" ref="S207">SUMPRODUCT(J207:O207,TRANSPOSE(Test!AW$28:AW$33))+Test!$AI$20-Test!$AH$26</f>
        <v>62.630920569692265</v>
      </c>
      <c r="T207" s="9">
        <f>SUMPRODUCT(J207:O207,Results!K$9:P$9)</f>
        <v>97.751829192563008</v>
      </c>
      <c r="U207" s="9">
        <f>SUMPRODUCT(J207:O207,Results!K$9:P$9)+Test!$AI$20-Test!$AH$31</f>
        <v>96.169600471489844</v>
      </c>
      <c r="V207" s="9">
        <f t="shared" si="15"/>
        <v>-9.2527937747022548</v>
      </c>
      <c r="W207" s="9">
        <f t="shared" si="16"/>
        <v>-16.509148051107999</v>
      </c>
      <c r="X207" s="9">
        <f t="shared" si="17"/>
        <v>-13.89190059031678</v>
      </c>
      <c r="Y207" s="9">
        <f t="shared" si="18"/>
        <v>16.305113168170863</v>
      </c>
      <c r="Z207" s="9">
        <f>I207-Test!$AI$20</f>
        <v>46.193810310772996</v>
      </c>
      <c r="AA207" s="9">
        <f t="shared" si="19"/>
        <v>-17.233566733626716</v>
      </c>
      <c r="AF207" s="11"/>
      <c r="AG207" s="11"/>
      <c r="AH207" s="11"/>
    </row>
    <row r="208" spans="1:34">
      <c r="A208" s="6">
        <v>1.0655331596742044</v>
      </c>
      <c r="B208" s="6">
        <v>-1.3509882000561666</v>
      </c>
      <c r="C208" s="6">
        <v>1.1786134717688719</v>
      </c>
      <c r="D208" s="6">
        <v>0.44646821330153952</v>
      </c>
      <c r="E208" s="6">
        <v>-0.13460154375199743</v>
      </c>
      <c r="F208" s="6">
        <v>4.5572905727644333</v>
      </c>
      <c r="G208" s="6">
        <v>0.65608514951906571</v>
      </c>
      <c r="H208" s="6">
        <v>-2.010879307836285</v>
      </c>
      <c r="I208" s="9">
        <f>SUMPRODUCT(J208:O208,Results!B$12:G$12)+Results!$E$5*H208</f>
        <v>-17.730139880337418</v>
      </c>
      <c r="J208" s="9">
        <f>SUMPRODUCT($A208:$F208,Results!$B$15:$G$15)</f>
        <v>8.8210543097973453</v>
      </c>
      <c r="K208" s="9">
        <f>SUMPRODUCT($A208:$F208,Results!$B$16:$G$16)</f>
        <v>-2.2629576425201789</v>
      </c>
      <c r="L208" s="9">
        <f>SUMPRODUCT($A208:$F208,Results!$B$17:$G$17)</f>
        <v>2.2596683188293163</v>
      </c>
      <c r="M208" s="9">
        <f>SUMPRODUCT($A208:$F208,Results!$B$18:$G$18)</f>
        <v>-0.26320292505151777</v>
      </c>
      <c r="N208" s="9">
        <f>SUMPRODUCT($A208:$F208,Results!$B$19:$G$19)</f>
        <v>-3.0124011660729511</v>
      </c>
      <c r="O208" s="9">
        <f>SUMPRODUCT($A208:$F208,Results!$B$20:$G$20)</f>
        <v>-5.8682450010272804</v>
      </c>
      <c r="P208" s="9" cm="1">
        <f t="array" ref="P208">SUMPRODUCT(J208:O208,TRANSPOSE(Test!BQ$20:BQ$25))+Test!$AI$20-Test!$BQ$27</f>
        <v>2.5036973163194958</v>
      </c>
      <c r="Q208" s="9" cm="1">
        <f t="array" ref="Q208">SUMPRODUCT(J208:O208,TRANSPOSE(Test!EX$20:EX$25))+Test!$AI$20-Test!$EX$27</f>
        <v>-3.9651597195964001</v>
      </c>
      <c r="R208" s="9">
        <f>I208-Results!$E$5*H208</f>
        <v>-5.6648640333197093</v>
      </c>
      <c r="S208" s="9" cm="1">
        <f t="array" ref="S208">SUMPRODUCT(J208:O208,TRANSPOSE(Test!AW$28:AW$33))+Test!$AI$20-Test!$AH$26</f>
        <v>3.9062027585890178</v>
      </c>
      <c r="T208" s="9">
        <f>SUMPRODUCT(J208:O208,Results!K$9:P$9)</f>
        <v>-4.5871192353662948</v>
      </c>
      <c r="U208" s="9">
        <f>SUMPRODUCT(J208:O208,Results!K$9:P$9)+Test!$AI$20-Test!$AH$31</f>
        <v>-6.1693479564394522</v>
      </c>
      <c r="V208" s="9">
        <f t="shared" si="15"/>
        <v>-20.233837196656914</v>
      </c>
      <c r="W208" s="9">
        <f t="shared" si="16"/>
        <v>-13.764980160741018</v>
      </c>
      <c r="X208" s="9">
        <f t="shared" si="17"/>
        <v>-12.065275847017709</v>
      </c>
      <c r="Y208" s="9">
        <f t="shared" si="18"/>
        <v>-21.636342638926436</v>
      </c>
      <c r="Z208" s="9">
        <f>I208-Test!$AI$20</f>
        <v>-50.47236330742755</v>
      </c>
      <c r="AA208" s="9">
        <f t="shared" si="19"/>
        <v>-11.560791923897966</v>
      </c>
      <c r="AF208" s="11"/>
      <c r="AG208" s="11"/>
      <c r="AH208" s="11"/>
    </row>
    <row r="209" spans="1:34">
      <c r="A209" s="6">
        <v>1.8376276174734671</v>
      </c>
      <c r="B209" s="6">
        <v>2.967381538872147</v>
      </c>
      <c r="C209" s="6">
        <v>1.0780595021787092</v>
      </c>
      <c r="D209" s="6">
        <v>0.68715302187194227</v>
      </c>
      <c r="E209" s="6">
        <v>-0.93231976696602359</v>
      </c>
      <c r="F209" s="6">
        <v>0.29115995594629479</v>
      </c>
      <c r="G209" s="6">
        <v>10.960099147196761</v>
      </c>
      <c r="H209" s="6">
        <v>8.2931346898414109</v>
      </c>
      <c r="I209" s="9">
        <f>SUMPRODUCT(J209:O209,Results!B$12:G$12)+Results!$E$5*H209</f>
        <v>38.751137777807763</v>
      </c>
      <c r="J209" s="9">
        <f>SUMPRODUCT($A209:$F209,Results!$B$15:$G$15)</f>
        <v>-2.4022811052388442</v>
      </c>
      <c r="K209" s="9">
        <f>SUMPRODUCT($A209:$F209,Results!$B$16:$G$16)</f>
        <v>-10.951259849100508</v>
      </c>
      <c r="L209" s="9">
        <f>SUMPRODUCT($A209:$F209,Results!$B$17:$G$17)</f>
        <v>-2.5609862788196622</v>
      </c>
      <c r="M209" s="9">
        <f>SUMPRODUCT($A209:$F209,Results!$B$18:$G$18)</f>
        <v>2.1331990567633929</v>
      </c>
      <c r="N209" s="9">
        <f>SUMPRODUCT($A209:$F209,Results!$B$19:$G$19)</f>
        <v>6.7606438606422764E-2</v>
      </c>
      <c r="O209" s="9">
        <f>SUMPRODUCT($A209:$F209,Results!$B$20:$G$20)</f>
        <v>10.196934919638988</v>
      </c>
      <c r="P209" s="9" cm="1">
        <f t="array" ref="P209">SUMPRODUCT(J209:O209,TRANSPOSE(Test!BQ$20:BQ$25))+Test!$AI$20-Test!$BQ$27</f>
        <v>-10.487539137923481</v>
      </c>
      <c r="Q209" s="9" cm="1">
        <f t="array" ref="Q209">SUMPRODUCT(J209:O209,TRANSPOSE(Test!EX$20:EX$25))+Test!$AI$20-Test!$EX$27</f>
        <v>-12.454342304108486</v>
      </c>
      <c r="R209" s="9">
        <f>I209-Results!$E$5*H209</f>
        <v>-11.007670361240706</v>
      </c>
      <c r="S209" s="9" cm="1">
        <f t="array" ref="S209">SUMPRODUCT(J209:O209,TRANSPOSE(Test!AW$28:AW$33))+Test!$AI$20-Test!$AH$26</f>
        <v>-5.3645999685630379</v>
      </c>
      <c r="T209" s="9">
        <f>SUMPRODUCT(J209:O209,Results!K$9:P$9)</f>
        <v>-11.229087374525555</v>
      </c>
      <c r="U209" s="9">
        <f>SUMPRODUCT(J209:O209,Results!K$9:P$9)+Test!$AI$20-Test!$AH$31</f>
        <v>-12.811316095598713</v>
      </c>
      <c r="V209" s="9">
        <f t="shared" si="15"/>
        <v>49.238676915731247</v>
      </c>
      <c r="W209" s="9">
        <f t="shared" si="16"/>
        <v>51.205480081916249</v>
      </c>
      <c r="X209" s="9">
        <f t="shared" si="17"/>
        <v>49.758808139048469</v>
      </c>
      <c r="Y209" s="9">
        <f t="shared" si="18"/>
        <v>44.115737746370797</v>
      </c>
      <c r="Z209" s="9">
        <f>I209-Test!$AI$20</f>
        <v>6.0089143507176317</v>
      </c>
      <c r="AA209" s="9">
        <f t="shared" si="19"/>
        <v>51.562453873406476</v>
      </c>
      <c r="AF209" s="11"/>
      <c r="AG209" s="11"/>
      <c r="AH209" s="11"/>
    </row>
    <row r="210" spans="1:34">
      <c r="A210" s="6">
        <v>0.58633448866573168</v>
      </c>
      <c r="B210" s="6">
        <v>0.13612852371478476</v>
      </c>
      <c r="C210" s="6">
        <v>-1.3244993500540949</v>
      </c>
      <c r="D210" s="6">
        <v>-0.35637885554292303</v>
      </c>
      <c r="E210" s="6">
        <v>1.0887383841516318</v>
      </c>
      <c r="F210" s="6">
        <v>1.7525900235545451</v>
      </c>
      <c r="G210" s="6">
        <v>5.625931955519353</v>
      </c>
      <c r="H210" s="6">
        <v>2.9589674981640024</v>
      </c>
      <c r="I210" s="9">
        <f>SUMPRODUCT(J210:O210,Results!B$12:G$12)+Results!$E$5*H210</f>
        <v>27.287843175734267</v>
      </c>
      <c r="J210" s="9">
        <f>SUMPRODUCT($A210:$F210,Results!$B$15:$G$15)</f>
        <v>4.0044324227944221</v>
      </c>
      <c r="K210" s="9">
        <f>SUMPRODUCT($A210:$F210,Results!$B$16:$G$16)</f>
        <v>0.54322116461412029</v>
      </c>
      <c r="L210" s="9">
        <f>SUMPRODUCT($A210:$F210,Results!$B$17:$G$17)</f>
        <v>4.7497425517324441</v>
      </c>
      <c r="M210" s="9">
        <f>SUMPRODUCT($A210:$F210,Results!$B$18:$G$18)</f>
        <v>2.7557427144418938</v>
      </c>
      <c r="N210" s="9">
        <f>SUMPRODUCT($A210:$F210,Results!$B$19:$G$19)</f>
        <v>2.5328207295289995</v>
      </c>
      <c r="O210" s="9">
        <f>SUMPRODUCT($A210:$F210,Results!$B$20:$G$20)</f>
        <v>0.4248279089669218</v>
      </c>
      <c r="P210" s="9" cm="1">
        <f t="array" ref="P210">SUMPRODUCT(J210:O210,TRANSPOSE(Test!BQ$20:BQ$25))+Test!$AI$20-Test!$BQ$27</f>
        <v>7.7261525789831467</v>
      </c>
      <c r="Q210" s="9" cm="1">
        <f t="array" ref="Q210">SUMPRODUCT(J210:O210,TRANSPOSE(Test!EX$20:EX$25))+Test!$AI$20-Test!$EX$27</f>
        <v>9.8294963227978869</v>
      </c>
      <c r="R210" s="9">
        <f>I210-Results!$E$5*H210</f>
        <v>9.5340381867502515</v>
      </c>
      <c r="S210" s="9" cm="1">
        <f t="array" ref="S210">SUMPRODUCT(J210:O210,TRANSPOSE(Test!AW$28:AW$33))+Test!$AI$20-Test!$AH$26</f>
        <v>-1.4122402785037238</v>
      </c>
      <c r="T210" s="9">
        <f>SUMPRODUCT(J210:O210,Results!K$9:P$9)</f>
        <v>10.443901047476334</v>
      </c>
      <c r="U210" s="9">
        <f>SUMPRODUCT(J210:O210,Results!K$9:P$9)+Test!$AI$20-Test!$AH$31</f>
        <v>8.8616723264031805</v>
      </c>
      <c r="V210" s="9">
        <f t="shared" si="15"/>
        <v>19.56169059675112</v>
      </c>
      <c r="W210" s="9">
        <f t="shared" si="16"/>
        <v>17.45834685293638</v>
      </c>
      <c r="X210" s="9">
        <f t="shared" si="17"/>
        <v>17.753804988984015</v>
      </c>
      <c r="Y210" s="9">
        <f t="shared" si="18"/>
        <v>28.700083454237991</v>
      </c>
      <c r="Z210" s="9">
        <f>I210-Test!$AI$20</f>
        <v>-5.4543802513558646</v>
      </c>
      <c r="AA210" s="9">
        <f t="shared" si="19"/>
        <v>18.426170849331086</v>
      </c>
      <c r="AF210" s="11"/>
      <c r="AG210" s="11"/>
      <c r="AH210" s="11"/>
    </row>
    <row r="211" spans="1:34">
      <c r="A211" s="6">
        <v>3.6733613474080991</v>
      </c>
      <c r="B211" s="6">
        <v>4.7820434509559462</v>
      </c>
      <c r="C211" s="6">
        <v>3.3834191041380635</v>
      </c>
      <c r="D211" s="6">
        <v>-0.54584740952099031</v>
      </c>
      <c r="E211" s="6">
        <v>3.0835185125453224</v>
      </c>
      <c r="F211" s="6">
        <v>9.5966846597917108</v>
      </c>
      <c r="G211" s="6">
        <v>1.439474608997579</v>
      </c>
      <c r="H211" s="6">
        <v>-1.2274898483577716</v>
      </c>
      <c r="I211" s="9">
        <f>SUMPRODUCT(J211:O211,Results!B$12:G$12)+Results!$E$5*H211</f>
        <v>7.2873891415549199</v>
      </c>
      <c r="J211" s="9">
        <f>SUMPRODUCT($A211:$F211,Results!$B$15:$G$15)</f>
        <v>21.157540896752948</v>
      </c>
      <c r="K211" s="9">
        <f>SUMPRODUCT($A211:$F211,Results!$B$16:$G$16)</f>
        <v>-16.468065365308739</v>
      </c>
      <c r="L211" s="9">
        <f>SUMPRODUCT($A211:$F211,Results!$B$17:$G$17)</f>
        <v>19.204836408910758</v>
      </c>
      <c r="M211" s="9">
        <f>SUMPRODUCT($A211:$F211,Results!$B$18:$G$18)</f>
        <v>-0.73086423489977559</v>
      </c>
      <c r="N211" s="9">
        <f>SUMPRODUCT($A211:$F211,Results!$B$19:$G$19)</f>
        <v>-12.432827254598797</v>
      </c>
      <c r="O211" s="9">
        <f>SUMPRODUCT($A211:$F211,Results!$B$20:$G$20)</f>
        <v>2.1433183692926114</v>
      </c>
      <c r="P211" s="9" cm="1">
        <f t="array" ref="P211">SUMPRODUCT(J211:O211,TRANSPOSE(Test!BQ$20:BQ$25))+Test!$AI$20-Test!$BQ$27</f>
        <v>33.979921649810514</v>
      </c>
      <c r="Q211" s="9" cm="1">
        <f t="array" ref="Q211">SUMPRODUCT(J211:O211,TRANSPOSE(Test!EX$20:EX$25))+Test!$AI$20-Test!$EX$27</f>
        <v>16.607908515039327</v>
      </c>
      <c r="R211" s="9">
        <f>I211-Results!$E$5*H211</f>
        <v>14.652328231701549</v>
      </c>
      <c r="S211" s="9" cm="1">
        <f t="array" ref="S211">SUMPRODUCT(J211:O211,TRANSPOSE(Test!AW$28:AW$33))+Test!$AI$20-Test!$AH$26</f>
        <v>35.871003902652873</v>
      </c>
      <c r="T211" s="9">
        <f>SUMPRODUCT(J211:O211,Results!K$9:P$9)</f>
        <v>18.40045551834185</v>
      </c>
      <c r="U211" s="9">
        <f>SUMPRODUCT(J211:O211,Results!K$9:P$9)+Test!$AI$20-Test!$AH$31</f>
        <v>16.818226797268693</v>
      </c>
      <c r="V211" s="9">
        <f t="shared" si="15"/>
        <v>-26.692532508255596</v>
      </c>
      <c r="W211" s="9">
        <f t="shared" si="16"/>
        <v>-9.320519373484407</v>
      </c>
      <c r="X211" s="9">
        <f t="shared" si="17"/>
        <v>-7.3649390901466294</v>
      </c>
      <c r="Y211" s="9">
        <f t="shared" si="18"/>
        <v>-28.583614761097955</v>
      </c>
      <c r="Z211" s="9">
        <f>I211-Test!$AI$20</f>
        <v>-25.454834285535213</v>
      </c>
      <c r="AA211" s="9">
        <f t="shared" si="19"/>
        <v>-9.5308376557137731</v>
      </c>
      <c r="AF211" s="11"/>
      <c r="AG211" s="11"/>
      <c r="AH211" s="11"/>
    </row>
    <row r="212" spans="1:34">
      <c r="A212" s="6">
        <v>-1.2124067187157783</v>
      </c>
      <c r="B212" s="6">
        <v>6.2350991117940167</v>
      </c>
      <c r="C212" s="6">
        <v>4.0820217063806474</v>
      </c>
      <c r="D212" s="6">
        <v>1.4665111705854923</v>
      </c>
      <c r="E212" s="6">
        <v>-1.5485620676233203</v>
      </c>
      <c r="F212" s="6">
        <v>10.158289571395038</v>
      </c>
      <c r="G212" s="6">
        <v>0.1539677115039278</v>
      </c>
      <c r="H212" s="6">
        <v>-2.5129967458514226</v>
      </c>
      <c r="I212" s="9">
        <f>SUMPRODUCT(J212:O212,Results!B$12:G$12)+Results!$E$5*H212</f>
        <v>-68.354221828415433</v>
      </c>
      <c r="J212" s="9">
        <f>SUMPRODUCT($A212:$F212,Results!$B$15:$G$15)</f>
        <v>-16.428580400910359</v>
      </c>
      <c r="K212" s="9">
        <f>SUMPRODUCT($A212:$F212,Results!$B$16:$G$16)</f>
        <v>-7.4060866318599281</v>
      </c>
      <c r="L212" s="9">
        <f>SUMPRODUCT($A212:$F212,Results!$B$17:$G$17)</f>
        <v>18.825834371764611</v>
      </c>
      <c r="M212" s="9">
        <f>SUMPRODUCT($A212:$F212,Results!$B$18:$G$18)</f>
        <v>8.930566545070679</v>
      </c>
      <c r="N212" s="9">
        <f>SUMPRODUCT($A212:$F212,Results!$B$19:$G$19)</f>
        <v>-7.6532804019040404</v>
      </c>
      <c r="O212" s="9">
        <f>SUMPRODUCT($A212:$F212,Results!$B$20:$G$20)</f>
        <v>-8.5258639522582893</v>
      </c>
      <c r="P212" s="9" cm="1">
        <f t="array" ref="P212">SUMPRODUCT(J212:O212,TRANSPOSE(Test!BQ$20:BQ$25))+Test!$AI$20-Test!$BQ$27</f>
        <v>-23.140976703308318</v>
      </c>
      <c r="Q212" s="9" cm="1">
        <f t="array" ref="Q212">SUMPRODUCT(J212:O212,TRANSPOSE(Test!EX$20:EX$25))+Test!$AI$20-Test!$EX$27</f>
        <v>-51.408508300737864</v>
      </c>
      <c r="R212" s="9">
        <f>I212-Results!$E$5*H212</f>
        <v>-53.276241353306901</v>
      </c>
      <c r="S212" s="9" cm="1">
        <f t="array" ref="S212">SUMPRODUCT(J212:O212,TRANSPOSE(Test!AW$28:AW$33))+Test!$AI$20-Test!$AH$26</f>
        <v>-5.7747993639237194</v>
      </c>
      <c r="T212" s="9">
        <f>SUMPRODUCT(J212:O212,Results!K$9:P$9)</f>
        <v>-51.31873167225082</v>
      </c>
      <c r="U212" s="9">
        <f>SUMPRODUCT(J212:O212,Results!K$9:P$9)+Test!$AI$20-Test!$AH$31</f>
        <v>-52.900960393323977</v>
      </c>
      <c r="V212" s="9">
        <f t="shared" si="15"/>
        <v>-45.213245125107115</v>
      </c>
      <c r="W212" s="9">
        <f t="shared" si="16"/>
        <v>-16.945713527677569</v>
      </c>
      <c r="X212" s="9">
        <f t="shared" si="17"/>
        <v>-15.077980475108532</v>
      </c>
      <c r="Y212" s="9">
        <f t="shared" si="18"/>
        <v>-62.579422464491714</v>
      </c>
      <c r="Z212" s="9">
        <f>I212-Test!$AI$20</f>
        <v>-101.09644525550556</v>
      </c>
      <c r="AA212" s="9">
        <f t="shared" si="19"/>
        <v>-15.453261435091456</v>
      </c>
      <c r="AF212" s="11"/>
      <c r="AG212" s="11"/>
      <c r="AH212" s="11"/>
    </row>
    <row r="213" spans="1:34">
      <c r="A213" s="6">
        <v>-0.47961155356143309</v>
      </c>
      <c r="B213" s="6">
        <v>2.3264719301541463</v>
      </c>
      <c r="C213" s="6">
        <v>1.7225338556606613</v>
      </c>
      <c r="D213" s="6">
        <v>0.8903252378248887</v>
      </c>
      <c r="E213" s="6">
        <v>11.755440330122164</v>
      </c>
      <c r="F213" s="6">
        <v>6.2429540635047598</v>
      </c>
      <c r="G213" s="6">
        <v>0.1337113635394124</v>
      </c>
      <c r="H213" s="6">
        <v>-2.5332530938159383</v>
      </c>
      <c r="I213" s="9">
        <f>SUMPRODUCT(J213:O213,Results!B$12:G$12)+Results!$E$5*H213</f>
        <v>109.66099111541686</v>
      </c>
      <c r="J213" s="9">
        <f>SUMPRODUCT($A213:$F213,Results!$B$15:$G$15)</f>
        <v>41.108073829848962</v>
      </c>
      <c r="K213" s="9">
        <f>SUMPRODUCT($A213:$F213,Results!$B$16:$G$16)</f>
        <v>5.5710138980553845</v>
      </c>
      <c r="L213" s="9">
        <f>SUMPRODUCT($A213:$F213,Results!$B$17:$G$17)</f>
        <v>48.355884373172344</v>
      </c>
      <c r="M213" s="9">
        <f>SUMPRODUCT($A213:$F213,Results!$B$18:$G$18)</f>
        <v>-9.8387269115755149</v>
      </c>
      <c r="N213" s="9">
        <f>SUMPRODUCT($A213:$F213,Results!$B$19:$G$19)</f>
        <v>-32.421121466864662</v>
      </c>
      <c r="O213" s="9">
        <f>SUMPRODUCT($A213:$F213,Results!$B$20:$G$20)</f>
        <v>-2.3883452558649179</v>
      </c>
      <c r="P213" s="9" cm="1">
        <f t="array" ref="P213">SUMPRODUCT(J213:O213,TRANSPOSE(Test!BQ$20:BQ$25))+Test!$AI$20-Test!$BQ$27</f>
        <v>118.85894432007527</v>
      </c>
      <c r="Q213" s="9" cm="1">
        <f t="array" ref="Q213">SUMPRODUCT(J213:O213,TRANSPOSE(Test!EX$20:EX$25))+Test!$AI$20-Test!$EX$27</f>
        <v>127.45263175733083</v>
      </c>
      <c r="R213" s="9">
        <f>I213-Results!$E$5*H213</f>
        <v>124.8605096783125</v>
      </c>
      <c r="S213" s="9" cm="1">
        <f t="array" ref="S213">SUMPRODUCT(J213:O213,TRANSPOSE(Test!AW$28:AW$33))+Test!$AI$20-Test!$AH$26</f>
        <v>91.562877411296782</v>
      </c>
      <c r="T213" s="9">
        <f>SUMPRODUCT(J213:O213,Results!K$9:P$9)</f>
        <v>131.02579962835432</v>
      </c>
      <c r="U213" s="9">
        <f>SUMPRODUCT(J213:O213,Results!K$9:P$9)+Test!$AI$20-Test!$AH$31</f>
        <v>129.44357090728116</v>
      </c>
      <c r="V213" s="9">
        <f t="shared" si="15"/>
        <v>-9.197953204658404</v>
      </c>
      <c r="W213" s="9">
        <f t="shared" si="16"/>
        <v>-17.791640641913972</v>
      </c>
      <c r="X213" s="9">
        <f t="shared" si="17"/>
        <v>-15.199518562895634</v>
      </c>
      <c r="Y213" s="9">
        <f t="shared" si="18"/>
        <v>18.098113704120081</v>
      </c>
      <c r="Z213" s="9">
        <f>I213-Test!$AI$20</f>
        <v>76.918767688326739</v>
      </c>
      <c r="AA213" s="9">
        <f t="shared" si="19"/>
        <v>-19.782579791864293</v>
      </c>
      <c r="AF213" s="11"/>
      <c r="AG213" s="11"/>
      <c r="AH213" s="11"/>
    </row>
    <row r="214" spans="1:34">
      <c r="A214" s="6">
        <v>1.1216696155552879</v>
      </c>
      <c r="B214" s="6">
        <v>-4.6457586023563948</v>
      </c>
      <c r="C214" s="6">
        <v>2.2719286163293542</v>
      </c>
      <c r="D214" s="6">
        <v>3.783889036222948</v>
      </c>
      <c r="E214" s="6">
        <v>0.61110155635077734</v>
      </c>
      <c r="F214" s="6">
        <v>-2.9319926072927713</v>
      </c>
      <c r="G214" s="6">
        <v>1.6087939015165598</v>
      </c>
      <c r="H214" s="6">
        <v>-1.0581705558387908</v>
      </c>
      <c r="I214" s="9">
        <f>SUMPRODUCT(J214:O214,Results!B$12:G$12)+Results!$E$5*H214</f>
        <v>28.935251394960368</v>
      </c>
      <c r="J214" s="9">
        <f>SUMPRODUCT($A214:$F214,Results!$B$15:$G$15)</f>
        <v>18.386715693638241</v>
      </c>
      <c r="K214" s="9">
        <f>SUMPRODUCT($A214:$F214,Results!$B$16:$G$16)</f>
        <v>-1.372797701256216</v>
      </c>
      <c r="L214" s="9">
        <f>SUMPRODUCT($A214:$F214,Results!$B$17:$G$17)</f>
        <v>-7.0820460237698395</v>
      </c>
      <c r="M214" s="9">
        <f>SUMPRODUCT($A214:$F214,Results!$B$18:$G$18)</f>
        <v>-9.6488347766437137</v>
      </c>
      <c r="N214" s="9">
        <f>SUMPRODUCT($A214:$F214,Results!$B$19:$G$19)</f>
        <v>-13.621308486966218</v>
      </c>
      <c r="O214" s="9">
        <f>SUMPRODUCT($A214:$F214,Results!$B$20:$G$20)</f>
        <v>5.0820929125903049</v>
      </c>
      <c r="P214" s="9" cm="1">
        <f t="array" ref="P214">SUMPRODUCT(J214:O214,TRANSPOSE(Test!BQ$20:BQ$25))+Test!$AI$20-Test!$BQ$27</f>
        <v>21.683668777219125</v>
      </c>
      <c r="Q214" s="9" cm="1">
        <f t="array" ref="Q214">SUMPRODUCT(J214:O214,TRANSPOSE(Test!EX$20:EX$25))+Test!$AI$20-Test!$EX$27</f>
        <v>35.129642063648561</v>
      </c>
      <c r="R214" s="9">
        <f>I214-Results!$E$5*H214</f>
        <v>35.284274729993115</v>
      </c>
      <c r="S214" s="9" cm="1">
        <f t="array" ref="S214">SUMPRODUCT(J214:O214,TRANSPOSE(Test!AW$28:AW$33))+Test!$AI$20-Test!$AH$26</f>
        <v>22.641980936599602</v>
      </c>
      <c r="T214" s="9">
        <f>SUMPRODUCT(J214:O214,Results!K$9:P$9)</f>
        <v>34.657223303684773</v>
      </c>
      <c r="U214" s="9">
        <f>SUMPRODUCT(J214:O214,Results!K$9:P$9)+Test!$AI$20-Test!$AH$31</f>
        <v>33.074994582611623</v>
      </c>
      <c r="V214" s="9">
        <f t="shared" si="15"/>
        <v>7.2515826177412421</v>
      </c>
      <c r="W214" s="9">
        <f t="shared" si="16"/>
        <v>-6.1943906686881931</v>
      </c>
      <c r="X214" s="9">
        <f t="shared" si="17"/>
        <v>-6.3490233350327472</v>
      </c>
      <c r="Y214" s="9">
        <f t="shared" si="18"/>
        <v>6.2932704583607659</v>
      </c>
      <c r="Z214" s="9">
        <f>I214-Test!$AI$20</f>
        <v>-3.8069720321297638</v>
      </c>
      <c r="AA214" s="9">
        <f t="shared" si="19"/>
        <v>-4.1397431876512556</v>
      </c>
      <c r="AF214" s="11"/>
      <c r="AG214" s="11"/>
      <c r="AH214" s="11"/>
    </row>
    <row r="215" spans="1:34">
      <c r="A215" s="6">
        <v>4.9039140148802582</v>
      </c>
      <c r="B215" s="6">
        <v>6.4285378420849435</v>
      </c>
      <c r="C215" s="6">
        <v>0.77009207769307908</v>
      </c>
      <c r="D215" s="6">
        <v>2.7775082906676336</v>
      </c>
      <c r="E215" s="6">
        <v>-0.23216270994089938</v>
      </c>
      <c r="F215" s="6">
        <v>-7.6403910535201458E-2</v>
      </c>
      <c r="G215" s="6">
        <v>-7.6074633460007632E-2</v>
      </c>
      <c r="H215" s="6">
        <v>-2.7430390908153583</v>
      </c>
      <c r="I215" s="9">
        <f>SUMPRODUCT(J215:O215,Results!B$12:G$12)+Results!$E$5*H215</f>
        <v>-11.401021436129852</v>
      </c>
      <c r="J215" s="9">
        <f>SUMPRODUCT($A215:$F215,Results!$B$15:$G$15)</f>
        <v>1.2659719342531974</v>
      </c>
      <c r="K215" s="9">
        <f>SUMPRODUCT($A215:$F215,Results!$B$16:$G$16)</f>
        <v>-24.186153313245306</v>
      </c>
      <c r="L215" s="9">
        <f>SUMPRODUCT($A215:$F215,Results!$B$17:$G$17)</f>
        <v>-1.4574958844373902</v>
      </c>
      <c r="M215" s="9">
        <f>SUMPRODUCT($A215:$F215,Results!$B$18:$G$18)</f>
        <v>6.6338868398725257</v>
      </c>
      <c r="N215" s="9">
        <f>SUMPRODUCT($A215:$F215,Results!$B$19:$G$19)</f>
        <v>-7.7928772885045905E-2</v>
      </c>
      <c r="O215" s="9">
        <f>SUMPRODUCT($A215:$F215,Results!$B$20:$G$20)</f>
        <v>30.545690165231537</v>
      </c>
      <c r="P215" s="9" cm="1">
        <f t="array" ref="P215">SUMPRODUCT(J215:O215,TRANSPOSE(Test!BQ$20:BQ$25))+Test!$AI$20-Test!$BQ$27</f>
        <v>3.0186719059912335</v>
      </c>
      <c r="Q215" s="9" cm="1">
        <f t="array" ref="Q215">SUMPRODUCT(J215:O215,TRANSPOSE(Test!EX$20:EX$25))+Test!$AI$20-Test!$EX$27</f>
        <v>2.6289464050617468</v>
      </c>
      <c r="R215" s="9">
        <f>I215-Results!$E$5*H215</f>
        <v>5.0572131087622978</v>
      </c>
      <c r="S215" s="9" cm="1">
        <f t="array" ref="S215">SUMPRODUCT(J215:O215,TRANSPOSE(Test!AW$28:AW$33))+Test!$AI$20-Test!$AH$26</f>
        <v>3.2203281956502252</v>
      </c>
      <c r="T215" s="9">
        <f>SUMPRODUCT(J215:O215,Results!K$9:P$9)</f>
        <v>5.1332118886333689</v>
      </c>
      <c r="U215" s="9">
        <f>SUMPRODUCT(J215:O215,Results!K$9:P$9)+Test!$AI$20-Test!$AH$31</f>
        <v>3.5509831675602115</v>
      </c>
      <c r="V215" s="9">
        <f t="shared" si="15"/>
        <v>-14.419693342121086</v>
      </c>
      <c r="W215" s="9">
        <f t="shared" si="16"/>
        <v>-14.029967841191599</v>
      </c>
      <c r="X215" s="9">
        <f t="shared" si="17"/>
        <v>-16.45823454489215</v>
      </c>
      <c r="Y215" s="9">
        <f t="shared" si="18"/>
        <v>-14.621349631780078</v>
      </c>
      <c r="Z215" s="9">
        <f>I215-Test!$AI$20</f>
        <v>-44.143244863219984</v>
      </c>
      <c r="AA215" s="9">
        <f t="shared" si="19"/>
        <v>-14.952004603690064</v>
      </c>
      <c r="AF215" s="11"/>
      <c r="AG215" s="11"/>
      <c r="AH215" s="11"/>
    </row>
    <row r="216" spans="1:34">
      <c r="A216" s="6">
        <v>2.089703186871251</v>
      </c>
      <c r="B216" s="6">
        <v>4.5680558178005892</v>
      </c>
      <c r="C216" s="6">
        <v>0.95214779061416555</v>
      </c>
      <c r="D216" s="6">
        <v>-1.0336600211166587</v>
      </c>
      <c r="E216" s="6">
        <v>1.2098776331637431</v>
      </c>
      <c r="F216" s="6">
        <v>-1.8956189001491792</v>
      </c>
      <c r="G216" s="6">
        <v>11.205719849247838</v>
      </c>
      <c r="H216" s="6">
        <v>8.5387553918924883</v>
      </c>
      <c r="I216" s="9">
        <f>SUMPRODUCT(J216:O216,Results!B$12:G$12)+Results!$E$5*H216</f>
        <v>64.601408512556858</v>
      </c>
      <c r="J216" s="9">
        <f>SUMPRODUCT($A216:$F216,Results!$B$15:$G$15)</f>
        <v>3.2588209511704713</v>
      </c>
      <c r="K216" s="9">
        <f>SUMPRODUCT($A216:$F216,Results!$B$16:$G$16)</f>
        <v>-12.043588699493755</v>
      </c>
      <c r="L216" s="9">
        <f>SUMPRODUCT($A216:$F216,Results!$B$17:$G$17)</f>
        <v>0.85845746800207667</v>
      </c>
      <c r="M216" s="9">
        <f>SUMPRODUCT($A216:$F216,Results!$B$18:$G$18)</f>
        <v>-2.1372650665672168</v>
      </c>
      <c r="N216" s="9">
        <f>SUMPRODUCT($A216:$F216,Results!$B$19:$G$19)</f>
        <v>-2.5567354506329911</v>
      </c>
      <c r="O216" s="9">
        <f>SUMPRODUCT($A216:$F216,Results!$B$20:$G$20)</f>
        <v>14.025011276731549</v>
      </c>
      <c r="P216" s="9" cm="1">
        <f t="array" ref="P216">SUMPRODUCT(J216:O216,TRANSPOSE(Test!BQ$20:BQ$25))+Test!$AI$20-Test!$BQ$27</f>
        <v>6.118784283333234</v>
      </c>
      <c r="Q216" s="9" cm="1">
        <f t="array" ref="Q216">SUMPRODUCT(J216:O216,TRANSPOSE(Test!EX$20:EX$25))+Test!$AI$20-Test!$EX$27</f>
        <v>10.497884862837125</v>
      </c>
      <c r="R216" s="9">
        <f>I216-Results!$E$5*H216</f>
        <v>13.368876161201925</v>
      </c>
      <c r="S216" s="9" cm="1">
        <f t="array" ref="S216">SUMPRODUCT(J216:O216,TRANSPOSE(Test!AW$28:AW$33))+Test!$AI$20-Test!$AH$26</f>
        <v>7.6076024940265654</v>
      </c>
      <c r="T216" s="9">
        <f>SUMPRODUCT(J216:O216,Results!K$9:P$9)</f>
        <v>13.483797818388666</v>
      </c>
      <c r="U216" s="9">
        <f>SUMPRODUCT(J216:O216,Results!K$9:P$9)+Test!$AI$20-Test!$AH$31</f>
        <v>11.901569097315509</v>
      </c>
      <c r="V216" s="9">
        <f t="shared" si="15"/>
        <v>58.482624229223624</v>
      </c>
      <c r="W216" s="9">
        <f t="shared" si="16"/>
        <v>54.103523649719733</v>
      </c>
      <c r="X216" s="9">
        <f t="shared" si="17"/>
        <v>51.232532351354934</v>
      </c>
      <c r="Y216" s="9">
        <f t="shared" si="18"/>
        <v>56.993806018530293</v>
      </c>
      <c r="Z216" s="9">
        <f>I216-Test!$AI$20</f>
        <v>31.859185085466727</v>
      </c>
      <c r="AA216" s="9">
        <f t="shared" si="19"/>
        <v>52.69983941524135</v>
      </c>
      <c r="AF216" s="11"/>
      <c r="AG216" s="11"/>
      <c r="AH216" s="11"/>
    </row>
    <row r="217" spans="1:34">
      <c r="A217" s="6">
        <v>3.15879772901051</v>
      </c>
      <c r="B217" s="6">
        <v>24.56772493028777</v>
      </c>
      <c r="C217" s="6">
        <v>0.73337275271735303</v>
      </c>
      <c r="D217" s="6">
        <v>-0.11946186336651579</v>
      </c>
      <c r="E217" s="6">
        <v>1.5223514361061334</v>
      </c>
      <c r="F217" s="6">
        <v>3.782419839984561</v>
      </c>
      <c r="G217" s="6">
        <v>0.46632291841884399</v>
      </c>
      <c r="H217" s="6">
        <v>-2.2006415389365066</v>
      </c>
      <c r="I217" s="9">
        <f>SUMPRODUCT(J217:O217,Results!B$12:G$12)+Results!$E$5*H217</f>
        <v>-41.545529855972006</v>
      </c>
      <c r="J217" s="9">
        <f>SUMPRODUCT($A217:$F217,Results!$B$15:$G$15)</f>
        <v>-37.67535009708061</v>
      </c>
      <c r="K217" s="9">
        <f>SUMPRODUCT($A217:$F217,Results!$B$16:$G$16)</f>
        <v>-37.597352195762255</v>
      </c>
      <c r="L217" s="9">
        <f>SUMPRODUCT($A217:$F217,Results!$B$17:$G$17)</f>
        <v>30.615177896219805</v>
      </c>
      <c r="M217" s="9">
        <f>SUMPRODUCT($A217:$F217,Results!$B$18:$G$18)</f>
        <v>24.309262349627637</v>
      </c>
      <c r="N217" s="9">
        <f>SUMPRODUCT($A217:$F217,Results!$B$19:$G$19)</f>
        <v>4.2698203035135647</v>
      </c>
      <c r="O217" s="9">
        <f>SUMPRODUCT($A217:$F217,Results!$B$20:$G$20)</f>
        <v>45.997339007454329</v>
      </c>
      <c r="P217" s="9" cm="1">
        <f t="array" ref="P217">SUMPRODUCT(J217:O217,TRANSPOSE(Test!BQ$20:BQ$25))+Test!$AI$20-Test!$BQ$27</f>
        <v>-14.416345115063926</v>
      </c>
      <c r="Q217" s="9" cm="1">
        <f t="array" ref="Q217">SUMPRODUCT(J217:O217,TRANSPOSE(Test!EX$20:EX$25))+Test!$AI$20-Test!$EX$27</f>
        <v>-34.391479239902942</v>
      </c>
      <c r="R217" s="9">
        <f>I217-Results!$E$5*H217</f>
        <v>-28.341680622352968</v>
      </c>
      <c r="S217" s="9" cm="1">
        <f t="array" ref="S217">SUMPRODUCT(J217:O217,TRANSPOSE(Test!AW$28:AW$33))+Test!$AI$20-Test!$AH$26</f>
        <v>-10.224480859828585</v>
      </c>
      <c r="T217" s="9">
        <f>SUMPRODUCT(J217:O217,Results!K$9:P$9)</f>
        <v>-26.310796082976239</v>
      </c>
      <c r="U217" s="9">
        <f>SUMPRODUCT(J217:O217,Results!K$9:P$9)+Test!$AI$20-Test!$AH$31</f>
        <v>-27.893024804049396</v>
      </c>
      <c r="V217" s="9">
        <f t="shared" si="15"/>
        <v>-27.12918474090808</v>
      </c>
      <c r="W217" s="9">
        <f t="shared" si="16"/>
        <v>-7.154050616069064</v>
      </c>
      <c r="X217" s="9">
        <f t="shared" si="17"/>
        <v>-13.203849233619039</v>
      </c>
      <c r="Y217" s="9">
        <f t="shared" si="18"/>
        <v>-31.321048996143421</v>
      </c>
      <c r="Z217" s="9">
        <f>I217-Test!$AI$20</f>
        <v>-74.287753283062131</v>
      </c>
      <c r="AA217" s="9">
        <f t="shared" si="19"/>
        <v>-13.65250505192261</v>
      </c>
      <c r="AF217" s="11"/>
      <c r="AG217" s="11"/>
      <c r="AH217" s="11"/>
    </row>
    <row r="218" spans="1:34">
      <c r="A218" s="6">
        <v>-0.1311668974867389</v>
      </c>
      <c r="B218" s="6">
        <v>1.3881222784309788</v>
      </c>
      <c r="C218" s="6">
        <v>2.8428975638931528</v>
      </c>
      <c r="D218" s="6">
        <v>-3.7859765512125638</v>
      </c>
      <c r="E218" s="6">
        <v>5.1284040807996281</v>
      </c>
      <c r="F218" s="6">
        <v>1.9961499724852234</v>
      </c>
      <c r="G218" s="6">
        <v>2.0520894423583638</v>
      </c>
      <c r="H218" s="6">
        <v>-0.61487501499698682</v>
      </c>
      <c r="I218" s="9">
        <f>SUMPRODUCT(J218:O218,Results!B$12:G$12)+Results!$E$5*H218</f>
        <v>41.588204674314937</v>
      </c>
      <c r="J218" s="9">
        <f>SUMPRODUCT($A218:$F218,Results!$B$15:$G$15)</f>
        <v>23.052475337008563</v>
      </c>
      <c r="K218" s="9">
        <f>SUMPRODUCT($A218:$F218,Results!$B$16:$G$16)</f>
        <v>0.46501923558014013</v>
      </c>
      <c r="L218" s="9">
        <f>SUMPRODUCT($A218:$F218,Results!$B$17:$G$17)</f>
        <v>16.357320735479636</v>
      </c>
      <c r="M218" s="9">
        <f>SUMPRODUCT($A218:$F218,Results!$B$18:$G$18)</f>
        <v>-13.846001145585326</v>
      </c>
      <c r="N218" s="9">
        <f>SUMPRODUCT($A218:$F218,Results!$B$19:$G$19)</f>
        <v>-16.494538670219093</v>
      </c>
      <c r="O218" s="9">
        <f>SUMPRODUCT($A218:$F218,Results!$B$20:$G$20)</f>
        <v>-9.7806175058463936</v>
      </c>
      <c r="P218" s="9" cm="1">
        <f t="array" ref="P218">SUMPRODUCT(J218:O218,TRANSPOSE(Test!BQ$20:BQ$25))+Test!$AI$20-Test!$BQ$27</f>
        <v>42.833594710380545</v>
      </c>
      <c r="Q218" s="9" cm="1">
        <f t="array" ref="Q218">SUMPRODUCT(J218:O218,TRANSPOSE(Test!EX$20:EX$25))+Test!$AI$20-Test!$EX$27</f>
        <v>44.99382004358452</v>
      </c>
      <c r="R218" s="9">
        <f>I218-Results!$E$5*H218</f>
        <v>45.277454764296856</v>
      </c>
      <c r="S218" s="9" cm="1">
        <f t="array" ref="S218">SUMPRODUCT(J218:O218,TRANSPOSE(Test!AW$28:AW$33))+Test!$AI$20-Test!$AH$26</f>
        <v>42.366268388439565</v>
      </c>
      <c r="T218" s="9">
        <f>SUMPRODUCT(J218:O218,Results!K$9:P$9)</f>
        <v>47.796396421471719</v>
      </c>
      <c r="U218" s="9">
        <f>SUMPRODUCT(J218:O218,Results!K$9:P$9)+Test!$AI$20-Test!$AH$31</f>
        <v>46.214167700398562</v>
      </c>
      <c r="V218" s="9">
        <f t="shared" si="15"/>
        <v>-1.2453900360656078</v>
      </c>
      <c r="W218" s="9">
        <f t="shared" si="16"/>
        <v>-3.405615369269583</v>
      </c>
      <c r="X218" s="9">
        <f t="shared" si="17"/>
        <v>-3.6892500899819183</v>
      </c>
      <c r="Y218" s="9">
        <f t="shared" si="18"/>
        <v>-0.77806371412462738</v>
      </c>
      <c r="Z218" s="9">
        <f>I218-Test!$AI$20</f>
        <v>8.8459812472248061</v>
      </c>
      <c r="AA218" s="9">
        <f t="shared" si="19"/>
        <v>-4.6259630260836246</v>
      </c>
      <c r="AF218" s="11"/>
      <c r="AG218" s="11"/>
      <c r="AH218" s="11"/>
    </row>
    <row r="219" spans="1:34">
      <c r="A219" s="6">
        <v>-2.0445684334537511</v>
      </c>
      <c r="B219" s="6">
        <v>3.547399943350475</v>
      </c>
      <c r="C219" s="6">
        <v>2.087023375235884</v>
      </c>
      <c r="D219" s="6">
        <v>6.2122468300694322</v>
      </c>
      <c r="E219" s="6">
        <v>1.3297067949183716</v>
      </c>
      <c r="F219" s="6">
        <v>-1.385949645261654</v>
      </c>
      <c r="G219" s="6">
        <v>-1.3263023542337136</v>
      </c>
      <c r="H219" s="6">
        <v>-3.9932668115890642</v>
      </c>
      <c r="I219" s="9">
        <f>SUMPRODUCT(J219:O219,Results!B$12:G$12)+Results!$E$5*H219</f>
        <v>-1.0968219093367004</v>
      </c>
      <c r="J219" s="9">
        <f>SUMPRODUCT($A219:$F219,Results!$B$15:$G$15)</f>
        <v>-9.9998364054516191</v>
      </c>
      <c r="K219" s="9">
        <f>SUMPRODUCT($A219:$F219,Results!$B$16:$G$16)</f>
        <v>-0.98438873708208585</v>
      </c>
      <c r="L219" s="9">
        <f>SUMPRODUCT($A219:$F219,Results!$B$17:$G$17)</f>
        <v>14.857392710199475</v>
      </c>
      <c r="M219" s="9">
        <f>SUMPRODUCT($A219:$F219,Results!$B$18:$G$18)</f>
        <v>3.3827873871649938</v>
      </c>
      <c r="N219" s="9">
        <f>SUMPRODUCT($A219:$F219,Results!$B$19:$G$19)</f>
        <v>-15.887131350659949</v>
      </c>
      <c r="O219" s="9">
        <f>SUMPRODUCT($A219:$F219,Results!$B$20:$G$20)</f>
        <v>13.135690527579124</v>
      </c>
      <c r="P219" s="9" cm="1">
        <f t="array" ref="P219">SUMPRODUCT(J219:O219,TRANSPOSE(Test!BQ$20:BQ$25))+Test!$AI$20-Test!$BQ$27</f>
        <v>14.828420937115276</v>
      </c>
      <c r="Q219" s="9" cm="1">
        <f t="array" ref="Q219">SUMPRODUCT(J219:O219,TRANSPOSE(Test!EX$20:EX$25))+Test!$AI$20-Test!$EX$27</f>
        <v>21.625244326428849</v>
      </c>
      <c r="R219" s="9">
        <f>I219-Results!$E$5*H219</f>
        <v>22.862778960197684</v>
      </c>
      <c r="S219" s="9" cm="1">
        <f t="array" ref="S219">SUMPRODUCT(J219:O219,TRANSPOSE(Test!AW$28:AW$33))+Test!$AI$20-Test!$AH$26</f>
        <v>14.666103648092239</v>
      </c>
      <c r="T219" s="9">
        <f>SUMPRODUCT(J219:O219,Results!K$9:P$9)</f>
        <v>22.951401133989322</v>
      </c>
      <c r="U219" s="9">
        <f>SUMPRODUCT(J219:O219,Results!K$9:P$9)+Test!$AI$20-Test!$AH$31</f>
        <v>21.369172412916164</v>
      </c>
      <c r="V219" s="9">
        <f t="shared" si="15"/>
        <v>-15.925242846451976</v>
      </c>
      <c r="W219" s="9">
        <f t="shared" si="16"/>
        <v>-22.722066235765549</v>
      </c>
      <c r="X219" s="9">
        <f t="shared" si="17"/>
        <v>-23.959600869534384</v>
      </c>
      <c r="Y219" s="9">
        <f t="shared" si="18"/>
        <v>-15.76292555742894</v>
      </c>
      <c r="Z219" s="9">
        <f>I219-Test!$AI$20</f>
        <v>-33.839045336426835</v>
      </c>
      <c r="AA219" s="9">
        <f t="shared" si="19"/>
        <v>-22.465994322252865</v>
      </c>
      <c r="AF219" s="11"/>
      <c r="AG219" s="11"/>
      <c r="AH219" s="11"/>
    </row>
    <row r="220" spans="1:34">
      <c r="A220" s="6">
        <v>0.80003051508750544</v>
      </c>
      <c r="B220" s="6">
        <v>3.9874004461741608</v>
      </c>
      <c r="C220" s="6">
        <v>1.531008833980348</v>
      </c>
      <c r="D220" s="6">
        <v>-0.24918593808078346</v>
      </c>
      <c r="E220" s="6">
        <v>1.8772239741681476</v>
      </c>
      <c r="F220" s="6">
        <v>-0.25548215868495944</v>
      </c>
      <c r="G220" s="6">
        <v>5.0713222506626137</v>
      </c>
      <c r="H220" s="6">
        <v>2.4043577933072631</v>
      </c>
      <c r="I220" s="9">
        <f>SUMPRODUCT(J220:O220,Results!B$12:G$12)+Results!$E$5*H220</f>
        <v>31.804372893571934</v>
      </c>
      <c r="J220" s="9">
        <f>SUMPRODUCT($A220:$F220,Results!$B$15:$G$15)</f>
        <v>3.5073359413841931</v>
      </c>
      <c r="K220" s="9">
        <f>SUMPRODUCT($A220:$F220,Results!$B$16:$G$16)</f>
        <v>-7.4778045190636444</v>
      </c>
      <c r="L220" s="9">
        <f>SUMPRODUCT($A220:$F220,Results!$B$17:$G$17)</f>
        <v>7.6147903388941405</v>
      </c>
      <c r="M220" s="9">
        <f>SUMPRODUCT($A220:$F220,Results!$B$18:$G$18)</f>
        <v>-2.3790143613419197</v>
      </c>
      <c r="N220" s="9">
        <f>SUMPRODUCT($A220:$F220,Results!$B$19:$G$19)</f>
        <v>-7.2986669878227453</v>
      </c>
      <c r="O220" s="9">
        <f>SUMPRODUCT($A220:$F220,Results!$B$20:$G$20)</f>
        <v>8.1640308538848299</v>
      </c>
      <c r="P220" s="9" cm="1">
        <f t="array" ref="P220">SUMPRODUCT(J220:O220,TRANSPOSE(Test!BQ$20:BQ$25))+Test!$AI$20-Test!$BQ$27</f>
        <v>13.191508616793925</v>
      </c>
      <c r="Q220" s="9" cm="1">
        <f t="array" ref="Q220">SUMPRODUCT(J220:O220,TRANSPOSE(Test!EX$20:EX$25))+Test!$AI$20-Test!$EX$27</f>
        <v>15.578469272940509</v>
      </c>
      <c r="R220" s="9">
        <f>I220-Results!$E$5*H220</f>
        <v>17.378226133728354</v>
      </c>
      <c r="S220" s="9" cm="1">
        <f t="array" ref="S220">SUMPRODUCT(J220:O220,TRANSPOSE(Test!AW$28:AW$33))+Test!$AI$20-Test!$AH$26</f>
        <v>14.263837978899943</v>
      </c>
      <c r="T220" s="9">
        <f>SUMPRODUCT(J220:O220,Results!K$9:P$9)</f>
        <v>18.111296362226916</v>
      </c>
      <c r="U220" s="9">
        <f>SUMPRODUCT(J220:O220,Results!K$9:P$9)+Test!$AI$20-Test!$AH$31</f>
        <v>16.529067641153759</v>
      </c>
      <c r="V220" s="9">
        <f t="shared" si="15"/>
        <v>18.612864276778009</v>
      </c>
      <c r="W220" s="9">
        <f t="shared" si="16"/>
        <v>16.225903620631424</v>
      </c>
      <c r="X220" s="9">
        <f t="shared" si="17"/>
        <v>14.426146759843579</v>
      </c>
      <c r="Y220" s="9">
        <f t="shared" si="18"/>
        <v>17.540534914671991</v>
      </c>
      <c r="Z220" s="9">
        <f>I220-Test!$AI$20</f>
        <v>-0.93785053351819769</v>
      </c>
      <c r="AA220" s="9">
        <f t="shared" si="19"/>
        <v>15.275305252418175</v>
      </c>
      <c r="AF220" s="11"/>
      <c r="AG220" s="11"/>
      <c r="AH220" s="11"/>
    </row>
    <row r="221" spans="1:34">
      <c r="A221" s="6">
        <v>2.2110480372385286</v>
      </c>
      <c r="B221" s="6">
        <v>2.2434536075792839</v>
      </c>
      <c r="C221" s="6">
        <v>0.87984191246986831</v>
      </c>
      <c r="D221" s="6">
        <v>0.60014774240640945</v>
      </c>
      <c r="E221" s="6">
        <v>1.5779758925888083</v>
      </c>
      <c r="F221" s="6">
        <v>0.20536521903914434</v>
      </c>
      <c r="G221" s="6">
        <v>3.6322342460933275</v>
      </c>
      <c r="H221" s="6">
        <v>0.96526978873797686</v>
      </c>
      <c r="I221" s="9">
        <f>SUMPRODUCT(J221:O221,Results!B$12:G$12)+Results!$E$5*H221</f>
        <v>27.541434973098827</v>
      </c>
      <c r="J221" s="9">
        <f>SUMPRODUCT($A221:$F221,Results!$B$15:$G$15)</f>
        <v>9.7602830355996506</v>
      </c>
      <c r="K221" s="9">
        <f>SUMPRODUCT($A221:$F221,Results!$B$16:$G$16)</f>
        <v>-9.3807316842473814</v>
      </c>
      <c r="L221" s="9">
        <f>SUMPRODUCT($A221:$F221,Results!$B$17:$G$17)</f>
        <v>3.4029333370836747</v>
      </c>
      <c r="M221" s="9">
        <f>SUMPRODUCT($A221:$F221,Results!$B$18:$G$18)</f>
        <v>-1.5043963659539239</v>
      </c>
      <c r="N221" s="9">
        <f>SUMPRODUCT($A221:$F221,Results!$B$19:$G$19)</f>
        <v>-5.1767293284016418</v>
      </c>
      <c r="O221" s="9">
        <f>SUMPRODUCT($A221:$F221,Results!$B$20:$G$20)</f>
        <v>10.95754018853324</v>
      </c>
      <c r="P221" s="9" cm="1">
        <f t="array" ref="P221">SUMPRODUCT(J221:O221,TRANSPOSE(Test!BQ$20:BQ$25))+Test!$AI$20-Test!$BQ$27</f>
        <v>17.204739089952881</v>
      </c>
      <c r="Q221" s="9" cm="1">
        <f t="array" ref="Q221">SUMPRODUCT(J221:O221,TRANSPOSE(Test!EX$20:EX$25))+Test!$AI$20-Test!$EX$27</f>
        <v>20.68591023243458</v>
      </c>
      <c r="R221" s="9">
        <f>I221-Results!$E$5*H221</f>
        <v>21.749816240670967</v>
      </c>
      <c r="S221" s="9" cm="1">
        <f t="array" ref="S221">SUMPRODUCT(J221:O221,TRANSPOSE(Test!AW$28:AW$33))+Test!$AI$20-Test!$AH$26</f>
        <v>14.563980614145514</v>
      </c>
      <c r="T221" s="9">
        <f>SUMPRODUCT(J221:O221,Results!K$9:P$9)</f>
        <v>22.488889802725001</v>
      </c>
      <c r="U221" s="9">
        <f>SUMPRODUCT(J221:O221,Results!K$9:P$9)+Test!$AI$20-Test!$AH$31</f>
        <v>20.906661081651848</v>
      </c>
      <c r="V221" s="9">
        <f t="shared" si="15"/>
        <v>10.336695883145946</v>
      </c>
      <c r="W221" s="9">
        <f t="shared" si="16"/>
        <v>6.8555247406642472</v>
      </c>
      <c r="X221" s="9">
        <f t="shared" si="17"/>
        <v>5.7916187324278603</v>
      </c>
      <c r="Y221" s="9">
        <f t="shared" si="18"/>
        <v>12.977454358953313</v>
      </c>
      <c r="Z221" s="9">
        <f>I221-Test!$AI$20</f>
        <v>-5.2007884539913043</v>
      </c>
      <c r="AA221" s="9">
        <f t="shared" si="19"/>
        <v>6.6347738914469794</v>
      </c>
      <c r="AF221" s="11"/>
      <c r="AG221" s="11"/>
      <c r="AH221" s="11"/>
    </row>
    <row r="222" spans="1:34">
      <c r="A222" s="6">
        <v>5.3924497263808515</v>
      </c>
      <c r="B222" s="6">
        <v>18.56846736911681</v>
      </c>
      <c r="C222" s="6">
        <v>0.74181497809204044</v>
      </c>
      <c r="D222" s="6">
        <v>1.141709121537605</v>
      </c>
      <c r="E222" s="6">
        <v>-0.17620689760714181</v>
      </c>
      <c r="F222" s="6">
        <v>1.3669629735677187</v>
      </c>
      <c r="G222" s="6">
        <v>1.8497128878844562</v>
      </c>
      <c r="H222" s="6">
        <v>-0.81725156947089439</v>
      </c>
      <c r="I222" s="9">
        <f>SUMPRODUCT(J222:O222,Results!B$12:G$12)+Results!$E$5*H222</f>
        <v>-28.059255407058068</v>
      </c>
      <c r="J222" s="9">
        <f>SUMPRODUCT($A222:$F222,Results!$B$15:$G$15)</f>
        <v>-23.636901741366767</v>
      </c>
      <c r="K222" s="9">
        <f>SUMPRODUCT($A222:$F222,Results!$B$16:$G$16)</f>
        <v>-39.232907175786856</v>
      </c>
      <c r="L222" s="9">
        <f>SUMPRODUCT($A222:$F222,Results!$B$17:$G$17)</f>
        <v>11.924084630911128</v>
      </c>
      <c r="M222" s="9">
        <f>SUMPRODUCT($A222:$F222,Results!$B$18:$G$18)</f>
        <v>18.731380566377315</v>
      </c>
      <c r="N222" s="9">
        <f>SUMPRODUCT($A222:$F222,Results!$B$19:$G$19)</f>
        <v>5.837844828791682</v>
      </c>
      <c r="O222" s="9">
        <f>SUMPRODUCT($A222:$F222,Results!$B$20:$G$20)</f>
        <v>47.646709445822687</v>
      </c>
      <c r="P222" s="9" cm="1">
        <f t="array" ref="P222">SUMPRODUCT(J222:O222,TRANSPOSE(Test!BQ$20:BQ$25))+Test!$AI$20-Test!$BQ$27</f>
        <v>-15.91700128640241</v>
      </c>
      <c r="Q222" s="9" cm="1">
        <f t="array" ref="Q222">SUMPRODUCT(J222:O222,TRANSPOSE(Test!EX$20:EX$25))+Test!$AI$20-Test!$EX$27</f>
        <v>-28.665126721067345</v>
      </c>
      <c r="R222" s="9">
        <f>I222-Results!$E$5*H222</f>
        <v>-23.155745990232703</v>
      </c>
      <c r="S222" s="9" cm="1">
        <f t="array" ref="S222">SUMPRODUCT(J222:O222,TRANSPOSE(Test!AW$28:AW$33))+Test!$AI$20-Test!$AH$26</f>
        <v>-10.74801865283505</v>
      </c>
      <c r="T222" s="9">
        <f>SUMPRODUCT(J222:O222,Results!K$9:P$9)</f>
        <v>-22.460132376847582</v>
      </c>
      <c r="U222" s="9">
        <f>SUMPRODUCT(J222:O222,Results!K$9:P$9)+Test!$AI$20-Test!$AH$31</f>
        <v>-24.04236109792074</v>
      </c>
      <c r="V222" s="9">
        <f t="shared" si="15"/>
        <v>-12.142254120655657</v>
      </c>
      <c r="W222" s="9">
        <f t="shared" si="16"/>
        <v>0.60587131400927774</v>
      </c>
      <c r="X222" s="9">
        <f t="shared" si="17"/>
        <v>-4.903509416825365</v>
      </c>
      <c r="Y222" s="9">
        <f t="shared" si="18"/>
        <v>-17.311236754223017</v>
      </c>
      <c r="Z222" s="9">
        <f>I222-Test!$AI$20</f>
        <v>-60.801478834148199</v>
      </c>
      <c r="AA222" s="9">
        <f t="shared" si="19"/>
        <v>-4.0168943091373279</v>
      </c>
      <c r="AF222" s="11"/>
      <c r="AG222" s="11"/>
      <c r="AH222" s="11"/>
    </row>
    <row r="223" spans="1:34">
      <c r="A223" s="6">
        <v>10.06027248354304</v>
      </c>
      <c r="B223" s="6">
        <v>0.42356302593483031</v>
      </c>
      <c r="C223" s="6">
        <v>-3.1524875099654661</v>
      </c>
      <c r="D223" s="6">
        <v>1.4932261148587296</v>
      </c>
      <c r="E223" s="6">
        <v>0.81684225625647855</v>
      </c>
      <c r="F223" s="6">
        <v>5.5855728069543717</v>
      </c>
      <c r="G223" s="6">
        <v>3.8593463922419993</v>
      </c>
      <c r="H223" s="6">
        <v>1.1923819348866487</v>
      </c>
      <c r="I223" s="9">
        <f>SUMPRODUCT(J223:O223,Results!B$12:G$12)+Results!$E$5*H223</f>
        <v>33.355085963567987</v>
      </c>
      <c r="J223" s="9">
        <f>SUMPRODUCT($A223:$F223,Results!$B$15:$G$15)</f>
        <v>31.622665774917177</v>
      </c>
      <c r="K223" s="9">
        <f>SUMPRODUCT($A223:$F223,Results!$B$16:$G$16)</f>
        <v>-26.775221537346372</v>
      </c>
      <c r="L223" s="9">
        <f>SUMPRODUCT($A223:$F223,Results!$B$17:$G$17)</f>
        <v>-7.6540708513183944</v>
      </c>
      <c r="M223" s="9">
        <f>SUMPRODUCT($A223:$F223,Results!$B$18:$G$18)</f>
        <v>9.7259047144230983</v>
      </c>
      <c r="N223" s="9">
        <f>SUMPRODUCT($A223:$F223,Results!$B$19:$G$19)</f>
        <v>12.513072108353647</v>
      </c>
      <c r="O223" s="9">
        <f>SUMPRODUCT($A223:$F223,Results!$B$20:$G$20)</f>
        <v>29.005462855496255</v>
      </c>
      <c r="P223" s="9" cm="1">
        <f t="array" ref="P223">SUMPRODUCT(J223:O223,TRANSPOSE(Test!BQ$20:BQ$25))+Test!$AI$20-Test!$BQ$27</f>
        <v>29.830909596282858</v>
      </c>
      <c r="Q223" s="9" cm="1">
        <f t="array" ref="Q223">SUMPRODUCT(J223:O223,TRANSPOSE(Test!EX$20:EX$25))+Test!$AI$20-Test!$EX$27</f>
        <v>27.807744692003723</v>
      </c>
      <c r="R223" s="9">
        <f>I223-Results!$E$5*H223</f>
        <v>26.200794354248096</v>
      </c>
      <c r="S223" s="9" cm="1">
        <f t="array" ref="S223">SUMPRODUCT(J223:O223,TRANSPOSE(Test!AW$28:AW$33))+Test!$AI$20-Test!$AH$26</f>
        <v>8.2478128663334331</v>
      </c>
      <c r="T223" s="9">
        <f>SUMPRODUCT(J223:O223,Results!K$9:P$9)</f>
        <v>28.214555531537115</v>
      </c>
      <c r="U223" s="9">
        <f>SUMPRODUCT(J223:O223,Results!K$9:P$9)+Test!$AI$20-Test!$AH$31</f>
        <v>26.632326810463958</v>
      </c>
      <c r="V223" s="9">
        <f t="shared" si="15"/>
        <v>3.5241763672851292</v>
      </c>
      <c r="W223" s="9">
        <f t="shared" si="16"/>
        <v>5.5473412715642638</v>
      </c>
      <c r="X223" s="9">
        <f t="shared" si="17"/>
        <v>7.1542916093198912</v>
      </c>
      <c r="Y223" s="9">
        <f t="shared" si="18"/>
        <v>25.107273097234554</v>
      </c>
      <c r="Z223" s="9">
        <f>I223-Test!$AI$20</f>
        <v>0.61286253647785571</v>
      </c>
      <c r="AA223" s="9">
        <f t="shared" si="19"/>
        <v>6.7227591531040289</v>
      </c>
      <c r="AF223" s="11"/>
      <c r="AG223" s="11"/>
      <c r="AH223" s="11"/>
    </row>
    <row r="224" spans="1:34">
      <c r="A224" s="6">
        <v>2.2728084566365041</v>
      </c>
      <c r="B224" s="6">
        <v>16.387438862228628</v>
      </c>
      <c r="C224" s="6">
        <v>1.9837085037897941</v>
      </c>
      <c r="D224" s="6">
        <v>1.8597422341371415</v>
      </c>
      <c r="E224" s="6">
        <v>4.4107645749329203</v>
      </c>
      <c r="F224" s="6">
        <v>-1.9726152955857446</v>
      </c>
      <c r="G224" s="6">
        <v>-1.5561681498770179</v>
      </c>
      <c r="H224" s="6">
        <v>-4.2231326072323689</v>
      </c>
      <c r="I224" s="9">
        <f>SUMPRODUCT(J224:O224,Results!B$12:G$12)+Results!$E$5*H224</f>
        <v>12.583744299762891</v>
      </c>
      <c r="J224" s="9">
        <f>SUMPRODUCT($A224:$F224,Results!$B$15:$G$15)</f>
        <v>-10.792251172724141</v>
      </c>
      <c r="K224" s="9">
        <f>SUMPRODUCT($A224:$F224,Results!$B$16:$G$16)</f>
        <v>-26.19392830037517</v>
      </c>
      <c r="L224" s="9">
        <f>SUMPRODUCT($A224:$F224,Results!$B$17:$G$17)</f>
        <v>25.488904094303862</v>
      </c>
      <c r="M224" s="9">
        <f>SUMPRODUCT($A224:$F224,Results!$B$18:$G$18)</f>
        <v>7.006209215356856</v>
      </c>
      <c r="N224" s="9">
        <f>SUMPRODUCT($A224:$F224,Results!$B$19:$G$19)</f>
        <v>-12.295264936062123</v>
      </c>
      <c r="O224" s="9">
        <f>SUMPRODUCT($A224:$F224,Results!$B$20:$G$20)</f>
        <v>41.012172405620689</v>
      </c>
      <c r="P224" s="9" cm="1">
        <f t="array" ref="P224">SUMPRODUCT(J224:O224,TRANSPOSE(Test!BQ$20:BQ$25))+Test!$AI$20-Test!$BQ$27</f>
        <v>29.527120113524354</v>
      </c>
      <c r="Q224" s="9" cm="1">
        <f t="array" ref="Q224">SUMPRODUCT(J224:O224,TRANSPOSE(Test!EX$20:EX$25))+Test!$AI$20-Test!$EX$27</f>
        <v>32.228367577121077</v>
      </c>
      <c r="R224" s="9">
        <f>I224-Results!$E$5*H224</f>
        <v>37.922539943157105</v>
      </c>
      <c r="S224" s="9" cm="1">
        <f t="array" ref="S224">SUMPRODUCT(J224:O224,TRANSPOSE(Test!AW$28:AW$33))+Test!$AI$20-Test!$AH$26</f>
        <v>27.669184363329634</v>
      </c>
      <c r="T224" s="9">
        <f>SUMPRODUCT(J224:O224,Results!K$9:P$9)</f>
        <v>39.429844487753812</v>
      </c>
      <c r="U224" s="9">
        <f>SUMPRODUCT(J224:O224,Results!K$9:P$9)+Test!$AI$20-Test!$AH$31</f>
        <v>37.847615766680661</v>
      </c>
      <c r="V224" s="9">
        <f t="shared" si="15"/>
        <v>-16.943375813761463</v>
      </c>
      <c r="W224" s="9">
        <f t="shared" si="16"/>
        <v>-19.644623277358185</v>
      </c>
      <c r="X224" s="9">
        <f t="shared" si="17"/>
        <v>-25.338795643394214</v>
      </c>
      <c r="Y224" s="9">
        <f t="shared" si="18"/>
        <v>-15.085440063566743</v>
      </c>
      <c r="Z224" s="9">
        <f>I224-Test!$AI$20</f>
        <v>-20.15847912732724</v>
      </c>
      <c r="AA224" s="9">
        <f t="shared" si="19"/>
        <v>-25.26387146691777</v>
      </c>
      <c r="AF224" s="11"/>
      <c r="AG224" s="11"/>
      <c r="AH224" s="11"/>
    </row>
    <row r="225" spans="1:34">
      <c r="A225" s="6">
        <v>-3.9808961270192039E-2</v>
      </c>
      <c r="B225" s="6">
        <v>0.99957040948068743</v>
      </c>
      <c r="C225" s="6">
        <v>0.42275042481262753</v>
      </c>
      <c r="D225" s="6">
        <v>1.4951293403449502</v>
      </c>
      <c r="E225" s="6">
        <v>2.5484517693130431</v>
      </c>
      <c r="F225" s="6">
        <v>-1.5613942629648416</v>
      </c>
      <c r="G225" s="6">
        <v>-1.2383809950974112</v>
      </c>
      <c r="H225" s="6">
        <v>-3.905345452452762</v>
      </c>
      <c r="I225" s="9">
        <f>SUMPRODUCT(J225:O225,Results!B$12:G$12)+Results!$E$5*H225</f>
        <v>12.831089382283491</v>
      </c>
      <c r="J225" s="9">
        <f>SUMPRODUCT($A225:$F225,Results!$B$15:$G$15)</f>
        <v>6.9473545082935892</v>
      </c>
      <c r="K225" s="9">
        <f>SUMPRODUCT($A225:$F225,Results!$B$16:$G$16)</f>
        <v>-0.46650442169527728</v>
      </c>
      <c r="L225" s="9">
        <f>SUMPRODUCT($A225:$F225,Results!$B$17:$G$17)</f>
        <v>7.9605530019243478</v>
      </c>
      <c r="M225" s="9">
        <f>SUMPRODUCT($A225:$F225,Results!$B$18:$G$18)</f>
        <v>-2.6789962337201847</v>
      </c>
      <c r="N225" s="9">
        <f>SUMPRODUCT($A225:$F225,Results!$B$19:$G$19)</f>
        <v>-8.7159406029193214</v>
      </c>
      <c r="O225" s="9">
        <f>SUMPRODUCT($A225:$F225,Results!$B$20:$G$20)</f>
        <v>7.2318778345603469</v>
      </c>
      <c r="P225" s="9" cm="1">
        <f t="array" ref="P225">SUMPRODUCT(J225:O225,TRANSPOSE(Test!BQ$20:BQ$25))+Test!$AI$20-Test!$BQ$27</f>
        <v>24.901312911208962</v>
      </c>
      <c r="Q225" s="9" cm="1">
        <f t="array" ref="Q225">SUMPRODUCT(J225:O225,TRANSPOSE(Test!EX$20:EX$25))+Test!$AI$20-Test!$EX$27</f>
        <v>35.177512599313431</v>
      </c>
      <c r="R225" s="9">
        <f>I225-Results!$E$5*H225</f>
        <v>36.263162097000063</v>
      </c>
      <c r="S225" s="9" cm="1">
        <f t="array" ref="S225">SUMPRODUCT(J225:O225,TRANSPOSE(Test!AW$28:AW$33))+Test!$AI$20-Test!$AH$26</f>
        <v>17.995607484178493</v>
      </c>
      <c r="T225" s="9">
        <f>SUMPRODUCT(J225:O225,Results!K$9:P$9)</f>
        <v>36.860006734037597</v>
      </c>
      <c r="U225" s="9">
        <f>SUMPRODUCT(J225:O225,Results!K$9:P$9)+Test!$AI$20-Test!$AH$31</f>
        <v>35.277778012964433</v>
      </c>
      <c r="V225" s="9">
        <f t="shared" si="15"/>
        <v>-12.070223528925471</v>
      </c>
      <c r="W225" s="9">
        <f t="shared" si="16"/>
        <v>-22.34642321702994</v>
      </c>
      <c r="X225" s="9">
        <f t="shared" si="17"/>
        <v>-23.432072714716572</v>
      </c>
      <c r="Y225" s="9">
        <f t="shared" si="18"/>
        <v>-5.1645181018950019</v>
      </c>
      <c r="Z225" s="9">
        <f>I225-Test!$AI$20</f>
        <v>-19.911134044806641</v>
      </c>
      <c r="AA225" s="9">
        <f t="shared" si="19"/>
        <v>-22.446688630680942</v>
      </c>
      <c r="AF225" s="11"/>
      <c r="AG225" s="11"/>
      <c r="AH225" s="11"/>
    </row>
    <row r="226" spans="1:34">
      <c r="A226" s="6">
        <v>1.3814094452886116</v>
      </c>
      <c r="B226" s="6">
        <v>3.7167733325842991</v>
      </c>
      <c r="C226" s="6">
        <v>2.3535723625854779</v>
      </c>
      <c r="D226" s="6">
        <v>-1.5108749291299164</v>
      </c>
      <c r="E226" s="6">
        <v>-1.9572003591996918</v>
      </c>
      <c r="F226" s="6">
        <v>9.3241772894596746</v>
      </c>
      <c r="G226" s="6">
        <v>1.5169925352555294</v>
      </c>
      <c r="H226" s="6">
        <v>-1.1499719220998212</v>
      </c>
      <c r="I226" s="9">
        <f>SUMPRODUCT(J226:O226,Results!B$12:G$12)+Results!$E$5*H226</f>
        <v>-59.17739260534141</v>
      </c>
      <c r="J226" s="9">
        <f>SUMPRODUCT($A226:$F226,Results!$B$15:$G$15)</f>
        <v>-4.8004510203502733</v>
      </c>
      <c r="K226" s="9">
        <f>SUMPRODUCT($A226:$F226,Results!$B$16:$G$16)</f>
        <v>-10.267171172294999</v>
      </c>
      <c r="L226" s="9">
        <f>SUMPRODUCT($A226:$F226,Results!$B$17:$G$17)</f>
        <v>6.3498535467908264</v>
      </c>
      <c r="M226" s="9">
        <f>SUMPRODUCT($A226:$F226,Results!$B$18:$G$18)</f>
        <v>6.1750959687684048</v>
      </c>
      <c r="N226" s="9">
        <f>SUMPRODUCT($A226:$F226,Results!$B$19:$G$19)</f>
        <v>2.0283819288909002</v>
      </c>
      <c r="O226" s="9">
        <f>SUMPRODUCT($A226:$F226,Results!$B$20:$G$20)</f>
        <v>-8.5887373087972136</v>
      </c>
      <c r="P226" s="9" cm="1">
        <f t="array" ref="P226">SUMPRODUCT(J226:O226,TRANSPOSE(Test!BQ$20:BQ$25))+Test!$AI$20-Test!$BQ$27</f>
        <v>-25.257788606229731</v>
      </c>
      <c r="Q226" s="9" cm="1">
        <f t="array" ref="Q226">SUMPRODUCT(J226:O226,TRANSPOSE(Test!EX$20:EX$25))+Test!$AI$20-Test!$EX$27</f>
        <v>-50.507944973823861</v>
      </c>
      <c r="R226" s="9">
        <f>I226-Results!$E$5*H226</f>
        <v>-52.277561072742486</v>
      </c>
      <c r="S226" s="9" cm="1">
        <f t="array" ref="S226">SUMPRODUCT(J226:O226,TRANSPOSE(Test!AW$28:AW$33))+Test!$AI$20-Test!$AH$26</f>
        <v>-12.216872219811119</v>
      </c>
      <c r="T226" s="9">
        <f>SUMPRODUCT(J226:O226,Results!K$9:P$9)</f>
        <v>-50.615461003398394</v>
      </c>
      <c r="U226" s="9">
        <f>SUMPRODUCT(J226:O226,Results!K$9:P$9)+Test!$AI$20-Test!$AH$31</f>
        <v>-52.197689724471552</v>
      </c>
      <c r="V226" s="9">
        <f t="shared" si="15"/>
        <v>-33.919603999111679</v>
      </c>
      <c r="W226" s="9">
        <f t="shared" si="16"/>
        <v>-8.6694476315175493</v>
      </c>
      <c r="X226" s="9">
        <f t="shared" si="17"/>
        <v>-6.8998315325989239</v>
      </c>
      <c r="Y226" s="9">
        <f t="shared" si="18"/>
        <v>-46.960520385530288</v>
      </c>
      <c r="Z226" s="9">
        <f>I226-Test!$AI$20</f>
        <v>-91.919616032431549</v>
      </c>
      <c r="AA226" s="9">
        <f t="shared" si="19"/>
        <v>-6.9797028808698585</v>
      </c>
      <c r="AF226" s="11"/>
      <c r="AG226" s="11"/>
      <c r="AH226" s="11"/>
    </row>
    <row r="227" spans="1:34">
      <c r="A227" s="6">
        <v>6.0449769456280649</v>
      </c>
      <c r="B227" s="6">
        <v>4.6360429197338133</v>
      </c>
      <c r="C227" s="6">
        <v>4.6101070608765768</v>
      </c>
      <c r="D227" s="6">
        <v>-2.9638257715549563</v>
      </c>
      <c r="E227" s="6">
        <v>0.47379761685255684</v>
      </c>
      <c r="F227" s="6">
        <v>7.7257258274363432</v>
      </c>
      <c r="G227" s="6">
        <v>1.3297692062392603</v>
      </c>
      <c r="H227" s="6">
        <v>-1.3371952511160903</v>
      </c>
      <c r="I227" s="9">
        <f>SUMPRODUCT(J227:O227,Results!B$12:G$12)+Results!$E$5*H227</f>
        <v>-20.259145828502369</v>
      </c>
      <c r="J227" s="9">
        <f>SUMPRODUCT($A227:$F227,Results!$B$15:$G$15)</f>
        <v>22.920618622702943</v>
      </c>
      <c r="K227" s="9">
        <f>SUMPRODUCT($A227:$F227,Results!$B$16:$G$16)</f>
        <v>-26.279636244398038</v>
      </c>
      <c r="L227" s="9">
        <f>SUMPRODUCT($A227:$F227,Results!$B$17:$G$17)</f>
        <v>1.3782623265149105</v>
      </c>
      <c r="M227" s="9">
        <f>SUMPRODUCT($A227:$F227,Results!$B$18:$G$18)</f>
        <v>-5.3863959573376476</v>
      </c>
      <c r="N227" s="9">
        <f>SUMPRODUCT($A227:$F227,Results!$B$19:$G$19)</f>
        <v>-6.8689955183202818</v>
      </c>
      <c r="O227" s="9">
        <f>SUMPRODUCT($A227:$F227,Results!$B$20:$G$20)</f>
        <v>4.5247411072769577</v>
      </c>
      <c r="P227" s="9" cm="1">
        <f t="array" ref="P227">SUMPRODUCT(J227:O227,TRANSPOSE(Test!BQ$20:BQ$25))+Test!$AI$20-Test!$BQ$27</f>
        <v>8.4896198799956935</v>
      </c>
      <c r="Q227" s="9" cm="1">
        <f t="array" ref="Q227">SUMPRODUCT(J227:O227,TRANSPOSE(Test!EX$20:EX$25))+Test!$AI$20-Test!$EX$27</f>
        <v>-11.834261079573913</v>
      </c>
      <c r="R227" s="9">
        <f>I227-Results!$E$5*H227</f>
        <v>-12.235974321805827</v>
      </c>
      <c r="S227" s="9" cm="1">
        <f t="array" ref="S227">SUMPRODUCT(J227:O227,TRANSPOSE(Test!AW$28:AW$33))+Test!$AI$20-Test!$AH$26</f>
        <v>23.654357529151994</v>
      </c>
      <c r="T227" s="9">
        <f>SUMPRODUCT(J227:O227,Results!K$9:P$9)</f>
        <v>-9.9247887672954498</v>
      </c>
      <c r="U227" s="9">
        <f>SUMPRODUCT(J227:O227,Results!K$9:P$9)+Test!$AI$20-Test!$AH$31</f>
        <v>-11.507017488368607</v>
      </c>
      <c r="V227" s="9">
        <f t="shared" si="15"/>
        <v>-28.748765708498063</v>
      </c>
      <c r="W227" s="9">
        <f t="shared" si="16"/>
        <v>-8.4248847489284557</v>
      </c>
      <c r="X227" s="9">
        <f t="shared" si="17"/>
        <v>-8.0231715066965421</v>
      </c>
      <c r="Y227" s="9">
        <f t="shared" si="18"/>
        <v>-43.913503357654363</v>
      </c>
      <c r="Z227" s="9">
        <f>I227-Test!$AI$20</f>
        <v>-53.0013692555925</v>
      </c>
      <c r="AA227" s="9">
        <f t="shared" si="19"/>
        <v>-8.752128340133762</v>
      </c>
      <c r="AF227" s="11"/>
      <c r="AG227" s="11"/>
      <c r="AH227" s="11"/>
    </row>
    <row r="228" spans="1:34">
      <c r="A228" s="6">
        <v>3.5306057613804889</v>
      </c>
      <c r="B228" s="6">
        <v>2.5843353162842071</v>
      </c>
      <c r="C228" s="6">
        <v>3.129474505070116</v>
      </c>
      <c r="D228" s="6">
        <v>3.0485395046806181</v>
      </c>
      <c r="E228" s="6">
        <v>0.68680950630364579</v>
      </c>
      <c r="F228" s="6">
        <v>3.1272564285479558</v>
      </c>
      <c r="G228" s="6">
        <v>0.73797391657113554</v>
      </c>
      <c r="H228" s="6">
        <v>-1.9289905407842149</v>
      </c>
      <c r="I228" s="9">
        <f>SUMPRODUCT(J228:O228,Results!B$12:G$12)+Results!$E$5*H228</f>
        <v>1.6031911217530777</v>
      </c>
      <c r="J228" s="9">
        <f>SUMPRODUCT($A228:$F228,Results!$B$15:$G$15)</f>
        <v>13.278598252114584</v>
      </c>
      <c r="K228" s="9">
        <f>SUMPRODUCT($A228:$F228,Results!$B$16:$G$16)</f>
        <v>-16.802509474020574</v>
      </c>
      <c r="L228" s="9">
        <f>SUMPRODUCT($A228:$F228,Results!$B$17:$G$17)</f>
        <v>3.857604529100199</v>
      </c>
      <c r="M228" s="9">
        <f>SUMPRODUCT($A228:$F228,Results!$B$18:$G$18)</f>
        <v>-0.81958150191117429</v>
      </c>
      <c r="N228" s="9">
        <f>SUMPRODUCT($A228:$F228,Results!$B$19:$G$19)</f>
        <v>-11.310393307963027</v>
      </c>
      <c r="O228" s="9">
        <f>SUMPRODUCT($A228:$F228,Results!$B$20:$G$20)</f>
        <v>13.867832495464562</v>
      </c>
      <c r="P228" s="9" cm="1">
        <f t="array" ref="P228">SUMPRODUCT(J228:O228,TRANSPOSE(Test!BQ$20:BQ$25))+Test!$AI$20-Test!$BQ$27</f>
        <v>17.949045871978079</v>
      </c>
      <c r="Q228" s="9" cm="1">
        <f t="array" ref="Q228">SUMPRODUCT(J228:O228,TRANSPOSE(Test!EX$20:EX$25))+Test!$AI$20-Test!$EX$27</f>
        <v>13.254616662159577</v>
      </c>
      <c r="R228" s="9">
        <f>I228-Results!$E$5*H228</f>
        <v>13.177134366458368</v>
      </c>
      <c r="S228" s="9" cm="1">
        <f t="array" ref="S228">SUMPRODUCT(J228:O228,TRANSPOSE(Test!AW$28:AW$33))+Test!$AI$20-Test!$AH$26</f>
        <v>22.744901800104699</v>
      </c>
      <c r="T228" s="9">
        <f>SUMPRODUCT(J228:O228,Results!K$9:P$9)</f>
        <v>14.283095532423374</v>
      </c>
      <c r="U228" s="9">
        <f>SUMPRODUCT(J228:O228,Results!K$9:P$9)+Test!$AI$20-Test!$AH$31</f>
        <v>12.700866811350217</v>
      </c>
      <c r="V228" s="9">
        <f t="shared" si="15"/>
        <v>-16.345854750225001</v>
      </c>
      <c r="W228" s="9">
        <f t="shared" si="16"/>
        <v>-11.6514255404065</v>
      </c>
      <c r="X228" s="9">
        <f t="shared" si="17"/>
        <v>-11.573943244705291</v>
      </c>
      <c r="Y228" s="9">
        <f t="shared" si="18"/>
        <v>-21.141710678351622</v>
      </c>
      <c r="Z228" s="9">
        <f>I228-Test!$AI$20</f>
        <v>-31.139032305337054</v>
      </c>
      <c r="AA228" s="9">
        <f t="shared" si="19"/>
        <v>-11.097675689597139</v>
      </c>
      <c r="AF228" s="11"/>
      <c r="AG228" s="11"/>
      <c r="AH228" s="11"/>
    </row>
    <row r="229" spans="1:34">
      <c r="A229" s="6">
        <v>0.23599577869573735</v>
      </c>
      <c r="B229" s="6">
        <v>-1.0625754153023772</v>
      </c>
      <c r="C229" s="6">
        <v>10.526292783646767</v>
      </c>
      <c r="D229" s="6">
        <v>2.1801130119821037</v>
      </c>
      <c r="E229" s="6">
        <v>4.033456717839897</v>
      </c>
      <c r="F229" s="6">
        <v>4.126998712330372</v>
      </c>
      <c r="G229" s="6">
        <v>5.6682030974966873</v>
      </c>
      <c r="H229" s="6">
        <v>3.0012386401413367</v>
      </c>
      <c r="I229" s="9">
        <f>SUMPRODUCT(J229:O229,Results!B$12:G$12)+Results!$E$5*H229</f>
        <v>65.690648725705444</v>
      </c>
      <c r="J229" s="9">
        <f>SUMPRODUCT($A229:$F229,Results!$B$15:$G$15)</f>
        <v>36.406956082958622</v>
      </c>
      <c r="K229" s="9">
        <f>SUMPRODUCT($A229:$F229,Results!$B$16:$G$16)</f>
        <v>-7.5413808561114957</v>
      </c>
      <c r="L229" s="9">
        <f>SUMPRODUCT($A229:$F229,Results!$B$17:$G$17)</f>
        <v>15.41801625680904</v>
      </c>
      <c r="M229" s="9">
        <f>SUMPRODUCT($A229:$F229,Results!$B$18:$G$18)</f>
        <v>-25.201446344192259</v>
      </c>
      <c r="N229" s="9">
        <f>SUMPRODUCT($A229:$F229,Results!$B$19:$G$19)</f>
        <v>-44.078238954217156</v>
      </c>
      <c r="O229" s="9">
        <f>SUMPRODUCT($A229:$F229,Results!$B$20:$G$20)</f>
        <v>-11.620735758618618</v>
      </c>
      <c r="P229" s="9" cm="1">
        <f t="array" ref="P229">SUMPRODUCT(J229:O229,TRANSPOSE(Test!BQ$20:BQ$25))+Test!$AI$20-Test!$BQ$27</f>
        <v>54.891672704256017</v>
      </c>
      <c r="Q229" s="9" cm="1">
        <f t="array" ref="Q229">SUMPRODUCT(J229:O229,TRANSPOSE(Test!EX$20:EX$25))+Test!$AI$20-Test!$EX$27</f>
        <v>49.097016764256608</v>
      </c>
      <c r="R229" s="9">
        <f>I229-Results!$E$5*H229</f>
        <v>47.683216884857423</v>
      </c>
      <c r="S229" s="9" cm="1">
        <f t="array" ref="S229">SUMPRODUCT(J229:O229,TRANSPOSE(Test!AW$28:AW$33))+Test!$AI$20-Test!$AH$26</f>
        <v>79.074534460041534</v>
      </c>
      <c r="T229" s="9">
        <f>SUMPRODUCT(J229:O229,Results!K$9:P$9)</f>
        <v>50.097272009818987</v>
      </c>
      <c r="U229" s="9">
        <f>SUMPRODUCT(J229:O229,Results!K$9:P$9)+Test!$AI$20-Test!$AH$31</f>
        <v>48.515043288745829</v>
      </c>
      <c r="V229" s="9">
        <f t="shared" si="15"/>
        <v>10.798976021449427</v>
      </c>
      <c r="W229" s="9">
        <f t="shared" si="16"/>
        <v>16.593631961448835</v>
      </c>
      <c r="X229" s="9">
        <f t="shared" si="17"/>
        <v>18.007431840848021</v>
      </c>
      <c r="Y229" s="9">
        <f t="shared" si="18"/>
        <v>-13.38388573433609</v>
      </c>
      <c r="Z229" s="9">
        <f>I229-Test!$AI$20</f>
        <v>32.948425298615312</v>
      </c>
      <c r="AA229" s="9">
        <f t="shared" si="19"/>
        <v>17.175605436959614</v>
      </c>
      <c r="AF229" s="11"/>
      <c r="AG229" s="11"/>
      <c r="AH229" s="11"/>
    </row>
    <row r="230" spans="1:34">
      <c r="A230" s="6">
        <v>8.5164919615888106</v>
      </c>
      <c r="B230" s="6">
        <v>2.2162136383240529</v>
      </c>
      <c r="C230" s="6">
        <v>6.250317392106095</v>
      </c>
      <c r="D230" s="6">
        <v>1.969565979705483</v>
      </c>
      <c r="E230" s="6">
        <v>3.2698064374004057</v>
      </c>
      <c r="F230" s="6">
        <v>1.7818586937938403</v>
      </c>
      <c r="G230" s="6">
        <v>1.3412126946035452</v>
      </c>
      <c r="H230" s="6">
        <v>-1.3257517627518054</v>
      </c>
      <c r="I230" s="9">
        <f>SUMPRODUCT(J230:O230,Results!B$12:G$12)+Results!$E$5*H230</f>
        <v>50.731700298615038</v>
      </c>
      <c r="J230" s="9">
        <f>SUMPRODUCT($A230:$F230,Results!$B$15:$G$15)</f>
        <v>46.997038807034826</v>
      </c>
      <c r="K230" s="9">
        <f>SUMPRODUCT($A230:$F230,Results!$B$16:$G$16)</f>
        <v>-33.128678735934592</v>
      </c>
      <c r="L230" s="9">
        <f>SUMPRODUCT($A230:$F230,Results!$B$17:$G$17)</f>
        <v>-2.3055794690098272</v>
      </c>
      <c r="M230" s="9">
        <f>SUMPRODUCT($A230:$F230,Results!$B$18:$G$18)</f>
        <v>-15.457623945440588</v>
      </c>
      <c r="N230" s="9">
        <f>SUMPRODUCT($A230:$F230,Results!$B$19:$G$19)</f>
        <v>-23.841814709369736</v>
      </c>
      <c r="O230" s="9">
        <f>SUMPRODUCT($A230:$F230,Results!$B$20:$G$20)</f>
        <v>25.309912523700202</v>
      </c>
      <c r="P230" s="9" cm="1">
        <f t="array" ref="P230">SUMPRODUCT(J230:O230,TRANSPOSE(Test!BQ$20:BQ$25))+Test!$AI$20-Test!$BQ$27</f>
        <v>57.443203841810167</v>
      </c>
      <c r="Q230" s="9" cm="1">
        <f t="array" ref="Q230">SUMPRODUCT(J230:O230,TRANSPOSE(Test!EX$20:EX$25))+Test!$AI$20-Test!$EX$27</f>
        <v>57.850787939292786</v>
      </c>
      <c r="R230" s="9">
        <f>I230-Results!$E$5*H230</f>
        <v>58.686210875125873</v>
      </c>
      <c r="S230" s="9" cm="1">
        <f t="array" ref="S230">SUMPRODUCT(J230:O230,TRANSPOSE(Test!AW$28:AW$33))+Test!$AI$20-Test!$AH$26</f>
        <v>66.208498808472925</v>
      </c>
      <c r="T230" s="9">
        <f>SUMPRODUCT(J230:O230,Results!K$9:P$9)</f>
        <v>60.532736598154358</v>
      </c>
      <c r="U230" s="9">
        <f>SUMPRODUCT(J230:O230,Results!K$9:P$9)+Test!$AI$20-Test!$AH$31</f>
        <v>58.950507877081208</v>
      </c>
      <c r="V230" s="9">
        <f t="shared" si="15"/>
        <v>-6.7115035431951284</v>
      </c>
      <c r="W230" s="9">
        <f t="shared" si="16"/>
        <v>-7.1190876406777477</v>
      </c>
      <c r="X230" s="9">
        <f t="shared" si="17"/>
        <v>-7.9545105765108346</v>
      </c>
      <c r="Y230" s="9">
        <f t="shared" si="18"/>
        <v>-15.476798509857886</v>
      </c>
      <c r="Z230" s="9">
        <f>I230-Test!$AI$20</f>
        <v>17.989476871524907</v>
      </c>
      <c r="AA230" s="9">
        <f t="shared" si="19"/>
        <v>-8.2188075784661692</v>
      </c>
      <c r="AF230" s="11"/>
      <c r="AG230" s="11"/>
      <c r="AH230" s="11"/>
    </row>
    <row r="231" spans="1:34">
      <c r="A231" s="6">
        <v>1.7780050507570582</v>
      </c>
      <c r="B231" s="6">
        <v>-1.268268872412442</v>
      </c>
      <c r="C231" s="6">
        <v>7.3728861017013543</v>
      </c>
      <c r="D231" s="6">
        <v>2.8804513702602401</v>
      </c>
      <c r="E231" s="6">
        <v>0.99835046563338137</v>
      </c>
      <c r="F231" s="6">
        <v>1.4190277742124078</v>
      </c>
      <c r="G231" s="6">
        <v>3.9848940759384472</v>
      </c>
      <c r="H231" s="6">
        <v>1.3179296185830967</v>
      </c>
      <c r="I231" s="9">
        <f>SUMPRODUCT(J231:O231,Results!B$12:G$12)+Results!$E$5*H231</f>
        <v>31.105720833437712</v>
      </c>
      <c r="J231" s="9">
        <f>SUMPRODUCT($A231:$F231,Results!$B$15:$G$15)</f>
        <v>24.429158436555365</v>
      </c>
      <c r="K231" s="9">
        <f>SUMPRODUCT($A231:$F231,Results!$B$16:$G$16)</f>
        <v>-11.388103289203704</v>
      </c>
      <c r="L231" s="9">
        <f>SUMPRODUCT($A231:$F231,Results!$B$17:$G$17)</f>
        <v>0.46611325824782135</v>
      </c>
      <c r="M231" s="9">
        <f>SUMPRODUCT($A231:$F231,Results!$B$18:$G$18)</f>
        <v>-16.217129259345665</v>
      </c>
      <c r="N231" s="9">
        <f>SUMPRODUCT($A231:$F231,Results!$B$19:$G$19)</f>
        <v>-27.493398398155879</v>
      </c>
      <c r="O231" s="9">
        <f>SUMPRODUCT($A231:$F231,Results!$B$20:$G$20)</f>
        <v>-1.6596990290414171E-2</v>
      </c>
      <c r="P231" s="9" cm="1">
        <f t="array" ref="P231">SUMPRODUCT(J231:O231,TRANSPOSE(Test!BQ$20:BQ$25))+Test!$AI$20-Test!$BQ$27</f>
        <v>25.585830542775504</v>
      </c>
      <c r="Q231" s="9" cm="1">
        <f t="array" ref="Q231">SUMPRODUCT(J231:O231,TRANSPOSE(Test!EX$20:EX$25))+Test!$AI$20-Test!$EX$27</f>
        <v>23.450897279546226</v>
      </c>
      <c r="R231" s="9">
        <f>I231-Results!$E$5*H231</f>
        <v>23.198143121939133</v>
      </c>
      <c r="S231" s="9" cm="1">
        <f t="array" ref="S231">SUMPRODUCT(J231:O231,TRANSPOSE(Test!AW$28:AW$33))+Test!$AI$20-Test!$AH$26</f>
        <v>45.363830783518097</v>
      </c>
      <c r="T231" s="9">
        <f>SUMPRODUCT(J231:O231,Results!K$9:P$9)</f>
        <v>23.819404011040522</v>
      </c>
      <c r="U231" s="9">
        <f>SUMPRODUCT(J231:O231,Results!K$9:P$9)+Test!$AI$20-Test!$AH$31</f>
        <v>22.237175289967368</v>
      </c>
      <c r="V231" s="9">
        <f t="shared" si="15"/>
        <v>5.5198902906622074</v>
      </c>
      <c r="W231" s="9">
        <f t="shared" si="16"/>
        <v>7.6548235538914859</v>
      </c>
      <c r="X231" s="9">
        <f t="shared" si="17"/>
        <v>7.907577711498579</v>
      </c>
      <c r="Y231" s="9">
        <f t="shared" si="18"/>
        <v>-14.258109950080385</v>
      </c>
      <c r="Z231" s="9">
        <f>I231-Test!$AI$20</f>
        <v>-1.6365025936524198</v>
      </c>
      <c r="AA231" s="9">
        <f t="shared" si="19"/>
        <v>8.8685455434703435</v>
      </c>
      <c r="AF231" s="11"/>
      <c r="AG231" s="11"/>
      <c r="AH231" s="11"/>
    </row>
    <row r="232" spans="1:34">
      <c r="A232" s="6">
        <v>4.4515766606495877</v>
      </c>
      <c r="B232" s="6">
        <v>1.5398777072990915</v>
      </c>
      <c r="C232" s="6">
        <v>-0.93238222972582463</v>
      </c>
      <c r="D232" s="6">
        <v>1.9804460256136489</v>
      </c>
      <c r="E232" s="6">
        <v>10.698421362370764</v>
      </c>
      <c r="F232" s="6">
        <v>4.2637678552606051</v>
      </c>
      <c r="G232" s="6">
        <v>1.1086395992470326</v>
      </c>
      <c r="H232" s="6">
        <v>-1.558324858108318</v>
      </c>
      <c r="I232" s="9">
        <f>SUMPRODUCT(J232:O232,Results!B$12:G$12)+Results!$E$5*H232</f>
        <v>124.26532180315188</v>
      </c>
      <c r="J232" s="9">
        <f>SUMPRODUCT($A232:$F232,Results!$B$15:$G$15)</f>
        <v>50.497994113501242</v>
      </c>
      <c r="K232" s="9">
        <f>SUMPRODUCT($A232:$F232,Results!$B$16:$G$16)</f>
        <v>-7.1287914566953408</v>
      </c>
      <c r="L232" s="9">
        <f>SUMPRODUCT($A232:$F232,Results!$B$17:$G$17)</f>
        <v>33.134697842055544</v>
      </c>
      <c r="M232" s="9">
        <f>SUMPRODUCT($A232:$F232,Results!$B$18:$G$18)</f>
        <v>-5.1165617264926642</v>
      </c>
      <c r="N232" s="9">
        <f>SUMPRODUCT($A232:$F232,Results!$B$19:$G$19)</f>
        <v>-20.78128138331143</v>
      </c>
      <c r="O232" s="9">
        <f>SUMPRODUCT($A232:$F232,Results!$B$20:$G$20)</f>
        <v>18.099056761765066</v>
      </c>
      <c r="P232" s="9" cm="1">
        <f t="array" ref="P232">SUMPRODUCT(J232:O232,TRANSPOSE(Test!BQ$20:BQ$25))+Test!$AI$20-Test!$BQ$27</f>
        <v>120.36412425862187</v>
      </c>
      <c r="Q232" s="9" cm="1">
        <f t="array" ref="Q232">SUMPRODUCT(J232:O232,TRANSPOSE(Test!EX$20:EX$25))+Test!$AI$20-Test!$EX$27</f>
        <v>135.50883288719717</v>
      </c>
      <c r="R232" s="9">
        <f>I232-Results!$E$5*H232</f>
        <v>133.61527095180179</v>
      </c>
      <c r="S232" s="9" cm="1">
        <f t="array" ref="S232">SUMPRODUCT(J232:O232,TRANSPOSE(Test!AW$28:AW$33))+Test!$AI$20-Test!$AH$26</f>
        <v>83.138770095378092</v>
      </c>
      <c r="T232" s="9">
        <f>SUMPRODUCT(J232:O232,Results!K$9:P$9)</f>
        <v>139.00383886938084</v>
      </c>
      <c r="U232" s="9">
        <f>SUMPRODUCT(J232:O232,Results!K$9:P$9)+Test!$AI$20-Test!$AH$31</f>
        <v>137.42161014830768</v>
      </c>
      <c r="V232" s="9">
        <f t="shared" si="15"/>
        <v>3.9011975445300067</v>
      </c>
      <c r="W232" s="9">
        <f t="shared" si="16"/>
        <v>-11.243511084045295</v>
      </c>
      <c r="X232" s="9">
        <f t="shared" si="17"/>
        <v>-9.3499491486499124</v>
      </c>
      <c r="Y232" s="9">
        <f t="shared" si="18"/>
        <v>41.126551707773785</v>
      </c>
      <c r="Z232" s="9">
        <f>I232-Test!$AI$20</f>
        <v>91.523098376061739</v>
      </c>
      <c r="AA232" s="9">
        <f t="shared" si="19"/>
        <v>-13.156288345155801</v>
      </c>
      <c r="AF232" s="11"/>
      <c r="AG232" s="11"/>
      <c r="AH232" s="11"/>
    </row>
    <row r="233" spans="1:34">
      <c r="A233" s="6">
        <v>4.943771216069849</v>
      </c>
      <c r="B233" s="6">
        <v>1.6539789020673881</v>
      </c>
      <c r="C233" s="6">
        <v>2.7382520259815291</v>
      </c>
      <c r="D233" s="6">
        <v>1.6453357796504997</v>
      </c>
      <c r="E233" s="6">
        <v>2.3176910736622656</v>
      </c>
      <c r="F233" s="6">
        <v>4.6397530490129615</v>
      </c>
      <c r="G233" s="6">
        <v>3.3845217815144397</v>
      </c>
      <c r="H233" s="6">
        <v>0.71755732415908913</v>
      </c>
      <c r="I233" s="9">
        <f>SUMPRODUCT(J233:O233,Results!B$12:G$12)+Results!$E$5*H233</f>
        <v>35.711501057429899</v>
      </c>
      <c r="J233" s="9">
        <f>SUMPRODUCT($A233:$F233,Results!$B$15:$G$15)</f>
        <v>26.785724175986985</v>
      </c>
      <c r="K233" s="9">
        <f>SUMPRODUCT($A233:$F233,Results!$B$16:$G$16)</f>
        <v>-17.932990716063816</v>
      </c>
      <c r="L233" s="9">
        <f>SUMPRODUCT($A233:$F233,Results!$B$17:$G$17)</f>
        <v>5.9604988449977476</v>
      </c>
      <c r="M233" s="9">
        <f>SUMPRODUCT($A233:$F233,Results!$B$18:$G$18)</f>
        <v>-3.6054455795171108</v>
      </c>
      <c r="N233" s="9">
        <f>SUMPRODUCT($A233:$F233,Results!$B$19:$G$19)</f>
        <v>-11.886067436165005</v>
      </c>
      <c r="O233" s="9">
        <f>SUMPRODUCT($A233:$F233,Results!$B$20:$G$20)</f>
        <v>12.318639115337756</v>
      </c>
      <c r="P233" s="9" cm="1">
        <f t="array" ref="P233">SUMPRODUCT(J233:O233,TRANSPOSE(Test!BQ$20:BQ$25))+Test!$AI$20-Test!$BQ$27</f>
        <v>36.672595510012407</v>
      </c>
      <c r="Q233" s="9" cm="1">
        <f t="array" ref="Q233">SUMPRODUCT(J233:O233,TRANSPOSE(Test!EX$20:EX$25))+Test!$AI$20-Test!$EX$27</f>
        <v>32.307767125720716</v>
      </c>
      <c r="R233" s="9">
        <f>I233-Results!$E$5*H233</f>
        <v>31.406157112475363</v>
      </c>
      <c r="S233" s="9" cm="1">
        <f t="array" ref="S233">SUMPRODUCT(J233:O233,TRANSPOSE(Test!AW$28:AW$33))+Test!$AI$20-Test!$AH$26</f>
        <v>35.704034424566359</v>
      </c>
      <c r="T233" s="9">
        <f>SUMPRODUCT(J233:O233,Results!K$9:P$9)</f>
        <v>33.569306018983525</v>
      </c>
      <c r="U233" s="9">
        <f>SUMPRODUCT(J233:O233,Results!K$9:P$9)+Test!$AI$20-Test!$AH$31</f>
        <v>31.987077297910361</v>
      </c>
      <c r="V233" s="9">
        <f t="shared" si="15"/>
        <v>-0.96109445258250759</v>
      </c>
      <c r="W233" s="9">
        <f t="shared" si="16"/>
        <v>3.4037339317091835</v>
      </c>
      <c r="X233" s="9">
        <f t="shared" si="17"/>
        <v>4.3053439449545365</v>
      </c>
      <c r="Y233" s="9">
        <f t="shared" si="18"/>
        <v>7.4666328635402124E-3</v>
      </c>
      <c r="Z233" s="9">
        <f>I233-Test!$AI$20</f>
        <v>2.9692776303397679</v>
      </c>
      <c r="AA233" s="9">
        <f t="shared" si="19"/>
        <v>3.7244237595195386</v>
      </c>
      <c r="AF233" s="11"/>
      <c r="AG233" s="11"/>
      <c r="AH233" s="11"/>
    </row>
    <row r="234" spans="1:34">
      <c r="A234" s="6">
        <v>6.3180283971136113</v>
      </c>
      <c r="B234" s="6">
        <v>-1.4658819459088042</v>
      </c>
      <c r="C234" s="6">
        <v>-7.7552830413944923E-2</v>
      </c>
      <c r="D234" s="6">
        <v>4.2120010980187379</v>
      </c>
      <c r="E234" s="6">
        <v>11.599688342111317</v>
      </c>
      <c r="F234" s="6">
        <v>0.36418189314455585</v>
      </c>
      <c r="G234" s="6">
        <v>6.6522659837575257E-2</v>
      </c>
      <c r="H234" s="6">
        <v>-2.6004417975177754</v>
      </c>
      <c r="I234" s="9">
        <f>SUMPRODUCT(J234:O234,Results!B$12:G$12)+Results!$E$5*H234</f>
        <v>154.01220749958449</v>
      </c>
      <c r="J234" s="9">
        <f>SUMPRODUCT($A234:$F234,Results!$B$15:$G$15)</f>
        <v>66.994447689093278</v>
      </c>
      <c r="K234" s="9">
        <f>SUMPRODUCT($A234:$F234,Results!$B$16:$G$16)</f>
        <v>-10.840623039878238</v>
      </c>
      <c r="L234" s="9">
        <f>SUMPRODUCT($A234:$F234,Results!$B$17:$G$17)</f>
        <v>25.013212122393522</v>
      </c>
      <c r="M234" s="9">
        <f>SUMPRODUCT($A234:$F234,Results!$B$18:$G$18)</f>
        <v>-12.714178131644706</v>
      </c>
      <c r="N234" s="9">
        <f>SUMPRODUCT($A234:$F234,Results!$B$19:$G$19)</f>
        <v>-28.37050556456861</v>
      </c>
      <c r="O234" s="9">
        <f>SUMPRODUCT($A234:$F234,Results!$B$20:$G$20)</f>
        <v>27.874958325957536</v>
      </c>
      <c r="P234" s="9" cm="1">
        <f t="array" ref="P234">SUMPRODUCT(J234:O234,TRANSPOSE(Test!BQ$20:BQ$25))+Test!$AI$20-Test!$BQ$27</f>
        <v>143.16933944232804</v>
      </c>
      <c r="Q234" s="9" cm="1">
        <f t="array" ref="Q234">SUMPRODUCT(J234:O234,TRANSPOSE(Test!EX$20:EX$25))+Test!$AI$20-Test!$EX$27</f>
        <v>170.8859791262181</v>
      </c>
      <c r="R234" s="9">
        <f>I234-Results!$E$5*H234</f>
        <v>169.61485828469114</v>
      </c>
      <c r="S234" s="9" cm="1">
        <f t="array" ref="S234">SUMPRODUCT(J234:O234,TRANSPOSE(Test!AW$28:AW$33))+Test!$AI$20-Test!$AH$26</f>
        <v>103.76116999384787</v>
      </c>
      <c r="T234" s="9">
        <f>SUMPRODUCT(J234:O234,Results!K$9:P$9)</f>
        <v>174.32861038949011</v>
      </c>
      <c r="U234" s="9">
        <f>SUMPRODUCT(J234:O234,Results!K$9:P$9)+Test!$AI$20-Test!$AH$31</f>
        <v>172.74638166841694</v>
      </c>
      <c r="V234" s="9">
        <f t="shared" si="15"/>
        <v>10.842868057256453</v>
      </c>
      <c r="W234" s="9">
        <f t="shared" si="16"/>
        <v>-16.873771626633612</v>
      </c>
      <c r="X234" s="9">
        <f t="shared" si="17"/>
        <v>-15.602650785106647</v>
      </c>
      <c r="Y234" s="9">
        <f t="shared" si="18"/>
        <v>50.251037505736619</v>
      </c>
      <c r="Z234" s="9">
        <f>I234-Test!$AI$20</f>
        <v>121.26998407249437</v>
      </c>
      <c r="AA234" s="9">
        <f t="shared" si="19"/>
        <v>-18.734174168832453</v>
      </c>
      <c r="AF234" s="11"/>
      <c r="AG234" s="11"/>
      <c r="AH234" s="11"/>
    </row>
    <row r="235" spans="1:34">
      <c r="A235" s="6">
        <v>14.561571459586553</v>
      </c>
      <c r="B235" s="6">
        <v>-0.29647595131053556</v>
      </c>
      <c r="C235" s="6">
        <v>2.4930629520398071</v>
      </c>
      <c r="D235" s="6">
        <v>0.8183389809183711</v>
      </c>
      <c r="E235" s="6">
        <v>9.4583591134347813</v>
      </c>
      <c r="F235" s="6">
        <v>5.9701753433320333</v>
      </c>
      <c r="G235" s="6">
        <v>3.7002279381097312</v>
      </c>
      <c r="H235" s="6">
        <v>1.0332634807543806</v>
      </c>
      <c r="I235" s="9">
        <f>SUMPRODUCT(J235:O235,Results!B$12:G$12)+Results!$E$5*H235</f>
        <v>147.86679769256747</v>
      </c>
      <c r="J235" s="9">
        <f>SUMPRODUCT($A235:$F235,Results!$B$15:$G$15)</f>
        <v>91.907054908045055</v>
      </c>
      <c r="K235" s="9">
        <f>SUMPRODUCT($A235:$F235,Results!$B$16:$G$16)</f>
        <v>-39.63688842339058</v>
      </c>
      <c r="L235" s="9">
        <f>SUMPRODUCT($A235:$F235,Results!$B$17:$G$17)</f>
        <v>7.3371837447936255</v>
      </c>
      <c r="M235" s="9">
        <f>SUMPRODUCT($A235:$F235,Results!$B$18:$G$18)</f>
        <v>-16.630662270061499</v>
      </c>
      <c r="N235" s="9">
        <f>SUMPRODUCT($A235:$F235,Results!$B$19:$G$19)</f>
        <v>-22.620767302631954</v>
      </c>
      <c r="O235" s="9">
        <f>SUMPRODUCT($A235:$F235,Results!$B$20:$G$20)</f>
        <v>36.185807950846311</v>
      </c>
      <c r="P235" s="9" cm="1">
        <f t="array" ref="P235">SUMPRODUCT(J235:O235,TRANSPOSE(Test!BQ$20:BQ$25))+Test!$AI$20-Test!$BQ$27</f>
        <v>134.96512664022649</v>
      </c>
      <c r="Q235" s="9" cm="1">
        <f t="array" ref="Q235">SUMPRODUCT(J235:O235,TRANSPOSE(Test!EX$20:EX$25))+Test!$AI$20-Test!$EX$27</f>
        <v>143.66473532970403</v>
      </c>
      <c r="R235" s="9">
        <f>I235-Results!$E$5*H235</f>
        <v>141.66721680804119</v>
      </c>
      <c r="S235" s="9" cm="1">
        <f t="array" ref="S235">SUMPRODUCT(J235:O235,TRANSPOSE(Test!AW$28:AW$33))+Test!$AI$20-Test!$AH$26</f>
        <v>109.88402134649478</v>
      </c>
      <c r="T235" s="9">
        <f>SUMPRODUCT(J235:O235,Results!K$9:P$9)</f>
        <v>147.1648624725552</v>
      </c>
      <c r="U235" s="9">
        <f>SUMPRODUCT(J235:O235,Results!K$9:P$9)+Test!$AI$20-Test!$AH$31</f>
        <v>145.58263375148204</v>
      </c>
      <c r="V235" s="9">
        <f t="shared" si="15"/>
        <v>12.901671052340987</v>
      </c>
      <c r="W235" s="9">
        <f t="shared" si="16"/>
        <v>4.2020623628634439</v>
      </c>
      <c r="X235" s="9">
        <f t="shared" si="17"/>
        <v>6.1995808845262843</v>
      </c>
      <c r="Y235" s="9">
        <f t="shared" si="18"/>
        <v>37.982776346072697</v>
      </c>
      <c r="Z235" s="9">
        <f>I235-Test!$AI$20</f>
        <v>115.12457426547735</v>
      </c>
      <c r="AA235" s="9">
        <f t="shared" si="19"/>
        <v>2.2841639410854384</v>
      </c>
      <c r="AF235" s="11"/>
      <c r="AG235" s="11"/>
      <c r="AH235" s="11"/>
    </row>
    <row r="236" spans="1:34">
      <c r="A236" s="6">
        <v>2.3628211036967706</v>
      </c>
      <c r="B236" s="6">
        <v>2.4301927032726041</v>
      </c>
      <c r="C236" s="6">
        <v>2.0667183382929593</v>
      </c>
      <c r="D236" s="6">
        <v>3.4890844315047875</v>
      </c>
      <c r="E236" s="6">
        <v>4.1470446990712535</v>
      </c>
      <c r="F236" s="6">
        <v>2.5921583777051551</v>
      </c>
      <c r="G236" s="6">
        <v>9.0406386609147038</v>
      </c>
      <c r="H236" s="6">
        <v>6.3736742035593537</v>
      </c>
      <c r="I236" s="9">
        <f>SUMPRODUCT(J236:O236,Results!B$12:G$12)+Results!$E$5*H236</f>
        <v>92.937400505824286</v>
      </c>
      <c r="J236" s="9">
        <f>SUMPRODUCT($A236:$F236,Results!$B$15:$G$15)</f>
        <v>20.541098550304763</v>
      </c>
      <c r="K236" s="9">
        <f>SUMPRODUCT($A236:$F236,Results!$B$16:$G$16)</f>
        <v>-9.8815528174145673</v>
      </c>
      <c r="L236" s="9">
        <f>SUMPRODUCT($A236:$F236,Results!$B$17:$G$17)</f>
        <v>16.520159403638363</v>
      </c>
      <c r="M236" s="9">
        <f>SUMPRODUCT($A236:$F236,Results!$B$18:$G$18)</f>
        <v>-2.2972435114721232</v>
      </c>
      <c r="N236" s="9">
        <f>SUMPRODUCT($A236:$F236,Results!$B$19:$G$19)</f>
        <v>-17.274584700433046</v>
      </c>
      <c r="O236" s="9">
        <f>SUMPRODUCT($A236:$F236,Results!$B$20:$G$20)</f>
        <v>13.929390436480039</v>
      </c>
      <c r="P236" s="9" cm="1">
        <f t="array" ref="P236">SUMPRODUCT(J236:O236,TRANSPOSE(Test!BQ$20:BQ$25))+Test!$AI$20-Test!$BQ$27</f>
        <v>51.305437857024863</v>
      </c>
      <c r="Q236" s="9" cm="1">
        <f t="array" ref="Q236">SUMPRODUCT(J236:O236,TRANSPOSE(Test!EX$20:EX$25))+Test!$AI$20-Test!$EX$27</f>
        <v>55.116769711246519</v>
      </c>
      <c r="R236" s="9">
        <f>I236-Results!$E$5*H236</f>
        <v>54.695355284468164</v>
      </c>
      <c r="S236" s="9" cm="1">
        <f t="array" ref="S236">SUMPRODUCT(J236:O236,TRANSPOSE(Test!AW$28:AW$33))+Test!$AI$20-Test!$AH$26</f>
        <v>42.984201343158176</v>
      </c>
      <c r="T236" s="9">
        <f>SUMPRODUCT(J236:O236,Results!K$9:P$9)</f>
        <v>57.002121140822133</v>
      </c>
      <c r="U236" s="9">
        <f>SUMPRODUCT(J236:O236,Results!K$9:P$9)+Test!$AI$20-Test!$AH$31</f>
        <v>55.419892419748976</v>
      </c>
      <c r="V236" s="9">
        <f t="shared" si="15"/>
        <v>41.631962648799423</v>
      </c>
      <c r="W236" s="9">
        <f t="shared" si="16"/>
        <v>37.820630794577767</v>
      </c>
      <c r="X236" s="9">
        <f t="shared" si="17"/>
        <v>38.242045221356122</v>
      </c>
      <c r="Y236" s="9">
        <f t="shared" si="18"/>
        <v>49.95319916266611</v>
      </c>
      <c r="Z236" s="9">
        <f>I236-Test!$AI$20</f>
        <v>60.195177078734154</v>
      </c>
      <c r="AA236" s="9">
        <f t="shared" si="19"/>
        <v>37.51750808607531</v>
      </c>
      <c r="AF236" s="11"/>
      <c r="AG236" s="11"/>
      <c r="AH236" s="11"/>
    </row>
    <row r="237" spans="1:34">
      <c r="A237" s="6">
        <v>-1.2211104474708354</v>
      </c>
      <c r="B237" s="6">
        <v>4.7620011740181267</v>
      </c>
      <c r="C237" s="6">
        <v>2.4853349545251868</v>
      </c>
      <c r="D237" s="6">
        <v>3.9060556493662593</v>
      </c>
      <c r="E237" s="6">
        <v>1.5249304014190299</v>
      </c>
      <c r="F237" s="6">
        <v>2.6091134992856109</v>
      </c>
      <c r="G237" s="6">
        <v>-1.9362972270996639</v>
      </c>
      <c r="H237" s="6">
        <v>-4.6032616844550143</v>
      </c>
      <c r="I237" s="9">
        <f>SUMPRODUCT(J237:O237,Results!B$12:G$12)+Results!$E$5*H237</f>
        <v>-17.452966372729975</v>
      </c>
      <c r="J237" s="9">
        <f>SUMPRODUCT($A237:$F237,Results!$B$15:$G$15)</f>
        <v>-6.6648173119593448</v>
      </c>
      <c r="K237" s="9">
        <f>SUMPRODUCT($A237:$F237,Results!$B$16:$G$16)</f>
        <v>-3.9300322563127046</v>
      </c>
      <c r="L237" s="9">
        <f>SUMPRODUCT($A237:$F237,Results!$B$17:$G$17)</f>
        <v>18.629286542634198</v>
      </c>
      <c r="M237" s="9">
        <f>SUMPRODUCT($A237:$F237,Results!$B$18:$G$18)</f>
        <v>3.9633022597459888</v>
      </c>
      <c r="N237" s="9">
        <f>SUMPRODUCT($A237:$F237,Results!$B$19:$G$19)</f>
        <v>-13.904771426026675</v>
      </c>
      <c r="O237" s="9">
        <f>SUMPRODUCT($A237:$F237,Results!$B$20:$G$20)</f>
        <v>7.0043649920626132</v>
      </c>
      <c r="P237" s="9" cm="1">
        <f t="array" ref="P237">SUMPRODUCT(J237:O237,TRANSPOSE(Test!BQ$20:BQ$25))+Test!$AI$20-Test!$BQ$27</f>
        <v>13.34313063946589</v>
      </c>
      <c r="Q237" s="9" cm="1">
        <f t="array" ref="Q237">SUMPRODUCT(J237:O237,TRANSPOSE(Test!EX$20:EX$25))+Test!$AI$20-Test!$EX$27</f>
        <v>9.9350859931930628</v>
      </c>
      <c r="R237" s="9">
        <f>I237-Results!$E$5*H237</f>
        <v>10.166603734000113</v>
      </c>
      <c r="S237" s="9" cm="1">
        <f t="array" ref="S237">SUMPRODUCT(J237:O237,TRANSPOSE(Test!AW$28:AW$33))+Test!$AI$20-Test!$AH$26</f>
        <v>15.46740555528288</v>
      </c>
      <c r="T237" s="9">
        <f>SUMPRODUCT(J237:O237,Results!K$9:P$9)</f>
        <v>11.396310162002326</v>
      </c>
      <c r="U237" s="9">
        <f>SUMPRODUCT(J237:O237,Results!K$9:P$9)+Test!$AI$20-Test!$AH$31</f>
        <v>9.8140814409291721</v>
      </c>
      <c r="V237" s="9">
        <f t="shared" si="15"/>
        <v>-30.796097012195865</v>
      </c>
      <c r="W237" s="9">
        <f t="shared" si="16"/>
        <v>-27.388052365923038</v>
      </c>
      <c r="X237" s="9">
        <f t="shared" si="17"/>
        <v>-27.619570106730087</v>
      </c>
      <c r="Y237" s="9">
        <f t="shared" si="18"/>
        <v>-32.920371928012855</v>
      </c>
      <c r="Z237" s="9">
        <f>I237-Test!$AI$20</f>
        <v>-50.195189799820106</v>
      </c>
      <c r="AA237" s="9">
        <f t="shared" si="19"/>
        <v>-27.267047813659147</v>
      </c>
      <c r="AF237" s="11"/>
      <c r="AG237" s="11"/>
      <c r="AH237" s="11"/>
    </row>
    <row r="238" spans="1:34">
      <c r="A238" s="6">
        <v>-6.0502173123547145</v>
      </c>
      <c r="B238" s="6">
        <v>1.8470565383416897</v>
      </c>
      <c r="C238" s="6">
        <v>2.9968289459058384</v>
      </c>
      <c r="D238" s="6">
        <v>0.35658010389370309</v>
      </c>
      <c r="E238" s="6">
        <v>1.4812992005781032</v>
      </c>
      <c r="F238" s="6">
        <v>-2.0305662277444734</v>
      </c>
      <c r="G238" s="6">
        <v>3.6016826741653314</v>
      </c>
      <c r="H238" s="6">
        <v>0.9347182168099808</v>
      </c>
      <c r="I238" s="9">
        <f>SUMPRODUCT(J238:O238,Results!B$12:G$12)+Results!$E$5*H238</f>
        <v>9.9299710611740064</v>
      </c>
      <c r="J238" s="9">
        <f>SUMPRODUCT($A238:$F238,Results!$B$15:$G$15)</f>
        <v>-14.882365424931789</v>
      </c>
      <c r="K238" s="9">
        <f>SUMPRODUCT($A238:$F238,Results!$B$16:$G$16)</f>
        <v>13.716795426698058</v>
      </c>
      <c r="L238" s="9">
        <f>SUMPRODUCT($A238:$F238,Results!$B$17:$G$17)</f>
        <v>15.557718116654872</v>
      </c>
      <c r="M238" s="9">
        <f>SUMPRODUCT($A238:$F238,Results!$B$18:$G$18)</f>
        <v>-6.2199954232853933</v>
      </c>
      <c r="N238" s="9">
        <f>SUMPRODUCT($A238:$F238,Results!$B$19:$G$19)</f>
        <v>-15.962404617570702</v>
      </c>
      <c r="O238" s="9">
        <f>SUMPRODUCT($A238:$F238,Results!$B$20:$G$20)</f>
        <v>-13.577546521821144</v>
      </c>
      <c r="P238" s="9" cm="1">
        <f t="array" ref="P238">SUMPRODUCT(J238:O238,TRANSPOSE(Test!BQ$20:BQ$25))+Test!$AI$20-Test!$BQ$27</f>
        <v>-1.9191384837836125</v>
      </c>
      <c r="Q238" s="9" cm="1">
        <f t="array" ref="Q238">SUMPRODUCT(J238:O238,TRANSPOSE(Test!EX$20:EX$25))+Test!$AI$20-Test!$EX$27</f>
        <v>2.7376603207854231</v>
      </c>
      <c r="R238" s="9">
        <f>I238-Results!$E$5*H238</f>
        <v>4.3216617603141216</v>
      </c>
      <c r="S238" s="9" cm="1">
        <f t="array" ref="S238">SUMPRODUCT(J238:O238,TRANSPOSE(Test!AW$28:AW$33))+Test!$AI$20-Test!$AH$26</f>
        <v>7.557642763488019</v>
      </c>
      <c r="T238" s="9">
        <f>SUMPRODUCT(J238:O238,Results!K$9:P$9)</f>
        <v>4.2232735100203982</v>
      </c>
      <c r="U238" s="9">
        <f>SUMPRODUCT(J238:O238,Results!K$9:P$9)+Test!$AI$20-Test!$AH$31</f>
        <v>2.6410447889472408</v>
      </c>
      <c r="V238" s="9">
        <f t="shared" si="15"/>
        <v>11.849109544957619</v>
      </c>
      <c r="W238" s="9">
        <f t="shared" si="16"/>
        <v>7.1923107403885833</v>
      </c>
      <c r="X238" s="9">
        <f t="shared" si="17"/>
        <v>5.6083093008598848</v>
      </c>
      <c r="Y238" s="9">
        <f t="shared" si="18"/>
        <v>2.3723282976859874</v>
      </c>
      <c r="Z238" s="9">
        <f>I238-Test!$AI$20</f>
        <v>-22.812252365916123</v>
      </c>
      <c r="AA238" s="9">
        <f t="shared" si="19"/>
        <v>7.2889262722267656</v>
      </c>
      <c r="AF238" s="11"/>
      <c r="AG238" s="11"/>
      <c r="AH238" s="11"/>
    </row>
    <row r="239" spans="1:34">
      <c r="A239" s="6">
        <v>12.44507467732539</v>
      </c>
      <c r="B239" s="6">
        <v>2.1112762217565706</v>
      </c>
      <c r="C239" s="6">
        <v>0.95315140710925894</v>
      </c>
      <c r="D239" s="6">
        <v>2.656459347396678</v>
      </c>
      <c r="E239" s="6">
        <v>-0.33240100805997153</v>
      </c>
      <c r="F239" s="6">
        <v>3.9062503785141907</v>
      </c>
      <c r="G239" s="6">
        <v>4.1717876593224874</v>
      </c>
      <c r="H239" s="6">
        <v>1.5048232019671368</v>
      </c>
      <c r="I239" s="9">
        <f>SUMPRODUCT(J239:O239,Results!B$12:G$12)+Results!$E$5*H239</f>
        <v>31.201332481945499</v>
      </c>
      <c r="J239" s="9">
        <f>SUMPRODUCT($A239:$F239,Results!$B$15:$G$15)</f>
        <v>37.94625174679706</v>
      </c>
      <c r="K239" s="9">
        <f>SUMPRODUCT($A239:$F239,Results!$B$16:$G$16)</f>
        <v>-41.65289395580745</v>
      </c>
      <c r="L239" s="9">
        <f>SUMPRODUCT($A239:$F239,Results!$B$17:$G$17)</f>
        <v>-16.514158088983816</v>
      </c>
      <c r="M239" s="9">
        <f>SUMPRODUCT($A239:$F239,Results!$B$18:$G$18)</f>
        <v>2.4350567233225853</v>
      </c>
      <c r="N239" s="9">
        <f>SUMPRODUCT($A239:$F239,Results!$B$19:$G$19)</f>
        <v>2.7436801114653373</v>
      </c>
      <c r="O239" s="9">
        <f>SUMPRODUCT($A239:$F239,Results!$B$20:$G$20)</f>
        <v>39.276339945445635</v>
      </c>
      <c r="P239" s="9" cm="1">
        <f t="array" ref="P239">SUMPRODUCT(J239:O239,TRANSPOSE(Test!BQ$20:BQ$25))+Test!$AI$20-Test!$BQ$27</f>
        <v>26.692126479198315</v>
      </c>
      <c r="Q239" s="9" cm="1">
        <f t="array" ref="Q239">SUMPRODUCT(J239:O239,TRANSPOSE(Test!EX$20:EX$25))+Test!$AI$20-Test!$EX$27</f>
        <v>22.170956955956747</v>
      </c>
      <c r="R239" s="9">
        <f>I239-Results!$E$5*H239</f>
        <v>22.172393270142678</v>
      </c>
      <c r="S239" s="9" cm="1">
        <f t="array" ref="S239">SUMPRODUCT(J239:O239,TRANSPOSE(Test!AW$28:AW$33))+Test!$AI$20-Test!$AH$26</f>
        <v>22.503249331891453</v>
      </c>
      <c r="T239" s="9">
        <f>SUMPRODUCT(J239:O239,Results!K$9:P$9)</f>
        <v>23.319031428281349</v>
      </c>
      <c r="U239" s="9">
        <f>SUMPRODUCT(J239:O239,Results!K$9:P$9)+Test!$AI$20-Test!$AH$31</f>
        <v>21.736802707208192</v>
      </c>
      <c r="V239" s="9">
        <f t="shared" si="15"/>
        <v>4.5092060027471845</v>
      </c>
      <c r="W239" s="9">
        <f t="shared" si="16"/>
        <v>9.0303755259887524</v>
      </c>
      <c r="X239" s="9">
        <f t="shared" si="17"/>
        <v>9.0289392118028218</v>
      </c>
      <c r="Y239" s="9">
        <f t="shared" si="18"/>
        <v>8.6980831500540461</v>
      </c>
      <c r="Z239" s="9">
        <f>I239-Test!$AI$20</f>
        <v>-1.540890945144632</v>
      </c>
      <c r="AA239" s="9">
        <f t="shared" si="19"/>
        <v>9.4645297747373078</v>
      </c>
      <c r="AF239" s="11"/>
      <c r="AG239" s="11"/>
      <c r="AH239" s="11"/>
    </row>
    <row r="240" spans="1:34">
      <c r="A240" s="6">
        <v>-0.26275551803435132</v>
      </c>
      <c r="B240" s="6">
        <v>0.54360191868957908</v>
      </c>
      <c r="C240" s="6">
        <v>1.9478772571072258</v>
      </c>
      <c r="D240" s="6">
        <v>1.7936786479478666</v>
      </c>
      <c r="E240" s="6">
        <v>1.6857874549322074</v>
      </c>
      <c r="F240" s="6">
        <v>-0.64272999139892384</v>
      </c>
      <c r="G240" s="6">
        <v>1.9455788453947362</v>
      </c>
      <c r="H240" s="6">
        <v>-0.72138561196061435</v>
      </c>
      <c r="I240" s="9">
        <f>SUMPRODUCT(J240:O240,Results!B$12:G$12)+Results!$E$5*H240</f>
        <v>20.405278058887454</v>
      </c>
      <c r="J240" s="9">
        <f>SUMPRODUCT($A240:$F240,Results!$B$15:$G$15)</f>
        <v>6.5942523006465246</v>
      </c>
      <c r="K240" s="9">
        <f>SUMPRODUCT($A240:$F240,Results!$B$16:$G$16)</f>
        <v>-1.3062117373338469</v>
      </c>
      <c r="L240" s="9">
        <f>SUMPRODUCT($A240:$F240,Results!$B$17:$G$17)</f>
        <v>6.3847529054717054</v>
      </c>
      <c r="M240" s="9">
        <f>SUMPRODUCT($A240:$F240,Results!$B$18:$G$18)</f>
        <v>-4.5693095715875458</v>
      </c>
      <c r="N240" s="9">
        <f>SUMPRODUCT($A240:$F240,Results!$B$19:$G$19)</f>
        <v>-11.866249866090312</v>
      </c>
      <c r="O240" s="9">
        <f>SUMPRODUCT($A240:$F240,Results!$B$20:$G$20)</f>
        <v>3.3371753736008585</v>
      </c>
      <c r="P240" s="9" cm="1">
        <f t="array" ref="P240">SUMPRODUCT(J240:O240,TRANSPOSE(Test!BQ$20:BQ$25))+Test!$AI$20-Test!$BQ$27</f>
        <v>18.108531472773144</v>
      </c>
      <c r="Q240" s="9" cm="1">
        <f t="array" ref="Q240">SUMPRODUCT(J240:O240,TRANSPOSE(Test!EX$20:EX$25))+Test!$AI$20-Test!$EX$27</f>
        <v>24.033152562223037</v>
      </c>
      <c r="R240" s="9">
        <f>I240-Results!$E$5*H240</f>
        <v>24.733591730651142</v>
      </c>
      <c r="S240" s="9" cm="1">
        <f t="array" ref="S240">SUMPRODUCT(J240:O240,TRANSPOSE(Test!AW$28:AW$33))+Test!$AI$20-Test!$AH$26</f>
        <v>18.66473965914269</v>
      </c>
      <c r="T240" s="9">
        <f>SUMPRODUCT(J240:O240,Results!K$9:P$9)</f>
        <v>25.184413718572891</v>
      </c>
      <c r="U240" s="9">
        <f>SUMPRODUCT(J240:O240,Results!K$9:P$9)+Test!$AI$20-Test!$AH$31</f>
        <v>23.602184997499734</v>
      </c>
      <c r="V240" s="9">
        <f t="shared" si="15"/>
        <v>2.2967465861143097</v>
      </c>
      <c r="W240" s="9">
        <f t="shared" si="16"/>
        <v>-3.6278745033355833</v>
      </c>
      <c r="X240" s="9">
        <f t="shared" si="17"/>
        <v>-4.3283136717636879</v>
      </c>
      <c r="Y240" s="9">
        <f t="shared" si="18"/>
        <v>1.7405383997447643</v>
      </c>
      <c r="Z240" s="9">
        <f>I240-Test!$AI$20</f>
        <v>-12.336945368202677</v>
      </c>
      <c r="AA240" s="9">
        <f t="shared" si="19"/>
        <v>-3.1969069386122797</v>
      </c>
      <c r="AF240" s="11"/>
      <c r="AG240" s="11"/>
      <c r="AH240" s="11"/>
    </row>
    <row r="241" spans="1:34">
      <c r="A241" s="6">
        <v>0.64273143805890831</v>
      </c>
      <c r="B241" s="6">
        <v>0.30392336496337691</v>
      </c>
      <c r="C241" s="6">
        <v>7.2514759152221195</v>
      </c>
      <c r="D241" s="6">
        <v>0.49881259681947598</v>
      </c>
      <c r="E241" s="6">
        <v>-1.4408491452862329</v>
      </c>
      <c r="F241" s="6">
        <v>3.6189238280391032</v>
      </c>
      <c r="G241" s="6">
        <v>4.9949885144845352</v>
      </c>
      <c r="H241" s="6">
        <v>2.3280240571291846</v>
      </c>
      <c r="I241" s="9">
        <f>SUMPRODUCT(J241:O241,Results!B$12:G$12)+Results!$E$5*H241</f>
        <v>-9.338274358065739</v>
      </c>
      <c r="J241" s="9">
        <f>SUMPRODUCT($A241:$F241,Results!$B$15:$G$15)</f>
        <v>9.0110282691690262</v>
      </c>
      <c r="K241" s="9">
        <f>SUMPRODUCT($A241:$F241,Results!$B$16:$G$16)</f>
        <v>-10.266579381945562</v>
      </c>
      <c r="L241" s="9">
        <f>SUMPRODUCT($A241:$F241,Results!$B$17:$G$17)</f>
        <v>-1.8432748845586229</v>
      </c>
      <c r="M241" s="9">
        <f>SUMPRODUCT($A241:$F241,Results!$B$18:$G$18)</f>
        <v>-11.723696495246845</v>
      </c>
      <c r="N241" s="9">
        <f>SUMPRODUCT($A241:$F241,Results!$B$19:$G$19)</f>
        <v>-18.776052253270681</v>
      </c>
      <c r="O241" s="9">
        <f>SUMPRODUCT($A241:$F241,Results!$B$20:$G$20)</f>
        <v>-9.2430854278666459</v>
      </c>
      <c r="P241" s="9" cm="1">
        <f t="array" ref="P241">SUMPRODUCT(J241:O241,TRANSPOSE(Test!BQ$20:BQ$25))+Test!$AI$20-Test!$BQ$27</f>
        <v>-9.3658136488040462</v>
      </c>
      <c r="Q241" s="9" cm="1">
        <f t="array" ref="Q241">SUMPRODUCT(J241:O241,TRANSPOSE(Test!EX$20:EX$25))+Test!$AI$20-Test!$EX$27</f>
        <v>-23.012621842707421</v>
      </c>
      <c r="R241" s="9">
        <f>I241-Results!$E$5*H241</f>
        <v>-23.306418700840847</v>
      </c>
      <c r="S241" s="9" cm="1">
        <f t="array" ref="S241">SUMPRODUCT(J241:O241,TRANSPOSE(Test!AW$28:AW$33))+Test!$AI$20-Test!$AH$26</f>
        <v>19.203185556602591</v>
      </c>
      <c r="T241" s="9">
        <f>SUMPRODUCT(J241:O241,Results!K$9:P$9)</f>
        <v>-23.058793308379212</v>
      </c>
      <c r="U241" s="9">
        <f>SUMPRODUCT(J241:O241,Results!K$9:P$9)+Test!$AI$20-Test!$AH$31</f>
        <v>-24.641022029452369</v>
      </c>
      <c r="V241" s="9">
        <f t="shared" si="15"/>
        <v>2.7539290738307187E-2</v>
      </c>
      <c r="W241" s="9">
        <f t="shared" si="16"/>
        <v>13.674347484641682</v>
      </c>
      <c r="X241" s="9">
        <f t="shared" si="17"/>
        <v>13.968144342775108</v>
      </c>
      <c r="Y241" s="9">
        <f t="shared" si="18"/>
        <v>-28.54145991466833</v>
      </c>
      <c r="Z241" s="9">
        <f>I241-Test!$AI$20</f>
        <v>-42.08049778515587</v>
      </c>
      <c r="AA241" s="9">
        <f t="shared" si="19"/>
        <v>15.30274767138663</v>
      </c>
      <c r="AF241" s="11"/>
      <c r="AG241" s="11"/>
      <c r="AH241" s="11"/>
    </row>
    <row r="242" spans="1:34">
      <c r="A242" s="6">
        <v>-3.8314896123815231E-3</v>
      </c>
      <c r="B242" s="6">
        <v>0.14154552933281614</v>
      </c>
      <c r="C242" s="6">
        <v>0.81357804068076911</v>
      </c>
      <c r="D242" s="6">
        <v>1.9887828824967699</v>
      </c>
      <c r="E242" s="6">
        <v>1.1519772635968937</v>
      </c>
      <c r="F242" s="6">
        <v>1.291564362349088</v>
      </c>
      <c r="G242" s="6">
        <v>0.21068335357415971</v>
      </c>
      <c r="H242" s="6">
        <v>-2.4562811037811909</v>
      </c>
      <c r="I242" s="9">
        <f>SUMPRODUCT(J242:O242,Results!B$12:G$12)+Results!$E$5*H242</f>
        <v>0.96499369857882655</v>
      </c>
      <c r="J242" s="9">
        <f>SUMPRODUCT($A242:$F242,Results!$B$15:$G$15)</f>
        <v>4.6161805696581979</v>
      </c>
      <c r="K242" s="9">
        <f>SUMPRODUCT($A242:$F242,Results!$B$16:$G$16)</f>
        <v>-0.49400178531033911</v>
      </c>
      <c r="L242" s="9">
        <f>SUMPRODUCT($A242:$F242,Results!$B$17:$G$17)</f>
        <v>6.8976796201531982</v>
      </c>
      <c r="M242" s="9">
        <f>SUMPRODUCT($A242:$F242,Results!$B$18:$G$18)</f>
        <v>-1.8296339139409312E-2</v>
      </c>
      <c r="N242" s="9">
        <f>SUMPRODUCT($A242:$F242,Results!$B$19:$G$19)</f>
        <v>-6.9731132176796526</v>
      </c>
      <c r="O242" s="9">
        <f>SUMPRODUCT($A242:$F242,Results!$B$20:$G$20)</f>
        <v>2.0546693386075514</v>
      </c>
      <c r="P242" s="9" cm="1">
        <f t="array" ref="P242">SUMPRODUCT(J242:O242,TRANSPOSE(Test!BQ$20:BQ$25))+Test!$AI$20-Test!$BQ$27</f>
        <v>13.496244793483221</v>
      </c>
      <c r="Q242" s="9" cm="1">
        <f t="array" ref="Q242">SUMPRODUCT(J242:O242,TRANSPOSE(Test!EX$20:EX$25))+Test!$AI$20-Test!$EX$27</f>
        <v>15.988482821336333</v>
      </c>
      <c r="R242" s="9">
        <f>I242-Results!$E$5*H242</f>
        <v>15.702680321265973</v>
      </c>
      <c r="S242" s="9" cm="1">
        <f t="array" ref="S242">SUMPRODUCT(J242:O242,TRANSPOSE(Test!AW$28:AW$33))+Test!$AI$20-Test!$AH$26</f>
        <v>10.355106497941115</v>
      </c>
      <c r="T242" s="9">
        <f>SUMPRODUCT(J242:O242,Results!K$9:P$9)</f>
        <v>16.449692708148795</v>
      </c>
      <c r="U242" s="9">
        <f>SUMPRODUCT(J242:O242,Results!K$9:P$9)+Test!$AI$20-Test!$AH$31</f>
        <v>14.867463987075638</v>
      </c>
      <c r="V242" s="9">
        <f t="shared" si="15"/>
        <v>-12.531251094904395</v>
      </c>
      <c r="W242" s="9">
        <f t="shared" si="16"/>
        <v>-15.023489122757507</v>
      </c>
      <c r="X242" s="9">
        <f t="shared" si="17"/>
        <v>-14.737686622687146</v>
      </c>
      <c r="Y242" s="9">
        <f t="shared" si="18"/>
        <v>-9.3901127993622886</v>
      </c>
      <c r="Z242" s="9">
        <f>I242-Test!$AI$20</f>
        <v>-31.777229728511305</v>
      </c>
      <c r="AA242" s="9">
        <f t="shared" si="19"/>
        <v>-13.902470288496811</v>
      </c>
      <c r="AF242" s="11"/>
      <c r="AG242" s="11"/>
      <c r="AH242" s="11"/>
    </row>
    <row r="243" spans="1:34">
      <c r="A243" s="6">
        <v>4.2545942561206482</v>
      </c>
      <c r="B243" s="6">
        <v>4.9963683288394289</v>
      </c>
      <c r="C243" s="6">
        <v>-5.3846945429454313E-2</v>
      </c>
      <c r="D243" s="6">
        <v>0.7408629612589771</v>
      </c>
      <c r="E243" s="6">
        <v>1.5366662312105044</v>
      </c>
      <c r="F243" s="6">
        <v>10.727537200834513</v>
      </c>
      <c r="G243" s="6">
        <v>6.3941055794274142</v>
      </c>
      <c r="H243" s="6">
        <v>3.7271411220720636</v>
      </c>
      <c r="I243" s="9">
        <f>SUMPRODUCT(J243:O243,Results!B$12:G$12)+Results!$E$5*H243</f>
        <v>19.90878147853066</v>
      </c>
      <c r="J243" s="9">
        <f>SUMPRODUCT($A243:$F243,Results!$B$15:$G$15)</f>
        <v>10.333880101262384</v>
      </c>
      <c r="K243" s="9">
        <f>SUMPRODUCT($A243:$F243,Results!$B$16:$G$16)</f>
        <v>-16.049575167256293</v>
      </c>
      <c r="L243" s="9">
        <f>SUMPRODUCT($A243:$F243,Results!$B$17:$G$17)</f>
        <v>17.053181524409215</v>
      </c>
      <c r="M243" s="9">
        <f>SUMPRODUCT($A243:$F243,Results!$B$18:$G$18)</f>
        <v>11.529271896203266</v>
      </c>
      <c r="N243" s="9">
        <f>SUMPRODUCT($A243:$F243,Results!$B$19:$G$19)</f>
        <v>1.1867416593994167</v>
      </c>
      <c r="O243" s="9">
        <f>SUMPRODUCT($A243:$F243,Results!$B$20:$G$20)</f>
        <v>8.2078141708847401</v>
      </c>
      <c r="P243" s="9" cm="1">
        <f t="array" ref="P243">SUMPRODUCT(J243:O243,TRANSPOSE(Test!BQ$20:BQ$25))+Test!$AI$20-Test!$BQ$27</f>
        <v>18.839500121974226</v>
      </c>
      <c r="Q243" s="9" cm="1">
        <f t="array" ref="Q243">SUMPRODUCT(J243:O243,TRANSPOSE(Test!EX$20:EX$25))+Test!$AI$20-Test!$EX$27</f>
        <v>0.16177764163001029</v>
      </c>
      <c r="R243" s="9">
        <f>I243-Results!$E$5*H243</f>
        <v>-2.4540652539017209</v>
      </c>
      <c r="S243" s="9" cm="1">
        <f t="array" ref="S243">SUMPRODUCT(J243:O243,TRANSPOSE(Test!AW$28:AW$33))+Test!$AI$20-Test!$AH$26</f>
        <v>10.36887315132833</v>
      </c>
      <c r="T243" s="9">
        <f>SUMPRODUCT(J243:O243,Results!K$9:P$9)</f>
        <v>1.036757769844872</v>
      </c>
      <c r="U243" s="9">
        <f>SUMPRODUCT(J243:O243,Results!K$9:P$9)+Test!$AI$20-Test!$AH$31</f>
        <v>-0.54547095122828182</v>
      </c>
      <c r="V243" s="9">
        <f t="shared" si="15"/>
        <v>1.0692813565564343</v>
      </c>
      <c r="W243" s="9">
        <f t="shared" si="16"/>
        <v>19.74700383690065</v>
      </c>
      <c r="X243" s="9">
        <f t="shared" si="17"/>
        <v>22.362846732432381</v>
      </c>
      <c r="Y243" s="9">
        <f t="shared" si="18"/>
        <v>9.5399083272023297</v>
      </c>
      <c r="Z243" s="9">
        <f>I243-Test!$AI$20</f>
        <v>-12.833441948559472</v>
      </c>
      <c r="AA243" s="9">
        <f t="shared" si="19"/>
        <v>20.454252429758942</v>
      </c>
      <c r="AF243" s="11"/>
      <c r="AG243" s="11"/>
      <c r="AH243" s="11"/>
    </row>
    <row r="244" spans="1:34">
      <c r="A244" s="6">
        <v>6.7847979528830553</v>
      </c>
      <c r="B244" s="6">
        <v>2.2195078097516454</v>
      </c>
      <c r="C244" s="6">
        <v>9.3761924084697821</v>
      </c>
      <c r="D244" s="6">
        <v>9.8280946200583124</v>
      </c>
      <c r="E244" s="6">
        <v>0.24017768526751551</v>
      </c>
      <c r="F244" s="6">
        <v>7.3030037904516254</v>
      </c>
      <c r="G244" s="6">
        <v>-2.6111324499022373</v>
      </c>
      <c r="H244" s="6">
        <v>-5.2780969072575878</v>
      </c>
      <c r="I244" s="9">
        <f>SUMPRODUCT(J244:O244,Results!B$12:G$12)+Results!$E$5*H244</f>
        <v>-7.2972529309708634</v>
      </c>
      <c r="J244" s="9">
        <f>SUMPRODUCT($A244:$F244,Results!$B$15:$G$15)</f>
        <v>31.715390241847352</v>
      </c>
      <c r="K244" s="9">
        <f>SUMPRODUCT($A244:$F244,Results!$B$16:$G$16)</f>
        <v>-33.99256890153444</v>
      </c>
      <c r="L244" s="9">
        <f>SUMPRODUCT($A244:$F244,Results!$B$17:$G$17)</f>
        <v>5.2444270843874561</v>
      </c>
      <c r="M244" s="9">
        <f>SUMPRODUCT($A244:$F244,Results!$B$18:$G$18)</f>
        <v>-5.8011321432550647</v>
      </c>
      <c r="N244" s="9">
        <f>SUMPRODUCT($A244:$F244,Results!$B$19:$G$19)</f>
        <v>-34.301531928379148</v>
      </c>
      <c r="O244" s="9">
        <f>SUMPRODUCT($A244:$F244,Results!$B$20:$G$20)</f>
        <v>24.572910138551372</v>
      </c>
      <c r="P244" s="9" cm="1">
        <f t="array" ref="P244">SUMPRODUCT(J244:O244,TRANSPOSE(Test!BQ$20:BQ$25))+Test!$AI$20-Test!$BQ$27</f>
        <v>41.363510622098566</v>
      </c>
      <c r="Q244" s="9" cm="1">
        <f t="array" ref="Q244">SUMPRODUCT(J244:O244,TRANSPOSE(Test!EX$20:EX$25))+Test!$AI$20-Test!$EX$27</f>
        <v>26.515807612080543</v>
      </c>
      <c r="R244" s="9">
        <f>I244-Results!$E$5*H244</f>
        <v>24.371328512574664</v>
      </c>
      <c r="S244" s="9" cm="1">
        <f t="array" ref="S244">SUMPRODUCT(J244:O244,TRANSPOSE(Test!AW$28:AW$33))+Test!$AI$20-Test!$AH$26</f>
        <v>62.022371080199903</v>
      </c>
      <c r="T244" s="9">
        <f>SUMPRODUCT(J244:O244,Results!K$9:P$9)</f>
        <v>26.262205868662861</v>
      </c>
      <c r="U244" s="9">
        <f>SUMPRODUCT(J244:O244,Results!K$9:P$9)+Test!$AI$20-Test!$AH$31</f>
        <v>24.679977147589703</v>
      </c>
      <c r="V244" s="9">
        <f t="shared" si="15"/>
        <v>-48.66076355306943</v>
      </c>
      <c r="W244" s="9">
        <f t="shared" si="16"/>
        <v>-33.813060543051407</v>
      </c>
      <c r="X244" s="9">
        <f t="shared" si="17"/>
        <v>-31.668581443545527</v>
      </c>
      <c r="Y244" s="9">
        <f t="shared" si="18"/>
        <v>-69.31962401117076</v>
      </c>
      <c r="Z244" s="9">
        <f>I244-Test!$AI$20</f>
        <v>-40.039476358060995</v>
      </c>
      <c r="AA244" s="9">
        <f t="shared" si="19"/>
        <v>-31.977230078560567</v>
      </c>
      <c r="AF244" s="11"/>
      <c r="AG244" s="11"/>
      <c r="AH244" s="11"/>
    </row>
    <row r="245" spans="1:34">
      <c r="A245" s="6">
        <v>1.4340404650723719</v>
      </c>
      <c r="B245" s="6">
        <v>-1.4067259724585204</v>
      </c>
      <c r="C245" s="6">
        <v>0.66400305218125577</v>
      </c>
      <c r="D245" s="6">
        <v>0.12908060249522332</v>
      </c>
      <c r="E245" s="6">
        <v>1.8585435551610441</v>
      </c>
      <c r="F245" s="6">
        <v>1.0024623499381207</v>
      </c>
      <c r="G245" s="6">
        <v>4.4591587817670222</v>
      </c>
      <c r="H245" s="6">
        <v>1.7921943244116716</v>
      </c>
      <c r="I245" s="9">
        <f>SUMPRODUCT(J245:O245,Results!B$12:G$12)+Results!$E$5*H245</f>
        <v>37.708198653176581</v>
      </c>
      <c r="J245" s="9">
        <f>SUMPRODUCT($A245:$F245,Results!$B$15:$G$15)</f>
        <v>16.495390146564205</v>
      </c>
      <c r="K245" s="9">
        <f>SUMPRODUCT($A245:$F245,Results!$B$16:$G$16)</f>
        <v>-2.0459420556361829</v>
      </c>
      <c r="L245" s="9">
        <f>SUMPRODUCT($A245:$F245,Results!$B$17:$G$17)</f>
        <v>2.517805126027735</v>
      </c>
      <c r="M245" s="9">
        <f>SUMPRODUCT($A245:$F245,Results!$B$18:$G$18)</f>
        <v>-4.8250877616745687</v>
      </c>
      <c r="N245" s="9">
        <f>SUMPRODUCT($A245:$F245,Results!$B$19:$G$19)</f>
        <v>-6.1363098684714519</v>
      </c>
      <c r="O245" s="9">
        <f>SUMPRODUCT($A245:$F245,Results!$B$20:$G$20)</f>
        <v>0.57226046685602339</v>
      </c>
      <c r="P245" s="9" cm="1">
        <f t="array" ref="P245">SUMPRODUCT(J245:O245,TRANSPOSE(Test!BQ$20:BQ$25))+Test!$AI$20-Test!$BQ$27</f>
        <v>22.540132054515453</v>
      </c>
      <c r="Q245" s="9" cm="1">
        <f t="array" ref="Q245">SUMPRODUCT(J245:O245,TRANSPOSE(Test!EX$20:EX$25))+Test!$AI$20-Test!$EX$27</f>
        <v>27.304888296985695</v>
      </c>
      <c r="R245" s="9">
        <f>I245-Results!$E$5*H245</f>
        <v>26.95503270670655</v>
      </c>
      <c r="S245" s="9" cm="1">
        <f t="array" ref="S245">SUMPRODUCT(J245:O245,TRANSPOSE(Test!AW$28:AW$33))+Test!$AI$20-Test!$AH$26</f>
        <v>17.635061163404437</v>
      </c>
      <c r="T245" s="9">
        <f>SUMPRODUCT(J245:O245,Results!K$9:P$9)</f>
        <v>27.933016314198692</v>
      </c>
      <c r="U245" s="9">
        <f>SUMPRODUCT(J245:O245,Results!K$9:P$9)+Test!$AI$20-Test!$AH$31</f>
        <v>26.350787593125531</v>
      </c>
      <c r="V245" s="9">
        <f t="shared" si="15"/>
        <v>15.168066598661127</v>
      </c>
      <c r="W245" s="9">
        <f t="shared" si="16"/>
        <v>10.403310356190886</v>
      </c>
      <c r="X245" s="9">
        <f t="shared" si="17"/>
        <v>10.75316594647003</v>
      </c>
      <c r="Y245" s="9">
        <f t="shared" si="18"/>
        <v>20.073137489772144</v>
      </c>
      <c r="Z245" s="9">
        <f>I245-Test!$AI$20</f>
        <v>4.9659752260864494</v>
      </c>
      <c r="AA245" s="9">
        <f t="shared" si="19"/>
        <v>11.357411060051049</v>
      </c>
      <c r="AF245" s="11"/>
      <c r="AG245" s="11"/>
      <c r="AH245" s="11"/>
    </row>
    <row r="246" spans="1:34">
      <c r="A246" s="6">
        <v>-1.1688956566179762</v>
      </c>
      <c r="B246" s="6">
        <v>1.2137921600143618E-2</v>
      </c>
      <c r="C246" s="6">
        <v>0.30295138647410302</v>
      </c>
      <c r="D246" s="6">
        <v>9.7022393272613279</v>
      </c>
      <c r="E246" s="6">
        <v>2.9002988595304866</v>
      </c>
      <c r="F246" s="6">
        <v>3.860233586046713</v>
      </c>
      <c r="G246" s="6">
        <v>0.13433242369030549</v>
      </c>
      <c r="H246" s="6">
        <v>-2.532632033665045</v>
      </c>
      <c r="I246" s="9">
        <f>SUMPRODUCT(J246:O246,Results!B$12:G$12)+Results!$E$5*H246</f>
        <v>32.233475603223269</v>
      </c>
      <c r="J246" s="9">
        <f>SUMPRODUCT($A246:$F246,Results!$B$15:$G$15)</f>
        <v>3.0005206122674584</v>
      </c>
      <c r="K246" s="9">
        <f>SUMPRODUCT($A246:$F246,Results!$B$16:$G$16)</f>
        <v>3.4829517113746142</v>
      </c>
      <c r="L246" s="9">
        <f>SUMPRODUCT($A246:$F246,Results!$B$17:$G$17)</f>
        <v>24.502795828495852</v>
      </c>
      <c r="M246" s="9">
        <f>SUMPRODUCT($A246:$F246,Results!$B$18:$G$18)</f>
        <v>9.5247980960867018</v>
      </c>
      <c r="N246" s="9">
        <f>SUMPRODUCT($A246:$F246,Results!$B$19:$G$19)</f>
        <v>-17.356513208511092</v>
      </c>
      <c r="O246" s="9">
        <f>SUMPRODUCT($A246:$F246,Results!$B$20:$G$20)</f>
        <v>11.666441575643569</v>
      </c>
      <c r="P246" s="9" cm="1">
        <f t="array" ref="P246">SUMPRODUCT(J246:O246,TRANSPOSE(Test!BQ$20:BQ$25))+Test!$AI$20-Test!$BQ$27</f>
        <v>44.802741365681733</v>
      </c>
      <c r="Q246" s="9" cm="1">
        <f t="array" ref="Q246">SUMPRODUCT(J246:O246,TRANSPOSE(Test!EX$20:EX$25))+Test!$AI$20-Test!$EX$27</f>
        <v>50.121638237099262</v>
      </c>
      <c r="R246" s="9">
        <f>I246-Results!$E$5*H246</f>
        <v>47.429267805213541</v>
      </c>
      <c r="S246" s="9" cm="1">
        <f t="array" ref="S246">SUMPRODUCT(J246:O246,TRANSPOSE(Test!AW$28:AW$33))+Test!$AI$20-Test!$AH$26</f>
        <v>27.687722941701153</v>
      </c>
      <c r="T246" s="9">
        <f>SUMPRODUCT(J246:O246,Results!K$9:P$9)</f>
        <v>49.414994965369111</v>
      </c>
      <c r="U246" s="9">
        <f>SUMPRODUCT(J246:O246,Results!K$9:P$9)+Test!$AI$20-Test!$AH$31</f>
        <v>47.832766244295954</v>
      </c>
      <c r="V246" s="9">
        <f t="shared" si="15"/>
        <v>-12.569265762458464</v>
      </c>
      <c r="W246" s="9">
        <f t="shared" si="16"/>
        <v>-17.888162633875993</v>
      </c>
      <c r="X246" s="9">
        <f t="shared" si="17"/>
        <v>-15.195792201990272</v>
      </c>
      <c r="Y246" s="9">
        <f t="shared" si="18"/>
        <v>4.5457526615221155</v>
      </c>
      <c r="Z246" s="9">
        <f>I246-Test!$AI$20</f>
        <v>-0.50874782386686235</v>
      </c>
      <c r="AA246" s="9">
        <f t="shared" si="19"/>
        <v>-15.599290641072685</v>
      </c>
      <c r="AF246" s="11"/>
      <c r="AG246" s="11"/>
      <c r="AH246" s="11"/>
    </row>
    <row r="247" spans="1:34">
      <c r="A247" s="6">
        <v>4.27258944732454</v>
      </c>
      <c r="B247" s="6">
        <v>8.1751446231609144</v>
      </c>
      <c r="C247" s="6">
        <v>-1.4580788338013331</v>
      </c>
      <c r="D247" s="6">
        <v>0.33795715748547883</v>
      </c>
      <c r="E247" s="6">
        <v>1.4341665013848601</v>
      </c>
      <c r="F247" s="6">
        <v>-0.83079685483258126</v>
      </c>
      <c r="G247" s="6">
        <v>5.7296140858192803</v>
      </c>
      <c r="H247" s="6">
        <v>3.0626496284639297</v>
      </c>
      <c r="I247" s="9">
        <f>SUMPRODUCT(J247:O247,Results!B$12:G$12)+Results!$E$5*H247</f>
        <v>34.326288553389162</v>
      </c>
      <c r="J247" s="9">
        <f>SUMPRODUCT($A247:$F247,Results!$B$15:$G$15)</f>
        <v>-1.3386418660273844</v>
      </c>
      <c r="K247" s="9">
        <f>SUMPRODUCT($A247:$F247,Results!$B$16:$G$16)</f>
        <v>-20.445695112101888</v>
      </c>
      <c r="L247" s="9">
        <f>SUMPRODUCT($A247:$F247,Results!$B$17:$G$17)</f>
        <v>4.3786658440489861</v>
      </c>
      <c r="M247" s="9">
        <f>SUMPRODUCT($A247:$F247,Results!$B$18:$G$18)</f>
        <v>8.6808986117087965</v>
      </c>
      <c r="N247" s="9">
        <f>SUMPRODUCT($A247:$F247,Results!$B$19:$G$19)</f>
        <v>5.5003054820308401</v>
      </c>
      <c r="O247" s="9">
        <f>SUMPRODUCT($A247:$F247,Results!$B$20:$G$20)</f>
        <v>30.474731119159419</v>
      </c>
      <c r="P247" s="9" cm="1">
        <f t="array" ref="P247">SUMPRODUCT(J247:O247,TRANSPOSE(Test!BQ$20:BQ$25))+Test!$AI$20-Test!$BQ$27</f>
        <v>9.3421004563012318</v>
      </c>
      <c r="Q247" s="9" cm="1">
        <f t="array" ref="Q247">SUMPRODUCT(J247:O247,TRANSPOSE(Test!EX$20:EX$25))+Test!$AI$20-Test!$EX$27</f>
        <v>12.742482101679229</v>
      </c>
      <c r="R247" s="9">
        <f>I247-Results!$E$5*H247</f>
        <v>15.950390782605584</v>
      </c>
      <c r="S247" s="9" cm="1">
        <f t="array" ref="S247">SUMPRODUCT(J247:O247,TRANSPOSE(Test!AW$28:AW$33))+Test!$AI$20-Test!$AH$26</f>
        <v>5.0250074640288744E-2</v>
      </c>
      <c r="T247" s="9">
        <f>SUMPRODUCT(J247:O247,Results!K$9:P$9)</f>
        <v>16.561505189870452</v>
      </c>
      <c r="U247" s="9">
        <f>SUMPRODUCT(J247:O247,Results!K$9:P$9)+Test!$AI$20-Test!$AH$31</f>
        <v>14.979276468797295</v>
      </c>
      <c r="V247" s="9">
        <f t="shared" si="15"/>
        <v>24.98418809708793</v>
      </c>
      <c r="W247" s="9">
        <f t="shared" si="16"/>
        <v>21.583806451709933</v>
      </c>
      <c r="X247" s="9">
        <f t="shared" si="17"/>
        <v>18.375897770783578</v>
      </c>
      <c r="Y247" s="9">
        <f t="shared" si="18"/>
        <v>34.276038478748873</v>
      </c>
      <c r="Z247" s="9">
        <f>I247-Test!$AI$20</f>
        <v>1.5840651262990306</v>
      </c>
      <c r="AA247" s="9">
        <f t="shared" si="19"/>
        <v>19.347012084591867</v>
      </c>
      <c r="AF247" s="11"/>
      <c r="AG247" s="11"/>
      <c r="AH247" s="11"/>
    </row>
    <row r="248" spans="1:34">
      <c r="A248" s="6">
        <v>0.15082193455762907</v>
      </c>
      <c r="B248" s="6">
        <v>2.39004216565412</v>
      </c>
      <c r="C248" s="6">
        <v>2.3860020097183954</v>
      </c>
      <c r="D248" s="6">
        <v>1.1319412313669497</v>
      </c>
      <c r="E248" s="6">
        <v>4.5651722023006993</v>
      </c>
      <c r="F248" s="6">
        <v>4.179372924959238</v>
      </c>
      <c r="G248" s="6">
        <v>6.7675621792217573</v>
      </c>
      <c r="H248" s="6">
        <v>4.1005977218664071</v>
      </c>
      <c r="I248" s="9">
        <f>SUMPRODUCT(J248:O248,Results!B$12:G$12)+Results!$E$5*H248</f>
        <v>69.142556039983887</v>
      </c>
      <c r="J248" s="9">
        <f>SUMPRODUCT($A248:$F248,Results!$B$15:$G$15)</f>
        <v>16.58240859075773</v>
      </c>
      <c r="K248" s="9">
        <f>SUMPRODUCT($A248:$F248,Results!$B$16:$G$16)</f>
        <v>-2.2724442230618838</v>
      </c>
      <c r="L248" s="9">
        <f>SUMPRODUCT($A248:$F248,Results!$B$17:$G$17)</f>
        <v>22.379091579756562</v>
      </c>
      <c r="M248" s="9">
        <f>SUMPRODUCT($A248:$F248,Results!$B$18:$G$18)</f>
        <v>-4.1488794404878613</v>
      </c>
      <c r="N248" s="9">
        <f>SUMPRODUCT($A248:$F248,Results!$B$19:$G$19)</f>
        <v>-17.817932427940793</v>
      </c>
      <c r="O248" s="9">
        <f>SUMPRODUCT($A248:$F248,Results!$B$20:$G$20)</f>
        <v>9.3152656950212354E-2</v>
      </c>
      <c r="P248" s="9" cm="1">
        <f t="array" ref="P248">SUMPRODUCT(J248:O248,TRANSPOSE(Test!BQ$20:BQ$25))+Test!$AI$20-Test!$BQ$27</f>
        <v>46.180272209009935</v>
      </c>
      <c r="Q248" s="9" cm="1">
        <f t="array" ref="Q248">SUMPRODUCT(J248:O248,TRANSPOSE(Test!EX$20:EX$25))+Test!$AI$20-Test!$EX$27</f>
        <v>45.503217892188502</v>
      </c>
      <c r="R248" s="9">
        <f>I248-Results!$E$5*H248</f>
        <v>44.538969708785444</v>
      </c>
      <c r="S248" s="9" cm="1">
        <f t="array" ref="S248">SUMPRODUCT(J248:O248,TRANSPOSE(Test!AW$28:AW$33))+Test!$AI$20-Test!$AH$26</f>
        <v>40.642558220519263</v>
      </c>
      <c r="T248" s="9">
        <f>SUMPRODUCT(J248:O248,Results!K$9:P$9)</f>
        <v>47.374236636536175</v>
      </c>
      <c r="U248" s="9">
        <f>SUMPRODUCT(J248:O248,Results!K$9:P$9)+Test!$AI$20-Test!$AH$31</f>
        <v>45.792007915463017</v>
      </c>
      <c r="V248" s="9">
        <f t="shared" si="15"/>
        <v>22.962283830973952</v>
      </c>
      <c r="W248" s="9">
        <f t="shared" si="16"/>
        <v>23.639338147795385</v>
      </c>
      <c r="X248" s="9">
        <f t="shared" si="17"/>
        <v>24.603586331198443</v>
      </c>
      <c r="Y248" s="9">
        <f t="shared" si="18"/>
        <v>28.499997819464625</v>
      </c>
      <c r="Z248" s="9">
        <f>I248-Test!$AI$20</f>
        <v>36.400332612893756</v>
      </c>
      <c r="AA248" s="9">
        <f t="shared" si="19"/>
        <v>23.35054812452087</v>
      </c>
      <c r="AF248" s="11"/>
      <c r="AG248" s="11"/>
      <c r="AH248" s="11"/>
    </row>
    <row r="249" spans="1:34">
      <c r="A249" s="6">
        <v>1.3719881853114602</v>
      </c>
      <c r="B249" s="6">
        <v>4.7707305276395147</v>
      </c>
      <c r="C249" s="6">
        <v>4.1678807892472349</v>
      </c>
      <c r="D249" s="6">
        <v>2.2233383325219123</v>
      </c>
      <c r="E249" s="6">
        <v>-3.0071620111188935</v>
      </c>
      <c r="F249" s="6">
        <v>1.4123758262379478</v>
      </c>
      <c r="G249" s="6">
        <v>-3.4375706236893135</v>
      </c>
      <c r="H249" s="6">
        <v>-6.1045350810446646</v>
      </c>
      <c r="I249" s="9">
        <f>SUMPRODUCT(J249:O249,Results!B$12:G$12)+Results!$E$5*H249</f>
        <v>-76.085751102867462</v>
      </c>
      <c r="J249" s="9">
        <f>SUMPRODUCT($A249:$F249,Results!$B$15:$G$15)</f>
        <v>-11.26230792986618</v>
      </c>
      <c r="K249" s="9">
        <f>SUMPRODUCT($A249:$F249,Results!$B$16:$G$16)</f>
        <v>-16.393049953757217</v>
      </c>
      <c r="L249" s="9">
        <f>SUMPRODUCT($A249:$F249,Results!$B$17:$G$17)</f>
        <v>-3.9254543960571553</v>
      </c>
      <c r="M249" s="9">
        <f>SUMPRODUCT($A249:$F249,Results!$B$18:$G$18)</f>
        <v>1.9935891275031117</v>
      </c>
      <c r="N249" s="9">
        <f>SUMPRODUCT($A249:$F249,Results!$B$19:$G$19)</f>
        <v>-5.7142192648815859</v>
      </c>
      <c r="O249" s="9">
        <f>SUMPRODUCT($A249:$F249,Results!$B$20:$G$20)</f>
        <v>9.8269830459296799</v>
      </c>
      <c r="P249" s="9" cm="1">
        <f t="array" ref="P249">SUMPRODUCT(J249:O249,TRANSPOSE(Test!BQ$20:BQ$25))+Test!$AI$20-Test!$BQ$27</f>
        <v>-29.85071208287782</v>
      </c>
      <c r="Q249" s="9" cm="1">
        <f t="array" ref="Q249">SUMPRODUCT(J249:O249,TRANSPOSE(Test!EX$20:EX$25))+Test!$AI$20-Test!$EX$27</f>
        <v>-41.129922709583589</v>
      </c>
      <c r="R249" s="9">
        <f>I249-Results!$E$5*H249</f>
        <v>-39.458540616599478</v>
      </c>
      <c r="S249" s="9" cm="1">
        <f t="array" ref="S249">SUMPRODUCT(J249:O249,TRANSPOSE(Test!AW$28:AW$33))+Test!$AI$20-Test!$AH$26</f>
        <v>-8.4771836945295007</v>
      </c>
      <c r="T249" s="9">
        <f>SUMPRODUCT(J249:O249,Results!K$9:P$9)</f>
        <v>-40.253596390955522</v>
      </c>
      <c r="U249" s="9">
        <f>SUMPRODUCT(J249:O249,Results!K$9:P$9)+Test!$AI$20-Test!$AH$31</f>
        <v>-41.835825112028679</v>
      </c>
      <c r="V249" s="9">
        <f t="shared" si="15"/>
        <v>-46.235039019989642</v>
      </c>
      <c r="W249" s="9">
        <f t="shared" si="16"/>
        <v>-34.955828393283873</v>
      </c>
      <c r="X249" s="9">
        <f t="shared" si="17"/>
        <v>-36.627210486267984</v>
      </c>
      <c r="Y249" s="9">
        <f t="shared" si="18"/>
        <v>-67.608567408337962</v>
      </c>
      <c r="Z249" s="9">
        <f>I249-Test!$AI$20</f>
        <v>-108.8279745299576</v>
      </c>
      <c r="AA249" s="9">
        <f t="shared" si="19"/>
        <v>-34.249925990838783</v>
      </c>
      <c r="AF249" s="11"/>
      <c r="AG249" s="11"/>
      <c r="AH249" s="11"/>
    </row>
    <row r="250" spans="1:34">
      <c r="A250" s="6">
        <v>2.5523637712083374</v>
      </c>
      <c r="B250" s="6">
        <v>-3.4666818056588959</v>
      </c>
      <c r="C250" s="6">
        <v>6.4544344800802431</v>
      </c>
      <c r="D250" s="6">
        <v>5.9360743320526792</v>
      </c>
      <c r="E250" s="6">
        <v>9.99739818146349</v>
      </c>
      <c r="F250" s="6">
        <v>12.114881952724961</v>
      </c>
      <c r="G250" s="6">
        <v>-0.92007617096501348</v>
      </c>
      <c r="H250" s="6">
        <v>-3.5870406283203642</v>
      </c>
      <c r="I250" s="9">
        <f>SUMPRODUCT(J250:O250,Results!B$12:G$12)+Results!$E$5*H250</f>
        <v>99.967262256982039</v>
      </c>
      <c r="J250" s="9">
        <f>SUMPRODUCT($A250:$F250,Results!$B$15:$G$15)</f>
        <v>64.77964042326721</v>
      </c>
      <c r="K250" s="9">
        <f>SUMPRODUCT($A250:$F250,Results!$B$16:$G$16)</f>
        <v>-3.113447246344097</v>
      </c>
      <c r="L250" s="9">
        <f>SUMPRODUCT($A250:$F250,Results!$B$17:$G$17)</f>
        <v>41.413972960737809</v>
      </c>
      <c r="M250" s="9">
        <f>SUMPRODUCT($A250:$F250,Results!$B$18:$G$18)</f>
        <v>-15.837069421505369</v>
      </c>
      <c r="N250" s="9">
        <f>SUMPRODUCT($A250:$F250,Results!$B$19:$G$19)</f>
        <v>-47.483879745234212</v>
      </c>
      <c r="O250" s="9">
        <f>SUMPRODUCT($A250:$F250,Results!$B$20:$G$20)</f>
        <v>-6.5624464811597356</v>
      </c>
      <c r="P250" s="9" cm="1">
        <f t="array" ref="P250">SUMPRODUCT(J250:O250,TRANSPOSE(Test!BQ$20:BQ$25))+Test!$AI$20-Test!$BQ$27</f>
        <v>131.40242863850554</v>
      </c>
      <c r="Q250" s="9" cm="1">
        <f t="array" ref="Q250">SUMPRODUCT(J250:O250,TRANSPOSE(Test!EX$20:EX$25))+Test!$AI$20-Test!$EX$27</f>
        <v>128.20455871710791</v>
      </c>
      <c r="R250" s="9">
        <f>I250-Results!$E$5*H250</f>
        <v>121.48950602690422</v>
      </c>
      <c r="S250" s="9" cm="1">
        <f t="array" ref="S250">SUMPRODUCT(J250:O250,TRANSPOSE(Test!AW$28:AW$33))+Test!$AI$20-Test!$AH$26</f>
        <v>117.228223250234</v>
      </c>
      <c r="T250" s="9">
        <f>SUMPRODUCT(J250:O250,Results!K$9:P$9)</f>
        <v>128.29960171333019</v>
      </c>
      <c r="U250" s="9">
        <f>SUMPRODUCT(J250:O250,Results!K$9:P$9)+Test!$AI$20-Test!$AH$31</f>
        <v>126.71737299225703</v>
      </c>
      <c r="V250" s="9">
        <f t="shared" si="15"/>
        <v>-31.435166381523501</v>
      </c>
      <c r="W250" s="9">
        <f t="shared" si="16"/>
        <v>-28.237296460125876</v>
      </c>
      <c r="X250" s="9">
        <f t="shared" si="17"/>
        <v>-21.522243769922184</v>
      </c>
      <c r="Y250" s="9">
        <f t="shared" si="18"/>
        <v>-17.260960993251956</v>
      </c>
      <c r="Z250" s="9">
        <f>I250-Test!$AI$20</f>
        <v>67.225038829891901</v>
      </c>
      <c r="AA250" s="9">
        <f t="shared" si="19"/>
        <v>-26.750110735274987</v>
      </c>
      <c r="AF250" s="11"/>
      <c r="AG250" s="11"/>
      <c r="AH250" s="11"/>
    </row>
    <row r="251" spans="1:34">
      <c r="A251" s="6">
        <v>0.51939296353390829</v>
      </c>
      <c r="B251" s="6">
        <v>1.3895565350266192</v>
      </c>
      <c r="C251" s="6">
        <v>-0.17110264614636575</v>
      </c>
      <c r="D251" s="6">
        <v>-8.0474779950435948E-2</v>
      </c>
      <c r="E251" s="6">
        <v>0.54983270012439234</v>
      </c>
      <c r="F251" s="6">
        <v>0.83273757627978906</v>
      </c>
      <c r="G251" s="6">
        <v>-0.16933857564328353</v>
      </c>
      <c r="H251" s="6">
        <v>-2.8363030329986341</v>
      </c>
      <c r="I251" s="9">
        <f>SUMPRODUCT(J251:O251,Results!B$12:G$12)+Results!$E$5*H251</f>
        <v>-13.718075525207235</v>
      </c>
      <c r="J251" s="9">
        <f>SUMPRODUCT($A251:$F251,Results!$B$15:$G$15)</f>
        <v>0.57493480546345388</v>
      </c>
      <c r="K251" s="9">
        <f>SUMPRODUCT($A251:$F251,Results!$B$16:$G$16)</f>
        <v>-2.5122475506103394</v>
      </c>
      <c r="L251" s="9">
        <f>SUMPRODUCT($A251:$F251,Results!$B$17:$G$17)</f>
        <v>3.3038364120118615</v>
      </c>
      <c r="M251" s="9">
        <f>SUMPRODUCT($A251:$F251,Results!$B$18:$G$18)</f>
        <v>1.6156452339795879</v>
      </c>
      <c r="N251" s="9">
        <f>SUMPRODUCT($A251:$F251,Results!$B$19:$G$19)</f>
        <v>0.15436944852109225</v>
      </c>
      <c r="O251" s="9">
        <f>SUMPRODUCT($A251:$F251,Results!$B$20:$G$20)</f>
        <v>2.9416852573768431</v>
      </c>
      <c r="P251" s="9" cm="1">
        <f t="array" ref="P251">SUMPRODUCT(J251:O251,TRANSPOSE(Test!BQ$20:BQ$25))+Test!$AI$20-Test!$BQ$27</f>
        <v>1.5424278313262221</v>
      </c>
      <c r="Q251" s="9" cm="1">
        <f t="array" ref="Q251">SUMPRODUCT(J251:O251,TRANSPOSE(Test!EX$20:EX$25))+Test!$AI$20-Test!$EX$27</f>
        <v>2.7485484258276358</v>
      </c>
      <c r="R251" s="9">
        <f>I251-Results!$E$5*H251</f>
        <v>3.2997426727845696</v>
      </c>
      <c r="S251" s="9" cm="1">
        <f t="array" ref="S251">SUMPRODUCT(J251:O251,TRANSPOSE(Test!AW$28:AW$33))+Test!$AI$20-Test!$AH$26</f>
        <v>-1.4120085128476347</v>
      </c>
      <c r="T251" s="9">
        <f>SUMPRODUCT(J251:O251,Results!K$9:P$9)</f>
        <v>3.7645440265032328</v>
      </c>
      <c r="U251" s="9">
        <f>SUMPRODUCT(J251:O251,Results!K$9:P$9)+Test!$AI$20-Test!$AH$31</f>
        <v>2.1823153054300732</v>
      </c>
      <c r="V251" s="9">
        <f t="shared" si="15"/>
        <v>-15.260503356533457</v>
      </c>
      <c r="W251" s="9">
        <f t="shared" si="16"/>
        <v>-16.466623951034869</v>
      </c>
      <c r="X251" s="9">
        <f t="shared" si="17"/>
        <v>-17.017818197991804</v>
      </c>
      <c r="Y251" s="9">
        <f t="shared" si="18"/>
        <v>-12.3060670123596</v>
      </c>
      <c r="Z251" s="9">
        <f>I251-Test!$AI$20</f>
        <v>-46.460298952297364</v>
      </c>
      <c r="AA251" s="9">
        <f t="shared" si="19"/>
        <v>-15.900390830637308</v>
      </c>
      <c r="AF251" s="11"/>
      <c r="AG251" s="11"/>
      <c r="AH251" s="11"/>
    </row>
    <row r="252" spans="1:34">
      <c r="A252" s="6">
        <v>2.0592653247653741</v>
      </c>
      <c r="B252" s="6">
        <v>2.2341140016470677</v>
      </c>
      <c r="C252" s="6">
        <v>3.4354564174364737</v>
      </c>
      <c r="D252" s="6">
        <v>2.6841286104650446</v>
      </c>
      <c r="E252" s="6">
        <v>3.1239979490682779</v>
      </c>
      <c r="F252" s="6">
        <v>7.9588058441358527</v>
      </c>
      <c r="G252" s="6">
        <v>0.10806918747259023</v>
      </c>
      <c r="H252" s="6">
        <v>-2.5588952698827603</v>
      </c>
      <c r="I252" s="9">
        <f>SUMPRODUCT(J252:O252,Results!B$12:G$12)+Results!$E$5*H252</f>
        <v>12.178963056576189</v>
      </c>
      <c r="J252" s="9">
        <f>SUMPRODUCT($A252:$F252,Results!$B$15:$G$15)</f>
        <v>19.706901546660028</v>
      </c>
      <c r="K252" s="9">
        <f>SUMPRODUCT($A252:$F252,Results!$B$16:$G$16)</f>
        <v>-9.6499898796986958</v>
      </c>
      <c r="L252" s="9">
        <f>SUMPRODUCT($A252:$F252,Results!$B$17:$G$17)</f>
        <v>20.155554422739581</v>
      </c>
      <c r="M252" s="9">
        <f>SUMPRODUCT($A252:$F252,Results!$B$18:$G$18)</f>
        <v>-0.95981996639583222</v>
      </c>
      <c r="N252" s="9">
        <f>SUMPRODUCT($A252:$F252,Results!$B$19:$G$19)</f>
        <v>-17.760465892517885</v>
      </c>
      <c r="O252" s="9">
        <f>SUMPRODUCT($A252:$F252,Results!$B$20:$G$20)</f>
        <v>1.8592236700724971</v>
      </c>
      <c r="P252" s="9" cm="1">
        <f t="array" ref="P252">SUMPRODUCT(J252:O252,TRANSPOSE(Test!BQ$20:BQ$25))+Test!$AI$20-Test!$BQ$27</f>
        <v>40.611587068457034</v>
      </c>
      <c r="Q252" s="9" cm="1">
        <f t="array" ref="Q252">SUMPRODUCT(J252:O252,TRANSPOSE(Test!EX$20:EX$25))+Test!$AI$20-Test!$EX$27</f>
        <v>30.031278425760661</v>
      </c>
      <c r="R252" s="9">
        <f>I252-Results!$E$5*H252</f>
        <v>27.53233467587275</v>
      </c>
      <c r="S252" s="9" cm="1">
        <f t="array" ref="S252">SUMPRODUCT(J252:O252,TRANSPOSE(Test!AW$28:AW$33))+Test!$AI$20-Test!$AH$26</f>
        <v>39.714172044855545</v>
      </c>
      <c r="T252" s="9">
        <f>SUMPRODUCT(J252:O252,Results!K$9:P$9)</f>
        <v>30.769810767125207</v>
      </c>
      <c r="U252" s="9">
        <f>SUMPRODUCT(J252:O252,Results!K$9:P$9)+Test!$AI$20-Test!$AH$31</f>
        <v>29.18758204605205</v>
      </c>
      <c r="V252" s="9">
        <f t="shared" si="15"/>
        <v>-28.432624011880847</v>
      </c>
      <c r="W252" s="9">
        <f t="shared" si="16"/>
        <v>-17.852315369184474</v>
      </c>
      <c r="X252" s="9">
        <f t="shared" si="17"/>
        <v>-15.353371619296562</v>
      </c>
      <c r="Y252" s="9">
        <f t="shared" si="18"/>
        <v>-27.535208988279358</v>
      </c>
      <c r="Z252" s="9">
        <f>I252-Test!$AI$20</f>
        <v>-20.563260370513945</v>
      </c>
      <c r="AA252" s="9">
        <f t="shared" si="19"/>
        <v>-17.008618989475863</v>
      </c>
      <c r="AF252" s="11"/>
      <c r="AG252" s="11"/>
      <c r="AH252" s="11"/>
    </row>
    <row r="253" spans="1:34">
      <c r="A253" s="6">
        <v>2.8740202822327041</v>
      </c>
      <c r="B253" s="6">
        <v>0.22078792491948313</v>
      </c>
      <c r="C253" s="6">
        <v>-1.5500729226748464</v>
      </c>
      <c r="D253" s="6">
        <v>9.7732663763422387</v>
      </c>
      <c r="E253" s="6">
        <v>-2.8007320650633258</v>
      </c>
      <c r="F253" s="6">
        <v>2.7284967499768111</v>
      </c>
      <c r="G253" s="6">
        <v>-1.6569628013330662</v>
      </c>
      <c r="H253" s="6">
        <v>-4.3239272586884168</v>
      </c>
      <c r="I253" s="9">
        <f>SUMPRODUCT(J253:O253,Results!B$12:G$12)+Results!$E$5*H253</f>
        <v>-34.750794884511777</v>
      </c>
      <c r="J253" s="9">
        <f>SUMPRODUCT($A253:$F253,Results!$B$15:$G$15)</f>
        <v>-8.524577762266567</v>
      </c>
      <c r="K253" s="9">
        <f>SUMPRODUCT($A253:$F253,Results!$B$16:$G$16)</f>
        <v>-11.154580764352218</v>
      </c>
      <c r="L253" s="9">
        <f>SUMPRODUCT($A253:$F253,Results!$B$17:$G$17)</f>
        <v>-1.8778559042915295</v>
      </c>
      <c r="M253" s="9">
        <f>SUMPRODUCT($A253:$F253,Results!$B$18:$G$18)</f>
        <v>18.94651407172158</v>
      </c>
      <c r="N253" s="9">
        <f>SUMPRODUCT($A253:$F253,Results!$B$19:$G$19)</f>
        <v>3.6870116544794023</v>
      </c>
      <c r="O253" s="9">
        <f>SUMPRODUCT($A253:$F253,Results!$B$20:$G$20)</f>
        <v>25.75388420418815</v>
      </c>
      <c r="P253" s="9" cm="1">
        <f t="array" ref="P253">SUMPRODUCT(J253:O253,TRANSPOSE(Test!BQ$20:BQ$25))+Test!$AI$20-Test!$BQ$27</f>
        <v>-6.818018560919505</v>
      </c>
      <c r="Q253" s="9" cm="1">
        <f t="array" ref="Q253">SUMPRODUCT(J253:O253,TRANSPOSE(Test!EX$20:EX$25))+Test!$AI$20-Test!$EX$27</f>
        <v>-7.2995674919411755</v>
      </c>
      <c r="R253" s="9">
        <f>I253-Results!$E$5*H253</f>
        <v>-8.8072313323812779</v>
      </c>
      <c r="S253" s="9" cm="1">
        <f t="array" ref="S253">SUMPRODUCT(J253:O253,TRANSPOSE(Test!AW$28:AW$33))+Test!$AI$20-Test!$AH$26</f>
        <v>-16.96748975532061</v>
      </c>
      <c r="T253" s="9">
        <f>SUMPRODUCT(J253:O253,Results!K$9:P$9)</f>
        <v>-9.2076205586931721</v>
      </c>
      <c r="U253" s="9">
        <f>SUMPRODUCT(J253:O253,Results!K$9:P$9)+Test!$AI$20-Test!$AH$31</f>
        <v>-10.789849279766329</v>
      </c>
      <c r="V253" s="9">
        <f t="shared" si="15"/>
        <v>-27.932776323592272</v>
      </c>
      <c r="W253" s="9">
        <f t="shared" si="16"/>
        <v>-27.451227392570601</v>
      </c>
      <c r="X253" s="9">
        <f t="shared" si="17"/>
        <v>-25.943563552130499</v>
      </c>
      <c r="Y253" s="9">
        <f t="shared" si="18"/>
        <v>-17.783305129191167</v>
      </c>
      <c r="Z253" s="9">
        <f>I253-Test!$AI$20</f>
        <v>-67.493018311601901</v>
      </c>
      <c r="AA253" s="9">
        <f t="shared" si="19"/>
        <v>-23.960945604745447</v>
      </c>
      <c r="AF253" s="11"/>
      <c r="AG253" s="11"/>
      <c r="AH253" s="11"/>
    </row>
    <row r="254" spans="1:34">
      <c r="A254" s="6">
        <v>-2.0963785026084589</v>
      </c>
      <c r="B254" s="6">
        <v>0.85032832112477696</v>
      </c>
      <c r="C254" s="6">
        <v>5.0088066712251855</v>
      </c>
      <c r="D254" s="6">
        <v>6.1574570360205296</v>
      </c>
      <c r="E254" s="6">
        <v>3.0074289850600153</v>
      </c>
      <c r="F254" s="6">
        <v>1.4737008928530028E-3</v>
      </c>
      <c r="G254" s="6">
        <v>3.5030044175712316</v>
      </c>
      <c r="H254" s="6">
        <v>0.83603996021588101</v>
      </c>
      <c r="I254" s="9">
        <f>SUMPRODUCT(J254:O254,Results!B$12:G$12)+Results!$E$5*H254</f>
        <v>49.879921000803272</v>
      </c>
      <c r="J254" s="9">
        <f>SUMPRODUCT($A254:$F254,Results!$B$15:$G$15)</f>
        <v>7.7062271655105041</v>
      </c>
      <c r="K254" s="9">
        <f>SUMPRODUCT($A254:$F254,Results!$B$16:$G$16)</f>
        <v>0.67722978589926974</v>
      </c>
      <c r="L254" s="9">
        <f>SUMPRODUCT($A254:$F254,Results!$B$17:$G$17)</f>
        <v>18.182558276840343</v>
      </c>
      <c r="M254" s="9">
        <f>SUMPRODUCT($A254:$F254,Results!$B$18:$G$18)</f>
        <v>-7.3065513050817747</v>
      </c>
      <c r="N254" s="9">
        <f>SUMPRODUCT($A254:$F254,Results!$B$19:$G$19)</f>
        <v>-29.570541885366165</v>
      </c>
      <c r="O254" s="9">
        <f>SUMPRODUCT($A254:$F254,Results!$B$20:$G$20)</f>
        <v>3.8899872469112946</v>
      </c>
      <c r="P254" s="9" cm="1">
        <f t="array" ref="P254">SUMPRODUCT(J254:O254,TRANSPOSE(Test!BQ$20:BQ$25))+Test!$AI$20-Test!$BQ$27</f>
        <v>38.656628857122222</v>
      </c>
      <c r="Q254" s="9" cm="1">
        <f t="array" ref="Q254">SUMPRODUCT(J254:O254,TRANSPOSE(Test!EX$20:EX$25))+Test!$AI$20-Test!$EX$27</f>
        <v>44.92979715647256</v>
      </c>
      <c r="R254" s="9">
        <f>I254-Results!$E$5*H254</f>
        <v>44.863681239507983</v>
      </c>
      <c r="S254" s="9" cm="1">
        <f t="array" ref="S254">SUMPRODUCT(J254:O254,TRANSPOSE(Test!AW$28:AW$33))+Test!$AI$20-Test!$AH$26</f>
        <v>43.76039106157863</v>
      </c>
      <c r="T254" s="9">
        <f>SUMPRODUCT(J254:O254,Results!K$9:P$9)</f>
        <v>45.864493313772257</v>
      </c>
      <c r="U254" s="9">
        <f>SUMPRODUCT(J254:O254,Results!K$9:P$9)+Test!$AI$20-Test!$AH$31</f>
        <v>44.282264592699107</v>
      </c>
      <c r="V254" s="9">
        <f t="shared" si="15"/>
        <v>11.22329214368105</v>
      </c>
      <c r="W254" s="9">
        <f t="shared" si="16"/>
        <v>4.9501238443307116</v>
      </c>
      <c r="X254" s="9">
        <f t="shared" si="17"/>
        <v>5.0162397612952887</v>
      </c>
      <c r="Y254" s="9">
        <f t="shared" si="18"/>
        <v>6.1195299392246412</v>
      </c>
      <c r="Z254" s="9">
        <f>I254-Test!$AI$20</f>
        <v>17.13769757371314</v>
      </c>
      <c r="AA254" s="9">
        <f t="shared" si="19"/>
        <v>5.5976564081041644</v>
      </c>
      <c r="AF254" s="11"/>
      <c r="AG254" s="11"/>
      <c r="AH254" s="11"/>
    </row>
    <row r="255" spans="1:34">
      <c r="A255" s="6">
        <v>3.4327923069516713</v>
      </c>
      <c r="B255" s="6">
        <v>3.2117124789006994</v>
      </c>
      <c r="C255" s="6">
        <v>3.412542503253833</v>
      </c>
      <c r="D255" s="6">
        <v>5.1749447904309571</v>
      </c>
      <c r="E255" s="6">
        <v>2.3846363072463044</v>
      </c>
      <c r="F255" s="6">
        <v>5.1070896520851896</v>
      </c>
      <c r="G255" s="6">
        <v>5.6652841995067789</v>
      </c>
      <c r="H255" s="6">
        <v>2.9983197421514283</v>
      </c>
      <c r="I255" s="9">
        <f>SUMPRODUCT(J255:O255,Results!B$12:G$12)+Results!$E$5*H255</f>
        <v>51.083118900413595</v>
      </c>
      <c r="J255" s="9">
        <f>SUMPRODUCT($A255:$F255,Results!$B$15:$G$15)</f>
        <v>17.637447103741547</v>
      </c>
      <c r="K255" s="9">
        <f>SUMPRODUCT($A255:$F255,Results!$B$16:$G$16)</f>
        <v>-16.580307805481041</v>
      </c>
      <c r="L255" s="9">
        <f>SUMPRODUCT($A255:$F255,Results!$B$17:$G$17)</f>
        <v>14.353445240176796</v>
      </c>
      <c r="M255" s="9">
        <f>SUMPRODUCT($A255:$F255,Results!$B$18:$G$18)</f>
        <v>0.97881592924044059</v>
      </c>
      <c r="N255" s="9">
        <f>SUMPRODUCT($A255:$F255,Results!$B$19:$G$19)</f>
        <v>-17.834774857121552</v>
      </c>
      <c r="O255" s="9">
        <f>SUMPRODUCT($A255:$F255,Results!$B$20:$G$20)</f>
        <v>16.49716036413141</v>
      </c>
      <c r="P255" s="9" cm="1">
        <f t="array" ref="P255">SUMPRODUCT(J255:O255,TRANSPOSE(Test!BQ$20:BQ$25))+Test!$AI$20-Test!$BQ$27</f>
        <v>39.366889537660803</v>
      </c>
      <c r="Q255" s="9" cm="1">
        <f t="array" ref="Q255">SUMPRODUCT(J255:O255,TRANSPOSE(Test!EX$20:EX$25))+Test!$AI$20-Test!$EX$27</f>
        <v>34.258087297347402</v>
      </c>
      <c r="R255" s="9">
        <f>I255-Results!$E$5*H255</f>
        <v>33.093200447505026</v>
      </c>
      <c r="S255" s="9" cm="1">
        <f t="array" ref="S255">SUMPRODUCT(J255:O255,TRANSPOSE(Test!AW$28:AW$33))+Test!$AI$20-Test!$AH$26</f>
        <v>38.488842367102833</v>
      </c>
      <c r="T255" s="9">
        <f>SUMPRODUCT(J255:O255,Results!K$9:P$9)</f>
        <v>35.346948799566853</v>
      </c>
      <c r="U255" s="9">
        <f>SUMPRODUCT(J255:O255,Results!K$9:P$9)+Test!$AI$20-Test!$AH$31</f>
        <v>33.764720078493696</v>
      </c>
      <c r="V255" s="9">
        <f t="shared" si="15"/>
        <v>11.716229362752792</v>
      </c>
      <c r="W255" s="9">
        <f t="shared" si="16"/>
        <v>16.825031603066193</v>
      </c>
      <c r="X255" s="9">
        <f t="shared" si="17"/>
        <v>17.989918452908569</v>
      </c>
      <c r="Y255" s="9">
        <f t="shared" si="18"/>
        <v>12.594276533310762</v>
      </c>
      <c r="Z255" s="9">
        <f>I255-Test!$AI$20</f>
        <v>18.340895473323464</v>
      </c>
      <c r="AA255" s="9">
        <f t="shared" si="19"/>
        <v>17.318398821919899</v>
      </c>
      <c r="AF255" s="11"/>
      <c r="AG255" s="11"/>
      <c r="AH255" s="11"/>
    </row>
    <row r="256" spans="1:34">
      <c r="A256" s="6">
        <v>0.77454325079257591</v>
      </c>
      <c r="B256" s="6">
        <v>2.9937583292083501</v>
      </c>
      <c r="C256" s="6">
        <v>8.6289317102400336</v>
      </c>
      <c r="D256" s="6">
        <v>3.6875943040933579</v>
      </c>
      <c r="E256" s="6">
        <v>-0.83332218550343817</v>
      </c>
      <c r="F256" s="6">
        <v>6.2824750366939384</v>
      </c>
      <c r="G256" s="6">
        <v>5.3234134419745258</v>
      </c>
      <c r="H256" s="6">
        <v>2.6564489846191752</v>
      </c>
      <c r="I256" s="9">
        <f>SUMPRODUCT(J256:O256,Results!B$12:G$12)+Results!$E$5*H256</f>
        <v>-2.8454636470643209</v>
      </c>
      <c r="J256" s="9">
        <f>SUMPRODUCT($A256:$F256,Results!$B$15:$G$15)</f>
        <v>6.7621993245459828</v>
      </c>
      <c r="K256" s="9">
        <f>SUMPRODUCT($A256:$F256,Results!$B$16:$G$16)</f>
        <v>-15.159572387522021</v>
      </c>
      <c r="L256" s="9">
        <f>SUMPRODUCT($A256:$F256,Results!$B$17:$G$17)</f>
        <v>8.6990051014355814</v>
      </c>
      <c r="M256" s="9">
        <f>SUMPRODUCT($A256:$F256,Results!$B$18:$G$18)</f>
        <v>-7.3798462210363391</v>
      </c>
      <c r="N256" s="9">
        <f>SUMPRODUCT($A256:$F256,Results!$B$19:$G$19)</f>
        <v>-26.328584758830008</v>
      </c>
      <c r="O256" s="9">
        <f>SUMPRODUCT($A256:$F256,Results!$B$20:$G$20)</f>
        <v>-2.5673101643385348</v>
      </c>
      <c r="P256" s="9" cm="1">
        <f t="array" ref="P256">SUMPRODUCT(J256:O256,TRANSPOSE(Test!BQ$20:BQ$25))+Test!$AI$20-Test!$BQ$27</f>
        <v>1.477404711031717</v>
      </c>
      <c r="Q256" s="9" cm="1">
        <f t="array" ref="Q256">SUMPRODUCT(J256:O256,TRANSPOSE(Test!EX$20:EX$25))+Test!$AI$20-Test!$EX$27</f>
        <v>-17.757079167958612</v>
      </c>
      <c r="R256" s="9">
        <f>I256-Results!$E$5*H256</f>
        <v>-18.784157554779373</v>
      </c>
      <c r="S256" s="9" cm="1">
        <f t="array" ref="S256">SUMPRODUCT(J256:O256,TRANSPOSE(Test!AW$28:AW$33))+Test!$AI$20-Test!$AH$26</f>
        <v>30.86628604296142</v>
      </c>
      <c r="T256" s="9">
        <f>SUMPRODUCT(J256:O256,Results!K$9:P$9)</f>
        <v>-17.629899943404236</v>
      </c>
      <c r="U256" s="9">
        <f>SUMPRODUCT(J256:O256,Results!K$9:P$9)+Test!$AI$20-Test!$AH$31</f>
        <v>-19.212128664477394</v>
      </c>
      <c r="V256" s="9">
        <f t="shared" si="15"/>
        <v>-4.3228683580960379</v>
      </c>
      <c r="W256" s="9">
        <f t="shared" si="16"/>
        <v>14.911615520894291</v>
      </c>
      <c r="X256" s="9">
        <f t="shared" si="17"/>
        <v>15.938693907715052</v>
      </c>
      <c r="Y256" s="9">
        <f t="shared" si="18"/>
        <v>-33.711749690025741</v>
      </c>
      <c r="Z256" s="9">
        <f>I256-Test!$AI$20</f>
        <v>-35.587687074154452</v>
      </c>
      <c r="AA256" s="9">
        <f t="shared" si="19"/>
        <v>16.366665017413073</v>
      </c>
      <c r="AF256" s="11"/>
      <c r="AG256" s="11"/>
      <c r="AH256" s="11"/>
    </row>
    <row r="257" spans="1:34">
      <c r="A257" s="6">
        <v>-0.85597829068033626</v>
      </c>
      <c r="B257" s="6">
        <v>-1.9196107510846476</v>
      </c>
      <c r="C257" s="6">
        <v>-1.5263006768991689</v>
      </c>
      <c r="D257" s="6">
        <v>4.5043536642897869E-2</v>
      </c>
      <c r="E257" s="6">
        <v>6.5430488341261706</v>
      </c>
      <c r="F257" s="6">
        <v>0.50936189919338293</v>
      </c>
      <c r="G257" s="6">
        <v>2.5873666141944653</v>
      </c>
      <c r="H257" s="6">
        <v>-7.9597843160885251E-2</v>
      </c>
      <c r="I257" s="9">
        <f>SUMPRODUCT(J257:O257,Results!B$12:G$12)+Results!$E$5*H257</f>
        <v>79.15917147111054</v>
      </c>
      <c r="J257" s="9">
        <f>SUMPRODUCT($A257:$F257,Results!$B$15:$G$15)</f>
        <v>23.647705783178711</v>
      </c>
      <c r="K257" s="9">
        <f>SUMPRODUCT($A257:$F257,Results!$B$16:$G$16)</f>
        <v>10.836023487708351</v>
      </c>
      <c r="L257" s="9">
        <f>SUMPRODUCT($A257:$F257,Results!$B$17:$G$17)</f>
        <v>20.704898712158837</v>
      </c>
      <c r="M257" s="9">
        <f>SUMPRODUCT($A257:$F257,Results!$B$18:$G$18)</f>
        <v>-5.7019850105899668</v>
      </c>
      <c r="N257" s="9">
        <f>SUMPRODUCT($A257:$F257,Results!$B$19:$G$19)</f>
        <v>-11.614240006993317</v>
      </c>
      <c r="O257" s="9">
        <f>SUMPRODUCT($A257:$F257,Results!$B$20:$G$20)</f>
        <v>-2.9371591099915664</v>
      </c>
      <c r="P257" s="9" cm="1">
        <f t="array" ref="P257">SUMPRODUCT(J257:O257,TRANSPOSE(Test!BQ$20:BQ$25))+Test!$AI$20-Test!$BQ$27</f>
        <v>64.46469496868724</v>
      </c>
      <c r="Q257" s="9" cm="1">
        <f t="array" ref="Q257">SUMPRODUCT(J257:O257,TRANSPOSE(Test!EX$20:EX$25))+Test!$AI$20-Test!$EX$27</f>
        <v>80.64998466382724</v>
      </c>
      <c r="R257" s="9">
        <f>I257-Results!$E$5*H257</f>
        <v>79.636758530075852</v>
      </c>
      <c r="S257" s="9" cm="1">
        <f t="array" ref="S257">SUMPRODUCT(J257:O257,TRANSPOSE(Test!AW$28:AW$33))+Test!$AI$20-Test!$AH$26</f>
        <v>39.746219027780469</v>
      </c>
      <c r="T257" s="9">
        <f>SUMPRODUCT(J257:O257,Results!K$9:P$9)</f>
        <v>82.295686798143763</v>
      </c>
      <c r="U257" s="9">
        <f>SUMPRODUCT(J257:O257,Results!K$9:P$9)+Test!$AI$20-Test!$AH$31</f>
        <v>80.713458077070612</v>
      </c>
      <c r="V257" s="9">
        <f t="shared" si="15"/>
        <v>14.694476502423299</v>
      </c>
      <c r="W257" s="9">
        <f t="shared" si="16"/>
        <v>-1.4908131927167005</v>
      </c>
      <c r="X257" s="9">
        <f t="shared" si="17"/>
        <v>-0.47758705896531239</v>
      </c>
      <c r="Y257" s="9">
        <f t="shared" si="18"/>
        <v>39.41295244333007</v>
      </c>
      <c r="Z257" s="9">
        <f>I257-Test!$AI$20</f>
        <v>46.416948044020408</v>
      </c>
      <c r="AA257" s="9">
        <f t="shared" si="19"/>
        <v>-1.5542866059600726</v>
      </c>
      <c r="AF257" s="11"/>
      <c r="AG257" s="11"/>
      <c r="AH257" s="11"/>
    </row>
    <row r="258" spans="1:34">
      <c r="A258" s="6">
        <v>-0.81940509032621589</v>
      </c>
      <c r="B258" s="6">
        <v>-0.56415242673704702</v>
      </c>
      <c r="C258" s="6">
        <v>6.0011281269670009</v>
      </c>
      <c r="D258" s="6">
        <v>1.2617264761001394</v>
      </c>
      <c r="E258" s="6">
        <v>1.6233185891697843</v>
      </c>
      <c r="F258" s="6">
        <v>2.3476491312554737</v>
      </c>
      <c r="G258" s="6">
        <v>1.8065144002776881</v>
      </c>
      <c r="H258" s="6">
        <v>-0.86045005707766253</v>
      </c>
      <c r="I258" s="9">
        <f>SUMPRODUCT(J258:O258,Results!B$12:G$12)+Results!$E$5*H258</f>
        <v>11.309373551554085</v>
      </c>
      <c r="J258" s="9">
        <f>SUMPRODUCT($A258:$F258,Results!$B$15:$G$15)</f>
        <v>14.777097789399187</v>
      </c>
      <c r="K258" s="9">
        <f>SUMPRODUCT($A258:$F258,Results!$B$16:$G$16)</f>
        <v>-1.8834578469241117</v>
      </c>
      <c r="L258" s="9">
        <f>SUMPRODUCT($A258:$F258,Results!$B$17:$G$17)</f>
        <v>8.7101472249369465</v>
      </c>
      <c r="M258" s="9">
        <f>SUMPRODUCT($A258:$F258,Results!$B$18:$G$18)</f>
        <v>-13.18465271815146</v>
      </c>
      <c r="N258" s="9">
        <f>SUMPRODUCT($A258:$F258,Results!$B$19:$G$19)</f>
        <v>-24.031048836695643</v>
      </c>
      <c r="O258" s="9">
        <f>SUMPRODUCT($A258:$F258,Results!$B$20:$G$20)</f>
        <v>-9.5281305621242467</v>
      </c>
      <c r="P258" s="9" cm="1">
        <f t="array" ref="P258">SUMPRODUCT(J258:O258,TRANSPOSE(Test!BQ$20:BQ$25))+Test!$AI$20-Test!$BQ$27</f>
        <v>20.581371551930921</v>
      </c>
      <c r="Q258" s="9" cm="1">
        <f t="array" ref="Q258">SUMPRODUCT(J258:O258,TRANSPOSE(Test!EX$20:EX$25))+Test!$AI$20-Test!$EX$27</f>
        <v>17.034962977712411</v>
      </c>
      <c r="R258" s="9">
        <f>I258-Results!$E$5*H258</f>
        <v>16.47207389402006</v>
      </c>
      <c r="S258" s="9" cm="1">
        <f t="array" ref="S258">SUMPRODUCT(J258:O258,TRANSPOSE(Test!AW$28:AW$33))+Test!$AI$20-Test!$AH$26</f>
        <v>36.130488594991448</v>
      </c>
      <c r="T258" s="9">
        <f>SUMPRODUCT(J258:O258,Results!K$9:P$9)</f>
        <v>17.560607363997523</v>
      </c>
      <c r="U258" s="9">
        <f>SUMPRODUCT(J258:O258,Results!K$9:P$9)+Test!$AI$20-Test!$AH$31</f>
        <v>15.978378642924369</v>
      </c>
      <c r="V258" s="9">
        <f t="shared" si="15"/>
        <v>-9.2719980003768363</v>
      </c>
      <c r="W258" s="9">
        <f t="shared" si="16"/>
        <v>-5.7255894261583258</v>
      </c>
      <c r="X258" s="9">
        <f t="shared" si="17"/>
        <v>-5.1627003424659748</v>
      </c>
      <c r="Y258" s="9">
        <f t="shared" si="18"/>
        <v>-24.821115043437363</v>
      </c>
      <c r="Z258" s="9">
        <f>I258-Test!$AI$20</f>
        <v>-21.432849875536046</v>
      </c>
      <c r="AA258" s="9">
        <f t="shared" si="19"/>
        <v>-4.6690050913702841</v>
      </c>
      <c r="AF258" s="11"/>
      <c r="AG258" s="11"/>
      <c r="AH258" s="11"/>
    </row>
    <row r="259" spans="1:34">
      <c r="A259" s="6">
        <v>3.3250512878028338</v>
      </c>
      <c r="B259" s="6">
        <v>3.1266038939124186</v>
      </c>
      <c r="C259" s="6">
        <v>4.5153300689339337</v>
      </c>
      <c r="D259" s="6">
        <v>-2.0463791046001525</v>
      </c>
      <c r="E259" s="6">
        <v>-0.48361322458028588</v>
      </c>
      <c r="F259" s="6">
        <v>-0.21737649852188312</v>
      </c>
      <c r="G259" s="6">
        <v>-7.5333726017631511E-2</v>
      </c>
      <c r="H259" s="6">
        <v>-2.742298183372982</v>
      </c>
      <c r="I259" s="9">
        <f>SUMPRODUCT(J259:O259,Results!B$12:G$12)+Results!$E$5*H259</f>
        <v>-24.013134977790777</v>
      </c>
      <c r="J259" s="9">
        <f>SUMPRODUCT($A259:$F259,Results!$B$15:$G$15)</f>
        <v>11.425008988233408</v>
      </c>
      <c r="K259" s="9">
        <f>SUMPRODUCT($A259:$F259,Results!$B$16:$G$16)</f>
        <v>-18.385341253885336</v>
      </c>
      <c r="L259" s="9">
        <f>SUMPRODUCT($A259:$F259,Results!$B$17:$G$17)</f>
        <v>-7.8738407891769961</v>
      </c>
      <c r="M259" s="9">
        <f>SUMPRODUCT($A259:$F259,Results!$B$18:$G$18)</f>
        <v>-10.085761459990227</v>
      </c>
      <c r="N259" s="9">
        <f>SUMPRODUCT($A259:$F259,Results!$B$19:$G$19)</f>
        <v>-8.2827686162003431</v>
      </c>
      <c r="O259" s="9">
        <f>SUMPRODUCT($A259:$F259,Results!$B$20:$G$20)</f>
        <v>6.6994333548379492</v>
      </c>
      <c r="P259" s="9" cm="1">
        <f t="array" ref="P259">SUMPRODUCT(J259:O259,TRANSPOSE(Test!BQ$20:BQ$25))+Test!$AI$20-Test!$BQ$27</f>
        <v>-5.244136488122912</v>
      </c>
      <c r="Q259" s="9" cm="1">
        <f t="array" ref="Q259">SUMPRODUCT(J259:O259,TRANSPOSE(Test!EX$20:EX$25))+Test!$AI$20-Test!$EX$27</f>
        <v>-9.9250436294544855</v>
      </c>
      <c r="R259" s="9">
        <f>I259-Results!$E$5*H259</f>
        <v>-7.5593458775528859</v>
      </c>
      <c r="S259" s="9" cm="1">
        <f t="array" ref="S259">SUMPRODUCT(J259:O259,TRANSPOSE(Test!AW$28:AW$33))+Test!$AI$20-Test!$AH$26</f>
        <v>13.686518014884356</v>
      </c>
      <c r="T259" s="9">
        <f>SUMPRODUCT(J259:O259,Results!K$9:P$9)</f>
        <v>-7.7266894973789224</v>
      </c>
      <c r="U259" s="9">
        <f>SUMPRODUCT(J259:O259,Results!K$9:P$9)+Test!$AI$20-Test!$AH$31</f>
        <v>-9.308918218452078</v>
      </c>
      <c r="V259" s="9">
        <f t="shared" ref="V259:V322" si="20">I259-P259</f>
        <v>-18.768998489667865</v>
      </c>
      <c r="W259" s="9">
        <f t="shared" ref="W259:W322" si="21">I259-Q259</f>
        <v>-14.088091348336292</v>
      </c>
      <c r="X259" s="9">
        <f t="shared" ref="X259:X322" si="22">I259-R259</f>
        <v>-16.453789100237891</v>
      </c>
      <c r="Y259" s="9">
        <f t="shared" ref="Y259:Y322" si="23">I259-S259</f>
        <v>-37.699652992675134</v>
      </c>
      <c r="Z259" s="9">
        <f>I259-Test!$AI$20</f>
        <v>-56.755358404880909</v>
      </c>
      <c r="AA259" s="9">
        <f t="shared" ref="AA259:AA322" si="24">I259-U259</f>
        <v>-14.704216759338699</v>
      </c>
      <c r="AF259" s="11"/>
      <c r="AG259" s="11"/>
      <c r="AH259" s="11"/>
    </row>
    <row r="260" spans="1:34">
      <c r="A260" s="6">
        <v>14.606131416125567</v>
      </c>
      <c r="B260" s="6">
        <v>4.5530514620752767</v>
      </c>
      <c r="C260" s="6">
        <v>6.2960221582361831</v>
      </c>
      <c r="D260" s="6">
        <v>1.2630256756583114</v>
      </c>
      <c r="E260" s="6">
        <v>1.8161410586926008</v>
      </c>
      <c r="F260" s="6">
        <v>3.8431486650858324</v>
      </c>
      <c r="G260" s="6">
        <v>2.070828626728282E-2</v>
      </c>
      <c r="H260" s="6">
        <v>-2.6462561710880679</v>
      </c>
      <c r="I260" s="9">
        <f>SUMPRODUCT(J260:O260,Results!B$12:G$12)+Results!$E$5*H260</f>
        <v>30.195898564642256</v>
      </c>
      <c r="J260" s="9">
        <f>SUMPRODUCT($A260:$F260,Results!$B$15:$G$15)</f>
        <v>58.014441663454285</v>
      </c>
      <c r="K260" s="9">
        <f>SUMPRODUCT($A260:$F260,Results!$B$16:$G$16)</f>
        <v>-54.938954441096286</v>
      </c>
      <c r="L260" s="9">
        <f>SUMPRODUCT($A260:$F260,Results!$B$17:$G$17)</f>
        <v>-14.219136742183446</v>
      </c>
      <c r="M260" s="9">
        <f>SUMPRODUCT($A260:$F260,Results!$B$18:$G$18)</f>
        <v>-12.34154955590175</v>
      </c>
      <c r="N260" s="9">
        <f>SUMPRODUCT($A260:$F260,Results!$B$19:$G$19)</f>
        <v>-15.732656634121147</v>
      </c>
      <c r="O260" s="9">
        <f>SUMPRODUCT($A260:$F260,Results!$B$20:$G$20)</f>
        <v>42.475617395752565</v>
      </c>
      <c r="P260" s="9" cm="1">
        <f t="array" ref="P260">SUMPRODUCT(J260:O260,TRANSPOSE(Test!BQ$20:BQ$25))+Test!$AI$20-Test!$BQ$27</f>
        <v>52.344357949805818</v>
      </c>
      <c r="Q260" s="9" cm="1">
        <f t="array" ref="Q260">SUMPRODUCT(J260:O260,TRANSPOSE(Test!EX$20:EX$25))+Test!$AI$20-Test!$EX$27</f>
        <v>44.841686344241452</v>
      </c>
      <c r="R260" s="9">
        <f>I260-Results!$E$5*H260</f>
        <v>46.073435591170664</v>
      </c>
      <c r="S260" s="9" cm="1">
        <f t="array" ref="S260">SUMPRODUCT(J260:O260,TRANSPOSE(Test!AW$28:AW$33))+Test!$AI$20-Test!$AH$26</f>
        <v>63.721474498838646</v>
      </c>
      <c r="T260" s="9">
        <f>SUMPRODUCT(J260:O260,Results!K$9:P$9)</f>
        <v>48.062002728796166</v>
      </c>
      <c r="U260" s="9">
        <f>SUMPRODUCT(J260:O260,Results!K$9:P$9)+Test!$AI$20-Test!$AH$31</f>
        <v>46.479774007723009</v>
      </c>
      <c r="V260" s="9">
        <f t="shared" si="20"/>
        <v>-22.148459385163562</v>
      </c>
      <c r="W260" s="9">
        <f t="shared" si="21"/>
        <v>-14.645787779599196</v>
      </c>
      <c r="X260" s="9">
        <f t="shared" si="22"/>
        <v>-15.877537026528408</v>
      </c>
      <c r="Y260" s="9">
        <f t="shared" si="23"/>
        <v>-33.525575934196389</v>
      </c>
      <c r="Z260" s="9">
        <f>I260-Test!$AI$20</f>
        <v>-2.5463248624478751</v>
      </c>
      <c r="AA260" s="9">
        <f t="shared" si="24"/>
        <v>-16.283875443080753</v>
      </c>
      <c r="AF260" s="11"/>
      <c r="AG260" s="11"/>
      <c r="AH260" s="11"/>
    </row>
    <row r="261" spans="1:34">
      <c r="A261" s="6">
        <v>3.740746059794398</v>
      </c>
      <c r="B261" s="6">
        <v>-2.6858936321046962</v>
      </c>
      <c r="C261" s="6">
        <v>0.24491773946072726</v>
      </c>
      <c r="D261" s="6">
        <v>1.1760787539263973</v>
      </c>
      <c r="E261" s="6">
        <v>1.1463785942801621</v>
      </c>
      <c r="F261" s="6">
        <v>1.2714442639751824</v>
      </c>
      <c r="G261" s="6">
        <v>0.84688485678567171</v>
      </c>
      <c r="H261" s="6">
        <v>-1.8200796005696789</v>
      </c>
      <c r="I261" s="9">
        <f>SUMPRODUCT(J261:O261,Results!B$12:G$12)+Results!$E$5*H261</f>
        <v>17.804795829540751</v>
      </c>
      <c r="J261" s="9">
        <f>SUMPRODUCT($A261:$F261,Results!$B$15:$G$15)</f>
        <v>23.493604937236398</v>
      </c>
      <c r="K261" s="9">
        <f>SUMPRODUCT($A261:$F261,Results!$B$16:$G$16)</f>
        <v>-7.8270606687407893</v>
      </c>
      <c r="L261" s="9">
        <f>SUMPRODUCT($A261:$F261,Results!$B$17:$G$17)</f>
        <v>-4.4090361720133693</v>
      </c>
      <c r="M261" s="9">
        <f>SUMPRODUCT($A261:$F261,Results!$B$18:$G$18)</f>
        <v>-3.7231710870487618</v>
      </c>
      <c r="N261" s="9">
        <f>SUMPRODUCT($A261:$F261,Results!$B$19:$G$19)</f>
        <v>-3.3911507357347483</v>
      </c>
      <c r="O261" s="9">
        <f>SUMPRODUCT($A261:$F261,Results!$B$20:$G$20)</f>
        <v>7.1274924676003462</v>
      </c>
      <c r="P261" s="9" cm="1">
        <f t="array" ref="P261">SUMPRODUCT(J261:O261,TRANSPOSE(Test!BQ$20:BQ$25))+Test!$AI$20-Test!$BQ$27</f>
        <v>24.283223733133546</v>
      </c>
      <c r="Q261" s="9" cm="1">
        <f t="array" ref="Q261">SUMPRODUCT(J261:O261,TRANSPOSE(Test!EX$20:EX$25))+Test!$AI$20-Test!$EX$27</f>
        <v>29.509818717209541</v>
      </c>
      <c r="R261" s="9">
        <f>I261-Results!$E$5*H261</f>
        <v>28.725273432958822</v>
      </c>
      <c r="S261" s="9" cm="1">
        <f t="array" ref="S261">SUMPRODUCT(J261:O261,TRANSPOSE(Test!AW$28:AW$33))+Test!$AI$20-Test!$AH$26</f>
        <v>17.30228090479131</v>
      </c>
      <c r="T261" s="9">
        <f>SUMPRODUCT(J261:O261,Results!K$9:P$9)</f>
        <v>29.522713732311281</v>
      </c>
      <c r="U261" s="9">
        <f>SUMPRODUCT(J261:O261,Results!K$9:P$9)+Test!$AI$20-Test!$AH$31</f>
        <v>27.940485011238124</v>
      </c>
      <c r="V261" s="9">
        <f t="shared" si="20"/>
        <v>-6.4784279035927952</v>
      </c>
      <c r="W261" s="9">
        <f t="shared" si="21"/>
        <v>-11.70502288766879</v>
      </c>
      <c r="X261" s="9">
        <f t="shared" si="22"/>
        <v>-10.920477603418071</v>
      </c>
      <c r="Y261" s="9">
        <f t="shared" si="23"/>
        <v>0.50251492474944115</v>
      </c>
      <c r="Z261" s="9">
        <f>I261-Test!$AI$20</f>
        <v>-14.93742759754938</v>
      </c>
      <c r="AA261" s="9">
        <f t="shared" si="24"/>
        <v>-10.135689181697373</v>
      </c>
      <c r="AF261" s="11"/>
      <c r="AG261" s="11"/>
      <c r="AH261" s="11"/>
    </row>
    <row r="262" spans="1:34">
      <c r="A262" s="6">
        <v>1.9837121550325387</v>
      </c>
      <c r="B262" s="6">
        <v>-3.0654906627015754</v>
      </c>
      <c r="C262" s="6">
        <v>-1.7220676318558035</v>
      </c>
      <c r="D262" s="6">
        <v>7.3767181433814883</v>
      </c>
      <c r="E262" s="6">
        <v>4.036930116802977</v>
      </c>
      <c r="F262" s="6">
        <v>7.3186038405761913</v>
      </c>
      <c r="G262" s="6">
        <v>-0.95875213159054185</v>
      </c>
      <c r="H262" s="6">
        <v>-3.6257165889458927</v>
      </c>
      <c r="I262" s="9">
        <f>SUMPRODUCT(J262:O262,Results!B$12:G$12)+Results!$E$5*H262</f>
        <v>39.668685207888139</v>
      </c>
      <c r="J262" s="9">
        <f>SUMPRODUCT($A262:$F262,Results!$B$15:$G$15)</f>
        <v>23.529502520966897</v>
      </c>
      <c r="K262" s="9">
        <f>SUMPRODUCT($A262:$F262,Results!$B$16:$G$16)</f>
        <v>1.513343760653161</v>
      </c>
      <c r="L262" s="9">
        <f>SUMPRODUCT($A262:$F262,Results!$B$17:$G$17)</f>
        <v>21.51392969327236</v>
      </c>
      <c r="M262" s="9">
        <f>SUMPRODUCT($A262:$F262,Results!$B$18:$G$18)</f>
        <v>8.9236385048324021</v>
      </c>
      <c r="N262" s="9">
        <f>SUMPRODUCT($A262:$F262,Results!$B$19:$G$19)</f>
        <v>-10.274152819195709</v>
      </c>
      <c r="O262" s="9">
        <f>SUMPRODUCT($A262:$F262,Results!$B$20:$G$20)</f>
        <v>8.3798300361923754</v>
      </c>
      <c r="P262" s="9" cm="1">
        <f t="array" ref="P262">SUMPRODUCT(J262:O262,TRANSPOSE(Test!BQ$20:BQ$25))+Test!$AI$20-Test!$BQ$27</f>
        <v>62.667926644076751</v>
      </c>
      <c r="Q262" s="9" cm="1">
        <f t="array" ref="Q262">SUMPRODUCT(J262:O262,TRANSPOSE(Test!EX$20:EX$25))+Test!$AI$20-Test!$EX$27</f>
        <v>66.231582821193626</v>
      </c>
      <c r="R262" s="9">
        <f>I262-Results!$E$5*H262</f>
        <v>61.422984741563496</v>
      </c>
      <c r="S262" s="9" cm="1">
        <f t="array" ref="S262">SUMPRODUCT(J262:O262,TRANSPOSE(Test!AW$28:AW$33))+Test!$AI$20-Test!$AH$26</f>
        <v>33.952690474754533</v>
      </c>
      <c r="T262" s="9">
        <f>SUMPRODUCT(J262:O262,Results!K$9:P$9)</f>
        <v>64.804681172714027</v>
      </c>
      <c r="U262" s="9">
        <f>SUMPRODUCT(J262:O262,Results!K$9:P$9)+Test!$AI$20-Test!$AH$31</f>
        <v>63.222452451640862</v>
      </c>
      <c r="V262" s="9">
        <f t="shared" si="20"/>
        <v>-22.999241436188612</v>
      </c>
      <c r="W262" s="9">
        <f t="shared" si="21"/>
        <v>-26.562897613305488</v>
      </c>
      <c r="X262" s="9">
        <f t="shared" si="22"/>
        <v>-21.754299533675358</v>
      </c>
      <c r="Y262" s="9">
        <f t="shared" si="23"/>
        <v>5.7159947331336056</v>
      </c>
      <c r="Z262" s="9">
        <f>I262-Test!$AI$20</f>
        <v>6.9264617807980073</v>
      </c>
      <c r="AA262" s="9">
        <f t="shared" si="24"/>
        <v>-23.553767243752723</v>
      </c>
      <c r="AF262" s="11"/>
      <c r="AG262" s="11"/>
      <c r="AH262" s="11"/>
    </row>
    <row r="263" spans="1:34">
      <c r="A263" s="6">
        <v>3.0649334226718148</v>
      </c>
      <c r="B263" s="6">
        <v>-0.22452012258518084</v>
      </c>
      <c r="C263" s="6">
        <v>2.2167928905951011</v>
      </c>
      <c r="D263" s="6">
        <v>4.8925693672684867</v>
      </c>
      <c r="E263" s="6">
        <v>5.2294237774627881</v>
      </c>
      <c r="F263" s="6">
        <v>2.0387073718344548</v>
      </c>
      <c r="G263" s="6">
        <v>0.49909299478994446</v>
      </c>
      <c r="H263" s="6">
        <v>-2.1678714625654063</v>
      </c>
      <c r="I263" s="9">
        <f>SUMPRODUCT(J263:O263,Results!B$12:G$12)+Results!$E$5*H263</f>
        <v>66.406234180692678</v>
      </c>
      <c r="J263" s="9">
        <f>SUMPRODUCT($A263:$F263,Results!$B$15:$G$15)</f>
        <v>32.612137164963841</v>
      </c>
      <c r="K263" s="9">
        <f>SUMPRODUCT($A263:$F263,Results!$B$16:$G$16)</f>
        <v>-8.7909857499840811</v>
      </c>
      <c r="L263" s="9">
        <f>SUMPRODUCT($A263:$F263,Results!$B$17:$G$17)</f>
        <v>15.801376159786473</v>
      </c>
      <c r="M263" s="9">
        <f>SUMPRODUCT($A263:$F263,Results!$B$18:$G$18)</f>
        <v>-5.9445248967964375</v>
      </c>
      <c r="N263" s="9">
        <f>SUMPRODUCT($A263:$F263,Results!$B$19:$G$19)</f>
        <v>-22.247100342547416</v>
      </c>
      <c r="O263" s="9">
        <f>SUMPRODUCT($A263:$F263,Results!$B$20:$G$20)</f>
        <v>15.248148052433077</v>
      </c>
      <c r="P263" s="9" cm="1">
        <f t="array" ref="P263">SUMPRODUCT(J263:O263,TRANSPOSE(Test!BQ$20:BQ$25))+Test!$AI$20-Test!$BQ$27</f>
        <v>70.972575668780195</v>
      </c>
      <c r="Q263" s="9" cm="1">
        <f t="array" ref="Q263">SUMPRODUCT(J263:O263,TRANSPOSE(Test!EX$20:EX$25))+Test!$AI$20-Test!$EX$27</f>
        <v>80.58180602284412</v>
      </c>
      <c r="R263" s="9">
        <f>I263-Results!$E$5*H263</f>
        <v>79.413462956085112</v>
      </c>
      <c r="S263" s="9" cm="1">
        <f t="array" ref="S263">SUMPRODUCT(J263:O263,TRANSPOSE(Test!AW$28:AW$33))+Test!$AI$20-Test!$AH$26</f>
        <v>57.92756981447269</v>
      </c>
      <c r="T263" s="9">
        <f>SUMPRODUCT(J263:O263,Results!K$9:P$9)</f>
        <v>81.959558881899355</v>
      </c>
      <c r="U263" s="9">
        <f>SUMPRODUCT(J263:O263,Results!K$9:P$9)+Test!$AI$20-Test!$AH$31</f>
        <v>80.377330160826205</v>
      </c>
      <c r="V263" s="9">
        <f t="shared" si="20"/>
        <v>-4.5663414880875166</v>
      </c>
      <c r="W263" s="9">
        <f t="shared" si="21"/>
        <v>-14.175571842151442</v>
      </c>
      <c r="X263" s="9">
        <f t="shared" si="22"/>
        <v>-13.007228775392434</v>
      </c>
      <c r="Y263" s="9">
        <f t="shared" si="23"/>
        <v>8.4786643662199879</v>
      </c>
      <c r="Z263" s="9">
        <f>I263-Test!$AI$20</f>
        <v>33.664010753602547</v>
      </c>
      <c r="AA263" s="9">
        <f t="shared" si="24"/>
        <v>-13.971095980133526</v>
      </c>
      <c r="AF263" s="11"/>
      <c r="AG263" s="11"/>
      <c r="AH263" s="11"/>
    </row>
    <row r="264" spans="1:34">
      <c r="A264" s="6">
        <v>3.5254258140058368</v>
      </c>
      <c r="B264" s="6">
        <v>1.7695937804581214</v>
      </c>
      <c r="C264" s="6">
        <v>2.6099701183470558</v>
      </c>
      <c r="D264" s="6">
        <v>-3.1852255105578249</v>
      </c>
      <c r="E264" s="6">
        <v>-0.13332997108664618</v>
      </c>
      <c r="F264" s="6">
        <v>0.41780102374682032</v>
      </c>
      <c r="G264" s="6">
        <v>7.0525274196238126</v>
      </c>
      <c r="H264" s="6">
        <v>4.3855629622684624</v>
      </c>
      <c r="I264" s="9">
        <f>SUMPRODUCT(J264:O264,Results!B$12:G$12)+Results!$E$5*H264</f>
        <v>21.730699481138885</v>
      </c>
      <c r="J264" s="9">
        <f>SUMPRODUCT($A264:$F264,Results!$B$15:$G$15)</f>
        <v>13.933926320400539</v>
      </c>
      <c r="K264" s="9">
        <f>SUMPRODUCT($A264:$F264,Results!$B$16:$G$16)</f>
        <v>-14.799823911292041</v>
      </c>
      <c r="L264" s="9">
        <f>SUMPRODUCT($A264:$F264,Results!$B$17:$G$17)</f>
        <v>-8.3015232489130391</v>
      </c>
      <c r="M264" s="9">
        <f>SUMPRODUCT($A264:$F264,Results!$B$18:$G$18)</f>
        <v>-8.247702021799963</v>
      </c>
      <c r="N264" s="9">
        <f>SUMPRODUCT($A264:$F264,Results!$B$19:$G$19)</f>
        <v>-2.2697090330270928</v>
      </c>
      <c r="O264" s="9">
        <f>SUMPRODUCT($A264:$F264,Results!$B$20:$G$20)</f>
        <v>3.7111566460485235</v>
      </c>
      <c r="P264" s="9" cm="1">
        <f t="array" ref="P264">SUMPRODUCT(J264:O264,TRANSPOSE(Test!BQ$20:BQ$25))+Test!$AI$20-Test!$BQ$27</f>
        <v>-2.9997148087407624</v>
      </c>
      <c r="Q264" s="9" cm="1">
        <f t="array" ref="Q264">SUMPRODUCT(J264:O264,TRANSPOSE(Test!EX$20:EX$25))+Test!$AI$20-Test!$EX$27</f>
        <v>-6.276604309053269</v>
      </c>
      <c r="R264" s="9">
        <f>I264-Results!$E$5*H264</f>
        <v>-4.5826782924718898</v>
      </c>
      <c r="S264" s="9" cm="1">
        <f t="array" ref="S264">SUMPRODUCT(J264:O264,TRANSPOSE(Test!AW$28:AW$33))+Test!$AI$20-Test!$AH$26</f>
        <v>8.2171350332993853</v>
      </c>
      <c r="T264" s="9">
        <f>SUMPRODUCT(J264:O264,Results!K$9:P$9)</f>
        <v>-4.4287664200232673</v>
      </c>
      <c r="U264" s="9">
        <f>SUMPRODUCT(J264:O264,Results!K$9:P$9)+Test!$AI$20-Test!$AH$31</f>
        <v>-6.0109951410964229</v>
      </c>
      <c r="V264" s="9">
        <f t="shared" si="20"/>
        <v>24.730414289879647</v>
      </c>
      <c r="W264" s="9">
        <f t="shared" si="21"/>
        <v>28.007303790192154</v>
      </c>
      <c r="X264" s="9">
        <f t="shared" si="22"/>
        <v>26.313377773610775</v>
      </c>
      <c r="Y264" s="9">
        <f t="shared" si="23"/>
        <v>13.513564447839499</v>
      </c>
      <c r="Z264" s="9">
        <f>I264-Test!$AI$20</f>
        <v>-11.011523945951247</v>
      </c>
      <c r="AA264" s="9">
        <f t="shared" si="24"/>
        <v>27.741694622235308</v>
      </c>
      <c r="AF264" s="11"/>
      <c r="AG264" s="11"/>
      <c r="AH264" s="11"/>
    </row>
    <row r="265" spans="1:34">
      <c r="A265" s="6">
        <v>3.6426291098574595</v>
      </c>
      <c r="B265" s="6">
        <v>1.9154323307034558</v>
      </c>
      <c r="C265" s="6">
        <v>3.5261058778521397</v>
      </c>
      <c r="D265" s="6">
        <v>4.53223435544691</v>
      </c>
      <c r="E265" s="6">
        <v>9.6775727449953131</v>
      </c>
      <c r="F265" s="6">
        <v>6.2764305851399556</v>
      </c>
      <c r="G265" s="6">
        <v>0.17014815307013717</v>
      </c>
      <c r="H265" s="6">
        <v>-2.4968163042852134</v>
      </c>
      <c r="I265" s="9">
        <f>SUMPRODUCT(J265:O265,Results!B$12:G$12)+Results!$E$5*H265</f>
        <v>105.2579469551917</v>
      </c>
      <c r="J265" s="9">
        <f>SUMPRODUCT($A265:$F265,Results!$B$15:$G$15)</f>
        <v>49.715166487738664</v>
      </c>
      <c r="K265" s="9">
        <f>SUMPRODUCT($A265:$F265,Results!$B$16:$G$16)</f>
        <v>-10.657921170380202</v>
      </c>
      <c r="L265" s="9">
        <f>SUMPRODUCT($A265:$F265,Results!$B$17:$G$17)</f>
        <v>35.803044518793257</v>
      </c>
      <c r="M265" s="9">
        <f>SUMPRODUCT($A265:$F265,Results!$B$18:$G$18)</f>
        <v>-9.364403890121757</v>
      </c>
      <c r="N265" s="9">
        <f>SUMPRODUCT($A265:$F265,Results!$B$19:$G$19)</f>
        <v>-34.809682379417488</v>
      </c>
      <c r="O265" s="9">
        <f>SUMPRODUCT($A265:$F265,Results!$B$20:$G$20)</f>
        <v>14.053676418578966</v>
      </c>
      <c r="P265" s="9" cm="1">
        <f t="array" ref="P265">SUMPRODUCT(J265:O265,TRANSPOSE(Test!BQ$20:BQ$25))+Test!$AI$20-Test!$BQ$27</f>
        <v>116.59247910220549</v>
      </c>
      <c r="Q265" s="9" cm="1">
        <f t="array" ref="Q265">SUMPRODUCT(J265:O265,TRANSPOSE(Test!EX$20:EX$25))+Test!$AI$20-Test!$EX$27</f>
        <v>122.84820329285594</v>
      </c>
      <c r="R265" s="9">
        <f>I265-Results!$E$5*H265</f>
        <v>120.23884478090298</v>
      </c>
      <c r="S265" s="9" cm="1">
        <f t="array" ref="S265">SUMPRODUCT(J265:O265,TRANSPOSE(Test!AW$28:AW$33))+Test!$AI$20-Test!$AH$26</f>
        <v>96.408826898866678</v>
      </c>
      <c r="T265" s="9">
        <f>SUMPRODUCT(J265:O265,Results!K$9:P$9)</f>
        <v>125.62679884009623</v>
      </c>
      <c r="U265" s="9">
        <f>SUMPRODUCT(J265:O265,Results!K$9:P$9)+Test!$AI$20-Test!$AH$31</f>
        <v>124.04457011902306</v>
      </c>
      <c r="V265" s="9">
        <f t="shared" si="20"/>
        <v>-11.334532147013789</v>
      </c>
      <c r="W265" s="9">
        <f t="shared" si="21"/>
        <v>-17.590256337664243</v>
      </c>
      <c r="X265" s="9">
        <f t="shared" si="22"/>
        <v>-14.980897825711281</v>
      </c>
      <c r="Y265" s="9">
        <f t="shared" si="23"/>
        <v>8.8491200563250203</v>
      </c>
      <c r="Z265" s="9">
        <f>I265-Test!$AI$20</f>
        <v>72.515723528101574</v>
      </c>
      <c r="AA265" s="9">
        <f t="shared" si="24"/>
        <v>-18.786623163831365</v>
      </c>
      <c r="AF265" s="11"/>
      <c r="AG265" s="11"/>
      <c r="AH265" s="11"/>
    </row>
    <row r="266" spans="1:34">
      <c r="A266" s="6">
        <v>2.4414152426947844</v>
      </c>
      <c r="B266" s="6">
        <v>3.0695945191593954</v>
      </c>
      <c r="C266" s="6">
        <v>-1.1223756344726972E-2</v>
      </c>
      <c r="D266" s="6">
        <v>0.6402997728018035</v>
      </c>
      <c r="E266" s="6">
        <v>-2.5972540993815283</v>
      </c>
      <c r="F266" s="6">
        <v>-0.30033794258129226</v>
      </c>
      <c r="G266" s="6">
        <v>6.2577787634700917</v>
      </c>
      <c r="H266" s="6">
        <v>3.5908143061147411</v>
      </c>
      <c r="I266" s="9">
        <f>SUMPRODUCT(J266:O266,Results!B$12:G$12)+Results!$E$5*H266</f>
        <v>-7.0493886849263774</v>
      </c>
      <c r="J266" s="9">
        <f>SUMPRODUCT($A266:$F266,Results!$B$15:$G$15)</f>
        <v>-8.824191851372456</v>
      </c>
      <c r="K266" s="9">
        <f>SUMPRODUCT($A266:$F266,Results!$B$16:$G$16)</f>
        <v>-12.973424522843061</v>
      </c>
      <c r="L266" s="9">
        <f>SUMPRODUCT($A266:$F266,Results!$B$17:$G$17)</f>
        <v>-9.3250404649447187</v>
      </c>
      <c r="M266" s="9">
        <f>SUMPRODUCT($A266:$F266,Results!$B$18:$G$18)</f>
        <v>6.1153970804107907</v>
      </c>
      <c r="N266" s="9">
        <f>SUMPRODUCT($A266:$F266,Results!$B$19:$G$19)</f>
        <v>7.6724652943200367</v>
      </c>
      <c r="O266" s="9">
        <f>SUMPRODUCT($A266:$F266,Results!$B$20:$G$20)</f>
        <v>13.450673882434794</v>
      </c>
      <c r="P266" s="9" cm="1">
        <f t="array" ref="P266">SUMPRODUCT(J266:O266,TRANSPOSE(Test!BQ$20:BQ$25))+Test!$AI$20-Test!$BQ$27</f>
        <v>-27.639570735016491</v>
      </c>
      <c r="Q266" s="9" cm="1">
        <f t="array" ref="Q266">SUMPRODUCT(J266:O266,TRANSPOSE(Test!EX$20:EX$25))+Test!$AI$20-Test!$EX$27</f>
        <v>-30.443001409150721</v>
      </c>
      <c r="R266" s="9">
        <f>I266-Results!$E$5*H266</f>
        <v>-28.594274521614825</v>
      </c>
      <c r="S266" s="9" cm="1">
        <f t="array" ref="S266">SUMPRODUCT(J266:O266,TRANSPOSE(Test!AW$28:AW$33))+Test!$AI$20-Test!$AH$26</f>
        <v>-22.166268440118426</v>
      </c>
      <c r="T266" s="9">
        <f>SUMPRODUCT(J266:O266,Results!K$9:P$9)</f>
        <v>-29.581791602069451</v>
      </c>
      <c r="U266" s="9">
        <f>SUMPRODUCT(J266:O266,Results!K$9:P$9)+Test!$AI$20-Test!$AH$31</f>
        <v>-31.164020323142609</v>
      </c>
      <c r="V266" s="9">
        <f t="shared" si="20"/>
        <v>20.590182050090114</v>
      </c>
      <c r="W266" s="9">
        <f t="shared" si="21"/>
        <v>23.393612724224344</v>
      </c>
      <c r="X266" s="9">
        <f t="shared" si="22"/>
        <v>21.544885836688447</v>
      </c>
      <c r="Y266" s="9">
        <f t="shared" si="23"/>
        <v>15.116879755192048</v>
      </c>
      <c r="Z266" s="9">
        <f>I266-Test!$AI$20</f>
        <v>-39.791612112016509</v>
      </c>
      <c r="AA266" s="9">
        <f t="shared" si="24"/>
        <v>24.114631638216231</v>
      </c>
      <c r="AF266" s="11"/>
      <c r="AG266" s="11"/>
      <c r="AH266" s="11"/>
    </row>
    <row r="267" spans="1:34">
      <c r="A267" s="6">
        <v>7.1361961720714291</v>
      </c>
      <c r="B267" s="6">
        <v>2.319902434771393</v>
      </c>
      <c r="C267" s="6">
        <v>-2.6615158216557206E-2</v>
      </c>
      <c r="D267" s="6">
        <v>0.37916738734318733</v>
      </c>
      <c r="E267" s="6">
        <v>7.4362503238905608</v>
      </c>
      <c r="F267" s="6">
        <v>3.2697980023939595</v>
      </c>
      <c r="G267" s="6">
        <v>6.3404804116361717</v>
      </c>
      <c r="H267" s="6">
        <v>3.6735159542808211</v>
      </c>
      <c r="I267" s="9">
        <f>SUMPRODUCT(J267:O267,Results!B$12:G$12)+Results!$E$5*H267</f>
        <v>119.94835824922059</v>
      </c>
      <c r="J267" s="9">
        <f>SUMPRODUCT($A267:$F267,Results!$B$15:$G$15)</f>
        <v>47.901841805403414</v>
      </c>
      <c r="K267" s="9">
        <f>SUMPRODUCT($A267:$F267,Results!$B$16:$G$16)</f>
        <v>-19.12104276725422</v>
      </c>
      <c r="L267" s="9">
        <f>SUMPRODUCT($A267:$F267,Results!$B$17:$G$17)</f>
        <v>15.682125492645259</v>
      </c>
      <c r="M267" s="9">
        <f>SUMPRODUCT($A267:$F267,Results!$B$18:$G$18)</f>
        <v>-5.7763654836172691</v>
      </c>
      <c r="N267" s="9">
        <f>SUMPRODUCT($A267:$F267,Results!$B$19:$G$19)</f>
        <v>-12.905564666358687</v>
      </c>
      <c r="O267" s="9">
        <f>SUMPRODUCT($A267:$F267,Results!$B$20:$G$20)</f>
        <v>23.568326864516994</v>
      </c>
      <c r="P267" s="9" cm="1">
        <f t="array" ref="P267">SUMPRODUCT(J267:O267,TRANSPOSE(Test!BQ$20:BQ$25))+Test!$AI$20-Test!$BQ$27</f>
        <v>89.023250222804705</v>
      </c>
      <c r="Q267" s="9" cm="1">
        <f t="array" ref="Q267">SUMPRODUCT(J267:O267,TRANSPOSE(Test!EX$20:EX$25))+Test!$AI$20-Test!$EX$27</f>
        <v>98.407123806569587</v>
      </c>
      <c r="R267" s="9">
        <f>I267-Results!$E$5*H267</f>
        <v>97.907262523535664</v>
      </c>
      <c r="S267" s="9" cm="1">
        <f t="array" ref="S267">SUMPRODUCT(J267:O267,TRANSPOSE(Test!AW$28:AW$33))+Test!$AI$20-Test!$AH$26</f>
        <v>64.845561843590943</v>
      </c>
      <c r="T267" s="9">
        <f>SUMPRODUCT(J267:O267,Results!K$9:P$9)</f>
        <v>101.84606701505402</v>
      </c>
      <c r="U267" s="9">
        <f>SUMPRODUCT(J267:O267,Results!K$9:P$9)+Test!$AI$20-Test!$AH$31</f>
        <v>100.26383829398085</v>
      </c>
      <c r="V267" s="9">
        <f t="shared" si="20"/>
        <v>30.925108026415884</v>
      </c>
      <c r="W267" s="9">
        <f t="shared" si="21"/>
        <v>21.541234442651003</v>
      </c>
      <c r="X267" s="9">
        <f t="shared" si="22"/>
        <v>22.041095725684926</v>
      </c>
      <c r="Y267" s="9">
        <f t="shared" si="23"/>
        <v>55.102796405629647</v>
      </c>
      <c r="Z267" s="9">
        <f>I267-Test!$AI$20</f>
        <v>87.206134822130451</v>
      </c>
      <c r="AA267" s="9">
        <f t="shared" si="24"/>
        <v>19.684519955239736</v>
      </c>
      <c r="AF267" s="11"/>
      <c r="AG267" s="11"/>
      <c r="AH267" s="11"/>
    </row>
    <row r="268" spans="1:34">
      <c r="A268" s="6">
        <v>2.2259990498804831</v>
      </c>
      <c r="B268" s="6">
        <v>2.0824760459693832</v>
      </c>
      <c r="C268" s="6">
        <v>0.15680840499322765</v>
      </c>
      <c r="D268" s="6">
        <v>1.5208397438539349</v>
      </c>
      <c r="E268" s="6">
        <v>-8.5014155539586862E-3</v>
      </c>
      <c r="F268" s="6">
        <v>8.4680907822533076</v>
      </c>
      <c r="G268" s="6">
        <v>-1.4515311768167622</v>
      </c>
      <c r="H268" s="6">
        <v>-4.1184956341721133</v>
      </c>
      <c r="I268" s="9">
        <f>SUMPRODUCT(J268:O268,Results!B$12:G$12)+Results!$E$5*H268</f>
        <v>-38.592486558093469</v>
      </c>
      <c r="J268" s="9">
        <f>SUMPRODUCT($A268:$F268,Results!$B$15:$G$15)</f>
        <v>3.7257738895988766</v>
      </c>
      <c r="K268" s="9">
        <f>SUMPRODUCT($A268:$F268,Results!$B$16:$G$16)</f>
        <v>-8.2566120754075261</v>
      </c>
      <c r="L268" s="9">
        <f>SUMPRODUCT($A268:$F268,Results!$B$17:$G$17)</f>
        <v>10.66647783089164</v>
      </c>
      <c r="M268" s="9">
        <f>SUMPRODUCT($A268:$F268,Results!$B$18:$G$18)</f>
        <v>9.5028648821260511</v>
      </c>
      <c r="N268" s="9">
        <f>SUMPRODUCT($A268:$F268,Results!$B$19:$G$19)</f>
        <v>1.0891163343200931</v>
      </c>
      <c r="O268" s="9">
        <f>SUMPRODUCT($A268:$F268,Results!$B$20:$G$20)</f>
        <v>1.2676449865549895</v>
      </c>
      <c r="P268" s="9" cm="1">
        <f t="array" ref="P268">SUMPRODUCT(J268:O268,TRANSPOSE(Test!BQ$20:BQ$25))+Test!$AI$20-Test!$BQ$27</f>
        <v>3.5598098207327524</v>
      </c>
      <c r="Q268" s="9" cm="1">
        <f t="array" ref="Q268">SUMPRODUCT(J268:O268,TRANSPOSE(Test!EX$20:EX$25))+Test!$AI$20-Test!$EX$27</f>
        <v>-11.33320216132396</v>
      </c>
      <c r="R268" s="9">
        <f>I268-Results!$E$5*H268</f>
        <v>-13.88151275306079</v>
      </c>
      <c r="S268" s="9" cm="1">
        <f t="array" ref="S268">SUMPRODUCT(J268:O268,TRANSPOSE(Test!AW$28:AW$33))+Test!$AI$20-Test!$AH$26</f>
        <v>-0.38790171941813867</v>
      </c>
      <c r="T268" s="9">
        <f>SUMPRODUCT(J268:O268,Results!K$9:P$9)</f>
        <v>-11.67394169181452</v>
      </c>
      <c r="U268" s="9">
        <f>SUMPRODUCT(J268:O268,Results!K$9:P$9)+Test!$AI$20-Test!$AH$31</f>
        <v>-13.256170412887677</v>
      </c>
      <c r="V268" s="9">
        <f t="shared" si="20"/>
        <v>-42.152296378826222</v>
      </c>
      <c r="W268" s="9">
        <f t="shared" si="21"/>
        <v>-27.259284396769509</v>
      </c>
      <c r="X268" s="9">
        <f t="shared" si="22"/>
        <v>-24.71097380503268</v>
      </c>
      <c r="Y268" s="9">
        <f t="shared" si="23"/>
        <v>-38.204584838675331</v>
      </c>
      <c r="Z268" s="9">
        <f>I268-Test!$AI$20</f>
        <v>-71.334709985183594</v>
      </c>
      <c r="AA268" s="9">
        <f t="shared" si="24"/>
        <v>-25.336316145205792</v>
      </c>
      <c r="AF268" s="11"/>
      <c r="AG268" s="11"/>
      <c r="AH268" s="11"/>
    </row>
    <row r="269" spans="1:34">
      <c r="A269" s="6">
        <v>4.9823155784456707</v>
      </c>
      <c r="B269" s="6">
        <v>2.168280701829131</v>
      </c>
      <c r="C269" s="6">
        <v>0.40776343129970138</v>
      </c>
      <c r="D269" s="6">
        <v>2.661466749714513</v>
      </c>
      <c r="E269" s="6">
        <v>8.1304659012296252</v>
      </c>
      <c r="F269" s="6">
        <v>2.5592555641554022</v>
      </c>
      <c r="G269" s="6">
        <v>4.1960246284293401</v>
      </c>
      <c r="H269" s="6">
        <v>1.5290601710739895</v>
      </c>
      <c r="I269" s="9">
        <f>SUMPRODUCT(J269:O269,Results!B$12:G$12)+Results!$E$5*H269</f>
        <v>117.49726730581571</v>
      </c>
      <c r="J269" s="9">
        <f>SUMPRODUCT($A269:$F269,Results!$B$15:$G$15)</f>
        <v>42.869433976687361</v>
      </c>
      <c r="K269" s="9">
        <f>SUMPRODUCT($A269:$F269,Results!$B$16:$G$16)</f>
        <v>-13.041952641283489</v>
      </c>
      <c r="L269" s="9">
        <f>SUMPRODUCT($A269:$F269,Results!$B$17:$G$17)</f>
        <v>22.791248685177532</v>
      </c>
      <c r="M269" s="9">
        <f>SUMPRODUCT($A269:$F269,Results!$B$18:$G$18)</f>
        <v>-5.2643605225074523</v>
      </c>
      <c r="N269" s="9">
        <f>SUMPRODUCT($A269:$F269,Results!$B$19:$G$19)</f>
        <v>-19.393475159628359</v>
      </c>
      <c r="O269" s="9">
        <f>SUMPRODUCT($A269:$F269,Results!$B$20:$G$20)</f>
        <v>22.41698347318583</v>
      </c>
      <c r="P269" s="9" cm="1">
        <f t="array" ref="P269">SUMPRODUCT(J269:O269,TRANSPOSE(Test!BQ$20:BQ$25))+Test!$AI$20-Test!$BQ$27</f>
        <v>96.251918018026515</v>
      </c>
      <c r="Q269" s="9" cm="1">
        <f t="array" ref="Q269">SUMPRODUCT(J269:O269,TRANSPOSE(Test!EX$20:EX$25))+Test!$AI$20-Test!$EX$27</f>
        <v>109.02428300331408</v>
      </c>
      <c r="R269" s="9">
        <f>I269-Results!$E$5*H269</f>
        <v>108.32290627937178</v>
      </c>
      <c r="S269" s="9" cm="1">
        <f t="array" ref="S269">SUMPRODUCT(J269:O269,TRANSPOSE(Test!AW$28:AW$33))+Test!$AI$20-Test!$AH$26</f>
        <v>70.688741342668308</v>
      </c>
      <c r="T269" s="9">
        <f>SUMPRODUCT(J269:O269,Results!K$9:P$9)</f>
        <v>112.27145151709804</v>
      </c>
      <c r="U269" s="9">
        <f>SUMPRODUCT(J269:O269,Results!K$9:P$9)+Test!$AI$20-Test!$AH$31</f>
        <v>110.68922279602489</v>
      </c>
      <c r="V269" s="9">
        <f t="shared" si="20"/>
        <v>21.245349287789196</v>
      </c>
      <c r="W269" s="9">
        <f t="shared" si="21"/>
        <v>8.4729843025016294</v>
      </c>
      <c r="X269" s="9">
        <f t="shared" si="22"/>
        <v>9.1743610264439326</v>
      </c>
      <c r="Y269" s="9">
        <f t="shared" si="23"/>
        <v>46.808525963147403</v>
      </c>
      <c r="Z269" s="9">
        <f>I269-Test!$AI$20</f>
        <v>84.755043878725587</v>
      </c>
      <c r="AA269" s="9">
        <f t="shared" si="24"/>
        <v>6.8080445097908182</v>
      </c>
      <c r="AF269" s="11"/>
      <c r="AG269" s="11"/>
      <c r="AH269" s="11"/>
    </row>
    <row r="270" spans="1:34">
      <c r="A270" s="6">
        <v>2.5294678357634597</v>
      </c>
      <c r="B270" s="6">
        <v>9.2628417344551259</v>
      </c>
      <c r="C270" s="6">
        <v>1.117798292747739</v>
      </c>
      <c r="D270" s="6">
        <v>10.66025506007546</v>
      </c>
      <c r="E270" s="6">
        <v>2.3829644438448625</v>
      </c>
      <c r="F270" s="6">
        <v>2.5247146244907417</v>
      </c>
      <c r="G270" s="6">
        <v>3.4170966597663188</v>
      </c>
      <c r="H270" s="6">
        <v>0.75013220241096823</v>
      </c>
      <c r="I270" s="9">
        <f>SUMPRODUCT(J270:O270,Results!B$12:G$12)+Results!$E$5*H270</f>
        <v>43.446431045097427</v>
      </c>
      <c r="J270" s="9">
        <f>SUMPRODUCT($A270:$F270,Results!$B$15:$G$15)</f>
        <v>-6.6399570671633157</v>
      </c>
      <c r="K270" s="9">
        <f>SUMPRODUCT($A270:$F270,Results!$B$16:$G$16)</f>
        <v>-20.358326404628098</v>
      </c>
      <c r="L270" s="9">
        <f>SUMPRODUCT($A270:$F270,Results!$B$17:$G$17)</f>
        <v>24.515858489516496</v>
      </c>
      <c r="M270" s="9">
        <f>SUMPRODUCT($A270:$F270,Results!$B$18:$G$18)</f>
        <v>16.827993219380318</v>
      </c>
      <c r="N270" s="9">
        <f>SUMPRODUCT($A270:$F270,Results!$B$19:$G$19)</f>
        <v>-15.00369635101006</v>
      </c>
      <c r="O270" s="9">
        <f>SUMPRODUCT($A270:$F270,Results!$B$20:$G$20)</f>
        <v>41.436418716200087</v>
      </c>
      <c r="P270" s="9" cm="1">
        <f t="array" ref="P270">SUMPRODUCT(J270:O270,TRANSPOSE(Test!BQ$20:BQ$25))+Test!$AI$20-Test!$BQ$27</f>
        <v>37.263815933536371</v>
      </c>
      <c r="Q270" s="9" cm="1">
        <f t="array" ref="Q270">SUMPRODUCT(J270:O270,TRANSPOSE(Test!EX$20:EX$25))+Test!$AI$20-Test!$EX$27</f>
        <v>38.207733658739414</v>
      </c>
      <c r="R270" s="9">
        <f>I270-Results!$E$5*H270</f>
        <v>38.945637830631618</v>
      </c>
      <c r="S270" s="9" cm="1">
        <f t="array" ref="S270">SUMPRODUCT(J270:O270,TRANSPOSE(Test!AW$28:AW$33))+Test!$AI$20-Test!$AH$26</f>
        <v>25.738969115302801</v>
      </c>
      <c r="T270" s="9">
        <f>SUMPRODUCT(J270:O270,Results!K$9:P$9)</f>
        <v>40.61335015979575</v>
      </c>
      <c r="U270" s="9">
        <f>SUMPRODUCT(J270:O270,Results!K$9:P$9)+Test!$AI$20-Test!$AH$31</f>
        <v>39.031121438722593</v>
      </c>
      <c r="V270" s="9">
        <f t="shared" si="20"/>
        <v>6.1826151115610557</v>
      </c>
      <c r="W270" s="9">
        <f t="shared" si="21"/>
        <v>5.2386973863580124</v>
      </c>
      <c r="X270" s="9">
        <f t="shared" si="22"/>
        <v>4.5007932144658085</v>
      </c>
      <c r="Y270" s="9">
        <f t="shared" si="23"/>
        <v>17.707461929794626</v>
      </c>
      <c r="Z270" s="9">
        <f>I270-Test!$AI$20</f>
        <v>10.704207618007295</v>
      </c>
      <c r="AA270" s="9">
        <f t="shared" si="24"/>
        <v>4.4153096063748336</v>
      </c>
      <c r="AF270" s="11"/>
      <c r="AG270" s="11"/>
      <c r="AH270" s="11"/>
    </row>
    <row r="271" spans="1:34">
      <c r="A271" s="6">
        <v>8.258873258150917</v>
      </c>
      <c r="B271" s="6">
        <v>4.2615539020736559</v>
      </c>
      <c r="C271" s="6">
        <v>3.2095274867814969</v>
      </c>
      <c r="D271" s="6">
        <v>6.3659904116501638</v>
      </c>
      <c r="E271" s="6">
        <v>5.4088666531543774</v>
      </c>
      <c r="F271" s="6">
        <v>1.9421437073644277</v>
      </c>
      <c r="G271" s="6">
        <v>2.0266833986626231</v>
      </c>
      <c r="H271" s="6">
        <v>-0.64028105869272744</v>
      </c>
      <c r="I271" s="9">
        <f>SUMPRODUCT(J271:O271,Results!B$12:G$12)+Results!$E$5*H271</f>
        <v>86.819348372384781</v>
      </c>
      <c r="J271" s="9">
        <f>SUMPRODUCT($A271:$F271,Results!$B$15:$G$15)</f>
        <v>41.963507906067896</v>
      </c>
      <c r="K271" s="9">
        <f>SUMPRODUCT($A271:$F271,Results!$B$16:$G$16)</f>
        <v>-31.225528865296223</v>
      </c>
      <c r="L271" s="9">
        <f>SUMPRODUCT($A271:$F271,Results!$B$17:$G$17)</f>
        <v>11.679562239852107</v>
      </c>
      <c r="M271" s="9">
        <f>SUMPRODUCT($A271:$F271,Results!$B$18:$G$18)</f>
        <v>-3.8834383078863528</v>
      </c>
      <c r="N271" s="9">
        <f>SUMPRODUCT($A271:$F271,Results!$B$19:$G$19)</f>
        <v>-23.173670982515532</v>
      </c>
      <c r="O271" s="9">
        <f>SUMPRODUCT($A271:$F271,Results!$B$20:$G$20)</f>
        <v>40.549584700078142</v>
      </c>
      <c r="P271" s="9" cm="1">
        <f t="array" ref="P271">SUMPRODUCT(J271:O271,TRANSPOSE(Test!BQ$20:BQ$25))+Test!$AI$20-Test!$BQ$27</f>
        <v>82.528299086371419</v>
      </c>
      <c r="Q271" s="9" cm="1">
        <f t="array" ref="Q271">SUMPRODUCT(J271:O271,TRANSPOSE(Test!EX$20:EX$25))+Test!$AI$20-Test!$EX$27</f>
        <v>90.314503680199948</v>
      </c>
      <c r="R271" s="9">
        <f>I271-Results!$E$5*H271</f>
        <v>90.661034724541139</v>
      </c>
      <c r="S271" s="9" cm="1">
        <f t="array" ref="S271">SUMPRODUCT(J271:O271,TRANSPOSE(Test!AW$28:AW$33))+Test!$AI$20-Test!$AH$26</f>
        <v>70.845381839771349</v>
      </c>
      <c r="T271" s="9">
        <f>SUMPRODUCT(J271:O271,Results!K$9:P$9)</f>
        <v>93.421555635848804</v>
      </c>
      <c r="U271" s="9">
        <f>SUMPRODUCT(J271:O271,Results!K$9:P$9)+Test!$AI$20-Test!$AH$31</f>
        <v>91.839326914775654</v>
      </c>
      <c r="V271" s="9">
        <f t="shared" si="20"/>
        <v>4.2910492860133616</v>
      </c>
      <c r="W271" s="9">
        <f t="shared" si="21"/>
        <v>-3.4951553078151676</v>
      </c>
      <c r="X271" s="9">
        <f t="shared" si="22"/>
        <v>-3.8416863521563585</v>
      </c>
      <c r="Y271" s="9">
        <f t="shared" si="23"/>
        <v>15.973966532613431</v>
      </c>
      <c r="Z271" s="9">
        <f>I271-Test!$AI$20</f>
        <v>54.077124945294649</v>
      </c>
      <c r="AA271" s="9">
        <f t="shared" si="24"/>
        <v>-5.0199785423908736</v>
      </c>
      <c r="AF271" s="11"/>
      <c r="AG271" s="11"/>
      <c r="AH271" s="11"/>
    </row>
    <row r="272" spans="1:34">
      <c r="A272" s="6">
        <v>7.2014727930123943</v>
      </c>
      <c r="B272" s="6">
        <v>5.2086866720926546</v>
      </c>
      <c r="C272" s="6">
        <v>6.3128786293441611E-2</v>
      </c>
      <c r="D272" s="6">
        <v>7.2773116155712243</v>
      </c>
      <c r="E272" s="6">
        <v>1.0492756753427712</v>
      </c>
      <c r="F272" s="6">
        <v>18.91254097993167</v>
      </c>
      <c r="G272" s="6">
        <v>3.0995543109186499</v>
      </c>
      <c r="H272" s="6">
        <v>0.43258985356329926</v>
      </c>
      <c r="I272" s="9">
        <f>SUMPRODUCT(J272:O272,Results!B$12:G$12)+Results!$E$5*H272</f>
        <v>-0.99654997608846507</v>
      </c>
      <c r="J272" s="9">
        <f>SUMPRODUCT($A272:$F272,Results!$B$15:$G$15)</f>
        <v>16.305132370830545</v>
      </c>
      <c r="K272" s="9">
        <f>SUMPRODUCT($A272:$F272,Results!$B$16:$G$16)</f>
        <v>-25.854136569010418</v>
      </c>
      <c r="L272" s="9">
        <f>SUMPRODUCT($A272:$F272,Results!$B$17:$G$17)</f>
        <v>26.482076876561479</v>
      </c>
      <c r="M272" s="9">
        <f>SUMPRODUCT($A272:$F272,Results!$B$18:$G$18)</f>
        <v>24.613676672389147</v>
      </c>
      <c r="N272" s="9">
        <f>SUMPRODUCT($A272:$F272,Results!$B$19:$G$19)</f>
        <v>-1.7085302658467896</v>
      </c>
      <c r="O272" s="9">
        <f>SUMPRODUCT($A272:$F272,Results!$B$20:$G$20)</f>
        <v>18.94426255404511</v>
      </c>
      <c r="P272" s="9" cm="1">
        <f t="array" ref="P272">SUMPRODUCT(J272:O272,TRANSPOSE(Test!BQ$20:BQ$25))+Test!$AI$20-Test!$BQ$27</f>
        <v>35.203881876226838</v>
      </c>
      <c r="Q272" s="9" cm="1">
        <f t="array" ref="Q272">SUMPRODUCT(J272:O272,TRANSPOSE(Test!EX$20:EX$25))+Test!$AI$20-Test!$EX$27</f>
        <v>3.0766884299095096</v>
      </c>
      <c r="R272" s="9">
        <f>I272-Results!$E$5*H272</f>
        <v>-3.5920890974682607</v>
      </c>
      <c r="S272" s="9" cm="1">
        <f t="array" ref="S272">SUMPRODUCT(J272:O272,TRANSPOSE(Test!AW$28:AW$33))+Test!$AI$20-Test!$AH$26</f>
        <v>19.356556443987387</v>
      </c>
      <c r="T272" s="9">
        <f>SUMPRODUCT(J272:O272,Results!K$9:P$9)</f>
        <v>1.7863531413182585</v>
      </c>
      <c r="U272" s="9">
        <f>SUMPRODUCT(J272:O272,Results!K$9:P$9)+Test!$AI$20-Test!$AH$31</f>
        <v>0.20412442024510113</v>
      </c>
      <c r="V272" s="9">
        <f t="shared" si="20"/>
        <v>-36.200431852315305</v>
      </c>
      <c r="W272" s="9">
        <f t="shared" si="21"/>
        <v>-4.0732384059979747</v>
      </c>
      <c r="X272" s="9">
        <f t="shared" si="22"/>
        <v>2.5955391213797956</v>
      </c>
      <c r="Y272" s="9">
        <f t="shared" si="23"/>
        <v>-20.353106420075854</v>
      </c>
      <c r="Z272" s="9">
        <f>I272-Test!$AI$20</f>
        <v>-33.738773403178598</v>
      </c>
      <c r="AA272" s="9">
        <f t="shared" si="24"/>
        <v>-1.2006743963335662</v>
      </c>
      <c r="AF272" s="11"/>
      <c r="AG272" s="11"/>
      <c r="AH272" s="11"/>
    </row>
    <row r="273" spans="1:34">
      <c r="A273" s="6">
        <v>-0.33267325237115136</v>
      </c>
      <c r="B273" s="6">
        <v>-1.1613761113745444</v>
      </c>
      <c r="C273" s="6">
        <v>-0.62930040828619083</v>
      </c>
      <c r="D273" s="6">
        <v>4.1443518045232581</v>
      </c>
      <c r="E273" s="6">
        <v>6.0418984725456113</v>
      </c>
      <c r="F273" s="6">
        <v>5.8336687506969929</v>
      </c>
      <c r="G273" s="6">
        <v>5.2049151558716389</v>
      </c>
      <c r="H273" s="6">
        <v>2.5379506985162883</v>
      </c>
      <c r="I273" s="9">
        <f>SUMPRODUCT(J273:O273,Results!B$12:G$12)+Results!$E$5*H273</f>
        <v>86.723713747008148</v>
      </c>
      <c r="J273" s="9">
        <f>SUMPRODUCT($A273:$F273,Results!$B$15:$G$15)</f>
        <v>22.088606709775732</v>
      </c>
      <c r="K273" s="9">
        <f>SUMPRODUCT($A273:$F273,Results!$B$16:$G$16)</f>
        <v>7.049983910014566</v>
      </c>
      <c r="L273" s="9">
        <f>SUMPRODUCT($A273:$F273,Results!$B$17:$G$17)</f>
        <v>29.450492674520618</v>
      </c>
      <c r="M273" s="9">
        <f>SUMPRODUCT($A273:$F273,Results!$B$18:$G$18)</f>
        <v>2.0387649262792609</v>
      </c>
      <c r="N273" s="9">
        <f>SUMPRODUCT($A273:$F273,Results!$B$19:$G$19)</f>
        <v>-15.984278515720989</v>
      </c>
      <c r="O273" s="9">
        <f>SUMPRODUCT($A273:$F273,Results!$B$20:$G$20)</f>
        <v>-0.17173038471501645</v>
      </c>
      <c r="P273" s="9" cm="1">
        <f t="array" ref="P273">SUMPRODUCT(J273:O273,TRANSPOSE(Test!BQ$20:BQ$25))+Test!$AI$20-Test!$BQ$27</f>
        <v>69.372219575554169</v>
      </c>
      <c r="Q273" s="9" cm="1">
        <f t="array" ref="Q273">SUMPRODUCT(J273:O273,TRANSPOSE(Test!EX$20:EX$25))+Test!$AI$20-Test!$EX$27</f>
        <v>74.959720377400004</v>
      </c>
      <c r="R273" s="9">
        <f>I273-Results!$E$5*H273</f>
        <v>71.496009555910419</v>
      </c>
      <c r="S273" s="9" cm="1">
        <f t="array" ref="S273">SUMPRODUCT(J273:O273,TRANSPOSE(Test!AW$28:AW$33))+Test!$AI$20-Test!$AH$26</f>
        <v>44.341942127462644</v>
      </c>
      <c r="T273" s="9">
        <f>SUMPRODUCT(J273:O273,Results!K$9:P$9)</f>
        <v>75.276319746805498</v>
      </c>
      <c r="U273" s="9">
        <f>SUMPRODUCT(J273:O273,Results!K$9:P$9)+Test!$AI$20-Test!$AH$31</f>
        <v>73.694091025732348</v>
      </c>
      <c r="V273" s="9">
        <f t="shared" si="20"/>
        <v>17.351494171453979</v>
      </c>
      <c r="W273" s="9">
        <f t="shared" si="21"/>
        <v>11.763993369608144</v>
      </c>
      <c r="X273" s="9">
        <f t="shared" si="22"/>
        <v>15.227704191097729</v>
      </c>
      <c r="Y273" s="9">
        <f t="shared" si="23"/>
        <v>42.381771619545503</v>
      </c>
      <c r="Z273" s="9">
        <f>I273-Test!$AI$20</f>
        <v>53.981490319918016</v>
      </c>
      <c r="AA273" s="9">
        <f t="shared" si="24"/>
        <v>13.0296227212758</v>
      </c>
      <c r="AF273" s="11"/>
      <c r="AG273" s="11"/>
      <c r="AH273" s="11"/>
    </row>
    <row r="274" spans="1:34">
      <c r="A274" s="6">
        <v>0.69429281280964239</v>
      </c>
      <c r="B274" s="6">
        <v>6.4108904004330594</v>
      </c>
      <c r="C274" s="6">
        <v>5.3949688030962344</v>
      </c>
      <c r="D274" s="6">
        <v>1.318170007097113</v>
      </c>
      <c r="E274" s="6">
        <v>-0.26813826806851837</v>
      </c>
      <c r="F274" s="6">
        <v>6.0932834495382222</v>
      </c>
      <c r="G274" s="6">
        <v>-0.71055862483439391</v>
      </c>
      <c r="H274" s="6">
        <v>-3.3775230821897444</v>
      </c>
      <c r="I274" s="9">
        <f>SUMPRODUCT(J274:O274,Results!B$12:G$12)+Results!$E$5*H274</f>
        <v>-44.351021580945989</v>
      </c>
      <c r="J274" s="9">
        <f>SUMPRODUCT($A274:$F274,Results!$B$15:$G$15)</f>
        <v>-3.6385920797258913</v>
      </c>
      <c r="K274" s="9">
        <f>SUMPRODUCT($A274:$F274,Results!$B$16:$G$16)</f>
        <v>-14.660692151718546</v>
      </c>
      <c r="L274" s="9">
        <f>SUMPRODUCT($A274:$F274,Results!$B$17:$G$17)</f>
        <v>13.018470684213685</v>
      </c>
      <c r="M274" s="9">
        <f>SUMPRODUCT($A274:$F274,Results!$B$18:$G$18)</f>
        <v>0.48703354749837047</v>
      </c>
      <c r="N274" s="9">
        <f>SUMPRODUCT($A274:$F274,Results!$B$19:$G$19)</f>
        <v>-14.19780293400088</v>
      </c>
      <c r="O274" s="9">
        <f>SUMPRODUCT($A274:$F274,Results!$B$20:$G$20)</f>
        <v>1.8833135349512773</v>
      </c>
      <c r="P274" s="9" cm="1">
        <f t="array" ref="P274">SUMPRODUCT(J274:O274,TRANSPOSE(Test!BQ$20:BQ$25))+Test!$AI$20-Test!$BQ$27</f>
        <v>-5.3826885542934022</v>
      </c>
      <c r="Q274" s="9" cm="1">
        <f t="array" ref="Q274">SUMPRODUCT(J274:O274,TRANSPOSE(Test!EX$20:EX$25))+Test!$AI$20-Test!$EX$27</f>
        <v>-24.127513806028162</v>
      </c>
      <c r="R274" s="9">
        <f>I274-Results!$E$5*H274</f>
        <v>-24.085883087807524</v>
      </c>
      <c r="S274" s="9" cm="1">
        <f t="array" ref="S274">SUMPRODUCT(J274:O274,TRANSPOSE(Test!AW$28:AW$33))+Test!$AI$20-Test!$AH$26</f>
        <v>13.855364463098809</v>
      </c>
      <c r="T274" s="9">
        <f>SUMPRODUCT(J274:O274,Results!K$9:P$9)</f>
        <v>-22.627037231251105</v>
      </c>
      <c r="U274" s="9">
        <f>SUMPRODUCT(J274:O274,Results!K$9:P$9)+Test!$AI$20-Test!$AH$31</f>
        <v>-24.209265952324262</v>
      </c>
      <c r="V274" s="9">
        <f t="shared" si="20"/>
        <v>-38.968333026652587</v>
      </c>
      <c r="W274" s="9">
        <f t="shared" si="21"/>
        <v>-20.223507774917827</v>
      </c>
      <c r="X274" s="9">
        <f t="shared" si="22"/>
        <v>-20.265138493138465</v>
      </c>
      <c r="Y274" s="9">
        <f t="shared" si="23"/>
        <v>-58.206386044044798</v>
      </c>
      <c r="Z274" s="9">
        <f>I274-Test!$AI$20</f>
        <v>-77.093245008036121</v>
      </c>
      <c r="AA274" s="9">
        <f t="shared" si="24"/>
        <v>-20.141755628621727</v>
      </c>
      <c r="AF274" s="11"/>
      <c r="AG274" s="11"/>
      <c r="AH274" s="11"/>
    </row>
    <row r="275" spans="1:34">
      <c r="A275" s="6">
        <v>2.1011513274042621</v>
      </c>
      <c r="B275" s="6">
        <v>2.0302015373336015</v>
      </c>
      <c r="C275" s="6">
        <v>-0.85513531366614826</v>
      </c>
      <c r="D275" s="6">
        <v>8.2715280186770457</v>
      </c>
      <c r="E275" s="6">
        <v>6.0840523807147964</v>
      </c>
      <c r="F275" s="6">
        <v>-0.58200975505930996</v>
      </c>
      <c r="G275" s="6">
        <v>2.8443250045586264</v>
      </c>
      <c r="H275" s="6">
        <v>0.17736054720327576</v>
      </c>
      <c r="I275" s="9">
        <f>SUMPRODUCT(J275:O275,Results!B$12:G$12)+Results!$E$5*H275</f>
        <v>98.496192494551067</v>
      </c>
      <c r="J275" s="9">
        <f>SUMPRODUCT($A275:$F275,Results!$B$15:$G$15)</f>
        <v>19.815931574750426</v>
      </c>
      <c r="K275" s="9">
        <f>SUMPRODUCT($A275:$F275,Results!$B$16:$G$16)</f>
        <v>-6.0432620613450254</v>
      </c>
      <c r="L275" s="9">
        <f>SUMPRODUCT($A275:$F275,Results!$B$17:$G$17)</f>
        <v>22.865389607528755</v>
      </c>
      <c r="M275" s="9">
        <f>SUMPRODUCT($A275:$F275,Results!$B$18:$G$18)</f>
        <v>4.4159068649420368</v>
      </c>
      <c r="N275" s="9">
        <f>SUMPRODUCT($A275:$F275,Results!$B$19:$G$19)</f>
        <v>-18.167798239368267</v>
      </c>
      <c r="O275" s="9">
        <f>SUMPRODUCT($A275:$F275,Results!$B$20:$G$20)</f>
        <v>30.21000917825716</v>
      </c>
      <c r="P275" s="9" cm="1">
        <f t="array" ref="P275">SUMPRODUCT(J275:O275,TRANSPOSE(Test!BQ$20:BQ$25))+Test!$AI$20-Test!$BQ$27</f>
        <v>78.165084073804536</v>
      </c>
      <c r="Q275" s="9" cm="1">
        <f t="array" ref="Q275">SUMPRODUCT(J275:O275,TRANSPOSE(Test!EX$20:EX$25))+Test!$AI$20-Test!$EX$27</f>
        <v>97.633187036810597</v>
      </c>
      <c r="R275" s="9">
        <f>I275-Results!$E$5*H275</f>
        <v>97.432029211331411</v>
      </c>
      <c r="S275" s="9" cm="1">
        <f t="array" ref="S275">SUMPRODUCT(J275:O275,TRANSPOSE(Test!AW$28:AW$33))+Test!$AI$20-Test!$AH$26</f>
        <v>49.947754344975408</v>
      </c>
      <c r="T275" s="9">
        <f>SUMPRODUCT(J275:O275,Results!K$9:P$9)</f>
        <v>99.684088655602324</v>
      </c>
      <c r="U275" s="9">
        <f>SUMPRODUCT(J275:O275,Results!K$9:P$9)+Test!$AI$20-Test!$AH$31</f>
        <v>98.101859934529159</v>
      </c>
      <c r="V275" s="9">
        <f t="shared" si="20"/>
        <v>20.331108420746531</v>
      </c>
      <c r="W275" s="9">
        <f t="shared" si="21"/>
        <v>0.86300545774047066</v>
      </c>
      <c r="X275" s="9">
        <f t="shared" si="22"/>
        <v>1.0641632832196564</v>
      </c>
      <c r="Y275" s="9">
        <f t="shared" si="23"/>
        <v>48.548438149575659</v>
      </c>
      <c r="Z275" s="9">
        <f>I275-Test!$AI$20</f>
        <v>65.753969067460929</v>
      </c>
      <c r="AA275" s="9">
        <f t="shared" si="24"/>
        <v>0.39433256002190831</v>
      </c>
      <c r="AF275" s="11"/>
      <c r="AG275" s="11"/>
      <c r="AH275" s="11"/>
    </row>
    <row r="276" spans="1:34">
      <c r="A276" s="6">
        <v>3.9806391080370744</v>
      </c>
      <c r="B276" s="6">
        <v>4.0598115864028541</v>
      </c>
      <c r="C276" s="6">
        <v>4.30139976531136</v>
      </c>
      <c r="D276" s="6">
        <v>6.7149629914170079</v>
      </c>
      <c r="E276" s="6">
        <v>1.0052103781926256</v>
      </c>
      <c r="F276" s="6">
        <v>19.813137609109148</v>
      </c>
      <c r="G276" s="6">
        <v>1.4735399383440309</v>
      </c>
      <c r="H276" s="6">
        <v>-1.1934245190113197</v>
      </c>
      <c r="I276" s="9">
        <f>SUMPRODUCT(J276:O276,Results!B$12:G$12)+Results!$E$5*H276</f>
        <v>-20.936272340210934</v>
      </c>
      <c r="J276" s="9">
        <f>SUMPRODUCT($A276:$F276,Results!$B$15:$G$15)</f>
        <v>15.422440855562584</v>
      </c>
      <c r="K276" s="9">
        <f>SUMPRODUCT($A276:$F276,Results!$B$16:$G$16)</f>
        <v>-18.794482891926769</v>
      </c>
      <c r="L276" s="9">
        <f>SUMPRODUCT($A276:$F276,Results!$B$17:$G$17)</f>
        <v>31.260617068707404</v>
      </c>
      <c r="M276" s="9">
        <f>SUMPRODUCT($A276:$F276,Results!$B$18:$G$18)</f>
        <v>14.638553057518855</v>
      </c>
      <c r="N276" s="9">
        <f>SUMPRODUCT($A276:$F276,Results!$B$19:$G$19)</f>
        <v>-16.139844704828391</v>
      </c>
      <c r="O276" s="9">
        <f>SUMPRODUCT($A276:$F276,Results!$B$20:$G$20)</f>
        <v>0.83974833679833694</v>
      </c>
      <c r="P276" s="9" cm="1">
        <f t="array" ref="P276">SUMPRODUCT(J276:O276,TRANSPOSE(Test!BQ$20:BQ$25))+Test!$AI$20-Test!$BQ$27</f>
        <v>31.354348273801413</v>
      </c>
      <c r="Q276" s="9" cm="1">
        <f t="array" ref="Q276">SUMPRODUCT(J276:O276,TRANSPOSE(Test!EX$20:EX$25))+Test!$AI$20-Test!$EX$27</f>
        <v>-6.5758620684008164</v>
      </c>
      <c r="R276" s="9">
        <f>I276-Results!$E$5*H276</f>
        <v>-13.775725226143015</v>
      </c>
      <c r="S276" s="9" cm="1">
        <f t="array" ref="S276">SUMPRODUCT(J276:O276,TRANSPOSE(Test!AW$28:AW$33))+Test!$AI$20-Test!$AH$26</f>
        <v>32.713971935442643</v>
      </c>
      <c r="T276" s="9">
        <f>SUMPRODUCT(J276:O276,Results!K$9:P$9)</f>
        <v>-8.3469361823711488</v>
      </c>
      <c r="U276" s="9">
        <f>SUMPRODUCT(J276:O276,Results!K$9:P$9)+Test!$AI$20-Test!$AH$31</f>
        <v>-9.9291649034443061</v>
      </c>
      <c r="V276" s="9">
        <f t="shared" si="20"/>
        <v>-52.290620614012347</v>
      </c>
      <c r="W276" s="9">
        <f t="shared" si="21"/>
        <v>-14.360410271810117</v>
      </c>
      <c r="X276" s="9">
        <f t="shared" si="22"/>
        <v>-7.1605471140679189</v>
      </c>
      <c r="Y276" s="9">
        <f t="shared" si="23"/>
        <v>-53.650244275653577</v>
      </c>
      <c r="Z276" s="9">
        <f>I276-Test!$AI$20</f>
        <v>-53.678495767301065</v>
      </c>
      <c r="AA276" s="9">
        <f t="shared" si="24"/>
        <v>-11.007107436766628</v>
      </c>
      <c r="AF276" s="11"/>
      <c r="AG276" s="11"/>
      <c r="AH276" s="11"/>
    </row>
    <row r="277" spans="1:34">
      <c r="A277" s="6">
        <v>3.3053609386283709</v>
      </c>
      <c r="B277" s="6">
        <v>5.7816618131145283</v>
      </c>
      <c r="C277" s="6">
        <v>2.3041252717229348</v>
      </c>
      <c r="D277" s="6">
        <v>2.2053310291611266</v>
      </c>
      <c r="E277" s="6">
        <v>-0.56435675627848714</v>
      </c>
      <c r="F277" s="6">
        <v>2.4426634424817784</v>
      </c>
      <c r="G277" s="6">
        <v>-1.7220867511876963</v>
      </c>
      <c r="H277" s="6">
        <v>-4.3890512085430471</v>
      </c>
      <c r="I277" s="9">
        <f>SUMPRODUCT(J277:O277,Results!B$12:G$12)+Results!$E$5*H277</f>
        <v>-35.461681373228316</v>
      </c>
      <c r="J277" s="9">
        <f>SUMPRODUCT($A277:$F277,Results!$B$15:$G$15)</f>
        <v>-0.68657654066499096</v>
      </c>
      <c r="K277" s="9">
        <f>SUMPRODUCT($A277:$F277,Results!$B$16:$G$16)</f>
        <v>-19.75801047370458</v>
      </c>
      <c r="L277" s="9">
        <f>SUMPRODUCT($A277:$F277,Results!$B$17:$G$17)</f>
        <v>2.6366245729917437</v>
      </c>
      <c r="M277" s="9">
        <f>SUMPRODUCT($A277:$F277,Results!$B$18:$G$18)</f>
        <v>4.6527784118985798</v>
      </c>
      <c r="N277" s="9">
        <f>SUMPRODUCT($A277:$F277,Results!$B$19:$G$19)</f>
        <v>-4.1586800086603004</v>
      </c>
      <c r="O277" s="9">
        <f>SUMPRODUCT($A277:$F277,Results!$B$20:$G$20)</f>
        <v>18.392502867553908</v>
      </c>
      <c r="P277" s="9" cm="1">
        <f t="array" ref="P277">SUMPRODUCT(J277:O277,TRANSPOSE(Test!BQ$20:BQ$25))+Test!$AI$20-Test!$BQ$27</f>
        <v>-2.7572926625924552</v>
      </c>
      <c r="Q277" s="9" cm="1">
        <f t="array" ref="Q277">SUMPRODUCT(J277:O277,TRANSPOSE(Test!EX$20:EX$25))+Test!$AI$20-Test!$EX$27</f>
        <v>-10.406741168342045</v>
      </c>
      <c r="R277" s="9">
        <f>I277-Results!$E$5*H277</f>
        <v>-9.1273741219700355</v>
      </c>
      <c r="S277" s="9" cm="1">
        <f t="array" ref="S277">SUMPRODUCT(J277:O277,TRANSPOSE(Test!AW$28:AW$33))+Test!$AI$20-Test!$AH$26</f>
        <v>4.446272230876481</v>
      </c>
      <c r="T277" s="9">
        <f>SUMPRODUCT(J277:O277,Results!K$9:P$9)</f>
        <v>-8.6132956494654138</v>
      </c>
      <c r="U277" s="9">
        <f>SUMPRODUCT(J277:O277,Results!K$9:P$9)+Test!$AI$20-Test!$AH$31</f>
        <v>-10.195524370538571</v>
      </c>
      <c r="V277" s="9">
        <f t="shared" si="20"/>
        <v>-32.704388710635861</v>
      </c>
      <c r="W277" s="9">
        <f t="shared" si="21"/>
        <v>-25.054940204886272</v>
      </c>
      <c r="X277" s="9">
        <f t="shared" si="22"/>
        <v>-26.334307251258281</v>
      </c>
      <c r="Y277" s="9">
        <f t="shared" si="23"/>
        <v>-39.907953604104797</v>
      </c>
      <c r="Z277" s="9">
        <f>I277-Test!$AI$20</f>
        <v>-68.20390480031844</v>
      </c>
      <c r="AA277" s="9">
        <f t="shared" si="24"/>
        <v>-25.266157002689745</v>
      </c>
      <c r="AF277" s="11"/>
      <c r="AG277" s="11"/>
      <c r="AH277" s="11"/>
    </row>
    <row r="278" spans="1:34">
      <c r="A278" s="6">
        <v>3.9953549840779772</v>
      </c>
      <c r="B278" s="6">
        <v>-0.43471930988290447</v>
      </c>
      <c r="C278" s="6">
        <v>1.3214284114127899</v>
      </c>
      <c r="D278" s="6">
        <v>9.6742619840533024</v>
      </c>
      <c r="E278" s="6">
        <v>1.4276627574468166</v>
      </c>
      <c r="F278" s="6">
        <v>5.2274658273088503</v>
      </c>
      <c r="G278" s="6">
        <v>0.79500920813367282</v>
      </c>
      <c r="H278" s="6">
        <v>-1.8719552492216778</v>
      </c>
      <c r="I278" s="9">
        <f>SUMPRODUCT(J278:O278,Results!B$12:G$12)+Results!$E$5*H278</f>
        <v>29.466692093835583</v>
      </c>
      <c r="J278" s="9">
        <f>SUMPRODUCT($A278:$F278,Results!$B$15:$G$15)</f>
        <v>18.352591191367988</v>
      </c>
      <c r="K278" s="9">
        <f>SUMPRODUCT($A278:$F278,Results!$B$16:$G$16)</f>
        <v>-13.53955330731657</v>
      </c>
      <c r="L278" s="9">
        <f>SUMPRODUCT($A278:$F278,Results!$B$17:$G$17)</f>
        <v>10.649944278375003</v>
      </c>
      <c r="M278" s="9">
        <f>SUMPRODUCT($A278:$F278,Results!$B$18:$G$18)</f>
        <v>7.8966826016847662</v>
      </c>
      <c r="N278" s="9">
        <f>SUMPRODUCT($A278:$F278,Results!$B$19:$G$19)</f>
        <v>-14.371560896291736</v>
      </c>
      <c r="O278" s="9">
        <f>SUMPRODUCT($A278:$F278,Results!$B$20:$G$20)</f>
        <v>22.685843683960613</v>
      </c>
      <c r="P278" s="9" cm="1">
        <f t="array" ref="P278">SUMPRODUCT(J278:O278,TRANSPOSE(Test!BQ$20:BQ$25))+Test!$AI$20-Test!$BQ$27</f>
        <v>43.430340273864495</v>
      </c>
      <c r="Q278" s="9" cm="1">
        <f t="array" ref="Q278">SUMPRODUCT(J278:O278,TRANSPOSE(Test!EX$20:EX$25))+Test!$AI$20-Test!$EX$27</f>
        <v>43.56457842713904</v>
      </c>
      <c r="R278" s="9">
        <f>I278-Results!$E$5*H278</f>
        <v>40.69842358916565</v>
      </c>
      <c r="S278" s="9" cm="1">
        <f t="array" ref="S278">SUMPRODUCT(J278:O278,TRANSPOSE(Test!AW$28:AW$33))+Test!$AI$20-Test!$AH$26</f>
        <v>31.552691698285074</v>
      </c>
      <c r="T278" s="9">
        <f>SUMPRODUCT(J278:O278,Results!K$9:P$9)</f>
        <v>42.551984246779</v>
      </c>
      <c r="U278" s="9">
        <f>SUMPRODUCT(J278:O278,Results!K$9:P$9)+Test!$AI$20-Test!$AH$31</f>
        <v>40.969755525705835</v>
      </c>
      <c r="V278" s="9">
        <f t="shared" si="20"/>
        <v>-13.963648180028912</v>
      </c>
      <c r="W278" s="9">
        <f t="shared" si="21"/>
        <v>-14.097886333303457</v>
      </c>
      <c r="X278" s="9">
        <f t="shared" si="22"/>
        <v>-11.231731495330067</v>
      </c>
      <c r="Y278" s="9">
        <f t="shared" si="23"/>
        <v>-2.0859996044494906</v>
      </c>
      <c r="Z278" s="9">
        <f>I278-Test!$AI$20</f>
        <v>-3.2755313332545484</v>
      </c>
      <c r="AA278" s="9">
        <f t="shared" si="24"/>
        <v>-11.503063431870252</v>
      </c>
      <c r="AF278" s="11"/>
      <c r="AG278" s="11"/>
      <c r="AH278" s="11"/>
    </row>
    <row r="279" spans="1:34">
      <c r="A279" s="6">
        <v>2.7973099301697228</v>
      </c>
      <c r="B279" s="6">
        <v>4.7370643441231906</v>
      </c>
      <c r="C279" s="6">
        <v>5.9826497255761932</v>
      </c>
      <c r="D279" s="6">
        <v>2.791264880395572</v>
      </c>
      <c r="E279" s="6">
        <v>-1.0328744801234444</v>
      </c>
      <c r="F279" s="6">
        <v>2.859182153625047</v>
      </c>
      <c r="G279" s="6">
        <v>3.2194427733977928</v>
      </c>
      <c r="H279" s="6">
        <v>0.55247831604244224</v>
      </c>
      <c r="I279" s="9">
        <f>SUMPRODUCT(J279:O279,Results!B$12:G$12)+Results!$E$5*H279</f>
        <v>-10.287229744538461</v>
      </c>
      <c r="J279" s="9">
        <f>SUMPRODUCT($A279:$F279,Results!$B$15:$G$15)</f>
        <v>4.3394381895785568</v>
      </c>
      <c r="K279" s="9">
        <f>SUMPRODUCT($A279:$F279,Results!$B$16:$G$16)</f>
        <v>-21.173284974583702</v>
      </c>
      <c r="L279" s="9">
        <f>SUMPRODUCT($A279:$F279,Results!$B$17:$G$17)</f>
        <v>1.1745054819101393</v>
      </c>
      <c r="M279" s="9">
        <f>SUMPRODUCT($A279:$F279,Results!$B$18:$G$18)</f>
        <v>-3.3961177048258118</v>
      </c>
      <c r="N279" s="9">
        <f>SUMPRODUCT($A279:$F279,Results!$B$19:$G$19)</f>
        <v>-15.646753164326027</v>
      </c>
      <c r="O279" s="9">
        <f>SUMPRODUCT($A279:$F279,Results!$B$20:$G$20)</f>
        <v>11.922891089891493</v>
      </c>
      <c r="P279" s="9" cm="1">
        <f t="array" ref="P279">SUMPRODUCT(J279:O279,TRANSPOSE(Test!BQ$20:BQ$25))+Test!$AI$20-Test!$BQ$27</f>
        <v>-2.940143377822757</v>
      </c>
      <c r="Q279" s="9" cm="1">
        <f t="array" ref="Q279">SUMPRODUCT(J279:O279,TRANSPOSE(Test!EX$20:EX$25))+Test!$AI$20-Test!$EX$27</f>
        <v>-14.60904260454187</v>
      </c>
      <c r="R279" s="9">
        <f>I279-Results!$E$5*H279</f>
        <v>-13.602099640793114</v>
      </c>
      <c r="S279" s="9" cm="1">
        <f t="array" ref="S279">SUMPRODUCT(J279:O279,TRANSPOSE(Test!AW$28:AW$33))+Test!$AI$20-Test!$AH$26</f>
        <v>18.496551597072994</v>
      </c>
      <c r="T279" s="9">
        <f>SUMPRODUCT(J279:O279,Results!K$9:P$9)</f>
        <v>-13.261625982769534</v>
      </c>
      <c r="U279" s="9">
        <f>SUMPRODUCT(J279:O279,Results!K$9:P$9)+Test!$AI$20-Test!$AH$31</f>
        <v>-14.843854703842691</v>
      </c>
      <c r="V279" s="9">
        <f t="shared" si="20"/>
        <v>-7.347086366715704</v>
      </c>
      <c r="W279" s="9">
        <f t="shared" si="21"/>
        <v>4.3218128600034085</v>
      </c>
      <c r="X279" s="9">
        <f t="shared" si="22"/>
        <v>3.3148698962546526</v>
      </c>
      <c r="Y279" s="9">
        <f t="shared" si="23"/>
        <v>-28.783781341611455</v>
      </c>
      <c r="Z279" s="9">
        <f>I279-Test!$AI$20</f>
        <v>-43.029453171628589</v>
      </c>
      <c r="AA279" s="9">
        <f t="shared" si="24"/>
        <v>4.5566249593042301</v>
      </c>
      <c r="AF279" s="11"/>
      <c r="AG279" s="11"/>
      <c r="AH279" s="11"/>
    </row>
    <row r="280" spans="1:34">
      <c r="A280" s="6">
        <v>0.71777527167727961</v>
      </c>
      <c r="B280" s="6">
        <v>-1.6988969171376467</v>
      </c>
      <c r="C280" s="6">
        <v>3.63931417520506</v>
      </c>
      <c r="D280" s="6">
        <v>5.1155175704498328</v>
      </c>
      <c r="E280" s="6">
        <v>16.129467305139002</v>
      </c>
      <c r="F280" s="6">
        <v>6.5866876883991488</v>
      </c>
      <c r="G280" s="6">
        <v>6.1561075303619885</v>
      </c>
      <c r="H280" s="6">
        <v>3.489143073006638</v>
      </c>
      <c r="I280" s="9">
        <f>SUMPRODUCT(J280:O280,Results!B$12:G$12)+Results!$E$5*H280</f>
        <v>219.31235951395118</v>
      </c>
      <c r="J280" s="9">
        <f>SUMPRODUCT($A280:$F280,Results!$B$15:$G$15)</f>
        <v>72.273829677847289</v>
      </c>
      <c r="K280" s="9">
        <f>SUMPRODUCT($A280:$F280,Results!$B$16:$G$16)</f>
        <v>6.5621663230927663</v>
      </c>
      <c r="L280" s="9">
        <f>SUMPRODUCT($A280:$F280,Results!$B$17:$G$17)</f>
        <v>58.271232775703282</v>
      </c>
      <c r="M280" s="9">
        <f>SUMPRODUCT($A280:$F280,Results!$B$18:$G$18)</f>
        <v>-19.531417108476525</v>
      </c>
      <c r="N280" s="9">
        <f>SUMPRODUCT($A280:$F280,Results!$B$19:$G$19)</f>
        <v>-53.477932168271032</v>
      </c>
      <c r="O280" s="9">
        <f>SUMPRODUCT($A280:$F280,Results!$B$20:$G$20)</f>
        <v>1.8190156550190384</v>
      </c>
      <c r="P280" s="9" cm="1">
        <f t="array" ref="P280">SUMPRODUCT(J280:O280,TRANSPOSE(Test!BQ$20:BQ$25))+Test!$AI$20-Test!$BQ$27</f>
        <v>183.32896397116352</v>
      </c>
      <c r="Q280" s="9" cm="1">
        <f t="array" ref="Q280">SUMPRODUCT(J280:O280,TRANSPOSE(Test!EX$20:EX$25))+Test!$AI$20-Test!$EX$27</f>
        <v>203.00220382922811</v>
      </c>
      <c r="R280" s="9">
        <f>I280-Results!$E$5*H280</f>
        <v>198.37750107591134</v>
      </c>
      <c r="S280" s="9" cm="1">
        <f t="array" ref="S280">SUMPRODUCT(J280:O280,TRANSPOSE(Test!AW$28:AW$33))+Test!$AI$20-Test!$AH$26</f>
        <v>145.59604744294501</v>
      </c>
      <c r="T280" s="9">
        <f>SUMPRODUCT(J280:O280,Results!K$9:P$9)</f>
        <v>206.22877898712531</v>
      </c>
      <c r="U280" s="9">
        <f>SUMPRODUCT(J280:O280,Results!K$9:P$9)+Test!$AI$20-Test!$AH$31</f>
        <v>204.64655026605215</v>
      </c>
      <c r="V280" s="9">
        <f t="shared" si="20"/>
        <v>35.983395542787662</v>
      </c>
      <c r="W280" s="9">
        <f t="shared" si="21"/>
        <v>16.310155684723071</v>
      </c>
      <c r="X280" s="9">
        <f t="shared" si="22"/>
        <v>20.934858438039839</v>
      </c>
      <c r="Y280" s="9">
        <f t="shared" si="23"/>
        <v>73.716312071006172</v>
      </c>
      <c r="Z280" s="9">
        <f>I280-Test!$AI$20</f>
        <v>186.57013608686105</v>
      </c>
      <c r="AA280" s="9">
        <f t="shared" si="24"/>
        <v>14.665809247899034</v>
      </c>
      <c r="AF280" s="11"/>
      <c r="AG280" s="11"/>
      <c r="AH280" s="11"/>
    </row>
    <row r="281" spans="1:34">
      <c r="A281" s="6">
        <v>1.0296380272189158</v>
      </c>
      <c r="B281" s="6">
        <v>9.1303098482401044</v>
      </c>
      <c r="C281" s="6">
        <v>2.5469637350113534</v>
      </c>
      <c r="D281" s="6">
        <v>0.80232840500588831</v>
      </c>
      <c r="E281" s="6">
        <v>5.8425652240348125</v>
      </c>
      <c r="F281" s="6">
        <v>4.2581756450653187E-2</v>
      </c>
      <c r="G281" s="6">
        <v>2.5509267187734586</v>
      </c>
      <c r="H281" s="6">
        <v>-0.11603773858189204</v>
      </c>
      <c r="I281" s="9">
        <f>SUMPRODUCT(J281:O281,Results!B$12:G$12)+Results!$E$5*H281</f>
        <v>57.691617401012905</v>
      </c>
      <c r="J281" s="9">
        <f>SUMPRODUCT($A281:$F281,Results!$B$15:$G$15)</f>
        <v>8.8188044462291231</v>
      </c>
      <c r="K281" s="9">
        <f>SUMPRODUCT($A281:$F281,Results!$B$16:$G$16)</f>
        <v>-12.882468448580063</v>
      </c>
      <c r="L281" s="9">
        <f>SUMPRODUCT($A281:$F281,Results!$B$17:$G$17)</f>
        <v>26.02386375133808</v>
      </c>
      <c r="M281" s="9">
        <f>SUMPRODUCT($A281:$F281,Results!$B$18:$G$18)</f>
        <v>-2.8691648467052349</v>
      </c>
      <c r="N281" s="9">
        <f>SUMPRODUCT($A281:$F281,Results!$B$19:$G$19)</f>
        <v>-19.015427601518123</v>
      </c>
      <c r="O281" s="9">
        <f>SUMPRODUCT($A281:$F281,Results!$B$20:$G$20)</f>
        <v>19.690690182836281</v>
      </c>
      <c r="P281" s="9" cm="1">
        <f t="array" ref="P281">SUMPRODUCT(J281:O281,TRANSPOSE(Test!BQ$20:BQ$25))+Test!$AI$20-Test!$BQ$27</f>
        <v>50.611600578480243</v>
      </c>
      <c r="Q281" s="9" cm="1">
        <f t="array" ref="Q281">SUMPRODUCT(J281:O281,TRANSPOSE(Test!EX$20:EX$25))+Test!$AI$20-Test!$EX$27</f>
        <v>55.663195786370025</v>
      </c>
      <c r="R281" s="9">
        <f>I281-Results!$E$5*H281</f>
        <v>58.387843832504259</v>
      </c>
      <c r="S281" s="9" cm="1">
        <f t="array" ref="S281">SUMPRODUCT(J281:O281,TRANSPOSE(Test!AW$28:AW$33))+Test!$AI$20-Test!$AH$26</f>
        <v>45.522026287017908</v>
      </c>
      <c r="T281" s="9">
        <f>SUMPRODUCT(J281:O281,Results!K$9:P$9)</f>
        <v>60.812605286003873</v>
      </c>
      <c r="U281" s="9">
        <f>SUMPRODUCT(J281:O281,Results!K$9:P$9)+Test!$AI$20-Test!$AH$31</f>
        <v>59.230376564930708</v>
      </c>
      <c r="V281" s="9">
        <f t="shared" si="20"/>
        <v>7.080016822532663</v>
      </c>
      <c r="W281" s="9">
        <f t="shared" si="21"/>
        <v>2.0284216146428804</v>
      </c>
      <c r="X281" s="9">
        <f t="shared" si="22"/>
        <v>-0.69622643149135399</v>
      </c>
      <c r="Y281" s="9">
        <f t="shared" si="23"/>
        <v>12.169591113994997</v>
      </c>
      <c r="Z281" s="9">
        <f>I281-Test!$AI$20</f>
        <v>24.949393973922774</v>
      </c>
      <c r="AA281" s="9">
        <f t="shared" si="24"/>
        <v>-1.5387591639178027</v>
      </c>
      <c r="AF281" s="11"/>
      <c r="AG281" s="11"/>
      <c r="AH281" s="11"/>
    </row>
    <row r="282" spans="1:34">
      <c r="A282" s="6">
        <v>1.8622383434412286</v>
      </c>
      <c r="B282" s="6">
        <v>4.0560234513335169</v>
      </c>
      <c r="C282" s="6">
        <v>2.7631044176810975</v>
      </c>
      <c r="D282" s="6">
        <v>3.7516692656169579</v>
      </c>
      <c r="E282" s="6">
        <v>6.0477063824459583</v>
      </c>
      <c r="F282" s="6">
        <v>1.4689274375768164</v>
      </c>
      <c r="G282" s="6">
        <v>6.0565226968858346</v>
      </c>
      <c r="H282" s="6">
        <v>3.389558239530484</v>
      </c>
      <c r="I282" s="9">
        <f>SUMPRODUCT(J282:O282,Results!B$12:G$12)+Results!$E$5*H282</f>
        <v>96.98334067012884</v>
      </c>
      <c r="J282" s="9">
        <f>SUMPRODUCT($A282:$F282,Results!$B$15:$G$15)</f>
        <v>23.185305743058688</v>
      </c>
      <c r="K282" s="9">
        <f>SUMPRODUCT($A282:$F282,Results!$B$16:$G$16)</f>
        <v>-10.007220494694128</v>
      </c>
      <c r="L282" s="9">
        <f>SUMPRODUCT($A282:$F282,Results!$B$17:$G$17)</f>
        <v>23.646065797599114</v>
      </c>
      <c r="M282" s="9">
        <f>SUMPRODUCT($A282:$F282,Results!$B$18:$G$18)</f>
        <v>-4.9840152246001299</v>
      </c>
      <c r="N282" s="9">
        <f>SUMPRODUCT($A282:$F282,Results!$B$19:$G$19)</f>
        <v>-24.072729949489869</v>
      </c>
      <c r="O282" s="9">
        <f>SUMPRODUCT($A282:$F282,Results!$B$20:$G$20)</f>
        <v>17.273259434661874</v>
      </c>
      <c r="P282" s="9" cm="1">
        <f t="array" ref="P282">SUMPRODUCT(J282:O282,TRANSPOSE(Test!BQ$20:BQ$25))+Test!$AI$20-Test!$BQ$27</f>
        <v>68.485897664219038</v>
      </c>
      <c r="Q282" s="9" cm="1">
        <f t="array" ref="Q282">SUMPRODUCT(J282:O282,TRANSPOSE(Test!EX$20:EX$25))+Test!$AI$20-Test!$EX$27</f>
        <v>76.312801688979363</v>
      </c>
      <c r="R282" s="9">
        <f>I282-Results!$E$5*H282</f>
        <v>76.645991232945931</v>
      </c>
      <c r="S282" s="9" cm="1">
        <f t="array" ref="S282">SUMPRODUCT(J282:O282,TRANSPOSE(Test!AW$28:AW$33))+Test!$AI$20-Test!$AH$26</f>
        <v>58.468912458333946</v>
      </c>
      <c r="T282" s="9">
        <f>SUMPRODUCT(J282:O282,Results!K$9:P$9)</f>
        <v>79.413849734026712</v>
      </c>
      <c r="U282" s="9">
        <f>SUMPRODUCT(J282:O282,Results!K$9:P$9)+Test!$AI$20-Test!$AH$31</f>
        <v>77.831621012953548</v>
      </c>
      <c r="V282" s="9">
        <f t="shared" si="20"/>
        <v>28.497443005909801</v>
      </c>
      <c r="W282" s="9">
        <f t="shared" si="21"/>
        <v>20.670538981149477</v>
      </c>
      <c r="X282" s="9">
        <f t="shared" si="22"/>
        <v>20.337349437182908</v>
      </c>
      <c r="Y282" s="9">
        <f t="shared" si="23"/>
        <v>38.514428211794893</v>
      </c>
      <c r="Z282" s="9">
        <f>I282-Test!$AI$20</f>
        <v>64.241117243038701</v>
      </c>
      <c r="AA282" s="9">
        <f t="shared" si="24"/>
        <v>19.151719657175292</v>
      </c>
      <c r="AF282" s="11"/>
      <c r="AG282" s="11"/>
      <c r="AH282" s="11"/>
    </row>
    <row r="283" spans="1:34">
      <c r="A283" s="6">
        <v>2.6423325189907634</v>
      </c>
      <c r="B283" s="6">
        <v>2.5922321710064571</v>
      </c>
      <c r="C283" s="6">
        <v>-1.1729166315740875</v>
      </c>
      <c r="D283" s="6">
        <v>2.8475303119621347</v>
      </c>
      <c r="E283" s="6">
        <v>-2.7830514288209134</v>
      </c>
      <c r="F283" s="6">
        <v>4.7918860177179861</v>
      </c>
      <c r="G283" s="6">
        <v>6.2537037910543836</v>
      </c>
      <c r="H283" s="6">
        <v>3.586739333699033</v>
      </c>
      <c r="I283" s="9">
        <f>SUMPRODUCT(J283:O283,Results!B$12:G$12)+Results!$E$5*H283</f>
        <v>-14.141217457216261</v>
      </c>
      <c r="J283" s="9">
        <f>SUMPRODUCT($A283:$F283,Results!$B$15:$G$15)</f>
        <v>-10.109431979515868</v>
      </c>
      <c r="K283" s="9">
        <f>SUMPRODUCT($A283:$F283,Results!$B$16:$G$16)</f>
        <v>-11.556869105895009</v>
      </c>
      <c r="L283" s="9">
        <f>SUMPRODUCT($A283:$F283,Results!$B$17:$G$17)</f>
        <v>-1.6976108773943883</v>
      </c>
      <c r="M283" s="9">
        <f>SUMPRODUCT($A283:$F283,Results!$B$18:$G$18)</f>
        <v>14.89764046437514</v>
      </c>
      <c r="N283" s="9">
        <f>SUMPRODUCT($A283:$F283,Results!$B$19:$G$19)</f>
        <v>10.264668022745072</v>
      </c>
      <c r="O283" s="9">
        <f>SUMPRODUCT($A283:$F283,Results!$B$20:$G$20)</f>
        <v>11.706755938563155</v>
      </c>
      <c r="P283" s="9" cm="1">
        <f t="array" ref="P283">SUMPRODUCT(J283:O283,TRANSPOSE(Test!BQ$20:BQ$25))+Test!$AI$20-Test!$BQ$27</f>
        <v>-24.074119311699004</v>
      </c>
      <c r="Q283" s="9" cm="1">
        <f t="array" ref="Q283">SUMPRODUCT(J283:O283,TRANSPOSE(Test!EX$20:EX$25))+Test!$AI$20-Test!$EX$27</f>
        <v>-34.850961957465728</v>
      </c>
      <c r="R283" s="9">
        <f>I283-Results!$E$5*H283</f>
        <v>-35.661653459410459</v>
      </c>
      <c r="S283" s="9" cm="1">
        <f t="array" ref="S283">SUMPRODUCT(J283:O283,TRANSPOSE(Test!AW$28:AW$33))+Test!$AI$20-Test!$AH$26</f>
        <v>-25.949840508611892</v>
      </c>
      <c r="T283" s="9">
        <f>SUMPRODUCT(J283:O283,Results!K$9:P$9)</f>
        <v>-35.440046469417901</v>
      </c>
      <c r="U283" s="9">
        <f>SUMPRODUCT(J283:O283,Results!K$9:P$9)+Test!$AI$20-Test!$AH$31</f>
        <v>-37.022275190491058</v>
      </c>
      <c r="V283" s="9">
        <f t="shared" si="20"/>
        <v>9.9329018544827434</v>
      </c>
      <c r="W283" s="9">
        <f t="shared" si="21"/>
        <v>20.709744500249467</v>
      </c>
      <c r="X283" s="9">
        <f t="shared" si="22"/>
        <v>21.520436002194199</v>
      </c>
      <c r="Y283" s="9">
        <f t="shared" si="23"/>
        <v>11.808623051395632</v>
      </c>
      <c r="Z283" s="9">
        <f>I283-Test!$AI$20</f>
        <v>-46.883440884306395</v>
      </c>
      <c r="AA283" s="9">
        <f t="shared" si="24"/>
        <v>22.881057733274798</v>
      </c>
      <c r="AF283" s="11"/>
      <c r="AG283" s="11"/>
      <c r="AH283" s="11"/>
    </row>
    <row r="284" spans="1:34">
      <c r="A284" s="6">
        <v>5.5763233193272699</v>
      </c>
      <c r="B284" s="6">
        <v>7.7197407954666133</v>
      </c>
      <c r="C284" s="6">
        <v>1.7691137377253994</v>
      </c>
      <c r="D284" s="6">
        <v>0.23496118475298663</v>
      </c>
      <c r="E284" s="6">
        <v>6.5215837856477448</v>
      </c>
      <c r="F284" s="6">
        <v>4.3490824787960429</v>
      </c>
      <c r="G284" s="6">
        <v>-2.8644746780212329</v>
      </c>
      <c r="H284" s="6">
        <v>-5.5314391353765835</v>
      </c>
      <c r="I284" s="9">
        <f>SUMPRODUCT(J284:O284,Results!B$12:G$12)+Results!$E$5*H284</f>
        <v>36.616498864005358</v>
      </c>
      <c r="J284" s="9">
        <f>SUMPRODUCT($A284:$F284,Results!$B$15:$G$15)</f>
        <v>30.014177005088925</v>
      </c>
      <c r="K284" s="9">
        <f>SUMPRODUCT($A284:$F284,Results!$B$16:$G$16)</f>
        <v>-22.942643664981055</v>
      </c>
      <c r="L284" s="9">
        <f>SUMPRODUCT($A284:$F284,Results!$B$17:$G$17)</f>
        <v>22.978406619110693</v>
      </c>
      <c r="M284" s="9">
        <f>SUMPRODUCT($A284:$F284,Results!$B$18:$G$18)</f>
        <v>-1.9666998166452059</v>
      </c>
      <c r="N284" s="9">
        <f>SUMPRODUCT($A284:$F284,Results!$B$19:$G$19)</f>
        <v>-15.123184534109201</v>
      </c>
      <c r="O284" s="9">
        <f>SUMPRODUCT($A284:$F284,Results!$B$20:$G$20)</f>
        <v>24.440865501826064</v>
      </c>
      <c r="P284" s="9" cm="1">
        <f t="array" ref="P284">SUMPRODUCT(J284:O284,TRANSPOSE(Test!BQ$20:BQ$25))+Test!$AI$20-Test!$BQ$27</f>
        <v>69.398324048855585</v>
      </c>
      <c r="Q284" s="9" cm="1">
        <f t="array" ref="Q284">SUMPRODUCT(J284:O284,TRANSPOSE(Test!EX$20:EX$25))+Test!$AI$20-Test!$EX$27</f>
        <v>69.08999363227008</v>
      </c>
      <c r="R284" s="9">
        <f>I284-Results!$E$5*H284</f>
        <v>69.805133676264859</v>
      </c>
      <c r="S284" s="9" cm="1">
        <f t="array" ref="S284">SUMPRODUCT(J284:O284,TRANSPOSE(Test!AW$28:AW$33))+Test!$AI$20-Test!$AH$26</f>
        <v>56.787624077999325</v>
      </c>
      <c r="T284" s="9">
        <f>SUMPRODUCT(J284:O284,Results!K$9:P$9)</f>
        <v>73.685427930686828</v>
      </c>
      <c r="U284" s="9">
        <f>SUMPRODUCT(J284:O284,Results!K$9:P$9)+Test!$AI$20-Test!$AH$31</f>
        <v>72.103199209613678</v>
      </c>
      <c r="V284" s="9">
        <f t="shared" si="20"/>
        <v>-32.781825184850227</v>
      </c>
      <c r="W284" s="9">
        <f t="shared" si="21"/>
        <v>-32.473494768264722</v>
      </c>
      <c r="X284" s="9">
        <f t="shared" si="22"/>
        <v>-33.188634812259501</v>
      </c>
      <c r="Y284" s="9">
        <f t="shared" si="23"/>
        <v>-20.171125213993967</v>
      </c>
      <c r="Z284" s="9">
        <f>I284-Test!$AI$20</f>
        <v>3.8742754369152266</v>
      </c>
      <c r="AA284" s="9">
        <f t="shared" si="24"/>
        <v>-35.48670034560832</v>
      </c>
      <c r="AF284" s="11"/>
      <c r="AG284" s="11"/>
      <c r="AH284" s="11"/>
    </row>
    <row r="285" spans="1:34">
      <c r="A285" s="6">
        <v>-0.52793420796002066</v>
      </c>
      <c r="B285" s="6">
        <v>0.59200618969354679</v>
      </c>
      <c r="C285" s="6">
        <v>-8.5409378066527916E-2</v>
      </c>
      <c r="D285" s="6">
        <v>2.853597114075602</v>
      </c>
      <c r="E285" s="6">
        <v>-1.5409227315419576</v>
      </c>
      <c r="F285" s="6">
        <v>-0.77634960663494246</v>
      </c>
      <c r="G285" s="6">
        <v>-1.6343487469464555</v>
      </c>
      <c r="H285" s="6">
        <v>-4.3013132043018061</v>
      </c>
      <c r="I285" s="9">
        <f>SUMPRODUCT(J285:O285,Results!B$12:G$12)+Results!$E$5*H285</f>
        <v>-38.084300786439741</v>
      </c>
      <c r="J285" s="9">
        <f>SUMPRODUCT($A285:$F285,Results!$B$15:$G$15)</f>
        <v>-10.790291131547812</v>
      </c>
      <c r="K285" s="9">
        <f>SUMPRODUCT($A285:$F285,Results!$B$16:$G$16)</f>
        <v>-0.84172369252266166</v>
      </c>
      <c r="L285" s="9">
        <f>SUMPRODUCT($A285:$F285,Results!$B$17:$G$17)</f>
        <v>-1.660657812545046</v>
      </c>
      <c r="M285" s="9">
        <f>SUMPRODUCT($A285:$F285,Results!$B$18:$G$18)</f>
        <v>5.2870556737187346</v>
      </c>
      <c r="N285" s="9">
        <f>SUMPRODUCT($A285:$F285,Results!$B$19:$G$19)</f>
        <v>0.86878455000436594</v>
      </c>
      <c r="O285" s="9">
        <f>SUMPRODUCT($A285:$F285,Results!$B$20:$G$20)</f>
        <v>6.0178529536997267</v>
      </c>
      <c r="P285" s="9" cm="1">
        <f t="array" ref="P285">SUMPRODUCT(J285:O285,TRANSPOSE(Test!BQ$20:BQ$25))+Test!$AI$20-Test!$BQ$27</f>
        <v>-15.753435877150704</v>
      </c>
      <c r="Q285" s="9" cm="1">
        <f t="array" ref="Q285">SUMPRODUCT(J285:O285,TRANSPOSE(Test!EX$20:EX$25))+Test!$AI$20-Test!$EX$27</f>
        <v>-13.045877618387507</v>
      </c>
      <c r="R285" s="9">
        <f>I285-Results!$E$5*H285</f>
        <v>-12.276421560628904</v>
      </c>
      <c r="S285" s="9" cm="1">
        <f t="array" ref="S285">SUMPRODUCT(J285:O285,TRANSPOSE(Test!AW$28:AW$33))+Test!$AI$20-Test!$AH$26</f>
        <v>-15.013162396343429</v>
      </c>
      <c r="T285" s="9">
        <f>SUMPRODUCT(J285:O285,Results!K$9:P$9)</f>
        <v>-13.103021241003489</v>
      </c>
      <c r="U285" s="9">
        <f>SUMPRODUCT(J285:O285,Results!K$9:P$9)+Test!$AI$20-Test!$AH$31</f>
        <v>-14.685249962076647</v>
      </c>
      <c r="V285" s="9">
        <f t="shared" si="20"/>
        <v>-22.330864909289037</v>
      </c>
      <c r="W285" s="9">
        <f t="shared" si="21"/>
        <v>-25.038423168052233</v>
      </c>
      <c r="X285" s="9">
        <f t="shared" si="22"/>
        <v>-25.807879225810836</v>
      </c>
      <c r="Y285" s="9">
        <f t="shared" si="23"/>
        <v>-23.071138390096312</v>
      </c>
      <c r="Z285" s="9">
        <f>I285-Test!$AI$20</f>
        <v>-70.826524213529865</v>
      </c>
      <c r="AA285" s="9">
        <f t="shared" si="24"/>
        <v>-23.399050824363094</v>
      </c>
      <c r="AF285" s="11"/>
      <c r="AG285" s="11"/>
      <c r="AH285" s="11"/>
    </row>
    <row r="286" spans="1:34">
      <c r="A286" s="6">
        <v>2.6728910319859365</v>
      </c>
      <c r="B286" s="6">
        <v>7.2607760159903112</v>
      </c>
      <c r="C286" s="6">
        <v>3.738152426067566</v>
      </c>
      <c r="D286" s="6">
        <v>4.7528135106431559</v>
      </c>
      <c r="E286" s="6">
        <v>2.8812797758363087</v>
      </c>
      <c r="F286" s="6">
        <v>6.8059612612835746E-2</v>
      </c>
      <c r="G286" s="6">
        <v>1.9545267994245348</v>
      </c>
      <c r="H286" s="6">
        <v>-0.71243765793081582</v>
      </c>
      <c r="I286" s="9">
        <f>SUMPRODUCT(J286:O286,Results!B$12:G$12)+Results!$E$5*H286</f>
        <v>35.812416719767228</v>
      </c>
      <c r="J286" s="9">
        <f>SUMPRODUCT($A286:$F286,Results!$B$15:$G$15)</f>
        <v>7.5943979064440272</v>
      </c>
      <c r="K286" s="9">
        <f>SUMPRODUCT($A286:$F286,Results!$B$16:$G$16)</f>
        <v>-19.84270762474598</v>
      </c>
      <c r="L286" s="9">
        <f>SUMPRODUCT($A286:$F286,Results!$B$17:$G$17)</f>
        <v>14.563197445811506</v>
      </c>
      <c r="M286" s="9">
        <f>SUMPRODUCT($A286:$F286,Results!$B$18:$G$18)</f>
        <v>-0.32614341343619169</v>
      </c>
      <c r="N286" s="9">
        <f>SUMPRODUCT($A286:$F286,Results!$B$19:$G$19)</f>
        <v>-19.446512980509045</v>
      </c>
      <c r="O286" s="9">
        <f>SUMPRODUCT($A286:$F286,Results!$B$20:$G$20)</f>
        <v>27.279769596356918</v>
      </c>
      <c r="P286" s="9" cm="1">
        <f t="array" ref="P286">SUMPRODUCT(J286:O286,TRANSPOSE(Test!BQ$20:BQ$25))+Test!$AI$20-Test!$BQ$27</f>
        <v>35.477881077105472</v>
      </c>
      <c r="Q286" s="9" cm="1">
        <f t="array" ref="Q286">SUMPRODUCT(J286:O286,TRANSPOSE(Test!EX$20:EX$25))+Test!$AI$20-Test!$EX$27</f>
        <v>37.951141115807872</v>
      </c>
      <c r="R286" s="9">
        <f>I286-Results!$E$5*H286</f>
        <v>40.087042667352122</v>
      </c>
      <c r="S286" s="9" cm="1">
        <f t="array" ref="S286">SUMPRODUCT(J286:O286,TRANSPOSE(Test!AW$28:AW$33))+Test!$AI$20-Test!$AH$26</f>
        <v>37.772263612705459</v>
      </c>
      <c r="T286" s="9">
        <f>SUMPRODUCT(J286:O286,Results!K$9:P$9)</f>
        <v>41.310844598374288</v>
      </c>
      <c r="U286" s="9">
        <f>SUMPRODUCT(J286:O286,Results!K$9:P$9)+Test!$AI$20-Test!$AH$31</f>
        <v>39.728615877301138</v>
      </c>
      <c r="V286" s="9">
        <f t="shared" si="20"/>
        <v>0.33453564266175562</v>
      </c>
      <c r="W286" s="9">
        <f t="shared" si="21"/>
        <v>-2.1387243960406437</v>
      </c>
      <c r="X286" s="9">
        <f t="shared" si="22"/>
        <v>-4.2746259475848944</v>
      </c>
      <c r="Y286" s="9">
        <f t="shared" si="23"/>
        <v>-1.9598468929382307</v>
      </c>
      <c r="Z286" s="9">
        <f>I286-Test!$AI$20</f>
        <v>3.0701932926770965</v>
      </c>
      <c r="AA286" s="9">
        <f t="shared" si="24"/>
        <v>-3.9161991575339101</v>
      </c>
      <c r="AF286" s="11"/>
      <c r="AG286" s="11"/>
      <c r="AH286" s="11"/>
    </row>
    <row r="287" spans="1:34">
      <c r="A287" s="6">
        <v>2.2474440098592523</v>
      </c>
      <c r="B287" s="6">
        <v>7.9610016610722667</v>
      </c>
      <c r="C287" s="6">
        <v>1.4857133190590541</v>
      </c>
      <c r="D287" s="6">
        <v>1.9418006347537771</v>
      </c>
      <c r="E287" s="6">
        <v>3.349778401336343</v>
      </c>
      <c r="F287" s="6">
        <v>3.3326887974708401</v>
      </c>
      <c r="G287" s="6">
        <v>5.3766931715122377</v>
      </c>
      <c r="H287" s="6">
        <v>2.7097287141568871</v>
      </c>
      <c r="I287" s="9">
        <f>SUMPRODUCT(J287:O287,Results!B$12:G$12)+Results!$E$5*H287</f>
        <v>45.035223194713261</v>
      </c>
      <c r="J287" s="9">
        <f>SUMPRODUCT($A287:$F287,Results!$B$15:$G$15)</f>
        <v>4.3441878476355464</v>
      </c>
      <c r="K287" s="9">
        <f>SUMPRODUCT($A287:$F287,Results!$B$16:$G$16)</f>
        <v>-15.443997813166163</v>
      </c>
      <c r="L287" s="9">
        <f>SUMPRODUCT($A287:$F287,Results!$B$17:$G$17)</f>
        <v>20.384668587883176</v>
      </c>
      <c r="M287" s="9">
        <f>SUMPRODUCT($A287:$F287,Results!$B$18:$G$18)</f>
        <v>4.8682850602166052</v>
      </c>
      <c r="N287" s="9">
        <f>SUMPRODUCT($A287:$F287,Results!$B$19:$G$19)</f>
        <v>-10.240463207349572</v>
      </c>
      <c r="O287" s="9">
        <f>SUMPRODUCT($A287:$F287,Results!$B$20:$G$20)</f>
        <v>19.271137386908347</v>
      </c>
      <c r="P287" s="9" cm="1">
        <f t="array" ref="P287">SUMPRODUCT(J287:O287,TRANSPOSE(Test!BQ$20:BQ$25))+Test!$AI$20-Test!$BQ$27</f>
        <v>31.211129693437293</v>
      </c>
      <c r="Q287" s="9" cm="1">
        <f t="array" ref="Q287">SUMPRODUCT(J287:O287,TRANSPOSE(Test!EX$20:EX$25))+Test!$AI$20-Test!$EX$27</f>
        <v>27.712963138345728</v>
      </c>
      <c r="R287" s="9">
        <f>I287-Results!$E$5*H287</f>
        <v>28.776850909771937</v>
      </c>
      <c r="S287" s="9" cm="1">
        <f t="array" ref="S287">SUMPRODUCT(J287:O287,TRANSPOSE(Test!AW$28:AW$33))+Test!$AI$20-Test!$AH$26</f>
        <v>26.092431066816339</v>
      </c>
      <c r="T287" s="9">
        <f>SUMPRODUCT(J287:O287,Results!K$9:P$9)</f>
        <v>31.074059693196777</v>
      </c>
      <c r="U287" s="9">
        <f>SUMPRODUCT(J287:O287,Results!K$9:P$9)+Test!$AI$20-Test!$AH$31</f>
        <v>29.491830972123623</v>
      </c>
      <c r="V287" s="9">
        <f t="shared" si="20"/>
        <v>13.824093501275968</v>
      </c>
      <c r="W287" s="9">
        <f t="shared" si="21"/>
        <v>17.322260056367533</v>
      </c>
      <c r="X287" s="9">
        <f t="shared" si="22"/>
        <v>16.258372284941323</v>
      </c>
      <c r="Y287" s="9">
        <f t="shared" si="23"/>
        <v>18.942792127896922</v>
      </c>
      <c r="Z287" s="9">
        <f>I287-Test!$AI$20</f>
        <v>12.29299976762313</v>
      </c>
      <c r="AA287" s="9">
        <f t="shared" si="24"/>
        <v>15.543392222589638</v>
      </c>
      <c r="AF287" s="11"/>
      <c r="AG287" s="11"/>
      <c r="AH287" s="11"/>
    </row>
    <row r="288" spans="1:34">
      <c r="A288" s="6">
        <v>3.8917853649009033</v>
      </c>
      <c r="B288" s="6">
        <v>6.7098978027871725</v>
      </c>
      <c r="C288" s="6">
        <v>5.439246936536116</v>
      </c>
      <c r="D288" s="6">
        <v>-2.5234856867396398</v>
      </c>
      <c r="E288" s="6">
        <v>0.92030129200682931</v>
      </c>
      <c r="F288" s="6">
        <v>6.39447922334345</v>
      </c>
      <c r="G288" s="6">
        <v>2.7058868273534831</v>
      </c>
      <c r="H288" s="6">
        <v>3.8922369998132478E-2</v>
      </c>
      <c r="I288" s="9">
        <f>SUMPRODUCT(J288:O288,Results!B$12:G$12)+Results!$E$5*H288</f>
        <v>-11.92173483236175</v>
      </c>
      <c r="J288" s="9">
        <f>SUMPRODUCT($A288:$F288,Results!$B$15:$G$15)</f>
        <v>13.397160960707787</v>
      </c>
      <c r="K288" s="9">
        <f>SUMPRODUCT($A288:$F288,Results!$B$16:$G$16)</f>
        <v>-23.057010044217638</v>
      </c>
      <c r="L288" s="9">
        <f>SUMPRODUCT($A288:$F288,Results!$B$17:$G$17)</f>
        <v>7.7342292518033853</v>
      </c>
      <c r="M288" s="9">
        <f>SUMPRODUCT($A288:$F288,Results!$B$18:$G$18)</f>
        <v>-5.5970798544699933</v>
      </c>
      <c r="N288" s="9">
        <f>SUMPRODUCT($A288:$F288,Results!$B$19:$G$19)</f>
        <v>-11.568117518102772</v>
      </c>
      <c r="O288" s="9">
        <f>SUMPRODUCT($A288:$F288,Results!$B$20:$G$20)</f>
        <v>3.8473740439691273</v>
      </c>
      <c r="P288" s="9" cm="1">
        <f t="array" ref="P288">SUMPRODUCT(J288:O288,TRANSPOSE(Test!BQ$20:BQ$25))+Test!$AI$20-Test!$BQ$27</f>
        <v>6.4067224096614197</v>
      </c>
      <c r="Q288" s="9" cm="1">
        <f t="array" ref="Q288">SUMPRODUCT(J288:O288,TRANSPOSE(Test!EX$20:EX$25))+Test!$AI$20-Test!$EX$27</f>
        <v>-12.742980104107897</v>
      </c>
      <c r="R288" s="9">
        <f>I288-Results!$E$5*H288</f>
        <v>-12.155269052350544</v>
      </c>
      <c r="S288" s="9" cm="1">
        <f t="array" ref="S288">SUMPRODUCT(J288:O288,TRANSPOSE(Test!AW$28:AW$33))+Test!$AI$20-Test!$AH$26</f>
        <v>24.967891756991619</v>
      </c>
      <c r="T288" s="9">
        <f>SUMPRODUCT(J288:O288,Results!K$9:P$9)</f>
        <v>-10.039492615920599</v>
      </c>
      <c r="U288" s="9">
        <f>SUMPRODUCT(J288:O288,Results!K$9:P$9)+Test!$AI$20-Test!$AH$31</f>
        <v>-11.621721336993758</v>
      </c>
      <c r="V288" s="9">
        <f t="shared" si="20"/>
        <v>-18.32845724202317</v>
      </c>
      <c r="W288" s="9">
        <f t="shared" si="21"/>
        <v>0.8212452717461467</v>
      </c>
      <c r="X288" s="9">
        <f t="shared" si="22"/>
        <v>0.23353421998879398</v>
      </c>
      <c r="Y288" s="9">
        <f t="shared" si="23"/>
        <v>-36.889626589353369</v>
      </c>
      <c r="Z288" s="9">
        <f>I288-Test!$AI$20</f>
        <v>-44.663958259451881</v>
      </c>
      <c r="AA288" s="9">
        <f t="shared" si="24"/>
        <v>-0.30001349536799182</v>
      </c>
      <c r="AF288" s="11"/>
      <c r="AG288" s="11"/>
      <c r="AH288" s="11"/>
    </row>
    <row r="289" spans="1:34">
      <c r="A289" s="6">
        <v>5.5087634402961818</v>
      </c>
      <c r="B289" s="6">
        <v>-1.3109640862998269</v>
      </c>
      <c r="C289" s="6">
        <v>3.8047362571121894</v>
      </c>
      <c r="D289" s="6">
        <v>-0.20800854847611033</v>
      </c>
      <c r="E289" s="6">
        <v>2.0016572509882824</v>
      </c>
      <c r="F289" s="6">
        <v>1.1185036119462941</v>
      </c>
      <c r="G289" s="6">
        <v>-8.8367704768727212E-2</v>
      </c>
      <c r="H289" s="6">
        <v>-2.7553321621240778</v>
      </c>
      <c r="I289" s="9">
        <f>SUMPRODUCT(J289:O289,Results!B$12:G$12)+Results!$E$5*H289</f>
        <v>21.576636502245584</v>
      </c>
      <c r="J289" s="9">
        <f>SUMPRODUCT($A289:$F289,Results!$B$15:$G$15)</f>
        <v>36.614662258341959</v>
      </c>
      <c r="K289" s="9">
        <f>SUMPRODUCT($A289:$F289,Results!$B$16:$G$16)</f>
        <v>-17.672911676459421</v>
      </c>
      <c r="L289" s="9">
        <f>SUMPRODUCT($A289:$F289,Results!$B$17:$G$17)</f>
        <v>-6.1152715283694068</v>
      </c>
      <c r="M289" s="9">
        <f>SUMPRODUCT($A289:$F289,Results!$B$18:$G$18)</f>
        <v>-13.808613803525212</v>
      </c>
      <c r="N289" s="9">
        <f>SUMPRODUCT($A289:$F289,Results!$B$19:$G$19)</f>
        <v>-13.828877512886701</v>
      </c>
      <c r="O289" s="9">
        <f>SUMPRODUCT($A289:$F289,Results!$B$20:$G$20)</f>
        <v>8.8338217437615043</v>
      </c>
      <c r="P289" s="9" cm="1">
        <f t="array" ref="P289">SUMPRODUCT(J289:O289,TRANSPOSE(Test!BQ$20:BQ$25))+Test!$AI$20-Test!$BQ$27</f>
        <v>35.577131036380685</v>
      </c>
      <c r="Q289" s="9" cm="1">
        <f t="array" ref="Q289">SUMPRODUCT(J289:O289,TRANSPOSE(Test!EX$20:EX$25))+Test!$AI$20-Test!$EX$27</f>
        <v>37.964834157615201</v>
      </c>
      <c r="R289" s="9">
        <f>I289-Results!$E$5*H289</f>
        <v>38.108629474990053</v>
      </c>
      <c r="S289" s="9" cm="1">
        <f t="array" ref="S289">SUMPRODUCT(J289:O289,TRANSPOSE(Test!AW$28:AW$33))+Test!$AI$20-Test!$AH$26</f>
        <v>40.742021416518156</v>
      </c>
      <c r="T289" s="9">
        <f>SUMPRODUCT(J289:O289,Results!K$9:P$9)</f>
        <v>39.221479525225185</v>
      </c>
      <c r="U289" s="9">
        <f>SUMPRODUCT(J289:O289,Results!K$9:P$9)+Test!$AI$20-Test!$AH$31</f>
        <v>37.639250804152027</v>
      </c>
      <c r="V289" s="9">
        <f t="shared" si="20"/>
        <v>-14.0004945341351</v>
      </c>
      <c r="W289" s="9">
        <f t="shared" si="21"/>
        <v>-16.388197655369616</v>
      </c>
      <c r="X289" s="9">
        <f t="shared" si="22"/>
        <v>-16.531992972744469</v>
      </c>
      <c r="Y289" s="9">
        <f t="shared" si="23"/>
        <v>-19.165384914272572</v>
      </c>
      <c r="Z289" s="9">
        <f>I289-Test!$AI$20</f>
        <v>-11.165586924844547</v>
      </c>
      <c r="AA289" s="9">
        <f t="shared" si="24"/>
        <v>-16.062614301906443</v>
      </c>
      <c r="AF289" s="11"/>
      <c r="AG289" s="11"/>
      <c r="AH289" s="11"/>
    </row>
    <row r="290" spans="1:34">
      <c r="A290" s="6">
        <v>1.3237659739046657</v>
      </c>
      <c r="B290" s="6">
        <v>-1.04964632702953</v>
      </c>
      <c r="C290" s="6">
        <v>-0.66205167128882847</v>
      </c>
      <c r="D290" s="6">
        <v>2.2663633661214004</v>
      </c>
      <c r="E290" s="6">
        <v>6.3306074131810419</v>
      </c>
      <c r="F290" s="6">
        <v>0.83658517525365117</v>
      </c>
      <c r="G290" s="6">
        <v>5.2633391785939265</v>
      </c>
      <c r="H290" s="6">
        <v>2.5963747212385759</v>
      </c>
      <c r="I290" s="9">
        <f>SUMPRODUCT(J290:O290,Results!B$12:G$12)+Results!$E$5*H290</f>
        <v>101.50556102810746</v>
      </c>
      <c r="J290" s="9">
        <f>SUMPRODUCT($A290:$F290,Results!$B$15:$G$15)</f>
        <v>28.805956780184236</v>
      </c>
      <c r="K290" s="9">
        <f>SUMPRODUCT($A290:$F290,Results!$B$16:$G$16)</f>
        <v>1.6344783291468052</v>
      </c>
      <c r="L290" s="9">
        <f>SUMPRODUCT($A290:$F290,Results!$B$17:$G$17)</f>
        <v>18.682412967466366</v>
      </c>
      <c r="M290" s="9">
        <f>SUMPRODUCT($A290:$F290,Results!$B$18:$G$18)</f>
        <v>-4.6103506062848343</v>
      </c>
      <c r="N290" s="9">
        <f>SUMPRODUCT($A290:$F290,Results!$B$19:$G$19)</f>
        <v>-14.577550057104833</v>
      </c>
      <c r="O290" s="9">
        <f>SUMPRODUCT($A290:$F290,Results!$B$20:$G$20)</f>
        <v>8.1717107192272156</v>
      </c>
      <c r="P290" s="9" cm="1">
        <f t="array" ref="P290">SUMPRODUCT(J290:O290,TRANSPOSE(Test!BQ$20:BQ$25))+Test!$AI$20-Test!$BQ$27</f>
        <v>71.491268486617372</v>
      </c>
      <c r="Q290" s="9" cm="1">
        <f t="array" ref="Q290">SUMPRODUCT(J290:O290,TRANSPOSE(Test!EX$20:EX$25))+Test!$AI$20-Test!$EX$27</f>
        <v>86.898976130302827</v>
      </c>
      <c r="R290" s="9">
        <f>I290-Results!$E$5*H290</f>
        <v>85.927312700676012</v>
      </c>
      <c r="S290" s="9" cm="1">
        <f t="array" ref="S290">SUMPRODUCT(J290:O290,TRANSPOSE(Test!AW$28:AW$33))+Test!$AI$20-Test!$AH$26</f>
        <v>47.856389362352374</v>
      </c>
      <c r="T290" s="9">
        <f>SUMPRODUCT(J290:O290,Results!K$9:P$9)</f>
        <v>88.61705540130427</v>
      </c>
      <c r="U290" s="9">
        <f>SUMPRODUCT(J290:O290,Results!K$9:P$9)+Test!$AI$20-Test!$AH$31</f>
        <v>87.034826680231106</v>
      </c>
      <c r="V290" s="9">
        <f t="shared" si="20"/>
        <v>30.014292541490093</v>
      </c>
      <c r="W290" s="9">
        <f t="shared" si="21"/>
        <v>14.606584897804638</v>
      </c>
      <c r="X290" s="9">
        <f t="shared" si="22"/>
        <v>15.578248327431453</v>
      </c>
      <c r="Y290" s="9">
        <f t="shared" si="23"/>
        <v>53.649171665755091</v>
      </c>
      <c r="Z290" s="9">
        <f>I290-Test!$AI$20</f>
        <v>68.763337601017327</v>
      </c>
      <c r="AA290" s="9">
        <f t="shared" si="24"/>
        <v>14.470734347876359</v>
      </c>
      <c r="AF290" s="11"/>
      <c r="AG290" s="11"/>
      <c r="AH290" s="11"/>
    </row>
    <row r="291" spans="1:34">
      <c r="A291" s="6">
        <v>2.7890664976399546</v>
      </c>
      <c r="B291" s="6">
        <v>3.050419190578133</v>
      </c>
      <c r="C291" s="6">
        <v>2.4787844280732294</v>
      </c>
      <c r="D291" s="6">
        <v>10.274584912949692</v>
      </c>
      <c r="E291" s="6">
        <v>0.65631503268246971</v>
      </c>
      <c r="F291" s="6">
        <v>2.5668708594854999</v>
      </c>
      <c r="G291" s="6">
        <v>2.737906328977104</v>
      </c>
      <c r="H291" s="6">
        <v>7.0941871621753361E-2</v>
      </c>
      <c r="I291" s="9">
        <f>SUMPRODUCT(J291:O291,Results!B$12:G$12)+Results!$E$5*H291</f>
        <v>29.724110524865885</v>
      </c>
      <c r="J291" s="9">
        <f>SUMPRODUCT($A291:$F291,Results!$B$15:$G$15)</f>
        <v>4.5365390786344522</v>
      </c>
      <c r="K291" s="9">
        <f>SUMPRODUCT($A291:$F291,Results!$B$16:$G$16)</f>
        <v>-16.289977878930628</v>
      </c>
      <c r="L291" s="9">
        <f>SUMPRODUCT($A291:$F291,Results!$B$17:$G$17)</f>
        <v>11.164739057203557</v>
      </c>
      <c r="M291" s="9">
        <f>SUMPRODUCT($A291:$F291,Results!$B$18:$G$18)</f>
        <v>8.7088675171819236</v>
      </c>
      <c r="N291" s="9">
        <f>SUMPRODUCT($A291:$F291,Results!$B$19:$G$19)</f>
        <v>-16.662495870362346</v>
      </c>
      <c r="O291" s="9">
        <f>SUMPRODUCT($A291:$F291,Results!$B$20:$G$20)</f>
        <v>28.730271657225103</v>
      </c>
      <c r="P291" s="9" cm="1">
        <f t="array" ref="P291">SUMPRODUCT(J291:O291,TRANSPOSE(Test!BQ$20:BQ$25))+Test!$AI$20-Test!$BQ$27</f>
        <v>29.277368200414465</v>
      </c>
      <c r="Q291" s="9" cm="1">
        <f t="array" ref="Q291">SUMPRODUCT(J291:O291,TRANSPOSE(Test!EX$20:EX$25))+Test!$AI$20-Test!$EX$27</f>
        <v>30.026215484952374</v>
      </c>
      <c r="R291" s="9">
        <f>I291-Results!$E$5*H291</f>
        <v>29.298459295135366</v>
      </c>
      <c r="S291" s="9" cm="1">
        <f t="array" ref="S291">SUMPRODUCT(J291:O291,TRANSPOSE(Test!AW$28:AW$33))+Test!$AI$20-Test!$AH$26</f>
        <v>25.557359714989744</v>
      </c>
      <c r="T291" s="9">
        <f>SUMPRODUCT(J291:O291,Results!K$9:P$9)</f>
        <v>30.183913564930464</v>
      </c>
      <c r="U291" s="9">
        <f>SUMPRODUCT(J291:O291,Results!K$9:P$9)+Test!$AI$20-Test!$AH$31</f>
        <v>28.601684843857306</v>
      </c>
      <c r="V291" s="9">
        <f t="shared" si="20"/>
        <v>0.44674232445142081</v>
      </c>
      <c r="W291" s="9">
        <f t="shared" si="21"/>
        <v>-0.30210496008648846</v>
      </c>
      <c r="X291" s="9">
        <f t="shared" si="22"/>
        <v>0.42565122973051928</v>
      </c>
      <c r="Y291" s="9">
        <f t="shared" si="23"/>
        <v>4.1667508098761417</v>
      </c>
      <c r="Z291" s="9">
        <f>I291-Test!$AI$20</f>
        <v>-3.0181129022242459</v>
      </c>
      <c r="AA291" s="9">
        <f t="shared" si="24"/>
        <v>1.1224256810085791</v>
      </c>
      <c r="AF291" s="11"/>
      <c r="AG291" s="11"/>
      <c r="AH291" s="11"/>
    </row>
    <row r="292" spans="1:34">
      <c r="A292" s="6">
        <v>7.1103677129557168</v>
      </c>
      <c r="B292" s="6">
        <v>3.3180903994764614</v>
      </c>
      <c r="C292" s="6">
        <v>11.229896623775078</v>
      </c>
      <c r="D292" s="6">
        <v>5.721117921009041</v>
      </c>
      <c r="E292" s="6">
        <v>0.62958199221300981</v>
      </c>
      <c r="F292" s="6">
        <v>1.0524776134418512</v>
      </c>
      <c r="G292" s="6">
        <v>1.8556739852815716</v>
      </c>
      <c r="H292" s="6">
        <v>-0.81129047207377902</v>
      </c>
      <c r="I292" s="9">
        <f>SUMPRODUCT(J292:O292,Results!B$12:G$12)+Results!$E$5*H292</f>
        <v>27.190664657720127</v>
      </c>
      <c r="J292" s="9">
        <f>SUMPRODUCT($A292:$F292,Results!$B$15:$G$15)</f>
        <v>36.186922536917209</v>
      </c>
      <c r="K292" s="9">
        <f>SUMPRODUCT($A292:$F292,Results!$B$16:$G$16)</f>
        <v>-38.080592875465967</v>
      </c>
      <c r="L292" s="9">
        <f>SUMPRODUCT($A292:$F292,Results!$B$17:$G$17)</f>
        <v>-5.4781288928963132</v>
      </c>
      <c r="M292" s="9">
        <f>SUMPRODUCT($A292:$F292,Results!$B$18:$G$18)</f>
        <v>-18.904515616631443</v>
      </c>
      <c r="N292" s="9">
        <f>SUMPRODUCT($A292:$F292,Results!$B$19:$G$19)</f>
        <v>-37.361856182884218</v>
      </c>
      <c r="O292" s="9">
        <f>SUMPRODUCT($A292:$F292,Results!$B$20:$G$20)</f>
        <v>26.046198199398887</v>
      </c>
      <c r="P292" s="9" cm="1">
        <f t="array" ref="P292">SUMPRODUCT(J292:O292,TRANSPOSE(Test!BQ$20:BQ$25))+Test!$AI$20-Test!$BQ$27</f>
        <v>36.799830737403603</v>
      </c>
      <c r="Q292" s="9" cm="1">
        <f t="array" ref="Q292">SUMPRODUCT(J292:O292,TRANSPOSE(Test!EX$20:EX$25))+Test!$AI$20-Test!$EX$27</f>
        <v>30.559614841937588</v>
      </c>
      <c r="R292" s="9">
        <f>I292-Results!$E$5*H292</f>
        <v>32.0584074901628</v>
      </c>
      <c r="S292" s="9" cm="1">
        <f t="array" ref="S292">SUMPRODUCT(J292:O292,TRANSPOSE(Test!AW$28:AW$33))+Test!$AI$20-Test!$AH$26</f>
        <v>68.904554551390177</v>
      </c>
      <c r="T292" s="9">
        <f>SUMPRODUCT(J292:O292,Results!K$9:P$9)</f>
        <v>32.556557948280364</v>
      </c>
      <c r="U292" s="9">
        <f>SUMPRODUCT(J292:O292,Results!K$9:P$9)+Test!$AI$20-Test!$AH$31</f>
        <v>30.974329227207207</v>
      </c>
      <c r="V292" s="9">
        <f t="shared" si="20"/>
        <v>-9.6091660796834759</v>
      </c>
      <c r="W292" s="9">
        <f t="shared" si="21"/>
        <v>-3.3689501842174607</v>
      </c>
      <c r="X292" s="9">
        <f t="shared" si="22"/>
        <v>-4.8677428324426728</v>
      </c>
      <c r="Y292" s="9">
        <f t="shared" si="23"/>
        <v>-41.71388989367005</v>
      </c>
      <c r="Z292" s="9">
        <f>I292-Test!$AI$20</f>
        <v>-5.5515587693700041</v>
      </c>
      <c r="AA292" s="9">
        <f t="shared" si="24"/>
        <v>-3.7836645694870796</v>
      </c>
      <c r="AF292" s="11"/>
      <c r="AG292" s="11"/>
      <c r="AH292" s="11"/>
    </row>
    <row r="293" spans="1:34">
      <c r="A293" s="6">
        <v>10.211299608952892</v>
      </c>
      <c r="B293" s="6">
        <v>10.511414505997879</v>
      </c>
      <c r="C293" s="6">
        <v>3.1244105993573759</v>
      </c>
      <c r="D293" s="6">
        <v>2.4360478013402975</v>
      </c>
      <c r="E293" s="6">
        <v>4.0409227743468659</v>
      </c>
      <c r="F293" s="6">
        <v>6.8860993564787041</v>
      </c>
      <c r="G293" s="6">
        <v>-0.43287173175110899</v>
      </c>
      <c r="H293" s="6">
        <v>-3.0998361891064596</v>
      </c>
      <c r="I293" s="9">
        <f>SUMPRODUCT(J293:O293,Results!B$12:G$12)+Results!$E$5*H293</f>
        <v>27.668689776515556</v>
      </c>
      <c r="J293" s="9">
        <f>SUMPRODUCT($A293:$F293,Results!$B$15:$G$15)</f>
        <v>31.89085393981733</v>
      </c>
      <c r="K293" s="9">
        <f>SUMPRODUCT($A293:$F293,Results!$B$16:$G$16)</f>
        <v>-43.500283889001111</v>
      </c>
      <c r="L293" s="9">
        <f>SUMPRODUCT($A293:$F293,Results!$B$17:$G$17)</f>
        <v>14.103198375690031</v>
      </c>
      <c r="M293" s="9">
        <f>SUMPRODUCT($A293:$F293,Results!$B$18:$G$18)</f>
        <v>3.7370770484408813</v>
      </c>
      <c r="N293" s="9">
        <f>SUMPRODUCT($A293:$F293,Results!$B$19:$G$19)</f>
        <v>-12.084561634572681</v>
      </c>
      <c r="O293" s="9">
        <f>SUMPRODUCT($A293:$F293,Results!$B$20:$G$20)</f>
        <v>41.790547000999517</v>
      </c>
      <c r="P293" s="9" cm="1">
        <f t="array" ref="P293">SUMPRODUCT(J293:O293,TRANSPOSE(Test!BQ$20:BQ$25))+Test!$AI$20-Test!$BQ$27</f>
        <v>56.614789809798829</v>
      </c>
      <c r="Q293" s="9" cm="1">
        <f t="array" ref="Q293">SUMPRODUCT(J293:O293,TRANSPOSE(Test!EX$20:EX$25))+Test!$AI$20-Test!$EX$27</f>
        <v>45.506179015881571</v>
      </c>
      <c r="R293" s="9">
        <f>I293-Results!$E$5*H293</f>
        <v>46.267706911154313</v>
      </c>
      <c r="S293" s="9" cm="1">
        <f t="array" ref="S293">SUMPRODUCT(J293:O293,TRANSPOSE(Test!AW$28:AW$33))+Test!$AI$20-Test!$AH$26</f>
        <v>52.187771505809181</v>
      </c>
      <c r="T293" s="9">
        <f>SUMPRODUCT(J293:O293,Results!K$9:P$9)</f>
        <v>49.933104941901085</v>
      </c>
      <c r="U293" s="9">
        <f>SUMPRODUCT(J293:O293,Results!K$9:P$9)+Test!$AI$20-Test!$AH$31</f>
        <v>48.350876220827928</v>
      </c>
      <c r="V293" s="9">
        <f t="shared" si="20"/>
        <v>-28.946100033283273</v>
      </c>
      <c r="W293" s="9">
        <f t="shared" si="21"/>
        <v>-17.837489239366015</v>
      </c>
      <c r="X293" s="9">
        <f t="shared" si="22"/>
        <v>-18.599017134638757</v>
      </c>
      <c r="Y293" s="9">
        <f t="shared" si="23"/>
        <v>-24.519081729293625</v>
      </c>
      <c r="Z293" s="9">
        <f>I293-Test!$AI$20</f>
        <v>-5.0735336505745749</v>
      </c>
      <c r="AA293" s="9">
        <f t="shared" si="24"/>
        <v>-20.682186444312372</v>
      </c>
      <c r="AF293" s="11"/>
      <c r="AG293" s="11"/>
      <c r="AH293" s="11"/>
    </row>
    <row r="294" spans="1:34">
      <c r="A294" s="6">
        <v>0.80441879301412156</v>
      </c>
      <c r="B294" s="6">
        <v>0.92842660648724262</v>
      </c>
      <c r="C294" s="6">
        <v>1.7849424270054677</v>
      </c>
      <c r="D294" s="6">
        <v>2.3297040113458003</v>
      </c>
      <c r="E294" s="6">
        <v>1.8985501440111943</v>
      </c>
      <c r="F294" s="6">
        <v>19.193375960725909</v>
      </c>
      <c r="G294" s="6">
        <v>5.1208879700220864</v>
      </c>
      <c r="H294" s="6">
        <v>2.4539235126667358</v>
      </c>
      <c r="I294" s="9">
        <f>SUMPRODUCT(J294:O294,Results!B$12:G$12)+Results!$E$5*H294</f>
        <v>-0.20355592939569078</v>
      </c>
      <c r="J294" s="9">
        <f>SUMPRODUCT($A294:$F294,Results!$B$15:$G$15)</f>
        <v>12.77963290540503</v>
      </c>
      <c r="K294" s="9">
        <f>SUMPRODUCT($A294:$F294,Results!$B$16:$G$16)</f>
        <v>-1.251270836007746</v>
      </c>
      <c r="L294" s="9">
        <f>SUMPRODUCT($A294:$F294,Results!$B$17:$G$17)</f>
        <v>33.086439934625531</v>
      </c>
      <c r="M294" s="9">
        <f>SUMPRODUCT($A294:$F294,Results!$B$18:$G$18)</f>
        <v>11.978293537656947</v>
      </c>
      <c r="N294" s="9">
        <f>SUMPRODUCT($A294:$F294,Results!$B$19:$G$19)</f>
        <v>-8.7506140520010263</v>
      </c>
      <c r="O294" s="9">
        <f>SUMPRODUCT($A294:$F294,Results!$B$20:$G$20)</f>
        <v>-19.302308297566256</v>
      </c>
      <c r="P294" s="9" cm="1">
        <f t="array" ref="P294">SUMPRODUCT(J294:O294,TRANSPOSE(Test!BQ$20:BQ$25))+Test!$AI$20-Test!$BQ$27</f>
        <v>26.451976278878412</v>
      </c>
      <c r="Q294" s="9" cm="1">
        <f t="array" ref="Q294">SUMPRODUCT(J294:O294,TRANSPOSE(Test!EX$20:EX$25))+Test!$AI$20-Test!$EX$27</f>
        <v>-7.1981466589787999</v>
      </c>
      <c r="R294" s="9">
        <f>I294-Results!$E$5*H294</f>
        <v>-14.927097005396107</v>
      </c>
      <c r="S294" s="9" cm="1">
        <f t="array" ref="S294">SUMPRODUCT(J294:O294,TRANSPOSE(Test!AW$28:AW$33))+Test!$AI$20-Test!$AH$26</f>
        <v>20.416695970228524</v>
      </c>
      <c r="T294" s="9">
        <f>SUMPRODUCT(J294:O294,Results!K$9:P$9)</f>
        <v>-9.3511691471373837</v>
      </c>
      <c r="U294" s="9">
        <f>SUMPRODUCT(J294:O294,Results!K$9:P$9)+Test!$AI$20-Test!$AH$31</f>
        <v>-10.933397868210541</v>
      </c>
      <c r="V294" s="9">
        <f t="shared" si="20"/>
        <v>-26.655532208274103</v>
      </c>
      <c r="W294" s="9">
        <f t="shared" si="21"/>
        <v>6.9945907295831091</v>
      </c>
      <c r="X294" s="9">
        <f t="shared" si="22"/>
        <v>14.723541076000416</v>
      </c>
      <c r="Y294" s="9">
        <f t="shared" si="23"/>
        <v>-20.620251899624215</v>
      </c>
      <c r="Z294" s="9">
        <f>I294-Test!$AI$20</f>
        <v>-32.945779356485822</v>
      </c>
      <c r="AA294" s="9">
        <f t="shared" si="24"/>
        <v>10.72984193881485</v>
      </c>
      <c r="AF294" s="11"/>
      <c r="AG294" s="11"/>
      <c r="AH294" s="11"/>
    </row>
    <row r="295" spans="1:34">
      <c r="A295" s="6">
        <v>-3.5027363813006867</v>
      </c>
      <c r="B295" s="6">
        <v>4.5077291016815151</v>
      </c>
      <c r="C295" s="6">
        <v>-2.7557780793817011</v>
      </c>
      <c r="D295" s="6">
        <v>3.5367771401590367</v>
      </c>
      <c r="E295" s="6">
        <v>1.2716867258590887</v>
      </c>
      <c r="F295" s="6">
        <v>21.073873151646392</v>
      </c>
      <c r="G295" s="6">
        <v>2.3251759786889297</v>
      </c>
      <c r="H295" s="6">
        <v>-0.34178847866642093</v>
      </c>
      <c r="I295" s="9">
        <f>SUMPRODUCT(J295:O295,Results!B$12:G$12)+Results!$E$5*H295</f>
        <v>-43.949168997498347</v>
      </c>
      <c r="J295" s="9">
        <f>SUMPRODUCT($A295:$F295,Results!$B$15:$G$15)</f>
        <v>-20.986082234305357</v>
      </c>
      <c r="K295" s="9">
        <f>SUMPRODUCT($A295:$F295,Results!$B$16:$G$16)</f>
        <v>12.049115507282721</v>
      </c>
      <c r="L295" s="9">
        <f>SUMPRODUCT($A295:$F295,Results!$B$17:$G$17)</f>
        <v>48.646760173266742</v>
      </c>
      <c r="M295" s="9">
        <f>SUMPRODUCT($A295:$F295,Results!$B$18:$G$18)</f>
        <v>31.309898155837672</v>
      </c>
      <c r="N295" s="9">
        <f>SUMPRODUCT($A295:$F295,Results!$B$19:$G$19)</f>
        <v>4.9423556572994203</v>
      </c>
      <c r="O295" s="9">
        <f>SUMPRODUCT($A295:$F295,Results!$B$20:$G$20)</f>
        <v>-21.669270297566445</v>
      </c>
      <c r="P295" s="9" cm="1">
        <f t="array" ref="P295">SUMPRODUCT(J295:O295,TRANSPOSE(Test!BQ$20:BQ$25))+Test!$AI$20-Test!$BQ$27</f>
        <v>3.4197540076713082</v>
      </c>
      <c r="Q295" s="9" cm="1">
        <f t="array" ref="Q295">SUMPRODUCT(J295:O295,TRANSPOSE(Test!EX$20:EX$25))+Test!$AI$20-Test!$EX$27</f>
        <v>-33.68470414020674</v>
      </c>
      <c r="R295" s="9">
        <f>I295-Results!$E$5*H295</f>
        <v>-41.898438125499823</v>
      </c>
      <c r="S295" s="9" cm="1">
        <f t="array" ref="S295">SUMPRODUCT(J295:O295,TRANSPOSE(Test!AW$28:AW$33))+Test!$AI$20-Test!$AH$26</f>
        <v>-16.540311321085852</v>
      </c>
      <c r="T295" s="9">
        <f>SUMPRODUCT(J295:O295,Results!K$9:P$9)</f>
        <v>-36.070451603284447</v>
      </c>
      <c r="U295" s="9">
        <f>SUMPRODUCT(J295:O295,Results!K$9:P$9)+Test!$AI$20-Test!$AH$31</f>
        <v>-37.652680324357604</v>
      </c>
      <c r="V295" s="9">
        <f t="shared" si="20"/>
        <v>-47.368923005169655</v>
      </c>
      <c r="W295" s="9">
        <f t="shared" si="21"/>
        <v>-10.264464857291607</v>
      </c>
      <c r="X295" s="9">
        <f t="shared" si="22"/>
        <v>-2.0507308719985247</v>
      </c>
      <c r="Y295" s="9">
        <f t="shared" si="23"/>
        <v>-27.408857676412495</v>
      </c>
      <c r="Z295" s="9">
        <f>I295-Test!$AI$20</f>
        <v>-76.691392424588486</v>
      </c>
      <c r="AA295" s="9">
        <f t="shared" si="24"/>
        <v>-6.2964886731407432</v>
      </c>
      <c r="AF295" s="11"/>
      <c r="AG295" s="11"/>
      <c r="AH295" s="11"/>
    </row>
    <row r="296" spans="1:34">
      <c r="A296" s="6">
        <v>4.113949033117227</v>
      </c>
      <c r="B296" s="6">
        <v>0.76608588245629838</v>
      </c>
      <c r="C296" s="6">
        <v>9.5814632334757164</v>
      </c>
      <c r="D296" s="6">
        <v>4.2052281247050916</v>
      </c>
      <c r="E296" s="6">
        <v>4.6489758107957524</v>
      </c>
      <c r="F296" s="6">
        <v>7.9582769801216129</v>
      </c>
      <c r="G296" s="6">
        <v>4.4563738743099695</v>
      </c>
      <c r="H296" s="6">
        <v>1.7894094169546189</v>
      </c>
      <c r="I296" s="9">
        <f>SUMPRODUCT(J296:O296,Results!B$12:G$12)+Results!$E$5*H296</f>
        <v>68.802829074816998</v>
      </c>
      <c r="J296" s="9">
        <f>SUMPRODUCT($A296:$F296,Results!$B$15:$G$15)</f>
        <v>45.898040671202324</v>
      </c>
      <c r="K296" s="9">
        <f>SUMPRODUCT($A296:$F296,Results!$B$16:$G$16)</f>
        <v>-19.954078364445305</v>
      </c>
      <c r="L296" s="9">
        <f>SUMPRODUCT($A296:$F296,Results!$B$17:$G$17)</f>
        <v>18.685442723162886</v>
      </c>
      <c r="M296" s="9">
        <f>SUMPRODUCT($A296:$F296,Results!$B$18:$G$18)</f>
        <v>-17.814090501639715</v>
      </c>
      <c r="N296" s="9">
        <f>SUMPRODUCT($A296:$F296,Results!$B$19:$G$19)</f>
        <v>-41.453965839113394</v>
      </c>
      <c r="O296" s="9">
        <f>SUMPRODUCT($A296:$F296,Results!$B$20:$G$20)</f>
        <v>2.8884789607338739</v>
      </c>
      <c r="P296" s="9" cm="1">
        <f t="array" ref="P296">SUMPRODUCT(J296:O296,TRANSPOSE(Test!BQ$20:BQ$25))+Test!$AI$20-Test!$BQ$27</f>
        <v>71.809034582643363</v>
      </c>
      <c r="Q296" s="9" cm="1">
        <f t="array" ref="Q296">SUMPRODUCT(J296:O296,TRANSPOSE(Test!EX$20:EX$25))+Test!$AI$20-Test!$EX$27</f>
        <v>60.744108465506258</v>
      </c>
      <c r="R296" s="9">
        <f>I296-Results!$E$5*H296</f>
        <v>58.066372573089282</v>
      </c>
      <c r="S296" s="9" cm="1">
        <f t="array" ref="S296">SUMPRODUCT(J296:O296,TRANSPOSE(Test!AW$28:AW$33))+Test!$AI$20-Test!$AH$26</f>
        <v>87.100446244805894</v>
      </c>
      <c r="T296" s="9">
        <f>SUMPRODUCT(J296:O296,Results!K$9:P$9)</f>
        <v>61.808419966587195</v>
      </c>
      <c r="U296" s="9">
        <f>SUMPRODUCT(J296:O296,Results!K$9:P$9)+Test!$AI$20-Test!$AH$31</f>
        <v>60.22619124551403</v>
      </c>
      <c r="V296" s="9">
        <f t="shared" si="20"/>
        <v>-3.0062055078263654</v>
      </c>
      <c r="W296" s="9">
        <f t="shared" si="21"/>
        <v>8.0587206093107397</v>
      </c>
      <c r="X296" s="9">
        <f t="shared" si="22"/>
        <v>10.736456501727716</v>
      </c>
      <c r="Y296" s="9">
        <f t="shared" si="23"/>
        <v>-18.297617169988897</v>
      </c>
      <c r="Z296" s="9">
        <f>I296-Test!$AI$20</f>
        <v>36.060605647726867</v>
      </c>
      <c r="AA296" s="9">
        <f t="shared" si="24"/>
        <v>8.5766378293029675</v>
      </c>
      <c r="AF296" s="11"/>
      <c r="AG296" s="11"/>
      <c r="AH296" s="11"/>
    </row>
    <row r="297" spans="1:34">
      <c r="A297" s="6">
        <v>1.4380784049597251</v>
      </c>
      <c r="B297" s="6">
        <v>0.68031383286833458</v>
      </c>
      <c r="C297" s="6">
        <v>8.7460266368930881</v>
      </c>
      <c r="D297" s="6">
        <v>5.6045881035993776</v>
      </c>
      <c r="E297" s="6">
        <v>0.72538310584993304</v>
      </c>
      <c r="F297" s="6">
        <v>3.8108462484922514</v>
      </c>
      <c r="G297" s="6">
        <v>-1.6658044468360933</v>
      </c>
      <c r="H297" s="6">
        <v>-4.3327689041914441</v>
      </c>
      <c r="I297" s="9">
        <f>SUMPRODUCT(J297:O297,Results!B$12:G$12)+Results!$E$5*H297</f>
        <v>-9.33203013714866</v>
      </c>
      <c r="J297" s="9">
        <f>SUMPRODUCT($A297:$F297,Results!$B$15:$G$15)</f>
        <v>19.096491914544327</v>
      </c>
      <c r="K297" s="9">
        <f>SUMPRODUCT($A297:$F297,Results!$B$16:$G$16)</f>
        <v>-14.477676164752674</v>
      </c>
      <c r="L297" s="9">
        <f>SUMPRODUCT($A297:$F297,Results!$B$17:$G$17)</f>
        <v>7.688383052864439</v>
      </c>
      <c r="M297" s="9">
        <f>SUMPRODUCT($A297:$F297,Results!$B$18:$G$18)</f>
        <v>-12.137011503874119</v>
      </c>
      <c r="N297" s="9">
        <f>SUMPRODUCT($A297:$F297,Results!$B$19:$G$19)</f>
        <v>-33.022244536886362</v>
      </c>
      <c r="O297" s="9">
        <f>SUMPRODUCT($A297:$F297,Results!$B$20:$G$20)</f>
        <v>3.1468244545738795</v>
      </c>
      <c r="P297" s="9" cm="1">
        <f t="array" ref="P297">SUMPRODUCT(J297:O297,TRANSPOSE(Test!BQ$20:BQ$25))+Test!$AI$20-Test!$BQ$27</f>
        <v>26.224528160900284</v>
      </c>
      <c r="Q297" s="9" cm="1">
        <f t="array" ref="Q297">SUMPRODUCT(J297:O297,TRANSPOSE(Test!EX$20:EX$25))+Test!$AI$20-Test!$EX$27</f>
        <v>17.633995436802046</v>
      </c>
      <c r="R297" s="9">
        <f>I297-Results!$E$5*H297</f>
        <v>16.664583288000006</v>
      </c>
      <c r="S297" s="9" cm="1">
        <f t="array" ref="S297">SUMPRODUCT(J297:O297,TRANSPOSE(Test!AW$28:AW$33))+Test!$AI$20-Test!$AH$26</f>
        <v>49.591952834193677</v>
      </c>
      <c r="T297" s="9">
        <f>SUMPRODUCT(J297:O297,Results!K$9:P$9)</f>
        <v>17.76027083088065</v>
      </c>
      <c r="U297" s="9">
        <f>SUMPRODUCT(J297:O297,Results!K$9:P$9)+Test!$AI$20-Test!$AH$31</f>
        <v>16.178042109807492</v>
      </c>
      <c r="V297" s="9">
        <f t="shared" si="20"/>
        <v>-35.556558298048941</v>
      </c>
      <c r="W297" s="9">
        <f t="shared" si="21"/>
        <v>-26.966025573950706</v>
      </c>
      <c r="X297" s="9">
        <f t="shared" si="22"/>
        <v>-25.996613425148666</v>
      </c>
      <c r="Y297" s="9">
        <f t="shared" si="23"/>
        <v>-58.92398297134234</v>
      </c>
      <c r="Z297" s="9">
        <f>I297-Test!$AI$20</f>
        <v>-42.074253564238788</v>
      </c>
      <c r="AA297" s="9">
        <f t="shared" si="24"/>
        <v>-25.510072246956152</v>
      </c>
      <c r="AF297" s="11"/>
      <c r="AG297" s="11"/>
      <c r="AH297" s="11"/>
    </row>
    <row r="298" spans="1:34">
      <c r="A298" s="6">
        <v>-1.9726830940648252</v>
      </c>
      <c r="B298" s="6">
        <v>-1.2743657022311274</v>
      </c>
      <c r="C298" s="6">
        <v>4.9960060900620435</v>
      </c>
      <c r="D298" s="6">
        <v>2.4434881454688533</v>
      </c>
      <c r="E298" s="6">
        <v>2.6126274893268198</v>
      </c>
      <c r="F298" s="6">
        <v>0.86838392662189334</v>
      </c>
      <c r="G298" s="6">
        <v>5.0923134185260048</v>
      </c>
      <c r="H298" s="6">
        <v>2.4253489611706542</v>
      </c>
      <c r="I298" s="9">
        <f>SUMPRODUCT(J298:O298,Results!B$12:G$12)+Results!$E$5*H298</f>
        <v>47.675006127382794</v>
      </c>
      <c r="J298" s="9">
        <f>SUMPRODUCT($A298:$F298,Results!$B$15:$G$15)</f>
        <v>13.558999025896009</v>
      </c>
      <c r="K298" s="9">
        <f>SUMPRODUCT($A298:$F298,Results!$B$16:$G$16)</f>
        <v>3.6136599050437002</v>
      </c>
      <c r="L298" s="9">
        <f>SUMPRODUCT($A298:$F298,Results!$B$17:$G$17)</f>
        <v>12.474861934128441</v>
      </c>
      <c r="M298" s="9">
        <f>SUMPRODUCT($A298:$F298,Results!$B$18:$G$18)</f>
        <v>-12.342423599895763</v>
      </c>
      <c r="N298" s="9">
        <f>SUMPRODUCT($A298:$F298,Results!$B$19:$G$19)</f>
        <v>-25.418095151676351</v>
      </c>
      <c r="O298" s="9">
        <f>SUMPRODUCT($A298:$F298,Results!$B$20:$G$20)</f>
        <v>-8.3612224306228029</v>
      </c>
      <c r="P298" s="9" cm="1">
        <f t="array" ref="P298">SUMPRODUCT(J298:O298,TRANSPOSE(Test!BQ$20:BQ$25))+Test!$AI$20-Test!$BQ$27</f>
        <v>30.475610442108611</v>
      </c>
      <c r="Q298" s="9" cm="1">
        <f t="array" ref="Q298">SUMPRODUCT(J298:O298,TRANSPOSE(Test!EX$20:EX$25))+Test!$AI$20-Test!$EX$27</f>
        <v>33.644593718410619</v>
      </c>
      <c r="R298" s="9">
        <f>I298-Results!$E$5*H298</f>
        <v>33.122912360358868</v>
      </c>
      <c r="S298" s="9" cm="1">
        <f t="array" ref="S298">SUMPRODUCT(J298:O298,TRANSPOSE(Test!AW$28:AW$33))+Test!$AI$20-Test!$AH$26</f>
        <v>39.066337171558317</v>
      </c>
      <c r="T298" s="9">
        <f>SUMPRODUCT(J298:O298,Results!K$9:P$9)</f>
        <v>34.190538722694328</v>
      </c>
      <c r="U298" s="9">
        <f>SUMPRODUCT(J298:O298,Results!K$9:P$9)+Test!$AI$20-Test!$AH$31</f>
        <v>32.608310001621163</v>
      </c>
      <c r="V298" s="9">
        <f t="shared" si="20"/>
        <v>17.199395685274183</v>
      </c>
      <c r="W298" s="9">
        <f t="shared" si="21"/>
        <v>14.030412408972175</v>
      </c>
      <c r="X298" s="9">
        <f t="shared" si="22"/>
        <v>14.552093767023926</v>
      </c>
      <c r="Y298" s="9">
        <f t="shared" si="23"/>
        <v>8.6086689558244771</v>
      </c>
      <c r="Z298" s="9">
        <f>I298-Test!$AI$20</f>
        <v>14.932782700292663</v>
      </c>
      <c r="AA298" s="9">
        <f t="shared" si="24"/>
        <v>15.066696125761631</v>
      </c>
      <c r="AF298" s="11"/>
      <c r="AG298" s="11"/>
      <c r="AH298" s="11"/>
    </row>
    <row r="299" spans="1:34">
      <c r="A299" s="6">
        <v>0.30568789757669945</v>
      </c>
      <c r="B299" s="6">
        <v>4.7658673974795951</v>
      </c>
      <c r="C299" s="6">
        <v>-1.2181272625930555</v>
      </c>
      <c r="D299" s="6">
        <v>5.0145070600480501</v>
      </c>
      <c r="E299" s="6">
        <v>2.2773314218687482</v>
      </c>
      <c r="F299" s="6">
        <v>2.9454020215876362</v>
      </c>
      <c r="G299" s="6">
        <v>-0.50016802228184787</v>
      </c>
      <c r="H299" s="6">
        <v>-3.1671324796371985</v>
      </c>
      <c r="I299" s="9">
        <f>SUMPRODUCT(J299:O299,Results!B$12:G$12)+Results!$E$5*H299</f>
        <v>6.1884527526263966</v>
      </c>
      <c r="J299" s="9">
        <f>SUMPRODUCT($A299:$F299,Results!$B$15:$G$15)</f>
        <v>-5.5022779230302721</v>
      </c>
      <c r="K299" s="9">
        <f>SUMPRODUCT($A299:$F299,Results!$B$16:$G$16)</f>
        <v>-4.4669584763855772</v>
      </c>
      <c r="L299" s="9">
        <f>SUMPRODUCT($A299:$F299,Results!$B$17:$G$17)</f>
        <v>20.179365427217668</v>
      </c>
      <c r="M299" s="9">
        <f>SUMPRODUCT($A299:$F299,Results!$B$18:$G$18)</f>
        <v>12.705381394034703</v>
      </c>
      <c r="N299" s="9">
        <f>SUMPRODUCT($A299:$F299,Results!$B$19:$G$19)</f>
        <v>-4.3840422470353708</v>
      </c>
      <c r="O299" s="9">
        <f>SUMPRODUCT($A299:$F299,Results!$B$20:$G$20)</f>
        <v>17.211758669843451</v>
      </c>
      <c r="P299" s="9" cm="1">
        <f t="array" ref="P299">SUMPRODUCT(J299:O299,TRANSPOSE(Test!BQ$20:BQ$25))+Test!$AI$20-Test!$BQ$27</f>
        <v>23.958652587751708</v>
      </c>
      <c r="Q299" s="9" cm="1">
        <f t="array" ref="Q299">SUMPRODUCT(J299:O299,TRANSPOSE(Test!EX$20:EX$25))+Test!$AI$20-Test!$EX$27</f>
        <v>25.489807973690347</v>
      </c>
      <c r="R299" s="9">
        <f>I299-Results!$E$5*H299</f>
        <v>25.191247630449588</v>
      </c>
      <c r="S299" s="9" cm="1">
        <f t="array" ref="S299">SUMPRODUCT(J299:O299,TRANSPOSE(Test!AW$28:AW$33))+Test!$AI$20-Test!$AH$26</f>
        <v>8.4670515815517078</v>
      </c>
      <c r="T299" s="9">
        <f>SUMPRODUCT(J299:O299,Results!K$9:P$9)</f>
        <v>26.886726490778791</v>
      </c>
      <c r="U299" s="9">
        <f>SUMPRODUCT(J299:O299,Results!K$9:P$9)+Test!$AI$20-Test!$AH$31</f>
        <v>25.304497769705634</v>
      </c>
      <c r="V299" s="9">
        <f t="shared" si="20"/>
        <v>-17.770199835125311</v>
      </c>
      <c r="W299" s="9">
        <f t="shared" si="21"/>
        <v>-19.30135522106395</v>
      </c>
      <c r="X299" s="9">
        <f t="shared" si="22"/>
        <v>-19.002794877823192</v>
      </c>
      <c r="Y299" s="9">
        <f t="shared" si="23"/>
        <v>-2.2785988289253112</v>
      </c>
      <c r="Z299" s="9">
        <f>I299-Test!$AI$20</f>
        <v>-26.553770674463735</v>
      </c>
      <c r="AA299" s="9">
        <f t="shared" si="24"/>
        <v>-19.116045017079237</v>
      </c>
      <c r="AF299" s="11"/>
      <c r="AG299" s="11"/>
      <c r="AH299" s="11"/>
    </row>
    <row r="300" spans="1:34">
      <c r="A300" s="6">
        <v>4.2941768193936083</v>
      </c>
      <c r="B300" s="6">
        <v>12.244769234726677</v>
      </c>
      <c r="C300" s="6">
        <v>4.9851546913877405</v>
      </c>
      <c r="D300" s="6">
        <v>5.1046493111774054E-2</v>
      </c>
      <c r="E300" s="6">
        <v>4.121906409648787</v>
      </c>
      <c r="F300" s="6">
        <v>-0.50374381378696731</v>
      </c>
      <c r="G300" s="6">
        <v>2.69601006976219</v>
      </c>
      <c r="H300" s="6">
        <v>2.9045612406839449E-2</v>
      </c>
      <c r="I300" s="9">
        <f>SUMPRODUCT(J300:O300,Results!B$12:G$12)+Results!$E$5*H300</f>
        <v>39.809354028330212</v>
      </c>
      <c r="J300" s="9">
        <f>SUMPRODUCT($A300:$F300,Results!$B$15:$G$15)</f>
        <v>11.024587219426213</v>
      </c>
      <c r="K300" s="9">
        <f>SUMPRODUCT($A300:$F300,Results!$B$16:$G$16)</f>
        <v>-30.09800125473388</v>
      </c>
      <c r="L300" s="9">
        <f>SUMPRODUCT($A300:$F300,Results!$B$17:$G$17)</f>
        <v>15.636972988760718</v>
      </c>
      <c r="M300" s="9">
        <f>SUMPRODUCT($A300:$F300,Results!$B$18:$G$18)</f>
        <v>-5.4535939054113047</v>
      </c>
      <c r="N300" s="9">
        <f>SUMPRODUCT($A300:$F300,Results!$B$19:$G$19)</f>
        <v>-19.27535050714755</v>
      </c>
      <c r="O300" s="9">
        <f>SUMPRODUCT($A300:$F300,Results!$B$20:$G$20)</f>
        <v>30.982107705910547</v>
      </c>
      <c r="P300" s="9" cm="1">
        <f t="array" ref="P300">SUMPRODUCT(J300:O300,TRANSPOSE(Test!BQ$20:BQ$25))+Test!$AI$20-Test!$BQ$27</f>
        <v>36.418902727074915</v>
      </c>
      <c r="Q300" s="9" cm="1">
        <f t="array" ref="Q300">SUMPRODUCT(J300:O300,TRANSPOSE(Test!EX$20:EX$25))+Test!$AI$20-Test!$EX$27</f>
        <v>35.146782023438561</v>
      </c>
      <c r="R300" s="9">
        <f>I300-Results!$E$5*H300</f>
        <v>39.635080353889172</v>
      </c>
      <c r="S300" s="9" cm="1">
        <f t="array" ref="S300">SUMPRODUCT(J300:O300,TRANSPOSE(Test!AW$28:AW$33))+Test!$AI$20-Test!$AH$26</f>
        <v>45.673863799150681</v>
      </c>
      <c r="T300" s="9">
        <f>SUMPRODUCT(J300:O300,Results!K$9:P$9)</f>
        <v>41.345994951514648</v>
      </c>
      <c r="U300" s="9">
        <f>SUMPRODUCT(J300:O300,Results!K$9:P$9)+Test!$AI$20-Test!$AH$31</f>
        <v>39.76376623044149</v>
      </c>
      <c r="V300" s="9">
        <f t="shared" si="20"/>
        <v>3.3904513012552968</v>
      </c>
      <c r="W300" s="9">
        <f t="shared" si="21"/>
        <v>4.6625720048916506</v>
      </c>
      <c r="X300" s="9">
        <f t="shared" si="22"/>
        <v>0.17427367444103936</v>
      </c>
      <c r="Y300" s="9">
        <f t="shared" si="23"/>
        <v>-5.8645097708204688</v>
      </c>
      <c r="Z300" s="9">
        <f>I300-Test!$AI$20</f>
        <v>7.0671306012400805</v>
      </c>
      <c r="AA300" s="9">
        <f t="shared" si="24"/>
        <v>4.5587797888721582E-2</v>
      </c>
      <c r="AF300" s="11"/>
      <c r="AG300" s="11"/>
      <c r="AH300" s="11"/>
    </row>
    <row r="301" spans="1:34">
      <c r="A301" s="6">
        <v>3.6832483383642423</v>
      </c>
      <c r="B301" s="6">
        <v>4.5894368094792766</v>
      </c>
      <c r="C301" s="6">
        <v>2.9172991155852745</v>
      </c>
      <c r="D301" s="6">
        <v>2.6499269392140934</v>
      </c>
      <c r="E301" s="6">
        <v>3.1256612622490385</v>
      </c>
      <c r="F301" s="6">
        <v>0.13688293417896619</v>
      </c>
      <c r="G301" s="6">
        <v>2.7036013326368802</v>
      </c>
      <c r="H301" s="6">
        <v>3.6636875281529591E-2</v>
      </c>
      <c r="I301" s="9">
        <f>SUMPRODUCT(J301:O301,Results!B$12:G$12)+Results!$E$5*H301</f>
        <v>45.499148683186817</v>
      </c>
      <c r="J301" s="9">
        <f>SUMPRODUCT($A301:$F301,Results!$B$15:$G$15)</f>
        <v>17.827023935989512</v>
      </c>
      <c r="K301" s="9">
        <f>SUMPRODUCT($A301:$F301,Results!$B$16:$G$16)</f>
        <v>-18.249690892170253</v>
      </c>
      <c r="L301" s="9">
        <f>SUMPRODUCT($A301:$F301,Results!$B$17:$G$17)</f>
        <v>8.8471223572104769</v>
      </c>
      <c r="M301" s="9">
        <f>SUMPRODUCT($A301:$F301,Results!$B$18:$G$18)</f>
        <v>-4.0232463694888505</v>
      </c>
      <c r="N301" s="9">
        <f>SUMPRODUCT($A301:$F301,Results!$B$19:$G$19)</f>
        <v>-15.710797705732649</v>
      </c>
      <c r="O301" s="9">
        <f>SUMPRODUCT($A301:$F301,Results!$B$20:$G$20)</f>
        <v>22.116568914199217</v>
      </c>
      <c r="P301" s="9" cm="1">
        <f t="array" ref="P301">SUMPRODUCT(J301:O301,TRANSPOSE(Test!BQ$20:BQ$25))+Test!$AI$20-Test!$BQ$27</f>
        <v>39.312312859767339</v>
      </c>
      <c r="Q301" s="9" cm="1">
        <f t="array" ref="Q301">SUMPRODUCT(J301:O301,TRANSPOSE(Test!EX$20:EX$25))+Test!$AI$20-Test!$EX$27</f>
        <v>43.683159144275919</v>
      </c>
      <c r="R301" s="9">
        <f>I301-Results!$E$5*H301</f>
        <v>45.279327431497641</v>
      </c>
      <c r="S301" s="9" cm="1">
        <f t="array" ref="S301">SUMPRODUCT(J301:O301,TRANSPOSE(Test!AW$28:AW$33))+Test!$AI$20-Test!$AH$26</f>
        <v>38.489345075368263</v>
      </c>
      <c r="T301" s="9">
        <f>SUMPRODUCT(J301:O301,Results!K$9:P$9)</f>
        <v>46.628020774304176</v>
      </c>
      <c r="U301" s="9">
        <f>SUMPRODUCT(J301:O301,Results!K$9:P$9)+Test!$AI$20-Test!$AH$31</f>
        <v>45.045792053231025</v>
      </c>
      <c r="V301" s="9">
        <f t="shared" si="20"/>
        <v>6.1868358234194787</v>
      </c>
      <c r="W301" s="9">
        <f t="shared" si="21"/>
        <v>1.8159895389108982</v>
      </c>
      <c r="X301" s="9">
        <f t="shared" si="22"/>
        <v>0.21982125168917577</v>
      </c>
      <c r="Y301" s="9">
        <f t="shared" si="23"/>
        <v>7.0098036078185544</v>
      </c>
      <c r="Z301" s="9">
        <f>I301-Test!$AI$20</f>
        <v>12.756925256096686</v>
      </c>
      <c r="AA301" s="9">
        <f t="shared" si="24"/>
        <v>0.45335662995579185</v>
      </c>
      <c r="AF301" s="11"/>
      <c r="AG301" s="11"/>
      <c r="AH301" s="11"/>
    </row>
    <row r="302" spans="1:34">
      <c r="A302" s="6">
        <v>2.1811262096686357</v>
      </c>
      <c r="B302" s="6">
        <v>1.769107842852552E-2</v>
      </c>
      <c r="C302" s="6">
        <v>0.65502701947779485</v>
      </c>
      <c r="D302" s="6">
        <v>0.24806557907398977</v>
      </c>
      <c r="E302" s="6">
        <v>0.16142325394524193</v>
      </c>
      <c r="F302" s="6">
        <v>9.8897006325917847</v>
      </c>
      <c r="G302" s="6">
        <v>-0.96900201093405414</v>
      </c>
      <c r="H302" s="6">
        <v>-3.6359664682894048</v>
      </c>
      <c r="I302" s="9">
        <f>SUMPRODUCT(J302:O302,Results!B$12:G$12)+Results!$E$5*H302</f>
        <v>-36.317527013052704</v>
      </c>
      <c r="J302" s="9">
        <f>SUMPRODUCT($A302:$F302,Results!$B$15:$G$15)</f>
        <v>10.704510193384625</v>
      </c>
      <c r="K302" s="9">
        <f>SUMPRODUCT($A302:$F302,Results!$B$16:$G$16)</f>
        <v>-5.5296459695776718</v>
      </c>
      <c r="L302" s="9">
        <f>SUMPRODUCT($A302:$F302,Results!$B$17:$G$17)</f>
        <v>9.7437831515847115</v>
      </c>
      <c r="M302" s="9">
        <f>SUMPRODUCT($A302:$F302,Results!$B$18:$G$18)</f>
        <v>5.734120307419893</v>
      </c>
      <c r="N302" s="9">
        <f>SUMPRODUCT($A302:$F302,Results!$B$19:$G$19)</f>
        <v>-7.5695800540833025E-2</v>
      </c>
      <c r="O302" s="9">
        <f>SUMPRODUCT($A302:$F302,Results!$B$20:$G$20)</f>
        <v>-7.4774209148033881</v>
      </c>
      <c r="P302" s="9" cm="1">
        <f t="array" ref="P302">SUMPRODUCT(J302:O302,TRANSPOSE(Test!BQ$20:BQ$25))+Test!$AI$20-Test!$BQ$27</f>
        <v>6.2656681119839348</v>
      </c>
      <c r="Q302" s="9" cm="1">
        <f t="array" ref="Q302">SUMPRODUCT(J302:O302,TRANSPOSE(Test!EX$20:EX$25))+Test!$AI$20-Test!$EX$27</f>
        <v>-10.936371489229352</v>
      </c>
      <c r="R302" s="9">
        <f>I302-Results!$E$5*H302</f>
        <v>-14.501728203316276</v>
      </c>
      <c r="S302" s="9" cm="1">
        <f t="array" ref="S302">SUMPRODUCT(J302:O302,TRANSPOSE(Test!AW$28:AW$33))+Test!$AI$20-Test!$AH$26</f>
        <v>3.8869361136807328</v>
      </c>
      <c r="T302" s="9">
        <f>SUMPRODUCT(J302:O302,Results!K$9:P$9)</f>
        <v>-11.900714318380244</v>
      </c>
      <c r="U302" s="9">
        <f>SUMPRODUCT(J302:O302,Results!K$9:P$9)+Test!$AI$20-Test!$AH$31</f>
        <v>-13.482943039453403</v>
      </c>
      <c r="V302" s="9">
        <f t="shared" si="20"/>
        <v>-42.583195125036639</v>
      </c>
      <c r="W302" s="9">
        <f t="shared" si="21"/>
        <v>-25.381155523823352</v>
      </c>
      <c r="X302" s="9">
        <f t="shared" si="22"/>
        <v>-21.815798809736428</v>
      </c>
      <c r="Y302" s="9">
        <f t="shared" si="23"/>
        <v>-40.204463126733437</v>
      </c>
      <c r="Z302" s="9">
        <f>I302-Test!$AI$20</f>
        <v>-69.059750440142835</v>
      </c>
      <c r="AA302" s="9">
        <f t="shared" si="24"/>
        <v>-22.834583973599301</v>
      </c>
      <c r="AF302" s="11"/>
      <c r="AG302" s="11"/>
      <c r="AH302" s="11"/>
    </row>
    <row r="303" spans="1:34">
      <c r="A303" s="6">
        <v>3.3254084149606857</v>
      </c>
      <c r="B303" s="6">
        <v>-2.55923924406989E-2</v>
      </c>
      <c r="C303" s="6">
        <v>1.6446183816001296</v>
      </c>
      <c r="D303" s="6">
        <v>7.633466402825742</v>
      </c>
      <c r="E303" s="6">
        <v>6.4175161576911224</v>
      </c>
      <c r="F303" s="6">
        <v>3.9554220546627898</v>
      </c>
      <c r="G303" s="6">
        <v>4.0064968919385961</v>
      </c>
      <c r="H303" s="6">
        <v>1.3395324345832456</v>
      </c>
      <c r="I303" s="9">
        <f>SUMPRODUCT(J303:O303,Results!B$12:G$12)+Results!$E$5*H303</f>
        <v>104.58442661906689</v>
      </c>
      <c r="J303" s="9">
        <f>SUMPRODUCT($A303:$F303,Results!$B$15:$G$15)</f>
        <v>35.44255050300751</v>
      </c>
      <c r="K303" s="9">
        <f>SUMPRODUCT($A303:$F303,Results!$B$16:$G$16)</f>
        <v>-8.7667235562078343</v>
      </c>
      <c r="L303" s="9">
        <f>SUMPRODUCT($A303:$F303,Results!$B$17:$G$17)</f>
        <v>24.179598736186342</v>
      </c>
      <c r="M303" s="9">
        <f>SUMPRODUCT($A303:$F303,Results!$B$18:$G$18)</f>
        <v>-1.4812182027555068</v>
      </c>
      <c r="N303" s="9">
        <f>SUMPRODUCT($A303:$F303,Results!$B$19:$G$19)</f>
        <v>-25.477859828713179</v>
      </c>
      <c r="O303" s="9">
        <f>SUMPRODUCT($A303:$F303,Results!$B$20:$G$20)</f>
        <v>20.231024160307669</v>
      </c>
      <c r="P303" s="9" cm="1">
        <f t="array" ref="P303">SUMPRODUCT(J303:O303,TRANSPOSE(Test!BQ$20:BQ$25))+Test!$AI$20-Test!$BQ$27</f>
        <v>89.073013121021091</v>
      </c>
      <c r="Q303" s="9" cm="1">
        <f t="array" ref="Q303">SUMPRODUCT(J303:O303,TRANSPOSE(Test!EX$20:EX$25))+Test!$AI$20-Test!$EX$27</f>
        <v>98.969990138583199</v>
      </c>
      <c r="R303" s="9">
        <f>I303-Results!$E$5*H303</f>
        <v>96.547232011567417</v>
      </c>
      <c r="S303" s="9" cm="1">
        <f t="array" ref="S303">SUMPRODUCT(J303:O303,TRANSPOSE(Test!AW$28:AW$33))+Test!$AI$20-Test!$AH$26</f>
        <v>67.661887974809432</v>
      </c>
      <c r="T303" s="9">
        <f>SUMPRODUCT(J303:O303,Results!K$9:P$9)</f>
        <v>100.03535003249686</v>
      </c>
      <c r="U303" s="9">
        <f>SUMPRODUCT(J303:O303,Results!K$9:P$9)+Test!$AI$20-Test!$AH$31</f>
        <v>98.4531213114237</v>
      </c>
      <c r="V303" s="9">
        <f t="shared" si="20"/>
        <v>15.511413498045798</v>
      </c>
      <c r="W303" s="9">
        <f t="shared" si="21"/>
        <v>5.6144364804836897</v>
      </c>
      <c r="X303" s="9">
        <f t="shared" si="22"/>
        <v>8.0371946074994725</v>
      </c>
      <c r="Y303" s="9">
        <f t="shared" si="23"/>
        <v>36.922538644257457</v>
      </c>
      <c r="Z303" s="9">
        <f>I303-Test!$AI$20</f>
        <v>71.842203191976751</v>
      </c>
      <c r="AA303" s="9">
        <f t="shared" si="24"/>
        <v>6.1313053076431885</v>
      </c>
      <c r="AF303" s="11"/>
      <c r="AG303" s="11"/>
      <c r="AH303" s="11"/>
    </row>
    <row r="304" spans="1:34">
      <c r="A304" s="6">
        <v>3.4644732054048446</v>
      </c>
      <c r="B304" s="6">
        <v>1.8838671611600339</v>
      </c>
      <c r="C304" s="6">
        <v>5.4637341757652624</v>
      </c>
      <c r="D304" s="6">
        <v>0.46258136365809022</v>
      </c>
      <c r="E304" s="6">
        <v>0.89361974157805735</v>
      </c>
      <c r="F304" s="6">
        <v>1.074521705401797</v>
      </c>
      <c r="G304" s="6">
        <v>0.4080748892810897</v>
      </c>
      <c r="H304" s="6">
        <v>-2.2588895680742609</v>
      </c>
      <c r="I304" s="9">
        <f>SUMPRODUCT(J304:O304,Results!B$12:G$12)+Results!$E$5*H304</f>
        <v>1.5917541939301678</v>
      </c>
      <c r="J304" s="9">
        <f>SUMPRODUCT($A304:$F304,Results!$B$15:$G$15)</f>
        <v>20.530738310940183</v>
      </c>
      <c r="K304" s="9">
        <f>SUMPRODUCT($A304:$F304,Results!$B$16:$G$16)</f>
        <v>-17.807450714637969</v>
      </c>
      <c r="L304" s="9">
        <f>SUMPRODUCT($A304:$F304,Results!$B$17:$G$17)</f>
        <v>-1.7280534699005308</v>
      </c>
      <c r="M304" s="9">
        <f>SUMPRODUCT($A304:$F304,Results!$B$18:$G$18)</f>
        <v>-11.650735381658155</v>
      </c>
      <c r="N304" s="9">
        <f>SUMPRODUCT($A304:$F304,Results!$B$19:$G$19)</f>
        <v>-17.089367910166708</v>
      </c>
      <c r="O304" s="9">
        <f>SUMPRODUCT($A304:$F304,Results!$B$20:$G$20)</f>
        <v>7.7854049548914341</v>
      </c>
      <c r="P304" s="9" cm="1">
        <f t="array" ref="P304">SUMPRODUCT(J304:O304,TRANSPOSE(Test!BQ$20:BQ$25))+Test!$AI$20-Test!$BQ$27</f>
        <v>17.340574558234287</v>
      </c>
      <c r="Q304" s="9" cm="1">
        <f t="array" ref="Q304">SUMPRODUCT(J304:O304,TRANSPOSE(Test!EX$20:EX$25))+Test!$AI$20-Test!$EX$27</f>
        <v>14.061734448215987</v>
      </c>
      <c r="R304" s="9">
        <f>I304-Results!$E$5*H304</f>
        <v>15.145091602375732</v>
      </c>
      <c r="S304" s="9" cm="1">
        <f t="array" ref="S304">SUMPRODUCT(J304:O304,TRANSPOSE(Test!AW$28:AW$33))+Test!$AI$20-Test!$AH$26</f>
        <v>33.004821801155941</v>
      </c>
      <c r="T304" s="9">
        <f>SUMPRODUCT(J304:O304,Results!K$9:P$9)</f>
        <v>15.785754500530873</v>
      </c>
      <c r="U304" s="9">
        <f>SUMPRODUCT(J304:O304,Results!K$9:P$9)+Test!$AI$20-Test!$AH$31</f>
        <v>14.203525779457713</v>
      </c>
      <c r="V304" s="9">
        <f t="shared" si="20"/>
        <v>-15.74882036430412</v>
      </c>
      <c r="W304" s="9">
        <f t="shared" si="21"/>
        <v>-12.469980254285819</v>
      </c>
      <c r="X304" s="9">
        <f t="shared" si="22"/>
        <v>-13.553337408445564</v>
      </c>
      <c r="Y304" s="9">
        <f t="shared" si="23"/>
        <v>-31.413067607225774</v>
      </c>
      <c r="Z304" s="9">
        <f>I304-Test!$AI$20</f>
        <v>-31.150469233159964</v>
      </c>
      <c r="AA304" s="9">
        <f t="shared" si="24"/>
        <v>-12.611771585527546</v>
      </c>
      <c r="AF304" s="11"/>
      <c r="AG304" s="11"/>
      <c r="AH304" s="11"/>
    </row>
    <row r="305" spans="1:34">
      <c r="A305" s="6">
        <v>7.3121700180701295</v>
      </c>
      <c r="B305" s="6">
        <v>-5.2352331323104275</v>
      </c>
      <c r="C305" s="6">
        <v>-1.473701507446364</v>
      </c>
      <c r="D305" s="6">
        <v>-1.5734326934959022</v>
      </c>
      <c r="E305" s="6">
        <v>1.8406530543741355</v>
      </c>
      <c r="F305" s="6">
        <v>5.0211129968308104</v>
      </c>
      <c r="G305" s="6">
        <v>2.2353106606838589</v>
      </c>
      <c r="H305" s="6">
        <v>-0.43165379667149173</v>
      </c>
      <c r="I305" s="9">
        <f>SUMPRODUCT(J305:O305,Results!B$12:G$12)+Results!$E$5*H305</f>
        <v>33.144996349189412</v>
      </c>
      <c r="J305" s="9">
        <f>SUMPRODUCT($A305:$F305,Results!$B$15:$G$15)</f>
        <v>43.386260436286747</v>
      </c>
      <c r="K305" s="9">
        <f>SUMPRODUCT($A305:$F305,Results!$B$16:$G$16)</f>
        <v>-12.150416751996568</v>
      </c>
      <c r="L305" s="9">
        <f>SUMPRODUCT($A305:$F305,Results!$B$17:$G$17)</f>
        <v>-9.03578340891886</v>
      </c>
      <c r="M305" s="9">
        <f>SUMPRODUCT($A305:$F305,Results!$B$18:$G$18)</f>
        <v>-4.295557250689237</v>
      </c>
      <c r="N305" s="9">
        <f>SUMPRODUCT($A305:$F305,Results!$B$19:$G$19)</f>
        <v>4.6173260764945905</v>
      </c>
      <c r="O305" s="9">
        <f>SUMPRODUCT($A305:$F305,Results!$B$20:$G$20)</f>
        <v>4.271986566548132</v>
      </c>
      <c r="P305" s="9" cm="1">
        <f t="array" ref="P305">SUMPRODUCT(J305:O305,TRANSPOSE(Test!BQ$20:BQ$25))+Test!$AI$20-Test!$BQ$27</f>
        <v>37.220966811929664</v>
      </c>
      <c r="Q305" s="9" cm="1">
        <f t="array" ref="Q305">SUMPRODUCT(J305:O305,TRANSPOSE(Test!EX$20:EX$25))+Test!$AI$20-Test!$EX$27</f>
        <v>38.465260696969125</v>
      </c>
      <c r="R305" s="9">
        <f>I305-Results!$E$5*H305</f>
        <v>35.734919129218362</v>
      </c>
      <c r="S305" s="9" cm="1">
        <f t="array" ref="S305">SUMPRODUCT(J305:O305,TRANSPOSE(Test!AW$28:AW$33))+Test!$AI$20-Test!$AH$26</f>
        <v>21.316119647842406</v>
      </c>
      <c r="T305" s="9">
        <f>SUMPRODUCT(J305:O305,Results!K$9:P$9)</f>
        <v>37.846789248065441</v>
      </c>
      <c r="U305" s="9">
        <f>SUMPRODUCT(J305:O305,Results!K$9:P$9)+Test!$AI$20-Test!$AH$31</f>
        <v>36.264560526992284</v>
      </c>
      <c r="V305" s="9">
        <f t="shared" si="20"/>
        <v>-4.0759704627402513</v>
      </c>
      <c r="W305" s="9">
        <f t="shared" si="21"/>
        <v>-5.3202643477797125</v>
      </c>
      <c r="X305" s="9">
        <f t="shared" si="22"/>
        <v>-2.5899227800289495</v>
      </c>
      <c r="Y305" s="9">
        <f t="shared" si="23"/>
        <v>11.828876701347006</v>
      </c>
      <c r="Z305" s="9">
        <f>I305-Test!$AI$20</f>
        <v>0.40277292209928106</v>
      </c>
      <c r="AA305" s="9">
        <f t="shared" si="24"/>
        <v>-3.1195641778028715</v>
      </c>
      <c r="AF305" s="11"/>
      <c r="AG305" s="11"/>
      <c r="AH305" s="11"/>
    </row>
    <row r="306" spans="1:34">
      <c r="A306" s="6">
        <v>-1.2093557723773836</v>
      </c>
      <c r="B306" s="6">
        <v>2.2516089340985208</v>
      </c>
      <c r="C306" s="6">
        <v>-1.0977864312960477</v>
      </c>
      <c r="D306" s="6">
        <v>1.6076688434347117</v>
      </c>
      <c r="E306" s="6">
        <v>0.47834617210275193</v>
      </c>
      <c r="F306" s="6">
        <v>2.6391463088188343</v>
      </c>
      <c r="G306" s="6">
        <v>5.0447077914622929</v>
      </c>
      <c r="H306" s="6">
        <v>2.3777433341069423</v>
      </c>
      <c r="I306" s="9">
        <f>SUMPRODUCT(J306:O306,Results!B$12:G$12)+Results!$E$5*H306</f>
        <v>10.603542639373735</v>
      </c>
      <c r="J306" s="9">
        <f>SUMPRODUCT($A306:$F306,Results!$B$15:$G$15)</f>
        <v>-9.8774549409362322</v>
      </c>
      <c r="K306" s="9">
        <f>SUMPRODUCT($A306:$F306,Results!$B$16:$G$16)</f>
        <v>2.5868800237674012</v>
      </c>
      <c r="L306" s="9">
        <f>SUMPRODUCT($A306:$F306,Results!$B$17:$G$17)</f>
        <v>11.669617727476744</v>
      </c>
      <c r="M306" s="9">
        <f>SUMPRODUCT($A306:$F306,Results!$B$18:$G$18)</f>
        <v>8.5629962953312067</v>
      </c>
      <c r="N306" s="9">
        <f>SUMPRODUCT($A306:$F306,Results!$B$19:$G$19)</f>
        <v>1.2157906631386735</v>
      </c>
      <c r="O306" s="9">
        <f>SUMPRODUCT($A306:$F306,Results!$B$20:$G$20)</f>
        <v>1.1638236694657618</v>
      </c>
      <c r="P306" s="9" cm="1">
        <f t="array" ref="P306">SUMPRODUCT(J306:O306,TRANSPOSE(Test!BQ$20:BQ$25))+Test!$AI$20-Test!$BQ$27</f>
        <v>-1.6132231786688251</v>
      </c>
      <c r="Q306" s="9" cm="1">
        <f t="array" ref="Q306">SUMPRODUCT(J306:O306,TRANSPOSE(Test!EX$20:EX$25))+Test!$AI$20-Test!$EX$27</f>
        <v>-3.2979353386282639</v>
      </c>
      <c r="R306" s="9">
        <f>I306-Results!$E$5*H306</f>
        <v>-3.6629173652679192</v>
      </c>
      <c r="S306" s="9" cm="1">
        <f t="array" ref="S306">SUMPRODUCT(J306:O306,TRANSPOSE(Test!AW$28:AW$33))+Test!$AI$20-Test!$AH$26</f>
        <v>-8.8514691050535248</v>
      </c>
      <c r="T306" s="9">
        <f>SUMPRODUCT(J306:O306,Results!K$9:P$9)</f>
        <v>-2.7965566382048177</v>
      </c>
      <c r="U306" s="9">
        <f>SUMPRODUCT(J306:O306,Results!K$9:P$9)+Test!$AI$20-Test!$AH$31</f>
        <v>-4.3787853592779769</v>
      </c>
      <c r="V306" s="9">
        <f t="shared" si="20"/>
        <v>12.21676581804256</v>
      </c>
      <c r="W306" s="9">
        <f t="shared" si="21"/>
        <v>13.901477978001999</v>
      </c>
      <c r="X306" s="9">
        <f t="shared" si="22"/>
        <v>14.266460004641655</v>
      </c>
      <c r="Y306" s="9">
        <f t="shared" si="23"/>
        <v>19.45501174442726</v>
      </c>
      <c r="Z306" s="9">
        <f>I306-Test!$AI$20</f>
        <v>-22.138680787716396</v>
      </c>
      <c r="AA306" s="9">
        <f t="shared" si="24"/>
        <v>14.982327998651712</v>
      </c>
      <c r="AF306" s="11"/>
      <c r="AG306" s="11"/>
      <c r="AH306" s="11"/>
    </row>
    <row r="307" spans="1:34">
      <c r="A307" s="6">
        <v>6.8909010141102467</v>
      </c>
      <c r="B307" s="6">
        <v>3.2772581513645394</v>
      </c>
      <c r="C307" s="6">
        <v>1.5248934985508229</v>
      </c>
      <c r="D307" s="6">
        <v>0.22688745648504491</v>
      </c>
      <c r="E307" s="6">
        <v>12.12760080627435</v>
      </c>
      <c r="F307" s="6">
        <v>3.6523908126349345</v>
      </c>
      <c r="G307" s="6">
        <v>9.1889257815290737</v>
      </c>
      <c r="H307" s="6">
        <v>6.5219613241737235</v>
      </c>
      <c r="I307" s="9">
        <f>SUMPRODUCT(J307:O307,Results!B$12:G$12)+Results!$E$5*H307</f>
        <v>190.27644300205924</v>
      </c>
      <c r="J307" s="9">
        <f>SUMPRODUCT($A307:$F307,Results!$B$15:$G$15)</f>
        <v>65.491861978032574</v>
      </c>
      <c r="K307" s="9">
        <f>SUMPRODUCT($A307:$F307,Results!$B$16:$G$16)</f>
        <v>-17.922765117341996</v>
      </c>
      <c r="L307" s="9">
        <f>SUMPRODUCT($A307:$F307,Results!$B$17:$G$17)</f>
        <v>31.575873802599421</v>
      </c>
      <c r="M307" s="9">
        <f>SUMPRODUCT($A307:$F307,Results!$B$18:$G$18)</f>
        <v>-13.899807755065943</v>
      </c>
      <c r="N307" s="9">
        <f>SUMPRODUCT($A307:$F307,Results!$B$19:$G$19)</f>
        <v>-28.373194315599559</v>
      </c>
      <c r="O307" s="9">
        <f>SUMPRODUCT($A307:$F307,Results!$B$20:$G$20)</f>
        <v>23.563176392620058</v>
      </c>
      <c r="P307" s="9" cm="1">
        <f t="array" ref="P307">SUMPRODUCT(J307:O307,TRANSPOSE(Test!BQ$20:BQ$25))+Test!$AI$20-Test!$BQ$27</f>
        <v>136.93621644686215</v>
      </c>
      <c r="Q307" s="9" cm="1">
        <f t="array" ref="Q307">SUMPRODUCT(J307:O307,TRANSPOSE(Test!EX$20:EX$25))+Test!$AI$20-Test!$EX$27</f>
        <v>151.85367037200476</v>
      </c>
      <c r="R307" s="9">
        <f>I307-Results!$E$5*H307</f>
        <v>151.14467505701691</v>
      </c>
      <c r="S307" s="9" cm="1">
        <f t="array" ref="S307">SUMPRODUCT(J307:O307,TRANSPOSE(Test!AW$28:AW$33))+Test!$AI$20-Test!$AH$26</f>
        <v>106.49774930276386</v>
      </c>
      <c r="T307" s="9">
        <f>SUMPRODUCT(J307:O307,Results!K$9:P$9)</f>
        <v>157.00081501226111</v>
      </c>
      <c r="U307" s="9">
        <f>SUMPRODUCT(J307:O307,Results!K$9:P$9)+Test!$AI$20-Test!$AH$31</f>
        <v>155.41858629118795</v>
      </c>
      <c r="V307" s="9">
        <f t="shared" si="20"/>
        <v>53.340226555197091</v>
      </c>
      <c r="W307" s="9">
        <f t="shared" si="21"/>
        <v>38.422772630054482</v>
      </c>
      <c r="X307" s="9">
        <f t="shared" si="22"/>
        <v>39.131767945042327</v>
      </c>
      <c r="Y307" s="9">
        <f t="shared" si="23"/>
        <v>83.778693699295374</v>
      </c>
      <c r="Z307" s="9">
        <f>I307-Test!$AI$20</f>
        <v>157.53421957496911</v>
      </c>
      <c r="AA307" s="9">
        <f t="shared" si="24"/>
        <v>34.857856710871289</v>
      </c>
      <c r="AF307" s="11"/>
      <c r="AG307" s="11"/>
      <c r="AH307" s="11"/>
    </row>
    <row r="308" spans="1:34">
      <c r="A308" s="6">
        <v>6.1600374512472547</v>
      </c>
      <c r="B308" s="6">
        <v>-1.4123091472311258</v>
      </c>
      <c r="C308" s="6">
        <v>-1.2296391265461932</v>
      </c>
      <c r="D308" s="6">
        <v>2.9295846076505665</v>
      </c>
      <c r="E308" s="6">
        <v>0.9241314474121507</v>
      </c>
      <c r="F308" s="6">
        <v>1.0346020853660365</v>
      </c>
      <c r="G308" s="6">
        <v>6.0588247443154417</v>
      </c>
      <c r="H308" s="6">
        <v>3.3918602869600911</v>
      </c>
      <c r="I308" s="9">
        <f>SUMPRODUCT(J308:O308,Results!B$12:G$12)+Results!$E$5*H308</f>
        <v>55.201367877705671</v>
      </c>
      <c r="J308" s="9">
        <f>SUMPRODUCT($A308:$F308,Results!$B$15:$G$15)</f>
        <v>24.599826002016869</v>
      </c>
      <c r="K308" s="9">
        <f>SUMPRODUCT($A308:$F308,Results!$B$16:$G$16)</f>
        <v>-15.800285138040509</v>
      </c>
      <c r="L308" s="9">
        <f>SUMPRODUCT($A308:$F308,Results!$B$17:$G$17)</f>
        <v>-7.0544090879763006</v>
      </c>
      <c r="M308" s="9">
        <f>SUMPRODUCT($A308:$F308,Results!$B$18:$G$18)</f>
        <v>2.2719767213277695</v>
      </c>
      <c r="N308" s="9">
        <f>SUMPRODUCT($A308:$F308,Results!$B$19:$G$19)</f>
        <v>1.5959232899920495</v>
      </c>
      <c r="O308" s="9">
        <f>SUMPRODUCT($A308:$F308,Results!$B$20:$G$20)</f>
        <v>21.781888640067837</v>
      </c>
      <c r="P308" s="9" cm="1">
        <f t="array" ref="P308">SUMPRODUCT(J308:O308,TRANSPOSE(Test!BQ$20:BQ$25))+Test!$AI$20-Test!$BQ$27</f>
        <v>28.160753207117516</v>
      </c>
      <c r="Q308" s="9" cm="1">
        <f t="array" ref="Q308">SUMPRODUCT(J308:O308,TRANSPOSE(Test!EX$20:EX$25))+Test!$AI$20-Test!$EX$27</f>
        <v>35.330424270374124</v>
      </c>
      <c r="R308" s="9">
        <f>I308-Results!$E$5*H308</f>
        <v>34.850206155945123</v>
      </c>
      <c r="S308" s="9" cm="1">
        <f t="array" ref="S308">SUMPRODUCT(J308:O308,TRANSPOSE(Test!AW$28:AW$33))+Test!$AI$20-Test!$AH$26</f>
        <v>14.139124030455235</v>
      </c>
      <c r="T308" s="9">
        <f>SUMPRODUCT(J308:O308,Results!K$9:P$9)</f>
        <v>35.587425409753372</v>
      </c>
      <c r="U308" s="9">
        <f>SUMPRODUCT(J308:O308,Results!K$9:P$9)+Test!$AI$20-Test!$AH$31</f>
        <v>34.005196688680215</v>
      </c>
      <c r="V308" s="9">
        <f t="shared" si="20"/>
        <v>27.040614670588155</v>
      </c>
      <c r="W308" s="9">
        <f t="shared" si="21"/>
        <v>19.870943607331547</v>
      </c>
      <c r="X308" s="9">
        <f t="shared" si="22"/>
        <v>20.351161721760548</v>
      </c>
      <c r="Y308" s="9">
        <f t="shared" si="23"/>
        <v>41.062243847250436</v>
      </c>
      <c r="Z308" s="9">
        <f>I308-Test!$AI$20</f>
        <v>22.45914445061554</v>
      </c>
      <c r="AA308" s="9">
        <f t="shared" si="24"/>
        <v>21.196171189025456</v>
      </c>
      <c r="AF308" s="11"/>
      <c r="AG308" s="11"/>
      <c r="AH308" s="11"/>
    </row>
    <row r="309" spans="1:34">
      <c r="A309" s="6">
        <v>0.54718034085549505</v>
      </c>
      <c r="B309" s="6">
        <v>6.0890498546752916</v>
      </c>
      <c r="C309" s="6">
        <v>7.299812578382511</v>
      </c>
      <c r="D309" s="6">
        <v>0.72751567975200193</v>
      </c>
      <c r="E309" s="6">
        <v>1.0486858006314563</v>
      </c>
      <c r="F309" s="6">
        <v>-1.814390448786243</v>
      </c>
      <c r="G309" s="6">
        <v>-0.41559991105761313</v>
      </c>
      <c r="H309" s="6">
        <v>-3.0825643684129638</v>
      </c>
      <c r="I309" s="9">
        <f>SUMPRODUCT(J309:O309,Results!B$12:G$12)+Results!$E$5*H309</f>
        <v>-9.6306603349109601</v>
      </c>
      <c r="J309" s="9">
        <f>SUMPRODUCT($A309:$F309,Results!$B$15:$G$15)</f>
        <v>3.9650845489989157</v>
      </c>
      <c r="K309" s="9">
        <f>SUMPRODUCT($A309:$F309,Results!$B$16:$G$16)</f>
        <v>-16.23394028567585</v>
      </c>
      <c r="L309" s="9">
        <f>SUMPRODUCT($A309:$F309,Results!$B$17:$G$17)</f>
        <v>5.1158481726089846</v>
      </c>
      <c r="M309" s="9">
        <f>SUMPRODUCT($A309:$F309,Results!$B$18:$G$18)</f>
        <v>-12.799626037675139</v>
      </c>
      <c r="N309" s="9">
        <f>SUMPRODUCT($A309:$F309,Results!$B$19:$G$19)</f>
        <v>-24.013052457745854</v>
      </c>
      <c r="O309" s="9">
        <f>SUMPRODUCT($A309:$F309,Results!$B$20:$G$20)</f>
        <v>9.2760581936959969</v>
      </c>
      <c r="P309" s="9" cm="1">
        <f t="array" ref="P309">SUMPRODUCT(J309:O309,TRANSPOSE(Test!BQ$20:BQ$25))+Test!$AI$20-Test!$BQ$27</f>
        <v>7.5753226948472232</v>
      </c>
      <c r="Q309" s="9" cm="1">
        <f t="array" ref="Q309">SUMPRODUCT(J309:O309,TRANSPOSE(Test!EX$20:EX$25))+Test!$AI$20-Test!$EX$27</f>
        <v>5.4405610311603283</v>
      </c>
      <c r="R309" s="9">
        <f>I309-Results!$E$5*H309</f>
        <v>8.8647258755668226</v>
      </c>
      <c r="S309" s="9" cm="1">
        <f t="array" ref="S309">SUMPRODUCT(J309:O309,TRANSPOSE(Test!AW$28:AW$33))+Test!$AI$20-Test!$AH$26</f>
        <v>32.764303627268063</v>
      </c>
      <c r="T309" s="9">
        <f>SUMPRODUCT(J309:O309,Results!K$9:P$9)</f>
        <v>8.8055323405468453</v>
      </c>
      <c r="U309" s="9">
        <f>SUMPRODUCT(J309:O309,Results!K$9:P$9)+Test!$AI$20-Test!$AH$31</f>
        <v>7.2233036194736897</v>
      </c>
      <c r="V309" s="9">
        <f t="shared" si="20"/>
        <v>-17.205983029758183</v>
      </c>
      <c r="W309" s="9">
        <f t="shared" si="21"/>
        <v>-15.071221366071288</v>
      </c>
      <c r="X309" s="9">
        <f t="shared" si="22"/>
        <v>-18.495386210477783</v>
      </c>
      <c r="Y309" s="9">
        <f t="shared" si="23"/>
        <v>-42.39496396217902</v>
      </c>
      <c r="Z309" s="9">
        <f>I309-Test!$AI$20</f>
        <v>-42.372883762001095</v>
      </c>
      <c r="AA309" s="9">
        <f t="shared" si="24"/>
        <v>-16.85396395438465</v>
      </c>
      <c r="AF309" s="11"/>
      <c r="AG309" s="11"/>
      <c r="AH309" s="11"/>
    </row>
    <row r="310" spans="1:34">
      <c r="A310" s="6">
        <v>-0.76158709393114865</v>
      </c>
      <c r="B310" s="6">
        <v>3.8296012402412942</v>
      </c>
      <c r="C310" s="6">
        <v>3.634771488949196</v>
      </c>
      <c r="D310" s="6">
        <v>1.9424385737858285</v>
      </c>
      <c r="E310" s="6">
        <v>1.2376222683383193</v>
      </c>
      <c r="F310" s="6">
        <v>-2.4743144126806935E-2</v>
      </c>
      <c r="G310" s="6">
        <v>0.63547281537135936</v>
      </c>
      <c r="H310" s="6">
        <v>-2.0314916419839912</v>
      </c>
      <c r="I310" s="9">
        <f>SUMPRODUCT(J310:O310,Results!B$12:G$12)+Results!$E$5*H310</f>
        <v>-1.3737179769555041</v>
      </c>
      <c r="J310" s="9">
        <f>SUMPRODUCT($A310:$F310,Results!$B$15:$G$15)</f>
        <v>-1.4120161788245575</v>
      </c>
      <c r="K310" s="9">
        <f>SUMPRODUCT($A310:$F310,Results!$B$16:$G$16)</f>
        <v>-5.6184235790341663</v>
      </c>
      <c r="L310" s="9">
        <f>SUMPRODUCT($A310:$F310,Results!$B$17:$G$17)</f>
        <v>10.23337938925394</v>
      </c>
      <c r="M310" s="9">
        <f>SUMPRODUCT($A310:$F310,Results!$B$18:$G$18)</f>
        <v>-3.6972340044714156</v>
      </c>
      <c r="N310" s="9">
        <f>SUMPRODUCT($A310:$F310,Results!$B$19:$G$19)</f>
        <v>-15.336048813668897</v>
      </c>
      <c r="O310" s="9">
        <f>SUMPRODUCT($A310:$F310,Results!$B$20:$G$20)</f>
        <v>5.1811626616168729</v>
      </c>
      <c r="P310" s="9" cm="1">
        <f t="array" ref="P310">SUMPRODUCT(J310:O310,TRANSPOSE(Test!BQ$20:BQ$25))+Test!$AI$20-Test!$BQ$27</f>
        <v>9.3456616324267898</v>
      </c>
      <c r="Q310" s="9" cm="1">
        <f t="array" ref="Q310">SUMPRODUCT(J310:O310,TRANSPOSE(Test!EX$20:EX$25))+Test!$AI$20-Test!$EX$27</f>
        <v>9.3276407373548693</v>
      </c>
      <c r="R310" s="9">
        <f>I310-Results!$E$5*H310</f>
        <v>10.815231874948443</v>
      </c>
      <c r="S310" s="9" cm="1">
        <f t="array" ref="S310">SUMPRODUCT(J310:O310,TRANSPOSE(Test!AW$28:AW$33))+Test!$AI$20-Test!$AH$26</f>
        <v>18.483864495016903</v>
      </c>
      <c r="T310" s="9">
        <f>SUMPRODUCT(J310:O310,Results!K$9:P$9)</f>
        <v>11.261712093671715</v>
      </c>
      <c r="U310" s="9">
        <f>SUMPRODUCT(J310:O310,Results!K$9:P$9)+Test!$AI$20-Test!$AH$31</f>
        <v>9.6794833725985541</v>
      </c>
      <c r="V310" s="9">
        <f t="shared" si="20"/>
        <v>-10.719379609382294</v>
      </c>
      <c r="W310" s="9">
        <f t="shared" si="21"/>
        <v>-10.701358714310373</v>
      </c>
      <c r="X310" s="9">
        <f t="shared" si="22"/>
        <v>-12.188949851903947</v>
      </c>
      <c r="Y310" s="9">
        <f t="shared" si="23"/>
        <v>-19.857582471972407</v>
      </c>
      <c r="Z310" s="9">
        <f>I310-Test!$AI$20</f>
        <v>-34.115941404045635</v>
      </c>
      <c r="AA310" s="9">
        <f t="shared" si="24"/>
        <v>-11.053201349554058</v>
      </c>
      <c r="AF310" s="11"/>
      <c r="AG310" s="11"/>
      <c r="AH310" s="11"/>
    </row>
    <row r="311" spans="1:34">
      <c r="A311" s="6">
        <v>1.3395771520311937</v>
      </c>
      <c r="B311" s="6">
        <v>1.3580568266018409</v>
      </c>
      <c r="C311" s="6">
        <v>3.112432241885597</v>
      </c>
      <c r="D311" s="6">
        <v>0.82597003575284234</v>
      </c>
      <c r="E311" s="6">
        <v>5.3406390276180966</v>
      </c>
      <c r="F311" s="6">
        <v>6.3763098316341056</v>
      </c>
      <c r="G311" s="6">
        <v>7.9881287579964706</v>
      </c>
      <c r="H311" s="6">
        <v>5.3211643006411204</v>
      </c>
      <c r="I311" s="9">
        <f>SUMPRODUCT(J311:O311,Results!B$12:G$12)+Results!$E$5*H311</f>
        <v>85.108228025381067</v>
      </c>
      <c r="J311" s="9">
        <f>SUMPRODUCT($A311:$F311,Results!$B$15:$G$15)</f>
        <v>27.783422505393165</v>
      </c>
      <c r="K311" s="9">
        <f>SUMPRODUCT($A311:$F311,Results!$B$16:$G$16)</f>
        <v>-4.4637438986558715</v>
      </c>
      <c r="L311" s="9">
        <f>SUMPRODUCT($A311:$F311,Results!$B$17:$G$17)</f>
        <v>23.771260051774149</v>
      </c>
      <c r="M311" s="9">
        <f>SUMPRODUCT($A311:$F311,Results!$B$18:$G$18)</f>
        <v>-6.8396717318204052</v>
      </c>
      <c r="N311" s="9">
        <f>SUMPRODUCT($A311:$F311,Results!$B$19:$G$19)</f>
        <v>-21.00149608950893</v>
      </c>
      <c r="O311" s="9">
        <f>SUMPRODUCT($A311:$F311,Results!$B$20:$G$20)</f>
        <v>-2.370497990799918</v>
      </c>
      <c r="P311" s="9" cm="1">
        <f t="array" ref="P311">SUMPRODUCT(J311:O311,TRANSPOSE(Test!BQ$20:BQ$25))+Test!$AI$20-Test!$BQ$27</f>
        <v>58.914021036426782</v>
      </c>
      <c r="Q311" s="9" cm="1">
        <f t="array" ref="Q311">SUMPRODUCT(J311:O311,TRANSPOSE(Test!EX$20:EX$25))+Test!$AI$20-Test!$EX$27</f>
        <v>55.286785557363771</v>
      </c>
      <c r="R311" s="9">
        <f>I311-Results!$E$5*H311</f>
        <v>53.181242221534347</v>
      </c>
      <c r="S311" s="9" cm="1">
        <f t="array" ref="S311">SUMPRODUCT(J311:O311,TRANSPOSE(Test!AW$28:AW$33))+Test!$AI$20-Test!$AH$26</f>
        <v>52.960074048413887</v>
      </c>
      <c r="T311" s="9">
        <f>SUMPRODUCT(J311:O311,Results!K$9:P$9)</f>
        <v>56.876464642142459</v>
      </c>
      <c r="U311" s="9">
        <f>SUMPRODUCT(J311:O311,Results!K$9:P$9)+Test!$AI$20-Test!$AH$31</f>
        <v>55.294235921069301</v>
      </c>
      <c r="V311" s="9">
        <f t="shared" si="20"/>
        <v>26.194206988954285</v>
      </c>
      <c r="W311" s="9">
        <f t="shared" si="21"/>
        <v>29.821442468017295</v>
      </c>
      <c r="X311" s="9">
        <f t="shared" si="22"/>
        <v>31.926985803846719</v>
      </c>
      <c r="Y311" s="9">
        <f t="shared" si="23"/>
        <v>32.14815397696718</v>
      </c>
      <c r="Z311" s="9">
        <f>I311-Test!$AI$20</f>
        <v>52.366004598290935</v>
      </c>
      <c r="AA311" s="9">
        <f t="shared" si="24"/>
        <v>29.813992104311765</v>
      </c>
      <c r="AF311" s="11"/>
      <c r="AG311" s="11"/>
      <c r="AH311" s="11"/>
    </row>
    <row r="312" spans="1:34">
      <c r="A312" s="6">
        <v>5.6596827060078496</v>
      </c>
      <c r="B312" s="6">
        <v>3.9173086305454259</v>
      </c>
      <c r="C312" s="6">
        <v>1.0535466578927395</v>
      </c>
      <c r="D312" s="6">
        <v>2.0026884476006734</v>
      </c>
      <c r="E312" s="6">
        <v>0.860898544557956</v>
      </c>
      <c r="F312" s="6">
        <v>2.6633406120520329</v>
      </c>
      <c r="G312" s="6">
        <v>10.742571463114032</v>
      </c>
      <c r="H312" s="6">
        <v>8.0756070057586822</v>
      </c>
      <c r="I312" s="9">
        <f>SUMPRODUCT(J312:O312,Results!B$12:G$12)+Results!$E$5*H312</f>
        <v>65.22107349515403</v>
      </c>
      <c r="J312" s="9">
        <f>SUMPRODUCT($A312:$F312,Results!$B$15:$G$15)</f>
        <v>15.120185587398495</v>
      </c>
      <c r="K312" s="9">
        <f>SUMPRODUCT($A312:$F312,Results!$B$16:$G$16)</f>
        <v>-22.43357814976196</v>
      </c>
      <c r="L312" s="9">
        <f>SUMPRODUCT($A312:$F312,Results!$B$17:$G$17)</f>
        <v>0.60194150591332996</v>
      </c>
      <c r="M312" s="9">
        <f>SUMPRODUCT($A312:$F312,Results!$B$18:$G$18)</f>
        <v>3.0990879440960004</v>
      </c>
      <c r="N312" s="9">
        <f>SUMPRODUCT($A312:$F312,Results!$B$19:$G$19)</f>
        <v>-2.7717039933810965</v>
      </c>
      <c r="O312" s="9">
        <f>SUMPRODUCT($A312:$F312,Results!$B$20:$G$20)</f>
        <v>23.061819066884738</v>
      </c>
      <c r="P312" s="9" cm="1">
        <f t="array" ref="P312">SUMPRODUCT(J312:O312,TRANSPOSE(Test!BQ$20:BQ$25))+Test!$AI$20-Test!$BQ$27</f>
        <v>18.922001609675384</v>
      </c>
      <c r="Q312" s="9" cm="1">
        <f t="array" ref="Q312">SUMPRODUCT(J312:O312,TRANSPOSE(Test!EX$20:EX$25))+Test!$AI$20-Test!$EX$27</f>
        <v>16.164096325417511</v>
      </c>
      <c r="R312" s="9">
        <f>I312-Results!$E$5*H312</f>
        <v>16.767431460601941</v>
      </c>
      <c r="S312" s="9" cm="1">
        <f t="array" ref="S312">SUMPRODUCT(J312:O312,TRANSPOSE(Test!AW$28:AW$33))+Test!$AI$20-Test!$AH$26</f>
        <v>16.167841788705609</v>
      </c>
      <c r="T312" s="9">
        <f>SUMPRODUCT(J312:O312,Results!K$9:P$9)</f>
        <v>17.941128582781204</v>
      </c>
      <c r="U312" s="9">
        <f>SUMPRODUCT(J312:O312,Results!K$9:P$9)+Test!$AI$20-Test!$AH$31</f>
        <v>16.358899861708046</v>
      </c>
      <c r="V312" s="9">
        <f t="shared" si="20"/>
        <v>46.299071885478646</v>
      </c>
      <c r="W312" s="9">
        <f t="shared" si="21"/>
        <v>49.05697716973652</v>
      </c>
      <c r="X312" s="9">
        <f t="shared" si="22"/>
        <v>48.45364203455209</v>
      </c>
      <c r="Y312" s="9">
        <f t="shared" si="23"/>
        <v>49.053231706448422</v>
      </c>
      <c r="Z312" s="9">
        <f>I312-Test!$AI$20</f>
        <v>32.478850068063899</v>
      </c>
      <c r="AA312" s="9">
        <f t="shared" si="24"/>
        <v>48.862173633445984</v>
      </c>
      <c r="AF312" s="11"/>
      <c r="AG312" s="11"/>
      <c r="AH312" s="11"/>
    </row>
    <row r="313" spans="1:34">
      <c r="A313" s="6">
        <v>8.1594764450428681</v>
      </c>
      <c r="B313" s="6">
        <v>8.2313065328809518</v>
      </c>
      <c r="C313" s="6">
        <v>0.57104015766938354</v>
      </c>
      <c r="D313" s="6">
        <v>3.969421711018108</v>
      </c>
      <c r="E313" s="6">
        <v>6.9770239794920395</v>
      </c>
      <c r="F313" s="6">
        <v>3.7904455819558476</v>
      </c>
      <c r="G313" s="6">
        <v>0.92556302076196495</v>
      </c>
      <c r="H313" s="6">
        <v>-1.7414014365933856</v>
      </c>
      <c r="I313" s="9">
        <f>SUMPRODUCT(J313:O313,Results!B$12:G$12)+Results!$E$5*H313</f>
        <v>81.245966102880828</v>
      </c>
      <c r="J313" s="9">
        <f>SUMPRODUCT($A313:$F313,Results!$B$15:$G$15)</f>
        <v>35.405556202520692</v>
      </c>
      <c r="K313" s="9">
        <f>SUMPRODUCT($A313:$F313,Results!$B$16:$G$16)</f>
        <v>-30.902894438022273</v>
      </c>
      <c r="L313" s="9">
        <f>SUMPRODUCT($A313:$F313,Results!$B$17:$G$17)</f>
        <v>22.345730267658169</v>
      </c>
      <c r="M313" s="9">
        <f>SUMPRODUCT($A313:$F313,Results!$B$18:$G$18)</f>
        <v>3.5474252863547706</v>
      </c>
      <c r="N313" s="9">
        <f>SUMPRODUCT($A313:$F313,Results!$B$19:$G$19)</f>
        <v>-14.757170062213428</v>
      </c>
      <c r="O313" s="9">
        <f>SUMPRODUCT($A313:$F313,Results!$B$20:$G$20)</f>
        <v>42.710370253420358</v>
      </c>
      <c r="P313" s="9" cm="1">
        <f t="array" ref="P313">SUMPRODUCT(J313:O313,TRANSPOSE(Test!BQ$20:BQ$25))+Test!$AI$20-Test!$BQ$27</f>
        <v>86.038043259767989</v>
      </c>
      <c r="Q313" s="9" cm="1">
        <f t="array" ref="Q313">SUMPRODUCT(J313:O313,TRANSPOSE(Test!EX$20:EX$25))+Test!$AI$20-Test!$EX$27</f>
        <v>91.042469509263839</v>
      </c>
      <c r="R313" s="9">
        <f>I313-Results!$E$5*H313</f>
        <v>91.69437472244114</v>
      </c>
      <c r="S313" s="9" cm="1">
        <f t="array" ref="S313">SUMPRODUCT(J313:O313,TRANSPOSE(Test!AW$28:AW$33))+Test!$AI$20-Test!$AH$26</f>
        <v>63.501722189840748</v>
      </c>
      <c r="T313" s="9">
        <f>SUMPRODUCT(J313:O313,Results!K$9:P$9)</f>
        <v>95.665888375657474</v>
      </c>
      <c r="U313" s="9">
        <f>SUMPRODUCT(J313:O313,Results!K$9:P$9)+Test!$AI$20-Test!$AH$31</f>
        <v>94.083659654584324</v>
      </c>
      <c r="V313" s="9">
        <f t="shared" si="20"/>
        <v>-4.7920771568871601</v>
      </c>
      <c r="W313" s="9">
        <f t="shared" si="21"/>
        <v>-9.7965034063830103</v>
      </c>
      <c r="X313" s="9">
        <f t="shared" si="22"/>
        <v>-10.448408619560311</v>
      </c>
      <c r="Y313" s="9">
        <f t="shared" si="23"/>
        <v>17.74424391304008</v>
      </c>
      <c r="Z313" s="9">
        <f>I313-Test!$AI$20</f>
        <v>48.503742675790697</v>
      </c>
      <c r="AA313" s="9">
        <f t="shared" si="24"/>
        <v>-12.837693551703495</v>
      </c>
      <c r="AF313" s="11"/>
      <c r="AG313" s="11"/>
      <c r="AH313" s="11"/>
    </row>
    <row r="314" spans="1:34">
      <c r="A314" s="6">
        <v>0.90675445850419623</v>
      </c>
      <c r="B314" s="6">
        <v>0.63200381031256381</v>
      </c>
      <c r="C314" s="6">
        <v>-1.972662711772881</v>
      </c>
      <c r="D314" s="6">
        <v>2.2273430322530734</v>
      </c>
      <c r="E314" s="6">
        <v>4.5655813855279739</v>
      </c>
      <c r="F314" s="6">
        <v>2.4457669713446641</v>
      </c>
      <c r="G314" s="6">
        <v>7.4293279221377464</v>
      </c>
      <c r="H314" s="6">
        <v>4.7623634647823962</v>
      </c>
      <c r="I314" s="9">
        <f>SUMPRODUCT(J314:O314,Results!B$12:G$12)+Results!$E$5*H314</f>
        <v>85.024321988825037</v>
      </c>
      <c r="J314" s="9">
        <f>SUMPRODUCT($A314:$F314,Results!$B$15:$G$15)</f>
        <v>14.799361707036089</v>
      </c>
      <c r="K314" s="9">
        <f>SUMPRODUCT($A314:$F314,Results!$B$16:$G$16)</f>
        <v>1.4336592230155611</v>
      </c>
      <c r="L314" s="9">
        <f>SUMPRODUCT($A314:$F314,Results!$B$17:$G$17)</f>
        <v>18.534617356903489</v>
      </c>
      <c r="M314" s="9">
        <f>SUMPRODUCT($A314:$F314,Results!$B$18:$G$18)</f>
        <v>3.7632016037074032</v>
      </c>
      <c r="N314" s="9">
        <f>SUMPRODUCT($A314:$F314,Results!$B$19:$G$19)</f>
        <v>-5.7374096418656562</v>
      </c>
      <c r="O314" s="9">
        <f>SUMPRODUCT($A314:$F314,Results!$B$20:$G$20)</f>
        <v>8.269471145556146</v>
      </c>
      <c r="P314" s="9" cm="1">
        <f t="array" ref="P314">SUMPRODUCT(J314:O314,TRANSPOSE(Test!BQ$20:BQ$25))+Test!$AI$20-Test!$BQ$27</f>
        <v>48.770282207056091</v>
      </c>
      <c r="Q314" s="9" cm="1">
        <f t="array" ref="Q314">SUMPRODUCT(J314:O314,TRANSPOSE(Test!EX$20:EX$25))+Test!$AI$20-Test!$EX$27</f>
        <v>57.584694550547738</v>
      </c>
      <c r="R314" s="9">
        <f>I314-Results!$E$5*H314</f>
        <v>56.450141200130659</v>
      </c>
      <c r="S314" s="9" cm="1">
        <f t="array" ref="S314">SUMPRODUCT(J314:O314,TRANSPOSE(Test!AW$28:AW$33))+Test!$AI$20-Test!$AH$26</f>
        <v>25.364784679748944</v>
      </c>
      <c r="T314" s="9">
        <f>SUMPRODUCT(J314:O314,Results!K$9:P$9)</f>
        <v>58.896912974047915</v>
      </c>
      <c r="U314" s="9">
        <f>SUMPRODUCT(J314:O314,Results!K$9:P$9)+Test!$AI$20-Test!$AH$31</f>
        <v>57.314684252974757</v>
      </c>
      <c r="V314" s="9">
        <f t="shared" si="20"/>
        <v>36.254039781768945</v>
      </c>
      <c r="W314" s="9">
        <f t="shared" si="21"/>
        <v>27.439627438277299</v>
      </c>
      <c r="X314" s="9">
        <f t="shared" si="22"/>
        <v>28.574180788694377</v>
      </c>
      <c r="Y314" s="9">
        <f t="shared" si="23"/>
        <v>59.659537309076093</v>
      </c>
      <c r="Z314" s="9">
        <f>I314-Test!$AI$20</f>
        <v>52.282098561734905</v>
      </c>
      <c r="AA314" s="9">
        <f t="shared" si="24"/>
        <v>27.709637735850279</v>
      </c>
      <c r="AF314" s="11"/>
      <c r="AG314" s="11"/>
      <c r="AH314" s="11"/>
    </row>
    <row r="315" spans="1:34">
      <c r="A315" s="6">
        <v>-1.4137112041674902</v>
      </c>
      <c r="B315" s="6">
        <v>3.5182940373119145</v>
      </c>
      <c r="C315" s="6">
        <v>6.5178664275318994</v>
      </c>
      <c r="D315" s="6">
        <v>15.011390446772506</v>
      </c>
      <c r="E315" s="6">
        <v>2.5192445274315363</v>
      </c>
      <c r="F315" s="6">
        <v>-0.65794447818485802</v>
      </c>
      <c r="G315" s="6">
        <v>0.63089305013384511</v>
      </c>
      <c r="H315" s="6">
        <v>-2.0360714072215056</v>
      </c>
      <c r="I315" s="9">
        <f>SUMPRODUCT(J315:O315,Results!B$12:G$12)+Results!$E$5*H315</f>
        <v>47.139446799610539</v>
      </c>
      <c r="J315" s="9">
        <f>SUMPRODUCT($A315:$F315,Results!$B$15:$G$15)</f>
        <v>1.6972649701467668E-2</v>
      </c>
      <c r="K315" s="9">
        <f>SUMPRODUCT($A315:$F315,Results!$B$16:$G$16)</f>
        <v>-8.7096663832163852</v>
      </c>
      <c r="L315" s="9">
        <f>SUMPRODUCT($A315:$F315,Results!$B$17:$G$17)</f>
        <v>24.322222089868248</v>
      </c>
      <c r="M315" s="9">
        <f>SUMPRODUCT($A315:$F315,Results!$B$18:$G$18)</f>
        <v>1.2493108306806893</v>
      </c>
      <c r="N315" s="9">
        <f>SUMPRODUCT($A315:$F315,Results!$B$19:$G$19)</f>
        <v>-40.787718703385764</v>
      </c>
      <c r="O315" s="9">
        <f>SUMPRODUCT($A315:$F315,Results!$B$20:$G$20)</f>
        <v>27.959017333713529</v>
      </c>
      <c r="P315" s="9" cm="1">
        <f t="array" ref="P315">SUMPRODUCT(J315:O315,TRANSPOSE(Test!BQ$20:BQ$25))+Test!$AI$20-Test!$BQ$27</f>
        <v>50.561784111220227</v>
      </c>
      <c r="Q315" s="9" cm="1">
        <f t="array" ref="Q315">SUMPRODUCT(J315:O315,TRANSPOSE(Test!EX$20:EX$25))+Test!$AI$20-Test!$EX$27</f>
        <v>59.321426419150072</v>
      </c>
      <c r="R315" s="9">
        <f>I315-Results!$E$5*H315</f>
        <v>59.355875242939575</v>
      </c>
      <c r="S315" s="9" cm="1">
        <f t="array" ref="S315">SUMPRODUCT(J315:O315,TRANSPOSE(Test!AW$28:AW$33))+Test!$AI$20-Test!$AH$26</f>
        <v>55.164516559522312</v>
      </c>
      <c r="T315" s="9">
        <f>SUMPRODUCT(J315:O315,Results!K$9:P$9)</f>
        <v>59.952369290382741</v>
      </c>
      <c r="U315" s="9">
        <f>SUMPRODUCT(J315:O315,Results!K$9:P$9)+Test!$AI$20-Test!$AH$31</f>
        <v>58.370140569309584</v>
      </c>
      <c r="V315" s="9">
        <f t="shared" si="20"/>
        <v>-3.422337311609688</v>
      </c>
      <c r="W315" s="9">
        <f t="shared" si="21"/>
        <v>-12.181979619539533</v>
      </c>
      <c r="X315" s="9">
        <f t="shared" si="22"/>
        <v>-12.216428443329036</v>
      </c>
      <c r="Y315" s="9">
        <f t="shared" si="23"/>
        <v>-8.0250697599117728</v>
      </c>
      <c r="Z315" s="9">
        <f>I315-Test!$AI$20</f>
        <v>14.397223372520408</v>
      </c>
      <c r="AA315" s="9">
        <f t="shared" si="24"/>
        <v>-11.230693769699045</v>
      </c>
      <c r="AF315" s="11"/>
      <c r="AG315" s="11"/>
      <c r="AH315" s="11"/>
    </row>
    <row r="316" spans="1:34">
      <c r="A316" s="6">
        <v>5.4119737526240534</v>
      </c>
      <c r="B316" s="6">
        <v>13.978610165308291</v>
      </c>
      <c r="C316" s="6">
        <v>5.6428432261374235</v>
      </c>
      <c r="D316" s="6">
        <v>8.5715625604494505</v>
      </c>
      <c r="E316" s="6">
        <v>1.1394384571384588</v>
      </c>
      <c r="F316" s="6">
        <v>1.9644456259658885</v>
      </c>
      <c r="G316" s="6">
        <v>1.7118767915556565</v>
      </c>
      <c r="H316" s="6">
        <v>-0.95508766579969406</v>
      </c>
      <c r="I316" s="9">
        <f>SUMPRODUCT(J316:O316,Results!B$12:G$12)+Results!$E$5*H316</f>
        <v>12.986156882135113</v>
      </c>
      <c r="J316" s="9">
        <f>SUMPRODUCT($A316:$F316,Results!$B$15:$G$15)</f>
        <v>-3.2910926895530719</v>
      </c>
      <c r="K316" s="9">
        <f>SUMPRODUCT($A316:$F316,Results!$B$16:$G$16)</f>
        <v>-39.821718493457801</v>
      </c>
      <c r="L316" s="9">
        <f>SUMPRODUCT($A316:$F316,Results!$B$17:$G$17)</f>
        <v>16.482311741926285</v>
      </c>
      <c r="M316" s="9">
        <f>SUMPRODUCT($A316:$F316,Results!$B$18:$G$18)</f>
        <v>9.1476187295377684</v>
      </c>
      <c r="N316" s="9">
        <f>SUMPRODUCT($A316:$F316,Results!$B$19:$G$19)</f>
        <v>-21.258657705695583</v>
      </c>
      <c r="O316" s="9">
        <f>SUMPRODUCT($A316:$F316,Results!$B$20:$G$20)</f>
        <v>49.728633352746989</v>
      </c>
      <c r="P316" s="9" cm="1">
        <f t="array" ref="P316">SUMPRODUCT(J316:O316,TRANSPOSE(Test!BQ$20:BQ$25))+Test!$AI$20-Test!$BQ$27</f>
        <v>23.858521742938628</v>
      </c>
      <c r="Q316" s="9" cm="1">
        <f t="array" ref="Q316">SUMPRODUCT(J316:O316,TRANSPOSE(Test!EX$20:EX$25))+Test!$AI$20-Test!$EX$27</f>
        <v>15.495592038772394</v>
      </c>
      <c r="R316" s="9">
        <f>I316-Results!$E$5*H316</f>
        <v>18.716682876933277</v>
      </c>
      <c r="S316" s="9" cm="1">
        <f t="array" ref="S316">SUMPRODUCT(J316:O316,TRANSPOSE(Test!AW$28:AW$33))+Test!$AI$20-Test!$AH$26</f>
        <v>35.183503893971121</v>
      </c>
      <c r="T316" s="9">
        <f>SUMPRODUCT(J316:O316,Results!K$9:P$9)</f>
        <v>19.849960217421838</v>
      </c>
      <c r="U316" s="9">
        <f>SUMPRODUCT(J316:O316,Results!K$9:P$9)+Test!$AI$20-Test!$AH$31</f>
        <v>18.267731496348681</v>
      </c>
      <c r="V316" s="9">
        <f t="shared" si="20"/>
        <v>-10.872364860803515</v>
      </c>
      <c r="W316" s="9">
        <f t="shared" si="21"/>
        <v>-2.5094351566372808</v>
      </c>
      <c r="X316" s="9">
        <f t="shared" si="22"/>
        <v>-5.7305259947981639</v>
      </c>
      <c r="Y316" s="9">
        <f t="shared" si="23"/>
        <v>-22.197347011836008</v>
      </c>
      <c r="Z316" s="9">
        <f>I316-Test!$AI$20</f>
        <v>-19.756066544955019</v>
      </c>
      <c r="AA316" s="9">
        <f t="shared" si="24"/>
        <v>-5.281574614213568</v>
      </c>
      <c r="AF316" s="11"/>
      <c r="AG316" s="11"/>
      <c r="AH316" s="11"/>
    </row>
    <row r="317" spans="1:34">
      <c r="A317" s="6">
        <v>1.5531863981402427</v>
      </c>
      <c r="B317" s="6">
        <v>0.59175268644394452</v>
      </c>
      <c r="C317" s="6">
        <v>-7.5880497269089298E-2</v>
      </c>
      <c r="D317" s="6">
        <v>1.45019226681198</v>
      </c>
      <c r="E317" s="6">
        <v>1.3669766450280545</v>
      </c>
      <c r="F317" s="6">
        <v>2.7619277082317706</v>
      </c>
      <c r="G317" s="6">
        <v>2.1228533673478629</v>
      </c>
      <c r="H317" s="6">
        <v>-0.5441110900074877</v>
      </c>
      <c r="I317" s="9">
        <f>SUMPRODUCT(J317:O317,Results!B$12:G$12)+Results!$E$5*H317</f>
        <v>13.524059185742166</v>
      </c>
      <c r="J317" s="9">
        <f>SUMPRODUCT($A317:$F317,Results!$B$15:$G$15)</f>
        <v>8.7609946561183669</v>
      </c>
      <c r="K317" s="9">
        <f>SUMPRODUCT($A317:$F317,Results!$B$16:$G$16)</f>
        <v>-4.3181089149172767</v>
      </c>
      <c r="L317" s="9">
        <f>SUMPRODUCT($A317:$F317,Results!$B$17:$G$17)</f>
        <v>6.7136000213525966</v>
      </c>
      <c r="M317" s="9">
        <f>SUMPRODUCT($A317:$F317,Results!$B$18:$G$18)</f>
        <v>2.3913279204809204</v>
      </c>
      <c r="N317" s="9">
        <f>SUMPRODUCT($A317:$F317,Results!$B$19:$G$19)</f>
        <v>-3.0166487788465624</v>
      </c>
      <c r="O317" s="9">
        <f>SUMPRODUCT($A317:$F317,Results!$B$20:$G$20)</f>
        <v>5.2061465968920739</v>
      </c>
      <c r="P317" s="9" cm="1">
        <f t="array" ref="P317">SUMPRODUCT(J317:O317,TRANSPOSE(Test!BQ$20:BQ$25))+Test!$AI$20-Test!$BQ$27</f>
        <v>17.165828899864799</v>
      </c>
      <c r="Q317" s="9" cm="1">
        <f t="array" ref="Q317">SUMPRODUCT(J317:O317,TRANSPOSE(Test!EX$20:EX$25))+Test!$AI$20-Test!$EX$27</f>
        <v>17.493813418883121</v>
      </c>
      <c r="R317" s="9">
        <f>I317-Results!$E$5*H317</f>
        <v>16.788725725787092</v>
      </c>
      <c r="S317" s="9" cm="1">
        <f t="array" ref="S317">SUMPRODUCT(J317:O317,TRANSPOSE(Test!AW$28:AW$33))+Test!$AI$20-Test!$AH$26</f>
        <v>9.8089990963279874</v>
      </c>
      <c r="T317" s="9">
        <f>SUMPRODUCT(J317:O317,Results!K$9:P$9)</f>
        <v>18.05550295236333</v>
      </c>
      <c r="U317" s="9">
        <f>SUMPRODUCT(J317:O317,Results!K$9:P$9)+Test!$AI$20-Test!$AH$31</f>
        <v>16.473274231290176</v>
      </c>
      <c r="V317" s="9">
        <f t="shared" si="20"/>
        <v>-3.6417697141226331</v>
      </c>
      <c r="W317" s="9">
        <f t="shared" si="21"/>
        <v>-3.9697542331409554</v>
      </c>
      <c r="X317" s="9">
        <f t="shared" si="22"/>
        <v>-3.2646665400449262</v>
      </c>
      <c r="Y317" s="9">
        <f t="shared" si="23"/>
        <v>3.7150600894141785</v>
      </c>
      <c r="Z317" s="9">
        <f>I317-Test!$AI$20</f>
        <v>-19.218164241347964</v>
      </c>
      <c r="AA317" s="9">
        <f t="shared" si="24"/>
        <v>-2.9492150455480104</v>
      </c>
      <c r="AF317" s="11"/>
      <c r="AG317" s="11"/>
      <c r="AH317" s="11"/>
    </row>
    <row r="318" spans="1:34">
      <c r="A318" s="6">
        <v>0.38932527791728549</v>
      </c>
      <c r="B318" s="6">
        <v>3.8907237162073245</v>
      </c>
      <c r="C318" s="6">
        <v>-3.4505076410512152</v>
      </c>
      <c r="D318" s="6">
        <v>0.88947237367621701</v>
      </c>
      <c r="E318" s="6">
        <v>9.8056679396435893</v>
      </c>
      <c r="F318" s="6">
        <v>14.172041250194328</v>
      </c>
      <c r="G318" s="6">
        <v>0.99636128206217789</v>
      </c>
      <c r="H318" s="6">
        <v>-1.6706031752931727</v>
      </c>
      <c r="I318" s="9">
        <f>SUMPRODUCT(J318:O318,Results!B$12:G$12)+Results!$E$5*H318</f>
        <v>72.174990402673771</v>
      </c>
      <c r="J318" s="9">
        <f>SUMPRODUCT($A318:$F318,Results!$B$15:$G$15)</f>
        <v>25.375189408100628</v>
      </c>
      <c r="K318" s="9">
        <f>SUMPRODUCT($A318:$F318,Results!$B$16:$G$16)</f>
        <v>6.6048785300063049</v>
      </c>
      <c r="L318" s="9">
        <f>SUMPRODUCT($A318:$F318,Results!$B$17:$G$17)</f>
        <v>54.636768625620682</v>
      </c>
      <c r="M318" s="9">
        <f>SUMPRODUCT($A318:$F318,Results!$B$18:$G$18)</f>
        <v>12.361260299253173</v>
      </c>
      <c r="N318" s="9">
        <f>SUMPRODUCT($A318:$F318,Results!$B$19:$G$19)</f>
        <v>-9.569582578330877</v>
      </c>
      <c r="O318" s="9">
        <f>SUMPRODUCT($A318:$F318,Results!$B$20:$G$20)</f>
        <v>-3.7093219818160357</v>
      </c>
      <c r="P318" s="9" cm="1">
        <f t="array" ref="P318">SUMPRODUCT(J318:O318,TRANSPOSE(Test!BQ$20:BQ$25))+Test!$AI$20-Test!$BQ$27</f>
        <v>95.254014564702743</v>
      </c>
      <c r="Q318" s="9" cm="1">
        <f t="array" ref="Q318">SUMPRODUCT(J318:O318,TRANSPOSE(Test!EX$20:EX$25))+Test!$AI$20-Test!$EX$27</f>
        <v>87.885711684117638</v>
      </c>
      <c r="R318" s="9">
        <f>I318-Results!$E$5*H318</f>
        <v>82.198609454432813</v>
      </c>
      <c r="S318" s="9" cm="1">
        <f t="array" ref="S318">SUMPRODUCT(J318:O318,TRANSPOSE(Test!AW$28:AW$33))+Test!$AI$20-Test!$AH$26</f>
        <v>52.146368518567542</v>
      </c>
      <c r="T318" s="9">
        <f>SUMPRODUCT(J318:O318,Results!K$9:P$9)</f>
        <v>89.737254410344789</v>
      </c>
      <c r="U318" s="9">
        <f>SUMPRODUCT(J318:O318,Results!K$9:P$9)+Test!$AI$20-Test!$AH$31</f>
        <v>88.155025689271639</v>
      </c>
      <c r="V318" s="9">
        <f t="shared" si="20"/>
        <v>-23.079024162028972</v>
      </c>
      <c r="W318" s="9">
        <f t="shared" si="21"/>
        <v>-15.710721281443867</v>
      </c>
      <c r="X318" s="9">
        <f t="shared" si="22"/>
        <v>-10.023619051759042</v>
      </c>
      <c r="Y318" s="9">
        <f t="shared" si="23"/>
        <v>20.028621884106229</v>
      </c>
      <c r="Z318" s="9">
        <f>I318-Test!$AI$20</f>
        <v>39.43276697558364</v>
      </c>
      <c r="AA318" s="9">
        <f t="shared" si="24"/>
        <v>-15.980035286597868</v>
      </c>
      <c r="AF318" s="11"/>
      <c r="AG318" s="11"/>
      <c r="AH318" s="11"/>
    </row>
    <row r="319" spans="1:34">
      <c r="A319" s="6">
        <v>2.1548043519919973</v>
      </c>
      <c r="B319" s="6">
        <v>0.66365003256805155</v>
      </c>
      <c r="C319" s="6">
        <v>-0.6028794667690256</v>
      </c>
      <c r="D319" s="6">
        <v>-0.43285758416694553</v>
      </c>
      <c r="E319" s="6">
        <v>9.9465950648243684</v>
      </c>
      <c r="F319" s="6">
        <v>-2.2258699472369514</v>
      </c>
      <c r="G319" s="6">
        <v>-0.44686952204809588</v>
      </c>
      <c r="H319" s="6">
        <v>-3.1138339794034464</v>
      </c>
      <c r="I319" s="9">
        <f>SUMPRODUCT(J319:O319,Results!B$12:G$12)+Results!$E$5*H319</f>
        <v>110.37577605213656</v>
      </c>
      <c r="J319" s="9">
        <f>SUMPRODUCT($A319:$F319,Results!$B$15:$G$15)</f>
        <v>42.500550512423061</v>
      </c>
      <c r="K319" s="9">
        <f>SUMPRODUCT($A319:$F319,Results!$B$16:$G$16)</f>
        <v>-0.5039495207158996</v>
      </c>
      <c r="L319" s="9">
        <f>SUMPRODUCT($A319:$F319,Results!$B$17:$G$17)</f>
        <v>23.494547317915611</v>
      </c>
      <c r="M319" s="9">
        <f>SUMPRODUCT($A319:$F319,Results!$B$18:$G$18)</f>
        <v>-12.910387627614261</v>
      </c>
      <c r="N319" s="9">
        <f>SUMPRODUCT($A319:$F319,Results!$B$19:$G$19)</f>
        <v>-20.074620604732463</v>
      </c>
      <c r="O319" s="9">
        <f>SUMPRODUCT($A319:$F319,Results!$B$20:$G$20)</f>
        <v>13.391724886466811</v>
      </c>
      <c r="P319" s="9" cm="1">
        <f t="array" ref="P319">SUMPRODUCT(J319:O319,TRANSPOSE(Test!BQ$20:BQ$25))+Test!$AI$20-Test!$BQ$27</f>
        <v>102.66682552343354</v>
      </c>
      <c r="Q319" s="9" cm="1">
        <f t="array" ref="Q319">SUMPRODUCT(J319:O319,TRANSPOSE(Test!EX$20:EX$25))+Test!$AI$20-Test!$EX$27</f>
        <v>128.15918533932555</v>
      </c>
      <c r="R319" s="9">
        <f>I319-Results!$E$5*H319</f>
        <v>129.05877992855724</v>
      </c>
      <c r="S319" s="9" cm="1">
        <f t="array" ref="S319">SUMPRODUCT(J319:O319,TRANSPOSE(Test!AW$28:AW$33))+Test!$AI$20-Test!$AH$26</f>
        <v>73.070348414445093</v>
      </c>
      <c r="T319" s="9">
        <f>SUMPRODUCT(J319:O319,Results!K$9:P$9)</f>
        <v>132.46160168070836</v>
      </c>
      <c r="U319" s="9">
        <f>SUMPRODUCT(J319:O319,Results!K$9:P$9)+Test!$AI$20-Test!$AH$31</f>
        <v>130.87937295963519</v>
      </c>
      <c r="V319" s="9">
        <f t="shared" si="20"/>
        <v>7.7089505287030136</v>
      </c>
      <c r="W319" s="9">
        <f t="shared" si="21"/>
        <v>-17.783409287188988</v>
      </c>
      <c r="X319" s="9">
        <f t="shared" si="22"/>
        <v>-18.683003876420685</v>
      </c>
      <c r="Y319" s="9">
        <f t="shared" si="23"/>
        <v>37.305427637691466</v>
      </c>
      <c r="Z319" s="9">
        <f>I319-Test!$AI$20</f>
        <v>77.633552625046434</v>
      </c>
      <c r="AA319" s="9">
        <f t="shared" si="24"/>
        <v>-20.503596907498633</v>
      </c>
      <c r="AF319" s="11"/>
      <c r="AG319" s="11"/>
      <c r="AH319" s="11"/>
    </row>
    <row r="320" spans="1:34">
      <c r="A320" s="6">
        <v>-0.68849125162017089</v>
      </c>
      <c r="B320" s="6">
        <v>7.6815704623124148</v>
      </c>
      <c r="C320" s="6">
        <v>2.1423066073487136</v>
      </c>
      <c r="D320" s="6">
        <v>2.8654992712707492</v>
      </c>
      <c r="E320" s="6">
        <v>2.2192465727110653</v>
      </c>
      <c r="F320" s="6">
        <v>1.2073919353107629</v>
      </c>
      <c r="G320" s="6">
        <v>4.0962407139775854</v>
      </c>
      <c r="H320" s="6">
        <v>1.4292762566222348</v>
      </c>
      <c r="I320" s="9">
        <f>SUMPRODUCT(J320:O320,Results!B$12:G$12)+Results!$E$5*H320</f>
        <v>23.702780392101143</v>
      </c>
      <c r="J320" s="9">
        <f>SUMPRODUCT($A320:$F320,Results!$B$15:$G$15)</f>
        <v>-9.1558958738782472</v>
      </c>
      <c r="K320" s="9">
        <f>SUMPRODUCT($A320:$F320,Results!$B$16:$G$16)</f>
        <v>-8.1795250044983074</v>
      </c>
      <c r="L320" s="9">
        <f>SUMPRODUCT($A320:$F320,Results!$B$17:$G$17)</f>
        <v>20.231515583940585</v>
      </c>
      <c r="M320" s="9">
        <f>SUMPRODUCT($A320:$F320,Results!$B$18:$G$18)</f>
        <v>4.6218781338222366</v>
      </c>
      <c r="N320" s="9">
        <f>SUMPRODUCT($A320:$F320,Results!$B$19:$G$19)</f>
        <v>-12.443404631243272</v>
      </c>
      <c r="O320" s="9">
        <f>SUMPRODUCT($A320:$F320,Results!$B$20:$G$20)</f>
        <v>14.004909232029227</v>
      </c>
      <c r="P320" s="9" cm="1">
        <f t="array" ref="P320">SUMPRODUCT(J320:O320,TRANSPOSE(Test!BQ$20:BQ$25))+Test!$AI$20-Test!$BQ$27</f>
        <v>14.973217893586316</v>
      </c>
      <c r="Q320" s="9" cm="1">
        <f t="array" ref="Q320">SUMPRODUCT(J320:O320,TRANSPOSE(Test!EX$20:EX$25))+Test!$AI$20-Test!$EX$27</f>
        <v>13.382861507576635</v>
      </c>
      <c r="R320" s="9">
        <f>I320-Results!$E$5*H320</f>
        <v>15.127122852367734</v>
      </c>
      <c r="S320" s="9" cm="1">
        <f t="array" ref="S320">SUMPRODUCT(J320:O320,TRANSPOSE(Test!AW$28:AW$33))+Test!$AI$20-Test!$AH$26</f>
        <v>16.054424826174547</v>
      </c>
      <c r="T320" s="9">
        <f>SUMPRODUCT(J320:O320,Results!K$9:P$9)</f>
        <v>16.351567469686628</v>
      </c>
      <c r="U320" s="9">
        <f>SUMPRODUCT(J320:O320,Results!K$9:P$9)+Test!$AI$20-Test!$AH$31</f>
        <v>14.769338748613471</v>
      </c>
      <c r="V320" s="9">
        <f t="shared" si="20"/>
        <v>8.7295624985148272</v>
      </c>
      <c r="W320" s="9">
        <f t="shared" si="21"/>
        <v>10.319918884524508</v>
      </c>
      <c r="X320" s="9">
        <f t="shared" si="22"/>
        <v>8.5756575397334096</v>
      </c>
      <c r="Y320" s="9">
        <f t="shared" si="23"/>
        <v>7.6483555659265967</v>
      </c>
      <c r="Z320" s="9">
        <f>I320-Test!$AI$20</f>
        <v>-9.039443034988988</v>
      </c>
      <c r="AA320" s="9">
        <f t="shared" si="24"/>
        <v>8.9334416434876722</v>
      </c>
      <c r="AF320" s="11"/>
      <c r="AG320" s="11"/>
      <c r="AH320" s="11"/>
    </row>
    <row r="321" spans="1:34">
      <c r="A321" s="6">
        <v>2.1189349320472348</v>
      </c>
      <c r="B321" s="6">
        <v>3.6276297974516156</v>
      </c>
      <c r="C321" s="6">
        <v>1.8678738697925561</v>
      </c>
      <c r="D321" s="6">
        <v>-1.9274701578684574</v>
      </c>
      <c r="E321" s="6">
        <v>1.8630993715593893</v>
      </c>
      <c r="F321" s="6">
        <v>1.0749991948092996</v>
      </c>
      <c r="G321" s="6">
        <v>-1.0503850615371992</v>
      </c>
      <c r="H321" s="6">
        <v>-3.7173495188925498</v>
      </c>
      <c r="I321" s="9">
        <f>SUMPRODUCT(J321:O321,Results!B$12:G$12)+Results!$E$5*H321</f>
        <v>-8.2187959685510545</v>
      </c>
      <c r="J321" s="9">
        <f>SUMPRODUCT($A321:$F321,Results!$B$15:$G$15)</f>
        <v>10.523097265131463</v>
      </c>
      <c r="K321" s="9">
        <f>SUMPRODUCT($A321:$F321,Results!$B$16:$G$16)</f>
        <v>-10.793891762424112</v>
      </c>
      <c r="L321" s="9">
        <f>SUMPRODUCT($A321:$F321,Results!$B$17:$G$17)</f>
        <v>4.8551455382520183</v>
      </c>
      <c r="M321" s="9">
        <f>SUMPRODUCT($A321:$F321,Results!$B$18:$G$18)</f>
        <v>-4.672423989079582</v>
      </c>
      <c r="N321" s="9">
        <f>SUMPRODUCT($A321:$F321,Results!$B$19:$G$19)</f>
        <v>-5.9050669744096123</v>
      </c>
      <c r="O321" s="9">
        <f>SUMPRODUCT($A321:$F321,Results!$B$20:$G$20)</f>
        <v>5.7867637765541202</v>
      </c>
      <c r="P321" s="9" cm="1">
        <f t="array" ref="P321">SUMPRODUCT(J321:O321,TRANSPOSE(Test!BQ$20:BQ$25))+Test!$AI$20-Test!$BQ$27</f>
        <v>13.780129346911835</v>
      </c>
      <c r="Q321" s="9" cm="1">
        <f t="array" ref="Q321">SUMPRODUCT(J321:O321,TRANSPOSE(Test!EX$20:EX$25))+Test!$AI$20-Test!$EX$27</f>
        <v>12.633254207218975</v>
      </c>
      <c r="R321" s="9">
        <f>I321-Results!$E$5*H321</f>
        <v>14.085301144804243</v>
      </c>
      <c r="S321" s="9" cm="1">
        <f t="array" ref="S321">SUMPRODUCT(J321:O321,TRANSPOSE(Test!AW$28:AW$33))+Test!$AI$20-Test!$AH$26</f>
        <v>16.755714283620456</v>
      </c>
      <c r="T321" s="9">
        <f>SUMPRODUCT(J321:O321,Results!K$9:P$9)</f>
        <v>15.18442908237985</v>
      </c>
      <c r="U321" s="9">
        <f>SUMPRODUCT(J321:O321,Results!K$9:P$9)+Test!$AI$20-Test!$AH$31</f>
        <v>13.602200361306693</v>
      </c>
      <c r="V321" s="9">
        <f t="shared" si="20"/>
        <v>-21.998925315462891</v>
      </c>
      <c r="W321" s="9">
        <f t="shared" si="21"/>
        <v>-20.852050175770032</v>
      </c>
      <c r="X321" s="9">
        <f t="shared" si="22"/>
        <v>-22.304097113355297</v>
      </c>
      <c r="Y321" s="9">
        <f t="shared" si="23"/>
        <v>-24.974510252171513</v>
      </c>
      <c r="Z321" s="9">
        <f>I321-Test!$AI$20</f>
        <v>-40.961019395641188</v>
      </c>
      <c r="AA321" s="9">
        <f t="shared" si="24"/>
        <v>-21.820996329857749</v>
      </c>
      <c r="AF321" s="11"/>
      <c r="AG321" s="11"/>
      <c r="AH321" s="11"/>
    </row>
    <row r="322" spans="1:34">
      <c r="A322" s="6">
        <v>2.9407911069974424</v>
      </c>
      <c r="B322" s="6">
        <v>4.759417740292089</v>
      </c>
      <c r="C322" s="6">
        <v>0.85634638417568165</v>
      </c>
      <c r="D322" s="6">
        <v>3.6431698315803009</v>
      </c>
      <c r="E322" s="6">
        <v>1.4419389973057719</v>
      </c>
      <c r="F322" s="6">
        <v>-0.55824723004639243</v>
      </c>
      <c r="G322" s="6">
        <v>8.3307368919832783</v>
      </c>
      <c r="H322" s="6">
        <v>5.6637724346279281</v>
      </c>
      <c r="I322" s="9">
        <f>SUMPRODUCT(J322:O322,Results!B$12:G$12)+Results!$E$5*H322</f>
        <v>60.617819944613039</v>
      </c>
      <c r="J322" s="9">
        <f>SUMPRODUCT($A322:$F322,Results!$B$15:$G$15)</f>
        <v>4.2589492939473237</v>
      </c>
      <c r="K322" s="9">
        <f>SUMPRODUCT($A322:$F322,Results!$B$16:$G$16)</f>
        <v>-15.513565950974103</v>
      </c>
      <c r="L322" s="9">
        <f>SUMPRODUCT($A322:$F322,Results!$B$17:$G$17)</f>
        <v>5.7953369244971746</v>
      </c>
      <c r="M322" s="9">
        <f>SUMPRODUCT($A322:$F322,Results!$B$18:$G$18)</f>
        <v>3.778466176787556</v>
      </c>
      <c r="N322" s="9">
        <f>SUMPRODUCT($A322:$F322,Results!$B$19:$G$19)</f>
        <v>-6.7334382079249959</v>
      </c>
      <c r="O322" s="9">
        <f>SUMPRODUCT($A322:$F322,Results!$B$20:$G$20)</f>
        <v>24.752786153295339</v>
      </c>
      <c r="P322" s="9" cm="1">
        <f t="array" ref="P322">SUMPRODUCT(J322:O322,TRANSPOSE(Test!BQ$20:BQ$25))+Test!$AI$20-Test!$BQ$27</f>
        <v>19.94390682937086</v>
      </c>
      <c r="Q322" s="9" cm="1">
        <f t="array" ref="Q322">SUMPRODUCT(J322:O322,TRANSPOSE(Test!EX$20:EX$25))+Test!$AI$20-Test!$EX$27</f>
        <v>24.861332808626152</v>
      </c>
      <c r="R322" s="9">
        <f>I322-Results!$E$5*H322</f>
        <v>26.635185336845474</v>
      </c>
      <c r="S322" s="9" cm="1">
        <f t="array" ref="S322">SUMPRODUCT(J322:O322,TRANSPOSE(Test!AW$28:AW$33))+Test!$AI$20-Test!$AH$26</f>
        <v>15.497565260945834</v>
      </c>
      <c r="T322" s="9">
        <f>SUMPRODUCT(J322:O322,Results!K$9:P$9)</f>
        <v>27.159719367237294</v>
      </c>
      <c r="U322" s="9">
        <f>SUMPRODUCT(J322:O322,Results!K$9:P$9)+Test!$AI$20-Test!$AH$31</f>
        <v>25.577490646164136</v>
      </c>
      <c r="V322" s="9">
        <f t="shared" si="20"/>
        <v>40.673913115242179</v>
      </c>
      <c r="W322" s="9">
        <f t="shared" si="21"/>
        <v>35.756487135986887</v>
      </c>
      <c r="X322" s="9">
        <f t="shared" si="22"/>
        <v>33.982634607767565</v>
      </c>
      <c r="Y322" s="9">
        <f t="shared" si="23"/>
        <v>45.120254683667206</v>
      </c>
      <c r="Z322" s="9">
        <f>I322-Test!$AI$20</f>
        <v>27.875596517522908</v>
      </c>
      <c r="AA322" s="9">
        <f t="shared" si="24"/>
        <v>35.040329298448903</v>
      </c>
      <c r="AF322" s="11"/>
      <c r="AG322" s="11"/>
      <c r="AH322" s="11"/>
    </row>
    <row r="323" spans="1:34">
      <c r="A323" s="6">
        <v>6.3723143828523687</v>
      </c>
      <c r="B323" s="6">
        <v>4.9417244267113967</v>
      </c>
      <c r="C323" s="6">
        <v>3.81104817583073</v>
      </c>
      <c r="D323" s="6">
        <v>1.8851649542883839</v>
      </c>
      <c r="E323" s="6">
        <v>-2.4954077297564808E-3</v>
      </c>
      <c r="F323" s="6">
        <v>-0.32161628497161993</v>
      </c>
      <c r="G323" s="6">
        <v>0.93738712347706288</v>
      </c>
      <c r="H323" s="6">
        <v>-1.7295773338782876</v>
      </c>
      <c r="I323" s="9">
        <f>SUMPRODUCT(J323:O323,Results!B$12:G$12)+Results!$E$5*H323</f>
        <v>2.4874994249010776</v>
      </c>
      <c r="J323" s="9">
        <f>SUMPRODUCT($A323:$F323,Results!$B$15:$G$15)</f>
        <v>16.36308704195902</v>
      </c>
      <c r="K323" s="9">
        <f>SUMPRODUCT($A323:$F323,Results!$B$16:$G$16)</f>
        <v>-29.758674403408634</v>
      </c>
      <c r="L323" s="9">
        <f>SUMPRODUCT($A323:$F323,Results!$B$17:$G$17)</f>
        <v>-7.2504606333515929</v>
      </c>
      <c r="M323" s="9">
        <f>SUMPRODUCT($A323:$F323,Results!$B$18:$G$18)</f>
        <v>-3.9563770909556788</v>
      </c>
      <c r="N323" s="9">
        <f>SUMPRODUCT($A323:$F323,Results!$B$19:$G$19)</f>
        <v>-8.9933388950304902</v>
      </c>
      <c r="O323" s="9">
        <f>SUMPRODUCT($A323:$F323,Results!$B$20:$G$20)</f>
        <v>27.878689122886783</v>
      </c>
      <c r="P323" s="9" cm="1">
        <f t="array" ref="P323">SUMPRODUCT(J323:O323,TRANSPOSE(Test!BQ$20:BQ$25))+Test!$AI$20-Test!$BQ$27</f>
        <v>11.775558247083261</v>
      </c>
      <c r="Q323" s="9" cm="1">
        <f t="array" ref="Q323">SUMPRODUCT(J323:O323,TRANSPOSE(Test!EX$20:EX$25))+Test!$AI$20-Test!$EX$27</f>
        <v>10.347771481127737</v>
      </c>
      <c r="R323" s="9">
        <f>I323-Results!$E$5*H323</f>
        <v>12.864963428170803</v>
      </c>
      <c r="S323" s="9" cm="1">
        <f t="array" ref="S323">SUMPRODUCT(J323:O323,TRANSPOSE(Test!AW$28:AW$33))+Test!$AI$20-Test!$AH$26</f>
        <v>22.539728251142272</v>
      </c>
      <c r="T323" s="9">
        <f>SUMPRODUCT(J323:O323,Results!K$9:P$9)</f>
        <v>12.936789576224164</v>
      </c>
      <c r="U323" s="9">
        <f>SUMPRODUCT(J323:O323,Results!K$9:P$9)+Test!$AI$20-Test!$AH$31</f>
        <v>11.354560855151007</v>
      </c>
      <c r="V323" s="9">
        <f t="shared" ref="V323:V386" si="25">I323-P323</f>
        <v>-9.2880588221821831</v>
      </c>
      <c r="W323" s="9">
        <f t="shared" ref="W323:W386" si="26">I323-Q323</f>
        <v>-7.860272056226659</v>
      </c>
      <c r="X323" s="9">
        <f t="shared" ref="X323:X386" si="27">I323-R323</f>
        <v>-10.377464003269726</v>
      </c>
      <c r="Y323" s="9">
        <f t="shared" ref="Y323:Y386" si="28">I323-S323</f>
        <v>-20.052228826241194</v>
      </c>
      <c r="Z323" s="9">
        <f>I323-Test!$AI$20</f>
        <v>-30.254724002189054</v>
      </c>
      <c r="AA323" s="9">
        <f t="shared" ref="AA323:AA386" si="29">I323-U323</f>
        <v>-8.8670614302499295</v>
      </c>
      <c r="AF323" s="11"/>
      <c r="AG323" s="11"/>
      <c r="AH323" s="11"/>
    </row>
    <row r="324" spans="1:34">
      <c r="A324" s="6">
        <v>-3.4799522649092705</v>
      </c>
      <c r="B324" s="6">
        <v>-1.3246005868317432</v>
      </c>
      <c r="C324" s="6">
        <v>2.2956843368079527</v>
      </c>
      <c r="D324" s="6">
        <v>0.65454790928541562</v>
      </c>
      <c r="E324" s="6">
        <v>-0.89434455015980319</v>
      </c>
      <c r="F324" s="6">
        <v>-0.39784207341693589</v>
      </c>
      <c r="G324" s="6">
        <v>1.8058908948106647</v>
      </c>
      <c r="H324" s="6">
        <v>-0.86107356254468592</v>
      </c>
      <c r="I324" s="9">
        <f>SUMPRODUCT(J324:O324,Results!B$12:G$12)+Results!$E$5*H324</f>
        <v>-20.025981139206579</v>
      </c>
      <c r="J324" s="9">
        <f>SUMPRODUCT($A324:$F324,Results!$B$15:$G$15)</f>
        <v>-8.8260741123815514</v>
      </c>
      <c r="K324" s="9">
        <f>SUMPRODUCT($A324:$F324,Results!$B$16:$G$16)</f>
        <v>8.9864253137115853</v>
      </c>
      <c r="L324" s="9">
        <f>SUMPRODUCT($A324:$F324,Results!$B$17:$G$17)</f>
        <v>2.2323821363621188</v>
      </c>
      <c r="M324" s="9">
        <f>SUMPRODUCT($A324:$F324,Results!$B$18:$G$18)</f>
        <v>-4.22599781598249</v>
      </c>
      <c r="N324" s="9">
        <f>SUMPRODUCT($A324:$F324,Results!$B$19:$G$19)</f>
        <v>-7.9573546681845588</v>
      </c>
      <c r="O324" s="9">
        <f>SUMPRODUCT($A324:$F324,Results!$B$20:$G$20)</f>
        <v>-13.197662292219352</v>
      </c>
      <c r="P324" s="9" cm="1">
        <f t="array" ref="P324">SUMPRODUCT(J324:O324,TRANSPOSE(Test!BQ$20:BQ$25))+Test!$AI$20-Test!$BQ$27</f>
        <v>-15.666827133795564</v>
      </c>
      <c r="Q324" s="9" cm="1">
        <f t="array" ref="Q324">SUMPRODUCT(J324:O324,TRANSPOSE(Test!EX$20:EX$25))+Test!$AI$20-Test!$EX$27</f>
        <v>-15.131027023981101</v>
      </c>
      <c r="R324" s="9">
        <f>I324-Results!$E$5*H324</f>
        <v>-14.859539763938463</v>
      </c>
      <c r="S324" s="9" cm="1">
        <f t="array" ref="S324">SUMPRODUCT(J324:O324,TRANSPOSE(Test!AW$28:AW$33))+Test!$AI$20-Test!$AH$26</f>
        <v>-5.2519717705594431</v>
      </c>
      <c r="T324" s="9">
        <f>SUMPRODUCT(J324:O324,Results!K$9:P$9)</f>
        <v>-15.458401964130733</v>
      </c>
      <c r="U324" s="9">
        <f>SUMPRODUCT(J324:O324,Results!K$9:P$9)+Test!$AI$20-Test!$AH$31</f>
        <v>-17.04063068520389</v>
      </c>
      <c r="V324" s="9">
        <f t="shared" si="25"/>
        <v>-4.3591540054110141</v>
      </c>
      <c r="W324" s="9">
        <f t="shared" si="26"/>
        <v>-4.8949541152254774</v>
      </c>
      <c r="X324" s="9">
        <f t="shared" si="27"/>
        <v>-5.166441375268116</v>
      </c>
      <c r="Y324" s="9">
        <f t="shared" si="28"/>
        <v>-14.774009368647135</v>
      </c>
      <c r="Z324" s="9">
        <f>I324-Test!$AI$20</f>
        <v>-52.76820456629671</v>
      </c>
      <c r="AA324" s="9">
        <f t="shared" si="29"/>
        <v>-2.9853504540026883</v>
      </c>
      <c r="AF324" s="11"/>
      <c r="AG324" s="11"/>
      <c r="AH324" s="11"/>
    </row>
    <row r="325" spans="1:34">
      <c r="A325" s="6">
        <v>-6.693716593135253E-2</v>
      </c>
      <c r="B325" s="6">
        <v>5.1434425059832298</v>
      </c>
      <c r="C325" s="6">
        <v>1.8326013559209966</v>
      </c>
      <c r="D325" s="6">
        <v>1.2443095147978469</v>
      </c>
      <c r="E325" s="6">
        <v>2.9576177555168712</v>
      </c>
      <c r="F325" s="6">
        <v>4.0479377031161707</v>
      </c>
      <c r="G325" s="6">
        <v>-2.5162911341714995</v>
      </c>
      <c r="H325" s="6">
        <v>-5.1832555915268497</v>
      </c>
      <c r="I325" s="9">
        <f>SUMPRODUCT(J325:O325,Results!B$12:G$12)+Results!$E$5*H325</f>
        <v>-11.219441953056975</v>
      </c>
      <c r="J325" s="9">
        <f>SUMPRODUCT($A325:$F325,Results!$B$15:$G$15)</f>
        <v>2.3726253362335368</v>
      </c>
      <c r="K325" s="9">
        <f>SUMPRODUCT($A325:$F325,Results!$B$16:$G$16)</f>
        <v>-5.3776910244398239</v>
      </c>
      <c r="L325" s="9">
        <f>SUMPRODUCT($A325:$F325,Results!$B$17:$G$17)</f>
        <v>21.040563269288008</v>
      </c>
      <c r="M325" s="9">
        <f>SUMPRODUCT($A325:$F325,Results!$B$18:$G$18)</f>
        <v>2.1042468906334171</v>
      </c>
      <c r="N325" s="9">
        <f>SUMPRODUCT($A325:$F325,Results!$B$19:$G$19)</f>
        <v>-11.677954132187924</v>
      </c>
      <c r="O325" s="9">
        <f>SUMPRODUCT($A325:$F325,Results!$B$20:$G$20)</f>
        <v>4.6789969081509488</v>
      </c>
      <c r="P325" s="9" cm="1">
        <f t="array" ref="P325">SUMPRODUCT(J325:O325,TRANSPOSE(Test!BQ$20:BQ$25))+Test!$AI$20-Test!$BQ$27</f>
        <v>24.69334386401097</v>
      </c>
      <c r="Q325" s="9" cm="1">
        <f t="array" ref="Q325">SUMPRODUCT(J325:O325,TRANSPOSE(Test!EX$20:EX$25))+Test!$AI$20-Test!$EX$27</f>
        <v>19.921264947967117</v>
      </c>
      <c r="R325" s="9">
        <f>I325-Results!$E$5*H325</f>
        <v>19.880091596104123</v>
      </c>
      <c r="S325" s="9" cm="1">
        <f t="array" ref="S325">SUMPRODUCT(J325:O325,TRANSPOSE(Test!AW$28:AW$33))+Test!$AI$20-Test!$AH$26</f>
        <v>22.357446665437649</v>
      </c>
      <c r="T325" s="9">
        <f>SUMPRODUCT(J325:O325,Results!K$9:P$9)</f>
        <v>22.103106335538737</v>
      </c>
      <c r="U325" s="9">
        <f>SUMPRODUCT(J325:O325,Results!K$9:P$9)+Test!$AI$20-Test!$AH$31</f>
        <v>20.520877614465576</v>
      </c>
      <c r="V325" s="9">
        <f t="shared" si="25"/>
        <v>-35.912785817067942</v>
      </c>
      <c r="W325" s="9">
        <f t="shared" si="26"/>
        <v>-31.140706901024092</v>
      </c>
      <c r="X325" s="9">
        <f t="shared" si="27"/>
        <v>-31.099533549161098</v>
      </c>
      <c r="Y325" s="9">
        <f t="shared" si="28"/>
        <v>-33.576888618494621</v>
      </c>
      <c r="Z325" s="9">
        <f>I325-Test!$AI$20</f>
        <v>-43.96166538014711</v>
      </c>
      <c r="AA325" s="9">
        <f t="shared" si="29"/>
        <v>-31.740319567522551</v>
      </c>
      <c r="AF325" s="11"/>
      <c r="AG325" s="11"/>
      <c r="AH325" s="11"/>
    </row>
    <row r="326" spans="1:34">
      <c r="A326" s="6">
        <v>1.648804986137657</v>
      </c>
      <c r="B326" s="6">
        <v>1.9770675019732411</v>
      </c>
      <c r="C326" s="6">
        <v>1.3556870584575171</v>
      </c>
      <c r="D326" s="6">
        <v>1.3454643053524773</v>
      </c>
      <c r="E326" s="6">
        <v>2.2572798747526863</v>
      </c>
      <c r="F326" s="6">
        <v>1.5741061996465255</v>
      </c>
      <c r="G326" s="6">
        <v>0.72560618929260334</v>
      </c>
      <c r="H326" s="6">
        <v>-1.9413582680627472</v>
      </c>
      <c r="I326" s="9">
        <f>SUMPRODUCT(J326:O326,Results!B$12:G$12)+Results!$E$5*H326</f>
        <v>16.091454176390272</v>
      </c>
      <c r="J326" s="9">
        <f>SUMPRODUCT($A326:$F326,Results!$B$15:$G$15)</f>
        <v>11.654210279856718</v>
      </c>
      <c r="K326" s="9">
        <f>SUMPRODUCT($A326:$F326,Results!$B$16:$G$16)</f>
        <v>-7.3317108211686826</v>
      </c>
      <c r="L326" s="9">
        <f>SUMPRODUCT($A326:$F326,Results!$B$17:$G$17)</f>
        <v>8.6954641605206611</v>
      </c>
      <c r="M326" s="9">
        <f>SUMPRODUCT($A326:$F326,Results!$B$18:$G$18)</f>
        <v>-1.6721854390258724</v>
      </c>
      <c r="N326" s="9">
        <f>SUMPRODUCT($A326:$F326,Results!$B$19:$G$19)</f>
        <v>-9.1583257145173302</v>
      </c>
      <c r="O326" s="9">
        <f>SUMPRODUCT($A326:$F326,Results!$B$20:$G$20)</f>
        <v>8.1900080764992875</v>
      </c>
      <c r="P326" s="9" cm="1">
        <f t="array" ref="P326">SUMPRODUCT(J326:O326,TRANSPOSE(Test!BQ$20:BQ$25))+Test!$AI$20-Test!$BQ$27</f>
        <v>25.465215600503221</v>
      </c>
      <c r="Q326" s="9" cm="1">
        <f t="array" ref="Q326">SUMPRODUCT(J326:O326,TRANSPOSE(Test!EX$20:EX$25))+Test!$AI$20-Test!$EX$27</f>
        <v>27.498600687181849</v>
      </c>
      <c r="R326" s="9">
        <f>I326-Results!$E$5*H326</f>
        <v>27.739603784766757</v>
      </c>
      <c r="S326" s="9" cm="1">
        <f t="array" ref="S326">SUMPRODUCT(J326:O326,TRANSPOSE(Test!AW$28:AW$33))+Test!$AI$20-Test!$AH$26</f>
        <v>21.907076439827854</v>
      </c>
      <c r="T326" s="9">
        <f>SUMPRODUCT(J326:O326,Results!K$9:P$9)</f>
        <v>29.057513103017676</v>
      </c>
      <c r="U326" s="9">
        <f>SUMPRODUCT(J326:O326,Results!K$9:P$9)+Test!$AI$20-Test!$AH$31</f>
        <v>27.475284381944519</v>
      </c>
      <c r="V326" s="9">
        <f t="shared" si="25"/>
        <v>-9.3737614241129492</v>
      </c>
      <c r="W326" s="9">
        <f t="shared" si="26"/>
        <v>-11.407146510791577</v>
      </c>
      <c r="X326" s="9">
        <f t="shared" si="27"/>
        <v>-11.648149608376485</v>
      </c>
      <c r="Y326" s="9">
        <f t="shared" si="28"/>
        <v>-5.8156222634375823</v>
      </c>
      <c r="Z326" s="9">
        <f>I326-Test!$AI$20</f>
        <v>-16.650769250699859</v>
      </c>
      <c r="AA326" s="9">
        <f t="shared" si="29"/>
        <v>-11.383830205554247</v>
      </c>
      <c r="AF326" s="11"/>
      <c r="AG326" s="11"/>
      <c r="AH326" s="11"/>
    </row>
    <row r="327" spans="1:34">
      <c r="A327" s="6">
        <v>0.11059326674902681</v>
      </c>
      <c r="B327" s="6">
        <v>2.1361756480518816</v>
      </c>
      <c r="C327" s="6">
        <v>3.0720093339814714</v>
      </c>
      <c r="D327" s="6">
        <v>2.3570140192266527</v>
      </c>
      <c r="E327" s="6">
        <v>5.8212274782819398</v>
      </c>
      <c r="F327" s="6">
        <v>3.6657691047849998</v>
      </c>
      <c r="G327" s="6">
        <v>2.0510822596922722</v>
      </c>
      <c r="H327" s="6">
        <v>-0.61588219766307839</v>
      </c>
      <c r="I327" s="9">
        <f>SUMPRODUCT(J327:O327,Results!B$12:G$12)+Results!$E$5*H327</f>
        <v>60.701078543827208</v>
      </c>
      <c r="J327" s="9">
        <f>SUMPRODUCT($A327:$F327,Results!$B$15:$G$15)</f>
        <v>22.265215877956162</v>
      </c>
      <c r="K327" s="9">
        <f>SUMPRODUCT($A327:$F327,Results!$B$16:$G$16)</f>
        <v>-2.1300080923175067</v>
      </c>
      <c r="L327" s="9">
        <f>SUMPRODUCT($A327:$F327,Results!$B$17:$G$17)</f>
        <v>26.143355857180723</v>
      </c>
      <c r="M327" s="9">
        <f>SUMPRODUCT($A327:$F327,Results!$B$18:$G$18)</f>
        <v>-6.6501662512937258</v>
      </c>
      <c r="N327" s="9">
        <f>SUMPRODUCT($A327:$F327,Results!$B$19:$G$19)</f>
        <v>-24.297584648516807</v>
      </c>
      <c r="O327" s="9">
        <f>SUMPRODUCT($A327:$F327,Results!$B$20:$G$20)</f>
        <v>2.4762674915584535</v>
      </c>
      <c r="P327" s="9" cm="1">
        <f t="array" ref="P327">SUMPRODUCT(J327:O327,TRANSPOSE(Test!BQ$20:BQ$25))+Test!$AI$20-Test!$BQ$27</f>
        <v>62.517012354524162</v>
      </c>
      <c r="Q327" s="9" cm="1">
        <f t="array" ref="Q327">SUMPRODUCT(J327:O327,TRANSPOSE(Test!EX$20:EX$25))+Test!$AI$20-Test!$EX$27</f>
        <v>65.440055017545234</v>
      </c>
      <c r="R327" s="9">
        <f>I327-Results!$E$5*H327</f>
        <v>64.396371729805679</v>
      </c>
      <c r="S327" s="9" cm="1">
        <f t="array" ref="S327">SUMPRODUCT(J327:O327,TRANSPOSE(Test!AW$28:AW$33))+Test!$AI$20-Test!$AH$26</f>
        <v>55.090045318953301</v>
      </c>
      <c r="T327" s="9">
        <f>SUMPRODUCT(J327:O327,Results!K$9:P$9)</f>
        <v>67.564912797419964</v>
      </c>
      <c r="U327" s="9">
        <f>SUMPRODUCT(J327:O327,Results!K$9:P$9)+Test!$AI$20-Test!$AH$31</f>
        <v>65.9826840763468</v>
      </c>
      <c r="V327" s="9">
        <f t="shared" si="25"/>
        <v>-1.8159338106969543</v>
      </c>
      <c r="W327" s="9">
        <f t="shared" si="26"/>
        <v>-4.7389764737180258</v>
      </c>
      <c r="X327" s="9">
        <f t="shared" si="27"/>
        <v>-3.6952931859784712</v>
      </c>
      <c r="Y327" s="9">
        <f t="shared" si="28"/>
        <v>5.611033224873907</v>
      </c>
      <c r="Z327" s="9">
        <f>I327-Test!$AI$20</f>
        <v>27.958855116737077</v>
      </c>
      <c r="AA327" s="9">
        <f t="shared" si="29"/>
        <v>-5.2816055325195919</v>
      </c>
      <c r="AF327" s="11"/>
      <c r="AG327" s="11"/>
      <c r="AH327" s="11"/>
    </row>
    <row r="328" spans="1:34">
      <c r="A328" s="6">
        <v>1.9164275659351655</v>
      </c>
      <c r="B328" s="6">
        <v>11.340147564722184</v>
      </c>
      <c r="C328" s="6">
        <v>3.4091443730077287</v>
      </c>
      <c r="D328" s="6">
        <v>3.0628084009695762</v>
      </c>
      <c r="E328" s="6">
        <v>-0.22917490234285934</v>
      </c>
      <c r="F328" s="6">
        <v>2.8291497855798209</v>
      </c>
      <c r="G328" s="6">
        <v>1.3399532853609768</v>
      </c>
      <c r="H328" s="6">
        <v>-1.3270111719943738</v>
      </c>
      <c r="I328" s="9">
        <f>SUMPRODUCT(J328:O328,Results!B$12:G$12)+Results!$E$5*H328</f>
        <v>-25.803697009367106</v>
      </c>
      <c r="J328" s="9">
        <f>SUMPRODUCT($A328:$F328,Results!$B$15:$G$15)</f>
        <v>-15.439130129430621</v>
      </c>
      <c r="K328" s="9">
        <f>SUMPRODUCT($A328:$F328,Results!$B$16:$G$16)</f>
        <v>-23.119529800429568</v>
      </c>
      <c r="L328" s="9">
        <f>SUMPRODUCT($A328:$F328,Results!$B$17:$G$17)</f>
        <v>13.635939005794693</v>
      </c>
      <c r="M328" s="9">
        <f>SUMPRODUCT($A328:$F328,Results!$B$18:$G$18)</f>
        <v>9.188063011428369</v>
      </c>
      <c r="N328" s="9">
        <f>SUMPRODUCT($A328:$F328,Results!$B$19:$G$19)</f>
        <v>-8.1120751411464891</v>
      </c>
      <c r="O328" s="9">
        <f>SUMPRODUCT($A328:$F328,Results!$B$20:$G$20)</f>
        <v>24.137018167511073</v>
      </c>
      <c r="P328" s="9" cm="1">
        <f t="array" ref="P328">SUMPRODUCT(J328:O328,TRANSPOSE(Test!BQ$20:BQ$25))+Test!$AI$20-Test!$BQ$27</f>
        <v>-7.859283477373836</v>
      </c>
      <c r="Q328" s="9" cm="1">
        <f t="array" ref="Q328">SUMPRODUCT(J328:O328,TRANSPOSE(Test!EX$20:EX$25))+Test!$AI$20-Test!$EX$27</f>
        <v>-20.393388817243427</v>
      </c>
      <c r="R328" s="9">
        <f>I328-Results!$E$5*H328</f>
        <v>-17.841629977400864</v>
      </c>
      <c r="S328" s="9" cm="1">
        <f t="array" ref="S328">SUMPRODUCT(J328:O328,TRANSPOSE(Test!AW$28:AW$33))+Test!$AI$20-Test!$AH$26</f>
        <v>4.1895062985737539</v>
      </c>
      <c r="T328" s="9">
        <f>SUMPRODUCT(J328:O328,Results!K$9:P$9)</f>
        <v>-17.06379042930169</v>
      </c>
      <c r="U328" s="9">
        <f>SUMPRODUCT(J328:O328,Results!K$9:P$9)+Test!$AI$20-Test!$AH$31</f>
        <v>-18.646019150374848</v>
      </c>
      <c r="V328" s="9">
        <f t="shared" si="25"/>
        <v>-17.94441353199327</v>
      </c>
      <c r="W328" s="9">
        <f t="shared" si="26"/>
        <v>-5.4103081921236793</v>
      </c>
      <c r="X328" s="9">
        <f t="shared" si="27"/>
        <v>-7.9620670319662423</v>
      </c>
      <c r="Y328" s="9">
        <f t="shared" si="28"/>
        <v>-29.99320330794086</v>
      </c>
      <c r="Z328" s="9">
        <f>I328-Test!$AI$20</f>
        <v>-58.545920436457237</v>
      </c>
      <c r="AA328" s="9">
        <f t="shared" si="29"/>
        <v>-7.1576778589922583</v>
      </c>
      <c r="AF328" s="11"/>
      <c r="AG328" s="11"/>
      <c r="AH328" s="11"/>
    </row>
    <row r="329" spans="1:34">
      <c r="A329" s="6">
        <v>7.4013700065870644E-2</v>
      </c>
      <c r="B329" s="6">
        <v>0.45827808251403529</v>
      </c>
      <c r="C329" s="6">
        <v>2.4546304966712693</v>
      </c>
      <c r="D329" s="6">
        <v>7.2403174088056712</v>
      </c>
      <c r="E329" s="6">
        <v>1.9161101303128187</v>
      </c>
      <c r="F329" s="6">
        <v>1.8928024376467938</v>
      </c>
      <c r="G329" s="6">
        <v>2.5180327497728952</v>
      </c>
      <c r="H329" s="6">
        <v>-0.14893170758245544</v>
      </c>
      <c r="I329" s="9">
        <f>SUMPRODUCT(J329:O329,Results!B$12:G$12)+Results!$E$5*H329</f>
        <v>35.436111177842861</v>
      </c>
      <c r="J329" s="9">
        <f>SUMPRODUCT($A329:$F329,Results!$B$15:$G$15)</f>
        <v>7.2762046263238362</v>
      </c>
      <c r="K329" s="9">
        <f>SUMPRODUCT($A329:$F329,Results!$B$16:$G$16)</f>
        <v>-3.4771011708545214</v>
      </c>
      <c r="L329" s="9">
        <f>SUMPRODUCT($A329:$F329,Results!$B$17:$G$17)</f>
        <v>14.17839425656233</v>
      </c>
      <c r="M329" s="9">
        <f>SUMPRODUCT($A329:$F329,Results!$B$18:$G$18)</f>
        <v>1.5756797798951816</v>
      </c>
      <c r="N329" s="9">
        <f>SUMPRODUCT($A329:$F329,Results!$B$19:$G$19)</f>
        <v>-18.849743451557533</v>
      </c>
      <c r="O329" s="9">
        <f>SUMPRODUCT($A329:$F329,Results!$B$20:$G$20)</f>
        <v>11.374747384835707</v>
      </c>
      <c r="P329" s="9" cm="1">
        <f t="array" ref="P329">SUMPRODUCT(J329:O329,TRANSPOSE(Test!BQ$20:BQ$25))+Test!$AI$20-Test!$BQ$27</f>
        <v>33.367371000711309</v>
      </c>
      <c r="Q329" s="9" cm="1">
        <f t="array" ref="Q329">SUMPRODUCT(J329:O329,TRANSPOSE(Test!EX$20:EX$25))+Test!$AI$20-Test!$EX$27</f>
        <v>37.406731226634633</v>
      </c>
      <c r="R329" s="9">
        <f>I329-Results!$E$5*H329</f>
        <v>36.329701423337596</v>
      </c>
      <c r="S329" s="9" cm="1">
        <f t="array" ref="S329">SUMPRODUCT(J329:O329,TRANSPOSE(Test!AW$28:AW$33))+Test!$AI$20-Test!$AH$26</f>
        <v>29.36299277100693</v>
      </c>
      <c r="T329" s="9">
        <f>SUMPRODUCT(J329:O329,Results!K$9:P$9)</f>
        <v>37.458227182913774</v>
      </c>
      <c r="U329" s="9">
        <f>SUMPRODUCT(J329:O329,Results!K$9:P$9)+Test!$AI$20-Test!$AH$31</f>
        <v>35.875998461840624</v>
      </c>
      <c r="V329" s="9">
        <f t="shared" si="25"/>
        <v>2.0687401771315521</v>
      </c>
      <c r="W329" s="9">
        <f t="shared" si="26"/>
        <v>-1.9706200487917727</v>
      </c>
      <c r="X329" s="9">
        <f t="shared" si="27"/>
        <v>-0.89359024549473531</v>
      </c>
      <c r="Y329" s="9">
        <f t="shared" si="28"/>
        <v>6.0731184068359312</v>
      </c>
      <c r="Z329" s="9">
        <f>I329-Test!$AI$20</f>
        <v>2.6938877507527295</v>
      </c>
      <c r="AA329" s="9">
        <f t="shared" si="29"/>
        <v>-0.43988728399776278</v>
      </c>
      <c r="AF329" s="11"/>
      <c r="AG329" s="11"/>
      <c r="AH329" s="11"/>
    </row>
    <row r="330" spans="1:34">
      <c r="A330" s="6">
        <v>4.2358849380704511</v>
      </c>
      <c r="B330" s="6">
        <v>0.74671350533552638</v>
      </c>
      <c r="C330" s="6">
        <v>3.4859067678292934</v>
      </c>
      <c r="D330" s="6">
        <v>9.9450282515988544</v>
      </c>
      <c r="E330" s="6">
        <v>0.83092927097644842</v>
      </c>
      <c r="F330" s="6">
        <v>3.4259208477056768</v>
      </c>
      <c r="G330" s="6">
        <v>1.9370926604406802</v>
      </c>
      <c r="H330" s="6">
        <v>-0.72987179691467041</v>
      </c>
      <c r="I330" s="9">
        <f>SUMPRODUCT(J330:O330,Results!B$12:G$12)+Results!$E$5*H330</f>
        <v>32.357509066250387</v>
      </c>
      <c r="J330" s="9">
        <f>SUMPRODUCT($A330:$F330,Results!$B$15:$G$15)</f>
        <v>17.560530362136689</v>
      </c>
      <c r="K330" s="9">
        <f>SUMPRODUCT($A330:$F330,Results!$B$16:$G$16)</f>
        <v>-18.696277278168019</v>
      </c>
      <c r="L330" s="9">
        <f>SUMPRODUCT($A330:$F330,Results!$B$17:$G$17)</f>
        <v>6.8459320697208899</v>
      </c>
      <c r="M330" s="9">
        <f>SUMPRODUCT($A330:$F330,Results!$B$18:$G$18)</f>
        <v>3.5759243440392021</v>
      </c>
      <c r="N330" s="9">
        <f>SUMPRODUCT($A330:$F330,Results!$B$19:$G$19)</f>
        <v>-19.764022682851788</v>
      </c>
      <c r="O330" s="9">
        <f>SUMPRODUCT($A330:$F330,Results!$B$20:$G$20)</f>
        <v>26.190628572427034</v>
      </c>
      <c r="P330" s="9" cm="1">
        <f t="array" ref="P330">SUMPRODUCT(J330:O330,TRANSPOSE(Test!BQ$20:BQ$25))+Test!$AI$20-Test!$BQ$27</f>
        <v>38.18694825072442</v>
      </c>
      <c r="Q330" s="9" cm="1">
        <f t="array" ref="Q330">SUMPRODUCT(J330:O330,TRANSPOSE(Test!EX$20:EX$25))+Test!$AI$20-Test!$EX$27</f>
        <v>38.299539190633382</v>
      </c>
      <c r="R330" s="9">
        <f>I330-Results!$E$5*H330</f>
        <v>36.736739847738406</v>
      </c>
      <c r="S330" s="9" cm="1">
        <f t="array" ref="S330">SUMPRODUCT(J330:O330,TRANSPOSE(Test!AW$28:AW$33))+Test!$AI$20-Test!$AH$26</f>
        <v>36.497904971747928</v>
      </c>
      <c r="T330" s="9">
        <f>SUMPRODUCT(J330:O330,Results!K$9:P$9)</f>
        <v>37.88931710201166</v>
      </c>
      <c r="U330" s="9">
        <f>SUMPRODUCT(J330:O330,Results!K$9:P$9)+Test!$AI$20-Test!$AH$31</f>
        <v>36.307088380938495</v>
      </c>
      <c r="V330" s="9">
        <f t="shared" si="25"/>
        <v>-5.8294391844740332</v>
      </c>
      <c r="W330" s="9">
        <f t="shared" si="26"/>
        <v>-5.9420301243829954</v>
      </c>
      <c r="X330" s="9">
        <f t="shared" si="27"/>
        <v>-4.3792307814880189</v>
      </c>
      <c r="Y330" s="9">
        <f t="shared" si="28"/>
        <v>-4.1403959054975417</v>
      </c>
      <c r="Z330" s="9">
        <f>I330-Test!$AI$20</f>
        <v>-0.38471436083974453</v>
      </c>
      <c r="AA330" s="9">
        <f t="shared" si="29"/>
        <v>-3.9495793146881084</v>
      </c>
      <c r="AF330" s="11"/>
      <c r="AG330" s="11"/>
      <c r="AH330" s="11"/>
    </row>
    <row r="331" spans="1:34">
      <c r="A331" s="6">
        <v>0.31336421136449244</v>
      </c>
      <c r="B331" s="6">
        <v>-6.860539937014476E-2</v>
      </c>
      <c r="C331" s="6">
        <v>0.36383149998889797</v>
      </c>
      <c r="D331" s="6">
        <v>2.1373599746761887</v>
      </c>
      <c r="E331" s="6">
        <v>0.39671922016799588</v>
      </c>
      <c r="F331" s="6">
        <v>3.4658111656567629</v>
      </c>
      <c r="G331" s="6">
        <v>3.1772754501039935</v>
      </c>
      <c r="H331" s="6">
        <v>0.51031099274864289</v>
      </c>
      <c r="I331" s="9">
        <f>SUMPRODUCT(J331:O331,Results!B$12:G$12)+Results!$E$5*H331</f>
        <v>6.1853535612918744</v>
      </c>
      <c r="J331" s="9">
        <f>SUMPRODUCT($A331:$F331,Results!$B$15:$G$15)</f>
        <v>2.8148887659837305</v>
      </c>
      <c r="K331" s="9">
        <f>SUMPRODUCT($A331:$F331,Results!$B$16:$G$16)</f>
        <v>-0.88731840135379081</v>
      </c>
      <c r="L331" s="9">
        <f>SUMPRODUCT($A331:$F331,Results!$B$17:$G$17)</f>
        <v>6.9454285646978757</v>
      </c>
      <c r="M331" s="9">
        <f>SUMPRODUCT($A331:$F331,Results!$B$18:$G$18)</f>
        <v>3.5230405863987388</v>
      </c>
      <c r="N331" s="9">
        <f>SUMPRODUCT($A331:$F331,Results!$B$19:$G$19)</f>
        <v>-3.5236603474494212</v>
      </c>
      <c r="O331" s="9">
        <f>SUMPRODUCT($A331:$F331,Results!$B$20:$G$20)</f>
        <v>9.8758865351647351E-2</v>
      </c>
      <c r="P331" s="9" cm="1">
        <f t="array" ref="P331">SUMPRODUCT(J331:O331,TRANSPOSE(Test!BQ$20:BQ$25))+Test!$AI$20-Test!$BQ$27</f>
        <v>6.966845872413451</v>
      </c>
      <c r="Q331" s="9" cm="1">
        <f t="array" ref="Q331">SUMPRODUCT(J331:O331,TRANSPOSE(Test!EX$20:EX$25))+Test!$AI$20-Test!$EX$27</f>
        <v>4.363441264247335</v>
      </c>
      <c r="R331" s="9">
        <f>I331-Results!$E$5*H331</f>
        <v>3.1234876048000171</v>
      </c>
      <c r="S331" s="9" cm="1">
        <f t="array" ref="S331">SUMPRODUCT(J331:O331,TRANSPOSE(Test!AW$28:AW$33))+Test!$AI$20-Test!$AH$26</f>
        <v>3.3171542771680436</v>
      </c>
      <c r="T331" s="9">
        <f>SUMPRODUCT(J331:O331,Results!K$9:P$9)</f>
        <v>4.134558035397478</v>
      </c>
      <c r="U331" s="9">
        <f>SUMPRODUCT(J331:O331,Results!K$9:P$9)+Test!$AI$20-Test!$AH$31</f>
        <v>2.552329314324318</v>
      </c>
      <c r="V331" s="9">
        <f t="shared" si="25"/>
        <v>-0.78149231112157658</v>
      </c>
      <c r="W331" s="9">
        <f t="shared" si="26"/>
        <v>1.8219122970445394</v>
      </c>
      <c r="X331" s="9">
        <f t="shared" si="27"/>
        <v>3.0618659564918573</v>
      </c>
      <c r="Y331" s="9">
        <f t="shared" si="28"/>
        <v>2.8681992841238309</v>
      </c>
      <c r="Z331" s="9">
        <f>I331-Test!$AI$20</f>
        <v>-26.556869865798255</v>
      </c>
      <c r="AA331" s="9">
        <f t="shared" si="29"/>
        <v>3.6330242469675564</v>
      </c>
      <c r="AF331" s="11"/>
      <c r="AG331" s="11"/>
      <c r="AH331" s="11"/>
    </row>
    <row r="332" spans="1:34">
      <c r="A332" s="6">
        <v>0.59730726542741908</v>
      </c>
      <c r="B332" s="6">
        <v>3.6003132656170322</v>
      </c>
      <c r="C332" s="6">
        <v>1.8899607714384399</v>
      </c>
      <c r="D332" s="6">
        <v>2.2564516759775746</v>
      </c>
      <c r="E332" s="6">
        <v>-0.3800475018704137</v>
      </c>
      <c r="F332" s="6">
        <v>1.8822617960316821</v>
      </c>
      <c r="G332" s="6">
        <v>1.5688127605616682</v>
      </c>
      <c r="H332" s="6">
        <v>-1.0981516967936824</v>
      </c>
      <c r="I332" s="9">
        <f>SUMPRODUCT(J332:O332,Results!B$12:G$12)+Results!$E$5*H332</f>
        <v>-15.054672935034954</v>
      </c>
      <c r="J332" s="9">
        <f>SUMPRODUCT($A332:$F332,Results!$B$15:$G$15)</f>
        <v>-5.2126114636290444</v>
      </c>
      <c r="K332" s="9">
        <f>SUMPRODUCT($A332:$F332,Results!$B$16:$G$16)</f>
        <v>-8.4813367134807827</v>
      </c>
      <c r="L332" s="9">
        <f>SUMPRODUCT($A332:$F332,Results!$B$17:$G$17)</f>
        <v>5.6215551912427006</v>
      </c>
      <c r="M332" s="9">
        <f>SUMPRODUCT($A332:$F332,Results!$B$18:$G$18)</f>
        <v>3.5492238603498629</v>
      </c>
      <c r="N332" s="9">
        <f>SUMPRODUCT($A332:$F332,Results!$B$19:$G$19)</f>
        <v>-5.5019952857936145</v>
      </c>
      <c r="O332" s="9">
        <f>SUMPRODUCT($A332:$F332,Results!$B$20:$G$20)</f>
        <v>7.9926114174995302</v>
      </c>
      <c r="P332" s="9" cm="1">
        <f t="array" ref="P332">SUMPRODUCT(J332:O332,TRANSPOSE(Test!BQ$20:BQ$25))+Test!$AI$20-Test!$BQ$27</f>
        <v>-4.4600077759089203</v>
      </c>
      <c r="Q332" s="9" cm="1">
        <f t="array" ref="Q332">SUMPRODUCT(J332:O332,TRANSPOSE(Test!EX$20:EX$25))+Test!$AI$20-Test!$EX$27</f>
        <v>-9.1382102004209038</v>
      </c>
      <c r="R332" s="9">
        <f>I332-Results!$E$5*H332</f>
        <v>-8.4657627542728591</v>
      </c>
      <c r="S332" s="9" cm="1">
        <f t="array" ref="S332">SUMPRODUCT(J332:O332,TRANSPOSE(Test!AW$28:AW$33))+Test!$AI$20-Test!$AH$26</f>
        <v>1.1087281154405488</v>
      </c>
      <c r="T332" s="9">
        <f>SUMPRODUCT(J332:O332,Results!K$9:P$9)</f>
        <v>-8.1159135895725179</v>
      </c>
      <c r="U332" s="9">
        <f>SUMPRODUCT(J332:O332,Results!K$9:P$9)+Test!$AI$20-Test!$AH$31</f>
        <v>-9.6981423106456752</v>
      </c>
      <c r="V332" s="9">
        <f t="shared" si="25"/>
        <v>-10.594665159126034</v>
      </c>
      <c r="W332" s="9">
        <f t="shared" si="26"/>
        <v>-5.9164627346140506</v>
      </c>
      <c r="X332" s="9">
        <f t="shared" si="27"/>
        <v>-6.5889101807620953</v>
      </c>
      <c r="Y332" s="9">
        <f t="shared" si="28"/>
        <v>-16.163401050475503</v>
      </c>
      <c r="Z332" s="9">
        <f>I332-Test!$AI$20</f>
        <v>-47.796896362125082</v>
      </c>
      <c r="AA332" s="9">
        <f t="shared" si="29"/>
        <v>-5.3565306243892792</v>
      </c>
      <c r="AF332" s="11"/>
      <c r="AG332" s="11"/>
      <c r="AH332" s="11"/>
    </row>
    <row r="333" spans="1:34">
      <c r="A333" s="6">
        <v>-0.35564309005738431</v>
      </c>
      <c r="B333" s="6">
        <v>2.8074184933506992</v>
      </c>
      <c r="C333" s="6">
        <v>2.1380485168983614</v>
      </c>
      <c r="D333" s="6">
        <v>7.4146420261624124</v>
      </c>
      <c r="E333" s="6">
        <v>-1.1351970697435323</v>
      </c>
      <c r="F333" s="6">
        <v>4.4468990878358712</v>
      </c>
      <c r="G333" s="6">
        <v>4.0636730396529517</v>
      </c>
      <c r="H333" s="6">
        <v>1.3967085822976011</v>
      </c>
      <c r="I333" s="9">
        <f>SUMPRODUCT(J333:O333,Results!B$12:G$12)+Results!$E$5*H333</f>
        <v>-3.2759229940885142</v>
      </c>
      <c r="J333" s="9">
        <f>SUMPRODUCT($A333:$F333,Results!$B$15:$G$15)</f>
        <v>-11.414028096606083</v>
      </c>
      <c r="K333" s="9">
        <f>SUMPRODUCT($A333:$F333,Results!$B$16:$G$16)</f>
        <v>-6.1825605320405046</v>
      </c>
      <c r="L333" s="9">
        <f>SUMPRODUCT($A333:$F333,Results!$B$17:$G$17)</f>
        <v>12.093104375976418</v>
      </c>
      <c r="M333" s="9">
        <f>SUMPRODUCT($A333:$F333,Results!$B$18:$G$18)</f>
        <v>10.873796962714527</v>
      </c>
      <c r="N333" s="9">
        <f>SUMPRODUCT($A333:$F333,Results!$B$19:$G$19)</f>
        <v>-9.9542189781694752</v>
      </c>
      <c r="O333" s="9">
        <f>SUMPRODUCT($A333:$F333,Results!$B$20:$G$20)</f>
        <v>10.323907498257611</v>
      </c>
      <c r="P333" s="9" cm="1">
        <f t="array" ref="P333">SUMPRODUCT(J333:O333,TRANSPOSE(Test!BQ$20:BQ$25))+Test!$AI$20-Test!$BQ$27</f>
        <v>-2.2994198360327616</v>
      </c>
      <c r="Q333" s="9" cm="1">
        <f t="array" ref="Q333">SUMPRODUCT(J333:O333,TRANSPOSE(Test!EX$20:EX$25))+Test!$AI$20-Test!$EX$27</f>
        <v>-10.365324311425343</v>
      </c>
      <c r="R333" s="9">
        <f>I333-Results!$E$5*H333</f>
        <v>-11.656174487874122</v>
      </c>
      <c r="S333" s="9" cm="1">
        <f t="array" ref="S333">SUMPRODUCT(J333:O333,TRANSPOSE(Test!AW$28:AW$33))+Test!$AI$20-Test!$AH$26</f>
        <v>0.91184027831305769</v>
      </c>
      <c r="T333" s="9">
        <f>SUMPRODUCT(J333:O333,Results!K$9:P$9)</f>
        <v>-11.0421128831135</v>
      </c>
      <c r="U333" s="9">
        <f>SUMPRODUCT(J333:O333,Results!K$9:P$9)+Test!$AI$20-Test!$AH$31</f>
        <v>-12.624341604186657</v>
      </c>
      <c r="V333" s="9">
        <f t="shared" si="25"/>
        <v>-0.97650315805575261</v>
      </c>
      <c r="W333" s="9">
        <f t="shared" si="26"/>
        <v>7.0894013173368293</v>
      </c>
      <c r="X333" s="9">
        <f t="shared" si="27"/>
        <v>8.3802514937856074</v>
      </c>
      <c r="Y333" s="9">
        <f t="shared" si="28"/>
        <v>-4.1877632724015719</v>
      </c>
      <c r="Z333" s="9">
        <f>I333-Test!$AI$20</f>
        <v>-36.018146421178642</v>
      </c>
      <c r="AA333" s="9">
        <f t="shared" si="29"/>
        <v>9.3484186100981432</v>
      </c>
      <c r="AF333" s="11"/>
      <c r="AG333" s="11"/>
      <c r="AH333" s="11"/>
    </row>
    <row r="334" spans="1:34">
      <c r="A334" s="6">
        <v>1.411101905421474</v>
      </c>
      <c r="B334" s="6">
        <v>9.2665691557706769</v>
      </c>
      <c r="C334" s="6">
        <v>2.9254108833044654</v>
      </c>
      <c r="D334" s="6">
        <v>-0.16974944848109055</v>
      </c>
      <c r="E334" s="6">
        <v>3.0264054977438195</v>
      </c>
      <c r="F334" s="6">
        <v>12.56586404771374</v>
      </c>
      <c r="G334" s="6">
        <v>3.2788050625610206</v>
      </c>
      <c r="H334" s="6">
        <v>0.61184060520566996</v>
      </c>
      <c r="I334" s="9">
        <f>SUMPRODUCT(J334:O334,Results!B$12:G$12)+Results!$E$5*H334</f>
        <v>-2.5905983479891175</v>
      </c>
      <c r="J334" s="9">
        <f>SUMPRODUCT($A334:$F334,Results!$B$15:$G$15)</f>
        <v>2.2856098149767083</v>
      </c>
      <c r="K334" s="9">
        <f>SUMPRODUCT($A334:$F334,Results!$B$16:$G$16)</f>
        <v>-13.947567672769981</v>
      </c>
      <c r="L334" s="9">
        <f>SUMPRODUCT($A334:$F334,Results!$B$17:$G$17)</f>
        <v>33.133172729969274</v>
      </c>
      <c r="M334" s="9">
        <f>SUMPRODUCT($A334:$F334,Results!$B$18:$G$18)</f>
        <v>8.6290889225989975</v>
      </c>
      <c r="N334" s="9">
        <f>SUMPRODUCT($A334:$F334,Results!$B$19:$G$19)</f>
        <v>-10.509570034973846</v>
      </c>
      <c r="O334" s="9">
        <f>SUMPRODUCT($A334:$F334,Results!$B$20:$G$20)</f>
        <v>0.27735103602614686</v>
      </c>
      <c r="P334" s="9" cm="1">
        <f t="array" ref="P334">SUMPRODUCT(J334:O334,TRANSPOSE(Test!BQ$20:BQ$25))+Test!$AI$20-Test!$BQ$27</f>
        <v>22.379934784860218</v>
      </c>
      <c r="Q334" s="9" cm="1">
        <f t="array" ref="Q334">SUMPRODUCT(J334:O334,TRANSPOSE(Test!EX$20:EX$25))+Test!$AI$20-Test!$EX$27</f>
        <v>-4.093896906731743</v>
      </c>
      <c r="R334" s="9">
        <f>I334-Results!$E$5*H334</f>
        <v>-6.2616419792231373</v>
      </c>
      <c r="S334" s="9" cm="1">
        <f t="array" ref="S334">SUMPRODUCT(J334:O334,TRANSPOSE(Test!AW$28:AW$33))+Test!$AI$20-Test!$AH$26</f>
        <v>24.135318542993133</v>
      </c>
      <c r="T334" s="9">
        <f>SUMPRODUCT(J334:O334,Results!K$9:P$9)</f>
        <v>-1.7591352310364121</v>
      </c>
      <c r="U334" s="9">
        <f>SUMPRODUCT(J334:O334,Results!K$9:P$9)+Test!$AI$20-Test!$AH$31</f>
        <v>-3.341363952109571</v>
      </c>
      <c r="V334" s="9">
        <f t="shared" si="25"/>
        <v>-24.970533132849337</v>
      </c>
      <c r="W334" s="9">
        <f t="shared" si="26"/>
        <v>1.5032985587426255</v>
      </c>
      <c r="X334" s="9">
        <f t="shared" si="27"/>
        <v>3.6710436312340198</v>
      </c>
      <c r="Y334" s="9">
        <f t="shared" si="28"/>
        <v>-26.725916890982251</v>
      </c>
      <c r="Z334" s="9">
        <f>I334-Test!$AI$20</f>
        <v>-35.332821775079246</v>
      </c>
      <c r="AA334" s="9">
        <f t="shared" si="29"/>
        <v>0.75076560412045357</v>
      </c>
      <c r="AF334" s="11"/>
      <c r="AG334" s="11"/>
      <c r="AH334" s="11"/>
    </row>
    <row r="335" spans="1:34">
      <c r="A335" s="6">
        <v>3.2395014420357509</v>
      </c>
      <c r="B335" s="6">
        <v>-3.218258383999931</v>
      </c>
      <c r="C335" s="6">
        <v>5.4861029381988136</v>
      </c>
      <c r="D335" s="6">
        <v>-0.83397961521536279</v>
      </c>
      <c r="E335" s="6">
        <v>1.160369376664401</v>
      </c>
      <c r="F335" s="6">
        <v>2.525761297929733</v>
      </c>
      <c r="G335" s="6">
        <v>2.1266933536690886</v>
      </c>
      <c r="H335" s="6">
        <v>-0.54027110368626197</v>
      </c>
      <c r="I335" s="9">
        <f>SUMPRODUCT(J335:O335,Results!B$12:G$12)+Results!$E$5*H335</f>
        <v>17.546121457257357</v>
      </c>
      <c r="J335" s="9">
        <f>SUMPRODUCT($A335:$F335,Results!$B$15:$G$15)</f>
        <v>33.405413244893523</v>
      </c>
      <c r="K335" s="9">
        <f>SUMPRODUCT($A335:$F335,Results!$B$16:$G$16)</f>
        <v>-10.388504070471054</v>
      </c>
      <c r="L335" s="9">
        <f>SUMPRODUCT($A335:$F335,Results!$B$17:$G$17)</f>
        <v>-5.2391277253685242</v>
      </c>
      <c r="M335" s="9">
        <f>SUMPRODUCT($A335:$F335,Results!$B$18:$G$18)</f>
        <v>-17.580032008975842</v>
      </c>
      <c r="N335" s="9">
        <f>SUMPRODUCT($A335:$F335,Results!$B$19:$G$19)</f>
        <v>-18.029958626099269</v>
      </c>
      <c r="O335" s="9">
        <f>SUMPRODUCT($A335:$F335,Results!$B$20:$G$20)</f>
        <v>-6.3324333079740409</v>
      </c>
      <c r="P335" s="9" cm="1">
        <f t="array" ref="P335">SUMPRODUCT(J335:O335,TRANSPOSE(Test!BQ$20:BQ$25))+Test!$AI$20-Test!$BQ$27</f>
        <v>24.569405968286773</v>
      </c>
      <c r="Q335" s="9" cm="1">
        <f t="array" ref="Q335">SUMPRODUCT(J335:O335,TRANSPOSE(Test!EX$20:EX$25))+Test!$AI$20-Test!$EX$27</f>
        <v>21.653179826995441</v>
      </c>
      <c r="R335" s="9">
        <f>I335-Results!$E$5*H335</f>
        <v>20.787748079374929</v>
      </c>
      <c r="S335" s="9" cm="1">
        <f t="array" ref="S335">SUMPRODUCT(J335:O335,TRANSPOSE(Test!AW$28:AW$33))+Test!$AI$20-Test!$AH$26</f>
        <v>38.790522014583573</v>
      </c>
      <c r="T335" s="9">
        <f>SUMPRODUCT(J335:O335,Results!K$9:P$9)</f>
        <v>21.819546137468222</v>
      </c>
      <c r="U335" s="9">
        <f>SUMPRODUCT(J335:O335,Results!K$9:P$9)+Test!$AI$20-Test!$AH$31</f>
        <v>20.237317416395065</v>
      </c>
      <c r="V335" s="9">
        <f t="shared" si="25"/>
        <v>-7.0232845110294164</v>
      </c>
      <c r="W335" s="9">
        <f t="shared" si="26"/>
        <v>-4.107058369738084</v>
      </c>
      <c r="X335" s="9">
        <f t="shared" si="27"/>
        <v>-3.2416266221175718</v>
      </c>
      <c r="Y335" s="9">
        <f t="shared" si="28"/>
        <v>-21.244400557326216</v>
      </c>
      <c r="Z335" s="9">
        <f>I335-Test!$AI$20</f>
        <v>-15.196101969832775</v>
      </c>
      <c r="AA335" s="9">
        <f t="shared" si="29"/>
        <v>-2.6911959591377084</v>
      </c>
      <c r="AF335" s="11"/>
      <c r="AG335" s="11"/>
      <c r="AH335" s="11"/>
    </row>
    <row r="336" spans="1:34">
      <c r="A336" s="6">
        <v>10.540680406941702</v>
      </c>
      <c r="B336" s="6">
        <v>6.7418981338813122</v>
      </c>
      <c r="C336" s="6">
        <v>-2.3199208968995157</v>
      </c>
      <c r="D336" s="6">
        <v>6.0078345730435894</v>
      </c>
      <c r="E336" s="6">
        <v>8.5542958177940367</v>
      </c>
      <c r="F336" s="6">
        <v>-2.9117556893859118</v>
      </c>
      <c r="G336" s="6">
        <v>0.58762259508415249</v>
      </c>
      <c r="H336" s="6">
        <v>-2.0793418622711979</v>
      </c>
      <c r="I336" s="9">
        <f>SUMPRODUCT(J336:O336,Results!B$12:G$12)+Results!$E$5*H336</f>
        <v>127.81083299022296</v>
      </c>
      <c r="J336" s="9">
        <f>SUMPRODUCT($A336:$F336,Results!$B$15:$G$15)</f>
        <v>45.906853348643267</v>
      </c>
      <c r="K336" s="9">
        <f>SUMPRODUCT($A336:$F336,Results!$B$16:$G$16)</f>
        <v>-34.096127485841969</v>
      </c>
      <c r="L336" s="9">
        <f>SUMPRODUCT($A336:$F336,Results!$B$17:$G$17)</f>
        <v>13.892580885212642</v>
      </c>
      <c r="M336" s="9">
        <f>SUMPRODUCT($A336:$F336,Results!$B$18:$G$18)</f>
        <v>2.9200075339040743</v>
      </c>
      <c r="N336" s="9">
        <f>SUMPRODUCT($A336:$F336,Results!$B$19:$G$19)</f>
        <v>-11.727417632549553</v>
      </c>
      <c r="O336" s="9">
        <f>SUMPRODUCT($A336:$F336,Results!$B$20:$G$20)</f>
        <v>64.069071151995118</v>
      </c>
      <c r="P336" s="9" cm="1">
        <f t="array" ref="P336">SUMPRODUCT(J336:O336,TRANSPOSE(Test!BQ$20:BQ$25))+Test!$AI$20-Test!$BQ$27</f>
        <v>110.87742394834612</v>
      </c>
      <c r="Q336" s="9" cm="1">
        <f t="array" ref="Q336">SUMPRODUCT(J336:O336,TRANSPOSE(Test!EX$20:EX$25))+Test!$AI$20-Test!$EX$27</f>
        <v>137.65673143988502</v>
      </c>
      <c r="R336" s="9">
        <f>I336-Results!$E$5*H336</f>
        <v>140.28688416385015</v>
      </c>
      <c r="S336" s="9" cm="1">
        <f t="array" ref="S336">SUMPRODUCT(J336:O336,TRANSPOSE(Test!AW$28:AW$33))+Test!$AI$20-Test!$AH$26</f>
        <v>71.467618474520989</v>
      </c>
      <c r="T336" s="9">
        <f>SUMPRODUCT(J336:O336,Results!K$9:P$9)</f>
        <v>143.24091020065907</v>
      </c>
      <c r="U336" s="9">
        <f>SUMPRODUCT(J336:O336,Results!K$9:P$9)+Test!$AI$20-Test!$AH$31</f>
        <v>141.65868147958591</v>
      </c>
      <c r="V336" s="9">
        <f t="shared" si="25"/>
        <v>16.933409041876843</v>
      </c>
      <c r="W336" s="9">
        <f t="shared" si="26"/>
        <v>-9.8458984496620587</v>
      </c>
      <c r="X336" s="9">
        <f t="shared" si="27"/>
        <v>-12.476051173627184</v>
      </c>
      <c r="Y336" s="9">
        <f t="shared" si="28"/>
        <v>56.343214515701973</v>
      </c>
      <c r="Z336" s="9">
        <f>I336-Test!$AI$20</f>
        <v>95.068609563132839</v>
      </c>
      <c r="AA336" s="9">
        <f t="shared" si="29"/>
        <v>-13.847848489362946</v>
      </c>
      <c r="AF336" s="11"/>
      <c r="AG336" s="11"/>
      <c r="AH336" s="11"/>
    </row>
    <row r="337" spans="1:34">
      <c r="A337" s="6">
        <v>6.0460288756840104</v>
      </c>
      <c r="B337" s="6">
        <v>0.32026657922918544</v>
      </c>
      <c r="C337" s="6">
        <v>3.0757259896775015</v>
      </c>
      <c r="D337" s="6">
        <v>11.830811197902223</v>
      </c>
      <c r="E337" s="6">
        <v>3.5422197957433759</v>
      </c>
      <c r="F337" s="6">
        <v>1.9758701502397429</v>
      </c>
      <c r="G337" s="6">
        <v>6.1115603136494263</v>
      </c>
      <c r="H337" s="6">
        <v>3.4445958562940757</v>
      </c>
      <c r="I337" s="9">
        <f>SUMPRODUCT(J337:O337,Results!B$12:G$12)+Results!$E$5*H337</f>
        <v>103.85051241696209</v>
      </c>
      <c r="J337" s="9">
        <f>SUMPRODUCT($A337:$F337,Results!$B$15:$G$15)</f>
        <v>33.173705618536232</v>
      </c>
      <c r="K337" s="9">
        <f>SUMPRODUCT($A337:$F337,Results!$B$16:$G$16)</f>
        <v>-22.240029547745056</v>
      </c>
      <c r="L337" s="9">
        <f>SUMPRODUCT($A337:$F337,Results!$B$17:$G$17)</f>
        <v>10.659126952816759</v>
      </c>
      <c r="M337" s="9">
        <f>SUMPRODUCT($A337:$F337,Results!$B$18:$G$18)</f>
        <v>1.0677156562998824</v>
      </c>
      <c r="N337" s="9">
        <f>SUMPRODUCT($A337:$F337,Results!$B$19:$G$19)</f>
        <v>-26.15073715170978</v>
      </c>
      <c r="O337" s="9">
        <f>SUMPRODUCT($A337:$F337,Results!$B$20:$G$20)</f>
        <v>37.930643056130279</v>
      </c>
      <c r="P337" s="9" cm="1">
        <f t="array" ref="P337">SUMPRODUCT(J337:O337,TRANSPOSE(Test!BQ$20:BQ$25))+Test!$AI$20-Test!$BQ$27</f>
        <v>74.575105619993622</v>
      </c>
      <c r="Q337" s="9" cm="1">
        <f t="array" ref="Q337">SUMPRODUCT(J337:O337,TRANSPOSE(Test!EX$20:EX$25))+Test!$AI$20-Test!$EX$27</f>
        <v>84.656744425272791</v>
      </c>
      <c r="R337" s="9">
        <f>I337-Results!$E$5*H337</f>
        <v>83.182937279197631</v>
      </c>
      <c r="S337" s="9" cm="1">
        <f t="array" ref="S337">SUMPRODUCT(J337:O337,TRANSPOSE(Test!AW$28:AW$33))+Test!$AI$20-Test!$AH$26</f>
        <v>61.791532794864807</v>
      </c>
      <c r="T337" s="9">
        <f>SUMPRODUCT(J337:O337,Results!K$9:P$9)</f>
        <v>85.053791190593401</v>
      </c>
      <c r="U337" s="9">
        <f>SUMPRODUCT(J337:O337,Results!K$9:P$9)+Test!$AI$20-Test!$AH$31</f>
        <v>83.471562469520251</v>
      </c>
      <c r="V337" s="9">
        <f t="shared" si="25"/>
        <v>29.275406796968468</v>
      </c>
      <c r="W337" s="9">
        <f t="shared" si="26"/>
        <v>19.193767991689299</v>
      </c>
      <c r="X337" s="9">
        <f t="shared" si="27"/>
        <v>20.667575137764459</v>
      </c>
      <c r="Y337" s="9">
        <f t="shared" si="28"/>
        <v>42.058979622097283</v>
      </c>
      <c r="Z337" s="9">
        <f>I337-Test!$AI$20</f>
        <v>71.108288989871966</v>
      </c>
      <c r="AA337" s="9">
        <f t="shared" si="29"/>
        <v>20.378949947441839</v>
      </c>
      <c r="AF337" s="11"/>
      <c r="AG337" s="11"/>
      <c r="AH337" s="11"/>
    </row>
    <row r="338" spans="1:34">
      <c r="A338" s="6">
        <v>-1.4298722385358513</v>
      </c>
      <c r="B338" s="6">
        <v>-2.381158512548851</v>
      </c>
      <c r="C338" s="6">
        <v>-0.15285983161809499</v>
      </c>
      <c r="D338" s="6">
        <v>-0.34376282066880781</v>
      </c>
      <c r="E338" s="6">
        <v>2.6730805132557962</v>
      </c>
      <c r="F338" s="6">
        <v>7.9466451518528407</v>
      </c>
      <c r="G338" s="6">
        <v>6.355129443866379</v>
      </c>
      <c r="H338" s="6">
        <v>3.6881649865110284</v>
      </c>
      <c r="I338" s="9">
        <f>SUMPRODUCT(J338:O338,Results!B$12:G$12)+Results!$E$5*H338</f>
        <v>36.137117192439497</v>
      </c>
      <c r="J338" s="9">
        <f>SUMPRODUCT($A338:$F338,Results!$B$15:$G$15)</f>
        <v>11.804456121989009</v>
      </c>
      <c r="K338" s="9">
        <f>SUMPRODUCT($A338:$F338,Results!$B$16:$G$16)</f>
        <v>10.604952683547774</v>
      </c>
      <c r="L338" s="9">
        <f>SUMPRODUCT($A338:$F338,Results!$B$17:$G$17)</f>
        <v>19.088256300028981</v>
      </c>
      <c r="M338" s="9">
        <f>SUMPRODUCT($A338:$F338,Results!$B$18:$G$18)</f>
        <v>0.98728074206294902</v>
      </c>
      <c r="N338" s="9">
        <f>SUMPRODUCT($A338:$F338,Results!$B$19:$G$19)</f>
        <v>-5.7532033822359701</v>
      </c>
      <c r="O338" s="9">
        <f>SUMPRODUCT($A338:$F338,Results!$B$20:$G$20)</f>
        <v>-19.191435579321897</v>
      </c>
      <c r="P338" s="9" cm="1">
        <f t="array" ref="P338">SUMPRODUCT(J338:O338,TRANSPOSE(Test!BQ$20:BQ$25))+Test!$AI$20-Test!$BQ$27</f>
        <v>25.077892071700667</v>
      </c>
      <c r="Q338" s="9" cm="1">
        <f t="array" ref="Q338">SUMPRODUCT(J338:O338,TRANSPOSE(Test!EX$20:EX$25))+Test!$AI$20-Test!$EX$27</f>
        <v>17.868466967367503</v>
      </c>
      <c r="R338" s="9">
        <f>I338-Results!$E$5*H338</f>
        <v>14.008127273373326</v>
      </c>
      <c r="S338" s="9" cm="1">
        <f t="array" ref="S338">SUMPRODUCT(J338:O338,TRANSPOSE(Test!AW$28:AW$33))+Test!$AI$20-Test!$AH$26</f>
        <v>14.56777709402008</v>
      </c>
      <c r="T338" s="9">
        <f>SUMPRODUCT(J338:O338,Results!K$9:P$9)</f>
        <v>16.992983725647335</v>
      </c>
      <c r="U338" s="9">
        <f>SUMPRODUCT(J338:O338,Results!K$9:P$9)+Test!$AI$20-Test!$AH$31</f>
        <v>15.410755004574177</v>
      </c>
      <c r="V338" s="9">
        <f t="shared" si="25"/>
        <v>11.05922512073883</v>
      </c>
      <c r="W338" s="9">
        <f t="shared" si="26"/>
        <v>18.268650225071994</v>
      </c>
      <c r="X338" s="9">
        <f t="shared" si="27"/>
        <v>22.128989919066171</v>
      </c>
      <c r="Y338" s="9">
        <f t="shared" si="28"/>
        <v>21.569340098419417</v>
      </c>
      <c r="Z338" s="9">
        <f>I338-Test!$AI$20</f>
        <v>3.3948937653493658</v>
      </c>
      <c r="AA338" s="9">
        <f t="shared" si="29"/>
        <v>20.72636218786532</v>
      </c>
      <c r="AF338" s="11"/>
      <c r="AG338" s="11"/>
      <c r="AH338" s="11"/>
    </row>
    <row r="339" spans="1:34">
      <c r="A339" s="6">
        <v>1.1553476067211201</v>
      </c>
      <c r="B339" s="6">
        <v>1.35426319964094</v>
      </c>
      <c r="C339" s="6">
        <v>6.4696320293509855</v>
      </c>
      <c r="D339" s="6">
        <v>3.5981400223740687</v>
      </c>
      <c r="E339" s="6">
        <v>-1.4004347943324662</v>
      </c>
      <c r="F339" s="6">
        <v>-1.1200040417375894</v>
      </c>
      <c r="G339" s="6">
        <v>-5.2406027982063774</v>
      </c>
      <c r="H339" s="6">
        <v>-7.9075672555617285</v>
      </c>
      <c r="I339" s="9">
        <f>SUMPRODUCT(J339:O339,Results!B$12:G$12)+Results!$E$5*H339</f>
        <v>-52.272669364789692</v>
      </c>
      <c r="J339" s="9">
        <f>SUMPRODUCT($A339:$F339,Results!$B$15:$G$15)</f>
        <v>4.8104616477581539</v>
      </c>
      <c r="K339" s="9">
        <f>SUMPRODUCT($A339:$F339,Results!$B$16:$G$16)</f>
        <v>-13.841542296953403</v>
      </c>
      <c r="L339" s="9">
        <f>SUMPRODUCT($A339:$F339,Results!$B$17:$G$17)</f>
        <v>-5.3373058004224179</v>
      </c>
      <c r="M339" s="9">
        <f>SUMPRODUCT($A339:$F339,Results!$B$18:$G$18)</f>
        <v>-9.4625363644194689</v>
      </c>
      <c r="N339" s="9">
        <f>SUMPRODUCT($A339:$F339,Results!$B$19:$G$19)</f>
        <v>-19.609995720244385</v>
      </c>
      <c r="O339" s="9">
        <f>SUMPRODUCT($A339:$F339,Results!$B$20:$G$20)</f>
        <v>7.8647540339226323</v>
      </c>
      <c r="P339" s="9" cm="1">
        <f t="array" ref="P339">SUMPRODUCT(J339:O339,TRANSPOSE(Test!BQ$20:BQ$25))+Test!$AI$20-Test!$BQ$27</f>
        <v>-4.3581592964094291</v>
      </c>
      <c r="Q339" s="9" cm="1">
        <f t="array" ref="Q339">SUMPRODUCT(J339:O339,TRANSPOSE(Test!EX$20:EX$25))+Test!$AI$20-Test!$EX$27</f>
        <v>-6.4369660099001997</v>
      </c>
      <c r="R339" s="9">
        <f>I339-Results!$E$5*H339</f>
        <v>-4.8272658314193251</v>
      </c>
      <c r="S339" s="9" cm="1">
        <f t="array" ref="S339">SUMPRODUCT(J339:O339,TRANSPOSE(Test!AW$28:AW$33))+Test!$AI$20-Test!$AH$26</f>
        <v>19.540850221720206</v>
      </c>
      <c r="T339" s="9">
        <f>SUMPRODUCT(J339:O339,Results!K$9:P$9)</f>
        <v>-5.747762743079452</v>
      </c>
      <c r="U339" s="9">
        <f>SUMPRODUCT(J339:O339,Results!K$9:P$9)+Test!$AI$20-Test!$AH$31</f>
        <v>-7.3299914641526094</v>
      </c>
      <c r="V339" s="9">
        <f t="shared" si="25"/>
        <v>-47.914510068380267</v>
      </c>
      <c r="W339" s="9">
        <f t="shared" si="26"/>
        <v>-45.835703354889489</v>
      </c>
      <c r="X339" s="9">
        <f t="shared" si="27"/>
        <v>-47.445403533370367</v>
      </c>
      <c r="Y339" s="9">
        <f t="shared" si="28"/>
        <v>-71.813519586509898</v>
      </c>
      <c r="Z339" s="9">
        <f>I339-Test!$AI$20</f>
        <v>-85.014892791879817</v>
      </c>
      <c r="AA339" s="9">
        <f t="shared" si="29"/>
        <v>-44.942677900637079</v>
      </c>
      <c r="AF339" s="11"/>
      <c r="AG339" s="11"/>
      <c r="AH339" s="11"/>
    </row>
    <row r="340" spans="1:34">
      <c r="A340" s="6">
        <v>0.47637867418684721</v>
      </c>
      <c r="B340" s="6">
        <v>6.5291784205417764</v>
      </c>
      <c r="C340" s="6">
        <v>0.44724482039282676</v>
      </c>
      <c r="D340" s="6">
        <v>0.77028991032851235</v>
      </c>
      <c r="E340" s="6">
        <v>5.2330725430994764</v>
      </c>
      <c r="F340" s="6">
        <v>4.7794636973848688</v>
      </c>
      <c r="G340" s="6">
        <v>1.1456528440514275</v>
      </c>
      <c r="H340" s="6">
        <v>-1.5213116133039231</v>
      </c>
      <c r="I340" s="9">
        <f>SUMPRODUCT(J340:O340,Results!B$12:G$12)+Results!$E$5*H340</f>
        <v>34.279311451547805</v>
      </c>
      <c r="J340" s="9">
        <f>SUMPRODUCT($A340:$F340,Results!$B$15:$G$15)</f>
        <v>7.6577304406248503</v>
      </c>
      <c r="K340" s="9">
        <f>SUMPRODUCT($A340:$F340,Results!$B$16:$G$16)</f>
        <v>-5.4866152792925327</v>
      </c>
      <c r="L340" s="9">
        <f>SUMPRODUCT($A340:$F340,Results!$B$17:$G$17)</f>
        <v>29.410967833363884</v>
      </c>
      <c r="M340" s="9">
        <f>SUMPRODUCT($A340:$F340,Results!$B$18:$G$18)</f>
        <v>3.9547880236469619</v>
      </c>
      <c r="N340" s="9">
        <f>SUMPRODUCT($A340:$F340,Results!$B$19:$G$19)</f>
        <v>-11.400900994351451</v>
      </c>
      <c r="O340" s="9">
        <f>SUMPRODUCT($A340:$F340,Results!$B$20:$G$20)</f>
        <v>8.7523075714631418</v>
      </c>
      <c r="P340" s="9" cm="1">
        <f t="array" ref="P340">SUMPRODUCT(J340:O340,TRANSPOSE(Test!BQ$20:BQ$25))+Test!$AI$20-Test!$BQ$27</f>
        <v>45.629246991766486</v>
      </c>
      <c r="Q340" s="9" cm="1">
        <f t="array" ref="Q340">SUMPRODUCT(J340:O340,TRANSPOSE(Test!EX$20:EX$25))+Test!$AI$20-Test!$EX$27</f>
        <v>43.58354504206261</v>
      </c>
      <c r="R340" s="9">
        <f>I340-Results!$E$5*H340</f>
        <v>43.407181131371345</v>
      </c>
      <c r="S340" s="9" cm="1">
        <f t="array" ref="S340">SUMPRODUCT(J340:O340,TRANSPOSE(Test!AW$28:AW$33))+Test!$AI$20-Test!$AH$26</f>
        <v>32.5479840594857</v>
      </c>
      <c r="T340" s="9">
        <f>SUMPRODUCT(J340:O340,Results!K$9:P$9)</f>
        <v>46.768293311682214</v>
      </c>
      <c r="U340" s="9">
        <f>SUMPRODUCT(J340:O340,Results!K$9:P$9)+Test!$AI$20-Test!$AH$31</f>
        <v>45.18606459060905</v>
      </c>
      <c r="V340" s="9">
        <f t="shared" si="25"/>
        <v>-11.349935540218681</v>
      </c>
      <c r="W340" s="9">
        <f t="shared" si="26"/>
        <v>-9.304233590514805</v>
      </c>
      <c r="X340" s="9">
        <f t="shared" si="27"/>
        <v>-9.1278696798235401</v>
      </c>
      <c r="Y340" s="9">
        <f t="shared" si="28"/>
        <v>1.7313273920621057</v>
      </c>
      <c r="Z340" s="9">
        <f>I340-Test!$AI$20</f>
        <v>1.5370880244576739</v>
      </c>
      <c r="AA340" s="9">
        <f t="shared" si="29"/>
        <v>-10.906753139061244</v>
      </c>
      <c r="AF340" s="11"/>
      <c r="AG340" s="11"/>
      <c r="AH340" s="11"/>
    </row>
    <row r="341" spans="1:34">
      <c r="A341" s="6">
        <v>1.2402416487752376E-2</v>
      </c>
      <c r="B341" s="6">
        <v>3.1678818268380495</v>
      </c>
      <c r="C341" s="6">
        <v>5.374362710078648</v>
      </c>
      <c r="D341" s="6">
        <v>5.3262314072049994</v>
      </c>
      <c r="E341" s="6">
        <v>-1.7782777978000479</v>
      </c>
      <c r="F341" s="6">
        <v>2.8419276184499163</v>
      </c>
      <c r="G341" s="6">
        <v>2.7371412096173664</v>
      </c>
      <c r="H341" s="6">
        <v>7.0176752262015807E-2</v>
      </c>
      <c r="I341" s="9">
        <f>SUMPRODUCT(J341:O341,Results!B$12:G$12)+Results!$E$5*H341</f>
        <v>-20.202452704279843</v>
      </c>
      <c r="J341" s="9">
        <f>SUMPRODUCT($A341:$F341,Results!$B$15:$G$15)</f>
        <v>-6.9297149313841961</v>
      </c>
      <c r="K341" s="9">
        <f>SUMPRODUCT($A341:$F341,Results!$B$16:$G$16)</f>
        <v>-11.297106953082412</v>
      </c>
      <c r="L341" s="9">
        <f>SUMPRODUCT($A341:$F341,Results!$B$17:$G$17)</f>
        <v>5.012952884756424</v>
      </c>
      <c r="M341" s="9">
        <f>SUMPRODUCT($A341:$F341,Results!$B$18:$G$18)</f>
        <v>0.83412056327435691</v>
      </c>
      <c r="N341" s="9">
        <f>SUMPRODUCT($A341:$F341,Results!$B$19:$G$19)</f>
        <v>-16.418839284313112</v>
      </c>
      <c r="O341" s="9">
        <f>SUMPRODUCT($A341:$F341,Results!$B$20:$G$20)</f>
        <v>6.595293187456349</v>
      </c>
      <c r="P341" s="9" cm="1">
        <f t="array" ref="P341">SUMPRODUCT(J341:O341,TRANSPOSE(Test!BQ$20:BQ$25))+Test!$AI$20-Test!$BQ$27</f>
        <v>-10.399486592628175</v>
      </c>
      <c r="Q341" s="9" cm="1">
        <f t="array" ref="Q341">SUMPRODUCT(J341:O341,TRANSPOSE(Test!EX$20:EX$25))+Test!$AI$20-Test!$EX$27</f>
        <v>-20.712293480231402</v>
      </c>
      <c r="R341" s="9">
        <f>I341-Results!$E$5*H341</f>
        <v>-20.623513217851936</v>
      </c>
      <c r="S341" s="9" cm="1">
        <f t="array" ref="S341">SUMPRODUCT(J341:O341,TRANSPOSE(Test!AW$28:AW$33))+Test!$AI$20-Test!$AH$26</f>
        <v>8.961377664098066</v>
      </c>
      <c r="T341" s="9">
        <f>SUMPRODUCT(J341:O341,Results!K$9:P$9)</f>
        <v>-20.685174535992026</v>
      </c>
      <c r="U341" s="9">
        <f>SUMPRODUCT(J341:O341,Results!K$9:P$9)+Test!$AI$20-Test!$AH$31</f>
        <v>-22.267403257065183</v>
      </c>
      <c r="V341" s="9">
        <f t="shared" si="25"/>
        <v>-9.8029661116516671</v>
      </c>
      <c r="W341" s="9">
        <f t="shared" si="26"/>
        <v>0.50984077595155952</v>
      </c>
      <c r="X341" s="9">
        <f t="shared" si="27"/>
        <v>0.42106051357209395</v>
      </c>
      <c r="Y341" s="9">
        <f t="shared" si="28"/>
        <v>-29.163830368377909</v>
      </c>
      <c r="Z341" s="9">
        <f>I341-Test!$AI$20</f>
        <v>-52.944676131369974</v>
      </c>
      <c r="AA341" s="9">
        <f t="shared" si="29"/>
        <v>2.0649505527853407</v>
      </c>
      <c r="AF341" s="11"/>
      <c r="AG341" s="11"/>
      <c r="AH341" s="11"/>
    </row>
    <row r="342" spans="1:34">
      <c r="A342" s="6">
        <v>4.0439388968898005</v>
      </c>
      <c r="B342" s="6">
        <v>2.562564522867449</v>
      </c>
      <c r="C342" s="6">
        <v>4.8454976853538589</v>
      </c>
      <c r="D342" s="6">
        <v>2.0325874700881399</v>
      </c>
      <c r="E342" s="6">
        <v>0.71287932188850855</v>
      </c>
      <c r="F342" s="6">
        <v>8.7060413372655638</v>
      </c>
      <c r="G342" s="6">
        <v>-0.47887320406008277</v>
      </c>
      <c r="H342" s="6">
        <v>-3.1458376614154333</v>
      </c>
      <c r="I342" s="9">
        <f>SUMPRODUCT(J342:O342,Results!B$12:G$12)+Results!$E$5*H342</f>
        <v>-19.336626225492843</v>
      </c>
      <c r="J342" s="9">
        <f>SUMPRODUCT($A342:$F342,Results!$B$15:$G$15)</f>
        <v>19.604926733623248</v>
      </c>
      <c r="K342" s="9">
        <f>SUMPRODUCT($A342:$F342,Results!$B$16:$G$16)</f>
        <v>-18.853819538079549</v>
      </c>
      <c r="L342" s="9">
        <f>SUMPRODUCT($A342:$F342,Results!$B$17:$G$17)</f>
        <v>9.2663108264811882</v>
      </c>
      <c r="M342" s="9">
        <f>SUMPRODUCT($A342:$F342,Results!$B$18:$G$18)</f>
        <v>-1.7023799056201554</v>
      </c>
      <c r="N342" s="9">
        <f>SUMPRODUCT($A342:$F342,Results!$B$19:$G$19)</f>
        <v>-14.633499751598626</v>
      </c>
      <c r="O342" s="9">
        <f>SUMPRODUCT($A342:$F342,Results!$B$20:$G$20)</f>
        <v>3.7573177941816187</v>
      </c>
      <c r="P342" s="9" cm="1">
        <f t="array" ref="P342">SUMPRODUCT(J342:O342,TRANSPOSE(Test!BQ$20:BQ$25))+Test!$AI$20-Test!$BQ$27</f>
        <v>19.759356130547438</v>
      </c>
      <c r="Q342" s="9" cm="1">
        <f t="array" ref="Q342">SUMPRODUCT(J342:O342,TRANSPOSE(Test!EX$20:EX$25))+Test!$AI$20-Test!$EX$27</f>
        <v>1.7280476269223115</v>
      </c>
      <c r="R342" s="9">
        <f>I342-Results!$E$5*H342</f>
        <v>-0.46160025700024221</v>
      </c>
      <c r="S342" s="9" cm="1">
        <f t="array" ref="S342">SUMPRODUCT(J342:O342,TRANSPOSE(Test!AW$28:AW$33))+Test!$AI$20-Test!$AH$26</f>
        <v>30.352136846855586</v>
      </c>
      <c r="T342" s="9">
        <f>SUMPRODUCT(J342:O342,Results!K$9:P$9)</f>
        <v>2.0574368410960293</v>
      </c>
      <c r="U342" s="9">
        <f>SUMPRODUCT(J342:O342,Results!K$9:P$9)+Test!$AI$20-Test!$AH$31</f>
        <v>0.47520812002287016</v>
      </c>
      <c r="V342" s="9">
        <f t="shared" si="25"/>
        <v>-39.095982356040281</v>
      </c>
      <c r="W342" s="9">
        <f t="shared" si="26"/>
        <v>-21.064673852415154</v>
      </c>
      <c r="X342" s="9">
        <f t="shared" si="27"/>
        <v>-18.875025968492601</v>
      </c>
      <c r="Y342" s="9">
        <f t="shared" si="28"/>
        <v>-49.688763072348429</v>
      </c>
      <c r="Z342" s="9">
        <f>I342-Test!$AI$20</f>
        <v>-52.078849652582974</v>
      </c>
      <c r="AA342" s="9">
        <f t="shared" si="29"/>
        <v>-19.811834345515713</v>
      </c>
      <c r="AF342" s="11"/>
      <c r="AG342" s="11"/>
      <c r="AH342" s="11"/>
    </row>
    <row r="343" spans="1:34">
      <c r="A343" s="6">
        <v>13.344158912529171</v>
      </c>
      <c r="B343" s="6">
        <v>-4.2639414505069659</v>
      </c>
      <c r="C343" s="6">
        <v>5.8037947089715471</v>
      </c>
      <c r="D343" s="6">
        <v>5.9371279474223879</v>
      </c>
      <c r="E343" s="6">
        <v>3.3756940584829307</v>
      </c>
      <c r="F343" s="6">
        <v>-1.6664441176895559</v>
      </c>
      <c r="G343" s="6">
        <v>4.8173380209627821</v>
      </c>
      <c r="H343" s="6">
        <v>2.1503735636074315</v>
      </c>
      <c r="I343" s="9">
        <f>SUMPRODUCT(J343:O343,Results!B$12:G$12)+Results!$E$5*H343</f>
        <v>115.45691748365661</v>
      </c>
      <c r="J343" s="9">
        <f>SUMPRODUCT($A343:$F343,Results!$B$15:$G$15)</f>
        <v>75.612530160946804</v>
      </c>
      <c r="K343" s="9">
        <f>SUMPRODUCT($A343:$F343,Results!$B$16:$G$16)</f>
        <v>-41.311964104011537</v>
      </c>
      <c r="L343" s="9">
        <f>SUMPRODUCT($A343:$F343,Results!$B$17:$G$17)</f>
        <v>-20.335353996318098</v>
      </c>
      <c r="M343" s="9">
        <f>SUMPRODUCT($A343:$F343,Results!$B$18:$G$18)</f>
        <v>-21.432308544779456</v>
      </c>
      <c r="N343" s="9">
        <f>SUMPRODUCT($A343:$F343,Results!$B$19:$G$19)</f>
        <v>-26.760563722180859</v>
      </c>
      <c r="O343" s="9">
        <f>SUMPRODUCT($A343:$F343,Results!$B$20:$G$20)</f>
        <v>41.780210047458773</v>
      </c>
      <c r="P343" s="9" cm="1">
        <f t="array" ref="P343">SUMPRODUCT(J343:O343,TRANSPOSE(Test!BQ$20:BQ$25))+Test!$AI$20-Test!$BQ$27</f>
        <v>86.538867189359053</v>
      </c>
      <c r="Q343" s="9" cm="1">
        <f t="array" ref="Q343">SUMPRODUCT(J343:O343,TRANSPOSE(Test!EX$20:EX$25))+Test!$AI$20-Test!$EX$27</f>
        <v>102.34063913498414</v>
      </c>
      <c r="R343" s="9">
        <f>I343-Results!$E$5*H343</f>
        <v>102.55467610201202</v>
      </c>
      <c r="S343" s="9" cm="1">
        <f t="array" ref="S343">SUMPRODUCT(J343:O343,TRANSPOSE(Test!AW$28:AW$33))+Test!$AI$20-Test!$AH$26</f>
        <v>86.249335110961013</v>
      </c>
      <c r="T343" s="9">
        <f>SUMPRODUCT(J343:O343,Results!K$9:P$9)</f>
        <v>103.5456939821802</v>
      </c>
      <c r="U343" s="9">
        <f>SUMPRODUCT(J343:O343,Results!K$9:P$9)+Test!$AI$20-Test!$AH$31</f>
        <v>101.96346526110705</v>
      </c>
      <c r="V343" s="9">
        <f t="shared" si="25"/>
        <v>28.918050294297558</v>
      </c>
      <c r="W343" s="9">
        <f t="shared" si="26"/>
        <v>13.116278348672466</v>
      </c>
      <c r="X343" s="9">
        <f t="shared" si="27"/>
        <v>12.902241381644586</v>
      </c>
      <c r="Y343" s="9">
        <f t="shared" si="28"/>
        <v>29.207582372695597</v>
      </c>
      <c r="Z343" s="9">
        <f>I343-Test!$AI$20</f>
        <v>82.714694056566486</v>
      </c>
      <c r="AA343" s="9">
        <f t="shared" si="29"/>
        <v>13.493452222549564</v>
      </c>
      <c r="AF343" s="11"/>
      <c r="AG343" s="11"/>
      <c r="AH343" s="11"/>
    </row>
    <row r="344" spans="1:34">
      <c r="A344" s="6">
        <v>5.1633383885603275</v>
      </c>
      <c r="B344" s="6">
        <v>1.812862649841062</v>
      </c>
      <c r="C344" s="6">
        <v>-2.0560737524070438</v>
      </c>
      <c r="D344" s="6">
        <v>-2.8951134950933141E-2</v>
      </c>
      <c r="E344" s="6">
        <v>5.3421799601214355</v>
      </c>
      <c r="F344" s="6">
        <v>9.1952598684878168</v>
      </c>
      <c r="G344" s="6">
        <v>6.3083296754136891</v>
      </c>
      <c r="H344" s="6">
        <v>3.6413652180583385</v>
      </c>
      <c r="I344" s="9">
        <f>SUMPRODUCT(J344:O344,Results!B$12:G$12)+Results!$E$5*H344</f>
        <v>75.461462929865633</v>
      </c>
      <c r="J344" s="9">
        <f>SUMPRODUCT($A344:$F344,Results!$B$15:$G$15)</f>
        <v>31.890505767181434</v>
      </c>
      <c r="K344" s="9">
        <f>SUMPRODUCT($A344:$F344,Results!$B$16:$G$16)</f>
        <v>-10.592478134816195</v>
      </c>
      <c r="L344" s="9">
        <f>SUMPRODUCT($A344:$F344,Results!$B$17:$G$17)</f>
        <v>21.052932541201535</v>
      </c>
      <c r="M344" s="9">
        <f>SUMPRODUCT($A344:$F344,Results!$B$18:$G$18)</f>
        <v>5.8979252302445797</v>
      </c>
      <c r="N344" s="9">
        <f>SUMPRODUCT($A344:$F344,Results!$B$19:$G$19)</f>
        <v>-1.5248592882493517</v>
      </c>
      <c r="O344" s="9">
        <f>SUMPRODUCT($A344:$F344,Results!$B$20:$G$20)</f>
        <v>9.1026524857234481</v>
      </c>
      <c r="P344" s="9" cm="1">
        <f t="array" ref="P344">SUMPRODUCT(J344:O344,TRANSPOSE(Test!BQ$20:BQ$25))+Test!$AI$20-Test!$BQ$27</f>
        <v>61.677945769993933</v>
      </c>
      <c r="Q344" s="9" cm="1">
        <f t="array" ref="Q344">SUMPRODUCT(J344:O344,TRANSPOSE(Test!EX$20:EX$25))+Test!$AI$20-Test!$EX$27</f>
        <v>56.823897662654758</v>
      </c>
      <c r="R344" s="9">
        <f>I344-Results!$E$5*H344</f>
        <v>53.613271621515601</v>
      </c>
      <c r="S344" s="9" cm="1">
        <f t="array" ref="S344">SUMPRODUCT(J344:O344,TRANSPOSE(Test!AW$28:AW$33))+Test!$AI$20-Test!$AH$26</f>
        <v>35.11996353828529</v>
      </c>
      <c r="T344" s="9">
        <f>SUMPRODUCT(J344:O344,Results!K$9:P$9)</f>
        <v>58.212573980018405</v>
      </c>
      <c r="U344" s="9">
        <f>SUMPRODUCT(J344:O344,Results!K$9:P$9)+Test!$AI$20-Test!$AH$31</f>
        <v>56.630345258945255</v>
      </c>
      <c r="V344" s="9">
        <f t="shared" si="25"/>
        <v>13.7835171598717</v>
      </c>
      <c r="W344" s="9">
        <f t="shared" si="26"/>
        <v>18.637565267210874</v>
      </c>
      <c r="X344" s="9">
        <f t="shared" si="27"/>
        <v>21.848191308350032</v>
      </c>
      <c r="Y344" s="9">
        <f t="shared" si="28"/>
        <v>40.341499391580342</v>
      </c>
      <c r="Z344" s="9">
        <f>I344-Test!$AI$20</f>
        <v>42.719239502775501</v>
      </c>
      <c r="AA344" s="9">
        <f t="shared" si="29"/>
        <v>18.831117670920378</v>
      </c>
      <c r="AF344" s="11"/>
      <c r="AG344" s="11"/>
      <c r="AH344" s="11"/>
    </row>
    <row r="345" spans="1:34">
      <c r="A345" s="6">
        <v>10.124614050183519</v>
      </c>
      <c r="B345" s="6">
        <v>1.3890080629226154</v>
      </c>
      <c r="C345" s="6">
        <v>2.3449347330297852</v>
      </c>
      <c r="D345" s="6">
        <v>1.4817525484931591</v>
      </c>
      <c r="E345" s="6">
        <v>1.1121407620645396</v>
      </c>
      <c r="F345" s="6">
        <v>3.5441734620949279</v>
      </c>
      <c r="G345" s="6">
        <v>-0.14473922313053758</v>
      </c>
      <c r="H345" s="6">
        <v>-2.8117036804858881</v>
      </c>
      <c r="I345" s="9">
        <f>SUMPRODUCT(J345:O345,Results!B$12:G$12)+Results!$E$5*H345</f>
        <v>16.047348756863077</v>
      </c>
      <c r="J345" s="9">
        <f>SUMPRODUCT($A345:$F345,Results!$B$15:$G$15)</f>
        <v>40.014366903517413</v>
      </c>
      <c r="K345" s="9">
        <f>SUMPRODUCT($A345:$F345,Results!$B$16:$G$16)</f>
        <v>-33.990842513812723</v>
      </c>
      <c r="L345" s="9">
        <f>SUMPRODUCT($A345:$F345,Results!$B$17:$G$17)</f>
        <v>-10.043394555896485</v>
      </c>
      <c r="M345" s="9">
        <f>SUMPRODUCT($A345:$F345,Results!$B$18:$G$18)</f>
        <v>-4.1639153213532687</v>
      </c>
      <c r="N345" s="9">
        <f>SUMPRODUCT($A345:$F345,Results!$B$19:$G$19)</f>
        <v>-5.2907331539600868</v>
      </c>
      <c r="O345" s="9">
        <f>SUMPRODUCT($A345:$F345,Results!$B$20:$G$20)</f>
        <v>28.351335378429699</v>
      </c>
      <c r="P345" s="9" cm="1">
        <f t="array" ref="P345">SUMPRODUCT(J345:O345,TRANSPOSE(Test!BQ$20:BQ$25))+Test!$AI$20-Test!$BQ$27</f>
        <v>35.981931245945511</v>
      </c>
      <c r="Q345" s="9" cm="1">
        <f t="array" ref="Q345">SUMPRODUCT(J345:O345,TRANSPOSE(Test!EX$20:EX$25))+Test!$AI$20-Test!$EX$27</f>
        <v>32.994295270520354</v>
      </c>
      <c r="R345" s="9">
        <f>I345-Results!$E$5*H345</f>
        <v>32.917570839778406</v>
      </c>
      <c r="S345" s="9" cm="1">
        <f t="array" ref="S345">SUMPRODUCT(J345:O345,TRANSPOSE(Test!AW$28:AW$33))+Test!$AI$20-Test!$AH$26</f>
        <v>35.002435482599353</v>
      </c>
      <c r="T345" s="9">
        <f>SUMPRODUCT(J345:O345,Results!K$9:P$9)</f>
        <v>34.458585659944852</v>
      </c>
      <c r="U345" s="9">
        <f>SUMPRODUCT(J345:O345,Results!K$9:P$9)+Test!$AI$20-Test!$AH$31</f>
        <v>32.876356938871695</v>
      </c>
      <c r="V345" s="9">
        <f t="shared" si="25"/>
        <v>-19.934582489082434</v>
      </c>
      <c r="W345" s="9">
        <f t="shared" si="26"/>
        <v>-16.946946513657277</v>
      </c>
      <c r="X345" s="9">
        <f t="shared" si="27"/>
        <v>-16.87022208291533</v>
      </c>
      <c r="Y345" s="9">
        <f t="shared" si="28"/>
        <v>-18.955086725736276</v>
      </c>
      <c r="Z345" s="9">
        <f>I345-Test!$AI$20</f>
        <v>-16.694874670227055</v>
      </c>
      <c r="AA345" s="9">
        <f t="shared" si="29"/>
        <v>-16.829008182008618</v>
      </c>
      <c r="AF345" s="11"/>
      <c r="AG345" s="11"/>
      <c r="AH345" s="11"/>
    </row>
    <row r="346" spans="1:34">
      <c r="A346" s="6">
        <v>2.7810260913784703</v>
      </c>
      <c r="B346" s="6">
        <v>6.726859280225427</v>
      </c>
      <c r="C346" s="6">
        <v>8.750635677856371</v>
      </c>
      <c r="D346" s="6">
        <v>4.3852172474042579</v>
      </c>
      <c r="E346" s="6">
        <v>8.1885441336915648</v>
      </c>
      <c r="F346" s="6">
        <v>-0.93005538130470888</v>
      </c>
      <c r="G346" s="6">
        <v>4.3275121611816072</v>
      </c>
      <c r="H346" s="6">
        <v>1.6605477038262566</v>
      </c>
      <c r="I346" s="9">
        <f>SUMPRODUCT(J346:O346,Results!B$12:G$12)+Results!$E$5*H346</f>
        <v>117.18637939066103</v>
      </c>
      <c r="J346" s="9">
        <f>SUMPRODUCT($A346:$F346,Results!$B$15:$G$15)</f>
        <v>38.090574472600956</v>
      </c>
      <c r="K346" s="9">
        <f>SUMPRODUCT($A346:$F346,Results!$B$16:$G$16)</f>
        <v>-21.358341943756454</v>
      </c>
      <c r="L346" s="9">
        <f>SUMPRODUCT($A346:$F346,Results!$B$17:$G$17)</f>
        <v>26.984463358943842</v>
      </c>
      <c r="M346" s="9">
        <f>SUMPRODUCT($A346:$F346,Results!$B$18:$G$18)</f>
        <v>-20.334269399022599</v>
      </c>
      <c r="N346" s="9">
        <f>SUMPRODUCT($A346:$F346,Results!$B$19:$G$19)</f>
        <v>-47.45299130847458</v>
      </c>
      <c r="O346" s="9">
        <f>SUMPRODUCT($A346:$F346,Results!$B$20:$G$20)</f>
        <v>23.99506491005139</v>
      </c>
      <c r="P346" s="9" cm="1">
        <f t="array" ref="P346">SUMPRODUCT(J346:O346,TRANSPOSE(Test!BQ$20:BQ$25))+Test!$AI$20-Test!$BQ$27</f>
        <v>95.076649490991741</v>
      </c>
      <c r="Q346" s="9" cm="1">
        <f t="array" ref="Q346">SUMPRODUCT(J346:O346,TRANSPOSE(Test!EX$20:EX$25))+Test!$AI$20-Test!$EX$27</f>
        <v>104.88458428277363</v>
      </c>
      <c r="R346" s="9">
        <f>I346-Results!$E$5*H346</f>
        <v>107.2230931677035</v>
      </c>
      <c r="S346" s="9" cm="1">
        <f t="array" ref="S346">SUMPRODUCT(J346:O346,TRANSPOSE(Test!AW$28:AW$33))+Test!$AI$20-Test!$AH$26</f>
        <v>102.29044196717929</v>
      </c>
      <c r="T346" s="9">
        <f>SUMPRODUCT(J346:O346,Results!K$9:P$9)</f>
        <v>110.18441579863165</v>
      </c>
      <c r="U346" s="9">
        <f>SUMPRODUCT(J346:O346,Results!K$9:P$9)+Test!$AI$20-Test!$AH$31</f>
        <v>108.60218707755848</v>
      </c>
      <c r="V346" s="9">
        <f t="shared" si="25"/>
        <v>22.10972989966929</v>
      </c>
      <c r="W346" s="9">
        <f t="shared" si="26"/>
        <v>12.301795107887401</v>
      </c>
      <c r="X346" s="9">
        <f t="shared" si="27"/>
        <v>9.9632862229575352</v>
      </c>
      <c r="Y346" s="9">
        <f t="shared" si="28"/>
        <v>14.89593742348174</v>
      </c>
      <c r="Z346" s="9">
        <f>I346-Test!$AI$20</f>
        <v>84.444155963570893</v>
      </c>
      <c r="AA346" s="9">
        <f t="shared" si="29"/>
        <v>8.5841923131025482</v>
      </c>
      <c r="AF346" s="11"/>
      <c r="AG346" s="11"/>
      <c r="AH346" s="11"/>
    </row>
    <row r="347" spans="1:34">
      <c r="A347" s="6">
        <v>1.4210169551434397</v>
      </c>
      <c r="B347" s="6">
        <v>2.6334893764809739</v>
      </c>
      <c r="C347" s="6">
        <v>3.1189946475511334</v>
      </c>
      <c r="D347" s="6">
        <v>2.9539334701174762</v>
      </c>
      <c r="E347" s="6">
        <v>1.1940427798572903</v>
      </c>
      <c r="F347" s="6">
        <v>8.704315203694108</v>
      </c>
      <c r="G347" s="6">
        <v>13.210745572635902</v>
      </c>
      <c r="H347" s="6">
        <v>10.543781115280552</v>
      </c>
      <c r="I347" s="9">
        <f>SUMPRODUCT(J347:O347,Results!B$12:G$12)+Results!$E$5*H347</f>
        <v>63.921424030081965</v>
      </c>
      <c r="J347" s="9">
        <f>SUMPRODUCT($A347:$F347,Results!$B$15:$G$15)</f>
        <v>8.6832970510129108</v>
      </c>
      <c r="K347" s="9">
        <f>SUMPRODUCT($A347:$F347,Results!$B$16:$G$16)</f>
        <v>-9.0390969253467102</v>
      </c>
      <c r="L347" s="9">
        <f>SUMPRODUCT($A347:$F347,Results!$B$17:$G$17)</f>
        <v>17.329717039068953</v>
      </c>
      <c r="M347" s="9">
        <f>SUMPRODUCT($A347:$F347,Results!$B$18:$G$18)</f>
        <v>3.6368183707379913</v>
      </c>
      <c r="N347" s="9">
        <f>SUMPRODUCT($A347:$F347,Results!$B$19:$G$19)</f>
        <v>-12.592139251311291</v>
      </c>
      <c r="O347" s="9">
        <f>SUMPRODUCT($A347:$F347,Results!$B$20:$G$20)</f>
        <v>-0.1041144494230295</v>
      </c>
      <c r="P347" s="9" cm="1">
        <f t="array" ref="P347">SUMPRODUCT(J347:O347,TRANSPOSE(Test!BQ$20:BQ$25))+Test!$AI$20-Test!$BQ$27</f>
        <v>18.838390099709521</v>
      </c>
      <c r="Q347" s="9" cm="1">
        <f t="array" ref="Q347">SUMPRODUCT(J347:O347,TRANSPOSE(Test!EX$20:EX$25))+Test!$AI$20-Test!$EX$27</f>
        <v>3.2821791938044385</v>
      </c>
      <c r="R347" s="9">
        <f>I347-Results!$E$5*H347</f>
        <v>0.65873733839865167</v>
      </c>
      <c r="S347" s="9" cm="1">
        <f t="array" ref="S347">SUMPRODUCT(J347:O347,TRANSPOSE(Test!AW$28:AW$33))+Test!$AI$20-Test!$AH$26</f>
        <v>21.891668463692476</v>
      </c>
      <c r="T347" s="9">
        <f>SUMPRODUCT(J347:O347,Results!K$9:P$9)</f>
        <v>3.3243174082053524</v>
      </c>
      <c r="U347" s="9">
        <f>SUMPRODUCT(J347:O347,Results!K$9:P$9)+Test!$AI$20-Test!$AH$31</f>
        <v>1.7420886871321954</v>
      </c>
      <c r="V347" s="9">
        <f t="shared" si="25"/>
        <v>45.083033930372444</v>
      </c>
      <c r="W347" s="9">
        <f t="shared" si="26"/>
        <v>60.639244836277527</v>
      </c>
      <c r="X347" s="9">
        <f t="shared" si="27"/>
        <v>63.262686691683314</v>
      </c>
      <c r="Y347" s="9">
        <f t="shared" si="28"/>
        <v>42.02975556638949</v>
      </c>
      <c r="Z347" s="9">
        <f>I347-Test!$AI$20</f>
        <v>31.179200602991834</v>
      </c>
      <c r="AA347" s="9">
        <f t="shared" si="29"/>
        <v>62.17933534294977</v>
      </c>
      <c r="AF347" s="11"/>
      <c r="AG347" s="11"/>
      <c r="AH347" s="11"/>
    </row>
    <row r="348" spans="1:34">
      <c r="A348" s="6">
        <v>-2.2076171398371619E-2</v>
      </c>
      <c r="B348" s="6">
        <v>-0.92157413612440786</v>
      </c>
      <c r="C348" s="6">
        <v>0.26747703569831222</v>
      </c>
      <c r="D348" s="6">
        <v>5.8454479907957815</v>
      </c>
      <c r="E348" s="6">
        <v>6.1257471140823858</v>
      </c>
      <c r="F348" s="6">
        <v>0.37171269888030256</v>
      </c>
      <c r="G348" s="6">
        <v>4.5317227150770023</v>
      </c>
      <c r="H348" s="6">
        <v>1.8647582577216517</v>
      </c>
      <c r="I348" s="9">
        <f>SUMPRODUCT(J348:O348,Results!B$12:G$12)+Results!$E$5*H348</f>
        <v>100.8918103429223</v>
      </c>
      <c r="J348" s="9">
        <f>SUMPRODUCT($A348:$F348,Results!$B$15:$G$15)</f>
        <v>22.750079431538662</v>
      </c>
      <c r="K348" s="9">
        <f>SUMPRODUCT($A348:$F348,Results!$B$16:$G$16)</f>
        <v>3.5399626494011365</v>
      </c>
      <c r="L348" s="9">
        <f>SUMPRODUCT($A348:$F348,Results!$B$17:$G$17)</f>
        <v>23.006317582876676</v>
      </c>
      <c r="M348" s="9">
        <f>SUMPRODUCT($A348:$F348,Results!$B$18:$G$18)</f>
        <v>-2.5469780159764102</v>
      </c>
      <c r="N348" s="9">
        <f>SUMPRODUCT($A348:$F348,Results!$B$19:$G$19)</f>
        <v>-21.246313050303115</v>
      </c>
      <c r="O348" s="9">
        <f>SUMPRODUCT($A348:$F348,Results!$B$20:$G$20)</f>
        <v>11.435536095653831</v>
      </c>
      <c r="P348" s="9" cm="1">
        <f t="array" ref="P348">SUMPRODUCT(J348:O348,TRANSPOSE(Test!BQ$20:BQ$25))+Test!$AI$20-Test!$BQ$27</f>
        <v>73.98499936171001</v>
      </c>
      <c r="Q348" s="9" cm="1">
        <f t="array" ref="Q348">SUMPRODUCT(J348:O348,TRANSPOSE(Test!EX$20:EX$25))+Test!$AI$20-Test!$EX$27</f>
        <v>90.89869093910599</v>
      </c>
      <c r="R348" s="9">
        <f>I348-Results!$E$5*H348</f>
        <v>89.703260796592389</v>
      </c>
      <c r="S348" s="9" cm="1">
        <f t="array" ref="S348">SUMPRODUCT(J348:O348,TRANSPOSE(Test!AW$28:AW$33))+Test!$AI$20-Test!$AH$26</f>
        <v>51.731236174209556</v>
      </c>
      <c r="T348" s="9">
        <f>SUMPRODUCT(J348:O348,Results!K$9:P$9)</f>
        <v>92.116798012498208</v>
      </c>
      <c r="U348" s="9">
        <f>SUMPRODUCT(J348:O348,Results!K$9:P$9)+Test!$AI$20-Test!$AH$31</f>
        <v>90.534569291425044</v>
      </c>
      <c r="V348" s="9">
        <f t="shared" si="25"/>
        <v>26.906810981212288</v>
      </c>
      <c r="W348" s="9">
        <f t="shared" si="26"/>
        <v>9.9931194038163085</v>
      </c>
      <c r="X348" s="9">
        <f t="shared" si="27"/>
        <v>11.188549546329909</v>
      </c>
      <c r="Y348" s="9">
        <f t="shared" si="28"/>
        <v>49.160574168712742</v>
      </c>
      <c r="Z348" s="9">
        <f>I348-Test!$AI$20</f>
        <v>68.149586915832174</v>
      </c>
      <c r="AA348" s="9">
        <f t="shared" si="29"/>
        <v>10.357241051497255</v>
      </c>
      <c r="AF348" s="11"/>
      <c r="AG348" s="11"/>
      <c r="AH348" s="11"/>
    </row>
    <row r="349" spans="1:34">
      <c r="A349" s="6">
        <v>1.6583695708928572</v>
      </c>
      <c r="B349" s="6">
        <v>-1.2239250505694235</v>
      </c>
      <c r="C349" s="6">
        <v>9.5720735659030396</v>
      </c>
      <c r="D349" s="6">
        <v>1.6779569509890342</v>
      </c>
      <c r="E349" s="6">
        <v>1.8830603873358949</v>
      </c>
      <c r="F349" s="6">
        <v>0.36998198133589455</v>
      </c>
      <c r="G349" s="6">
        <v>0.5251900580348664</v>
      </c>
      <c r="H349" s="6">
        <v>-2.1417743993204841</v>
      </c>
      <c r="I349" s="9">
        <f>SUMPRODUCT(J349:O349,Results!B$12:G$12)+Results!$E$5*H349</f>
        <v>20.140465165350481</v>
      </c>
      <c r="J349" s="9">
        <f>SUMPRODUCT($A349:$F349,Results!$B$15:$G$15)</f>
        <v>31.560926012694573</v>
      </c>
      <c r="K349" s="9">
        <f>SUMPRODUCT($A349:$F349,Results!$B$16:$G$16)</f>
        <v>-12.675445105979261</v>
      </c>
      <c r="L349" s="9">
        <f>SUMPRODUCT($A349:$F349,Results!$B$17:$G$17)</f>
        <v>0.45247623247732083</v>
      </c>
      <c r="M349" s="9">
        <f>SUMPRODUCT($A349:$F349,Results!$B$18:$G$18)</f>
        <v>-24.482753952602298</v>
      </c>
      <c r="N349" s="9">
        <f>SUMPRODUCT($A349:$F349,Results!$B$19:$G$19)</f>
        <v>-35.44893633686592</v>
      </c>
      <c r="O349" s="9">
        <f>SUMPRODUCT($A349:$F349,Results!$B$20:$G$20)</f>
        <v>-3.1937297979869461</v>
      </c>
      <c r="P349" s="9" cm="1">
        <f t="array" ref="P349">SUMPRODUCT(J349:O349,TRANSPOSE(Test!BQ$20:BQ$25))+Test!$AI$20-Test!$BQ$27</f>
        <v>33.692381923249776</v>
      </c>
      <c r="Q349" s="9" cm="1">
        <f t="array" ref="Q349">SUMPRODUCT(J349:O349,TRANSPOSE(Test!EX$20:EX$25))+Test!$AI$20-Test!$EX$27</f>
        <v>32.555472495907935</v>
      </c>
      <c r="R349" s="9">
        <f>I349-Results!$E$5*H349</f>
        <v>32.991111561273385</v>
      </c>
      <c r="S349" s="9" cm="1">
        <f t="array" ref="S349">SUMPRODUCT(J349:O349,TRANSPOSE(Test!AW$28:AW$33))+Test!$AI$20-Test!$AH$26</f>
        <v>60.772835748512776</v>
      </c>
      <c r="T349" s="9">
        <f>SUMPRODUCT(J349:O349,Results!K$9:P$9)</f>
        <v>33.666304645158966</v>
      </c>
      <c r="U349" s="9">
        <f>SUMPRODUCT(J349:O349,Results!K$9:P$9)+Test!$AI$20-Test!$AH$31</f>
        <v>32.084075924085809</v>
      </c>
      <c r="V349" s="9">
        <f t="shared" si="25"/>
        <v>-13.551916757899296</v>
      </c>
      <c r="W349" s="9">
        <f t="shared" si="26"/>
        <v>-12.415007330557454</v>
      </c>
      <c r="X349" s="9">
        <f t="shared" si="27"/>
        <v>-12.850646395922904</v>
      </c>
      <c r="Y349" s="9">
        <f t="shared" si="28"/>
        <v>-40.632370583162299</v>
      </c>
      <c r="Z349" s="9">
        <f>I349-Test!$AI$20</f>
        <v>-12.601758261739651</v>
      </c>
      <c r="AA349" s="9">
        <f t="shared" si="29"/>
        <v>-11.943610758735328</v>
      </c>
      <c r="AF349" s="11"/>
      <c r="AG349" s="11"/>
      <c r="AH349" s="11"/>
    </row>
    <row r="350" spans="1:34">
      <c r="A350" s="6">
        <v>0.30812227432063671</v>
      </c>
      <c r="B350" s="6">
        <v>-0.74618324339593223</v>
      </c>
      <c r="C350" s="6">
        <v>6.2514385471701326</v>
      </c>
      <c r="D350" s="6">
        <v>12.688467340898377</v>
      </c>
      <c r="E350" s="6">
        <v>-0.1162522246947616</v>
      </c>
      <c r="F350" s="6">
        <v>-5.3513704965244351</v>
      </c>
      <c r="G350" s="6">
        <v>3.3693895863650498</v>
      </c>
      <c r="H350" s="6">
        <v>0.70242512900969922</v>
      </c>
      <c r="I350" s="9">
        <f>SUMPRODUCT(J350:O350,Results!B$12:G$12)+Results!$E$5*H350</f>
        <v>49.097256356263351</v>
      </c>
      <c r="J350" s="9">
        <f>SUMPRODUCT($A350:$F350,Results!$B$15:$G$15)</f>
        <v>5.7781694742398173</v>
      </c>
      <c r="K350" s="9">
        <f>SUMPRODUCT($A350:$F350,Results!$B$16:$G$16)</f>
        <v>-10.691421882104706</v>
      </c>
      <c r="L350" s="9">
        <f>SUMPRODUCT($A350:$F350,Results!$B$17:$G$17)</f>
        <v>-0.28767094425127571</v>
      </c>
      <c r="M350" s="9">
        <f>SUMPRODUCT($A350:$F350,Results!$B$18:$G$18)</f>
        <v>-6.1706430708956255</v>
      </c>
      <c r="N350" s="9">
        <f>SUMPRODUCT($A350:$F350,Results!$B$19:$G$19)</f>
        <v>-32.665280834275357</v>
      </c>
      <c r="O350" s="9">
        <f>SUMPRODUCT($A350:$F350,Results!$B$20:$G$20)</f>
        <v>26.919906016914915</v>
      </c>
      <c r="P350" s="9" cm="1">
        <f t="array" ref="P350">SUMPRODUCT(J350:O350,TRANSPOSE(Test!BQ$20:BQ$25))+Test!$AI$20-Test!$BQ$27</f>
        <v>27.683612935476951</v>
      </c>
      <c r="Q350" s="9" cm="1">
        <f t="array" ref="Q350">SUMPRODUCT(J350:O350,TRANSPOSE(Test!EX$20:EX$25))+Test!$AI$20-Test!$EX$27</f>
        <v>43.419551065535501</v>
      </c>
      <c r="R350" s="9">
        <f>I350-Results!$E$5*H350</f>
        <v>44.882705582205155</v>
      </c>
      <c r="S350" s="9" cm="1">
        <f t="array" ref="S350">SUMPRODUCT(J350:O350,TRANSPOSE(Test!AW$28:AW$33))+Test!$AI$20-Test!$AH$26</f>
        <v>39.429410821215527</v>
      </c>
      <c r="T350" s="9">
        <f>SUMPRODUCT(J350:O350,Results!K$9:P$9)</f>
        <v>43.257474490998632</v>
      </c>
      <c r="U350" s="9">
        <f>SUMPRODUCT(J350:O350,Results!K$9:P$9)+Test!$AI$20-Test!$AH$31</f>
        <v>41.675245769925482</v>
      </c>
      <c r="V350" s="9">
        <f t="shared" si="25"/>
        <v>21.4136434207864</v>
      </c>
      <c r="W350" s="9">
        <f t="shared" si="26"/>
        <v>5.6777052907278502</v>
      </c>
      <c r="X350" s="9">
        <f t="shared" si="27"/>
        <v>4.2145507740581962</v>
      </c>
      <c r="Y350" s="9">
        <f t="shared" si="28"/>
        <v>9.6678455350478245</v>
      </c>
      <c r="Z350" s="9">
        <f>I350-Test!$AI$20</f>
        <v>16.35503292917322</v>
      </c>
      <c r="AA350" s="9">
        <f t="shared" si="29"/>
        <v>7.4220105863378691</v>
      </c>
      <c r="AF350" s="11"/>
      <c r="AG350" s="11"/>
      <c r="AH350" s="11"/>
    </row>
    <row r="351" spans="1:34">
      <c r="A351" s="6">
        <v>-5.0776023151168719</v>
      </c>
      <c r="B351" s="6">
        <v>1.8955494374181987</v>
      </c>
      <c r="C351" s="6">
        <v>2.8542766605242109</v>
      </c>
      <c r="D351" s="6">
        <v>4.3147155167706108</v>
      </c>
      <c r="E351" s="6">
        <v>-1.1979630392304068</v>
      </c>
      <c r="F351" s="6">
        <v>4.5194189733364283</v>
      </c>
      <c r="G351" s="6">
        <v>-4.0200267497116036</v>
      </c>
      <c r="H351" s="6">
        <v>-6.6869912070669546</v>
      </c>
      <c r="I351" s="9">
        <f>SUMPRODUCT(J351:O351,Results!B$12:G$12)+Results!$E$5*H351</f>
        <v>-71.048433507121729</v>
      </c>
      <c r="J351" s="9">
        <f>SUMPRODUCT($A351:$F351,Results!$B$15:$G$15)</f>
        <v>-23.061569711748461</v>
      </c>
      <c r="K351" s="9">
        <f>SUMPRODUCT($A351:$F351,Results!$B$16:$G$16)</f>
        <v>9.2987903770654157</v>
      </c>
      <c r="L351" s="9">
        <f>SUMPRODUCT($A351:$F351,Results!$B$17:$G$17)</f>
        <v>17.787188927245641</v>
      </c>
      <c r="M351" s="9">
        <f>SUMPRODUCT($A351:$F351,Results!$B$18:$G$18)</f>
        <v>6.5464572762422915</v>
      </c>
      <c r="N351" s="9">
        <f>SUMPRODUCT($A351:$F351,Results!$B$19:$G$19)</f>
        <v>-11.649892330891049</v>
      </c>
      <c r="O351" s="9">
        <f>SUMPRODUCT($A351:$F351,Results!$B$20:$G$20)</f>
        <v>-12.36341346497275</v>
      </c>
      <c r="P351" s="9" cm="1">
        <f t="array" ref="P351">SUMPRODUCT(J351:O351,TRANSPOSE(Test!BQ$20:BQ$25))+Test!$AI$20-Test!$BQ$27</f>
        <v>-18.553067767491576</v>
      </c>
      <c r="Q351" s="9" cm="1">
        <f t="array" ref="Q351">SUMPRODUCT(J351:O351,TRANSPOSE(Test!EX$20:EX$25))+Test!$AI$20-Test!$EX$27</f>
        <v>-29.504813547721096</v>
      </c>
      <c r="R351" s="9">
        <f>I351-Results!$E$5*H351</f>
        <v>-30.926486264719998</v>
      </c>
      <c r="S351" s="9" cm="1">
        <f t="array" ref="S351">SUMPRODUCT(J351:O351,TRANSPOSE(Test!AW$28:AW$33))+Test!$AI$20-Test!$AH$26</f>
        <v>-8.0330639250499871</v>
      </c>
      <c r="T351" s="9">
        <f>SUMPRODUCT(J351:O351,Results!K$9:P$9)</f>
        <v>-30.42838310669692</v>
      </c>
      <c r="U351" s="9">
        <f>SUMPRODUCT(J351:O351,Results!K$9:P$9)+Test!$AI$20-Test!$AH$31</f>
        <v>-32.010611827770077</v>
      </c>
      <c r="V351" s="9">
        <f t="shared" si="25"/>
        <v>-52.495365739630152</v>
      </c>
      <c r="W351" s="9">
        <f t="shared" si="26"/>
        <v>-41.54361995940063</v>
      </c>
      <c r="X351" s="9">
        <f t="shared" si="27"/>
        <v>-40.121947242401731</v>
      </c>
      <c r="Y351" s="9">
        <f t="shared" si="28"/>
        <v>-63.015369582071742</v>
      </c>
      <c r="Z351" s="9">
        <f>I351-Test!$AI$20</f>
        <v>-103.79065693421185</v>
      </c>
      <c r="AA351" s="9">
        <f t="shared" si="29"/>
        <v>-39.037821679351651</v>
      </c>
      <c r="AF351" s="11"/>
      <c r="AG351" s="11"/>
      <c r="AH351" s="11"/>
    </row>
    <row r="352" spans="1:34">
      <c r="A352" s="6">
        <v>-0.4181985576997852</v>
      </c>
      <c r="B352" s="6">
        <v>1.5183812923164202</v>
      </c>
      <c r="C352" s="6">
        <v>-0.52812327503896772</v>
      </c>
      <c r="D352" s="6">
        <v>13.125944693056471</v>
      </c>
      <c r="E352" s="6">
        <v>4.4224140472417011</v>
      </c>
      <c r="F352" s="6">
        <v>0.89597088169360584</v>
      </c>
      <c r="G352" s="6">
        <v>5.6069847542293845</v>
      </c>
      <c r="H352" s="6">
        <v>2.9400202968740339</v>
      </c>
      <c r="I352" s="9">
        <f>SUMPRODUCT(J352:O352,Results!B$12:G$12)+Results!$E$5*H352</f>
        <v>98.012317695195208</v>
      </c>
      <c r="J352" s="9">
        <f>SUMPRODUCT($A352:$F352,Results!$B$15:$G$15)</f>
        <v>4.2245587520513803</v>
      </c>
      <c r="K352" s="9">
        <f>SUMPRODUCT($A352:$F352,Results!$B$16:$G$16)</f>
        <v>-8.9438448352952643E-2</v>
      </c>
      <c r="L352" s="9">
        <f>SUMPRODUCT($A352:$F352,Results!$B$17:$G$17)</f>
        <v>28.284996172257991</v>
      </c>
      <c r="M352" s="9">
        <f>SUMPRODUCT($A352:$F352,Results!$B$18:$G$18)</f>
        <v>12.260648960713171</v>
      </c>
      <c r="N352" s="9">
        <f>SUMPRODUCT($A352:$F352,Results!$B$19:$G$19)</f>
        <v>-21.304207564667234</v>
      </c>
      <c r="O352" s="9">
        <f>SUMPRODUCT($A352:$F352,Results!$B$20:$G$20)</f>
        <v>28.950204168668506</v>
      </c>
      <c r="P352" s="9" cm="1">
        <f t="array" ref="P352">SUMPRODUCT(J352:O352,TRANSPOSE(Test!BQ$20:BQ$25))+Test!$AI$20-Test!$BQ$27</f>
        <v>66.038064168382448</v>
      </c>
      <c r="Q352" s="9" cm="1">
        <f t="array" ref="Q352">SUMPRODUCT(J352:O352,TRANSPOSE(Test!EX$20:EX$25))+Test!$AI$20-Test!$EX$27</f>
        <v>81.959978171735457</v>
      </c>
      <c r="R352" s="9">
        <f>I352-Results!$E$5*H352</f>
        <v>80.372195913951003</v>
      </c>
      <c r="S352" s="9" cm="1">
        <f t="array" ref="S352">SUMPRODUCT(J352:O352,TRANSPOSE(Test!AW$28:AW$33))+Test!$AI$20-Test!$AH$26</f>
        <v>39.449128094853037</v>
      </c>
      <c r="T352" s="9">
        <f>SUMPRODUCT(J352:O352,Results!K$9:P$9)</f>
        <v>82.228703016231691</v>
      </c>
      <c r="U352" s="9">
        <f>SUMPRODUCT(J352:O352,Results!K$9:P$9)+Test!$AI$20-Test!$AH$31</f>
        <v>80.646474295158527</v>
      </c>
      <c r="V352" s="9">
        <f t="shared" si="25"/>
        <v>31.97425352681276</v>
      </c>
      <c r="W352" s="9">
        <f t="shared" si="26"/>
        <v>16.05233952345975</v>
      </c>
      <c r="X352" s="9">
        <f t="shared" si="27"/>
        <v>17.640121781244204</v>
      </c>
      <c r="Y352" s="9">
        <f t="shared" si="28"/>
        <v>58.56318960034217</v>
      </c>
      <c r="Z352" s="9">
        <f>I352-Test!$AI$20</f>
        <v>65.270094268105083</v>
      </c>
      <c r="AA352" s="9">
        <f t="shared" si="29"/>
        <v>17.365843400036681</v>
      </c>
      <c r="AF352" s="11"/>
      <c r="AG352" s="11"/>
      <c r="AH352" s="11"/>
    </row>
    <row r="353" spans="1:34">
      <c r="A353" s="6">
        <v>5.3017555521772906</v>
      </c>
      <c r="B353" s="6">
        <v>1.8795502174238627</v>
      </c>
      <c r="C353" s="6">
        <v>-1.0686215497080167</v>
      </c>
      <c r="D353" s="6">
        <v>2.3382007509156222</v>
      </c>
      <c r="E353" s="6">
        <v>1.2039790320107979</v>
      </c>
      <c r="F353" s="6">
        <v>8.9014360956865843</v>
      </c>
      <c r="G353" s="6">
        <v>3.3089039021316951</v>
      </c>
      <c r="H353" s="6">
        <v>0.64193944477634446</v>
      </c>
      <c r="I353" s="9">
        <f>SUMPRODUCT(J353:O353,Results!B$12:G$12)+Results!$E$5*H353</f>
        <v>14.108452428261224</v>
      </c>
      <c r="J353" s="9">
        <f>SUMPRODUCT($A353:$F353,Results!$B$15:$G$15)</f>
        <v>16.963263953274989</v>
      </c>
      <c r="K353" s="9">
        <f>SUMPRODUCT($A353:$F353,Results!$B$16:$G$16)</f>
        <v>-15.466205338352594</v>
      </c>
      <c r="L353" s="9">
        <f>SUMPRODUCT($A353:$F353,Results!$B$17:$G$17)</f>
        <v>9.5082689892635983</v>
      </c>
      <c r="M353" s="9">
        <f>SUMPRODUCT($A353:$F353,Results!$B$18:$G$18)</f>
        <v>10.935107198682285</v>
      </c>
      <c r="N353" s="9">
        <f>SUMPRODUCT($A353:$F353,Results!$B$19:$G$19)</f>
        <v>2.8168565220362751</v>
      </c>
      <c r="O353" s="9">
        <f>SUMPRODUCT($A353:$F353,Results!$B$20:$G$20)</f>
        <v>12.641077637605955</v>
      </c>
      <c r="P353" s="9" cm="1">
        <f t="array" ref="P353">SUMPRODUCT(J353:O353,TRANSPOSE(Test!BQ$20:BQ$25))+Test!$AI$20-Test!$BQ$27</f>
        <v>24.47185069515843</v>
      </c>
      <c r="Q353" s="9" cm="1">
        <f t="array" ref="Q353">SUMPRODUCT(J353:O353,TRANSPOSE(Test!EX$20:EX$25))+Test!$AI$20-Test!$EX$27</f>
        <v>13.162625042297385</v>
      </c>
      <c r="R353" s="9">
        <f>I353-Results!$E$5*H353</f>
        <v>10.256815759603157</v>
      </c>
      <c r="S353" s="9" cm="1">
        <f t="array" ref="S353">SUMPRODUCT(J353:O353,TRANSPOSE(Test!AW$28:AW$33))+Test!$AI$20-Test!$AH$26</f>
        <v>10.516827878838953</v>
      </c>
      <c r="T353" s="9">
        <f>SUMPRODUCT(J353:O353,Results!K$9:P$9)</f>
        <v>13.129739995398761</v>
      </c>
      <c r="U353" s="9">
        <f>SUMPRODUCT(J353:O353,Results!K$9:P$9)+Test!$AI$20-Test!$AH$31</f>
        <v>11.547511274325601</v>
      </c>
      <c r="V353" s="9">
        <f t="shared" si="25"/>
        <v>-10.363398266897207</v>
      </c>
      <c r="W353" s="9">
        <f t="shared" si="26"/>
        <v>0.9458273859638382</v>
      </c>
      <c r="X353" s="9">
        <f t="shared" si="27"/>
        <v>3.8516366686580668</v>
      </c>
      <c r="Y353" s="9">
        <f t="shared" si="28"/>
        <v>3.5916245494222707</v>
      </c>
      <c r="Z353" s="9">
        <f>I353-Test!$AI$20</f>
        <v>-18.633770998828908</v>
      </c>
      <c r="AA353" s="9">
        <f t="shared" si="29"/>
        <v>2.560941153935623</v>
      </c>
      <c r="AF353" s="11"/>
      <c r="AG353" s="11"/>
      <c r="AH353" s="11"/>
    </row>
    <row r="354" spans="1:34">
      <c r="A354" s="6">
        <v>-0.55215358603002063</v>
      </c>
      <c r="B354" s="6">
        <v>2.5532368770181071</v>
      </c>
      <c r="C354" s="6">
        <v>1.4277297404576197</v>
      </c>
      <c r="D354" s="6">
        <v>2.0365986978004744</v>
      </c>
      <c r="E354" s="6">
        <v>9.6169647058744481</v>
      </c>
      <c r="F354" s="6">
        <v>0.56567554751609461</v>
      </c>
      <c r="G354" s="6">
        <v>1.6681886531955397</v>
      </c>
      <c r="H354" s="6">
        <v>-0.99877580415981093</v>
      </c>
      <c r="I354" s="9">
        <f>SUMPRODUCT(J354:O354,Results!B$12:G$12)+Results!$E$5*H354</f>
        <v>108.23136314828832</v>
      </c>
      <c r="J354" s="9">
        <f>SUMPRODUCT($A354:$F354,Results!$B$15:$G$15)</f>
        <v>30.221033617618023</v>
      </c>
      <c r="K354" s="9">
        <f>SUMPRODUCT($A354:$F354,Results!$B$16:$G$16)</f>
        <v>3.1215952041442669</v>
      </c>
      <c r="L354" s="9">
        <f>SUMPRODUCT($A354:$F354,Results!$B$17:$G$17)</f>
        <v>35.437331882020189</v>
      </c>
      <c r="M354" s="9">
        <f>SUMPRODUCT($A354:$F354,Results!$B$18:$G$18)</f>
        <v>-9.5766683265671109</v>
      </c>
      <c r="N354" s="9">
        <f>SUMPRODUCT($A354:$F354,Results!$B$19:$G$19)</f>
        <v>-28.4285105752266</v>
      </c>
      <c r="O354" s="9">
        <f>SUMPRODUCT($A354:$F354,Results!$B$20:$G$20)</f>
        <v>7.7242153747343991</v>
      </c>
      <c r="P354" s="9" cm="1">
        <f t="array" ref="P354">SUMPRODUCT(J354:O354,TRANSPOSE(Test!BQ$20:BQ$25))+Test!$AI$20-Test!$BQ$27</f>
        <v>97.279990257571143</v>
      </c>
      <c r="Q354" s="9" cm="1">
        <f t="array" ref="Q354">SUMPRODUCT(J354:O354,TRANSPOSE(Test!EX$20:EX$25))+Test!$AI$20-Test!$EX$27</f>
        <v>114.29233055066072</v>
      </c>
      <c r="R354" s="9">
        <f>I354-Results!$E$5*H354</f>
        <v>114.22401797324719</v>
      </c>
      <c r="S354" s="9" cm="1">
        <f t="array" ref="S354">SUMPRODUCT(J354:O354,TRANSPOSE(Test!AW$28:AW$33))+Test!$AI$20-Test!$AH$26</f>
        <v>74.962749114012794</v>
      </c>
      <c r="T354" s="9">
        <f>SUMPRODUCT(J354:O354,Results!K$9:P$9)</f>
        <v>118.11471727381503</v>
      </c>
      <c r="U354" s="9">
        <f>SUMPRODUCT(J354:O354,Results!K$9:P$9)+Test!$AI$20-Test!$AH$31</f>
        <v>116.53248855274188</v>
      </c>
      <c r="V354" s="9">
        <f t="shared" si="25"/>
        <v>10.951372890717181</v>
      </c>
      <c r="W354" s="9">
        <f t="shared" si="26"/>
        <v>-6.0609674023723983</v>
      </c>
      <c r="X354" s="9">
        <f t="shared" si="27"/>
        <v>-5.992654824958862</v>
      </c>
      <c r="Y354" s="9">
        <f t="shared" si="28"/>
        <v>33.268614034275529</v>
      </c>
      <c r="Z354" s="9">
        <f>I354-Test!$AI$20</f>
        <v>75.4891397211982</v>
      </c>
      <c r="AA354" s="9">
        <f t="shared" si="29"/>
        <v>-8.3011254044535576</v>
      </c>
      <c r="AF354" s="11"/>
      <c r="AG354" s="11"/>
      <c r="AH354" s="11"/>
    </row>
    <row r="355" spans="1:34">
      <c r="A355" s="6">
        <v>1.6693627155927313</v>
      </c>
      <c r="B355" s="6">
        <v>4.9897462121087059</v>
      </c>
      <c r="C355" s="6">
        <v>6.0248927036739941</v>
      </c>
      <c r="D355" s="6">
        <v>0.83194875509150257</v>
      </c>
      <c r="E355" s="6">
        <v>-0.64911852120931535</v>
      </c>
      <c r="F355" s="6">
        <v>4.073366775238739</v>
      </c>
      <c r="G355" s="6">
        <v>6.1724352092411063</v>
      </c>
      <c r="H355" s="6">
        <v>3.5054707518857557</v>
      </c>
      <c r="I355" s="9">
        <f>SUMPRODUCT(J355:O355,Results!B$12:G$12)+Results!$E$5*H355</f>
        <v>0.98498403075013741</v>
      </c>
      <c r="J355" s="9">
        <f>SUMPRODUCT($A355:$F355,Results!$B$15:$G$15)</f>
        <v>2.5894532022823125</v>
      </c>
      <c r="K355" s="9">
        <f>SUMPRODUCT($A355:$F355,Results!$B$16:$G$16)</f>
        <v>-17.119670580424021</v>
      </c>
      <c r="L355" s="9">
        <f>SUMPRODUCT($A355:$F355,Results!$B$17:$G$17)</f>
        <v>4.9493626210894508</v>
      </c>
      <c r="M355" s="9">
        <f>SUMPRODUCT($A355:$F355,Results!$B$18:$G$18)</f>
        <v>-4.4597179818250723</v>
      </c>
      <c r="N355" s="9">
        <f>SUMPRODUCT($A355:$F355,Results!$B$19:$G$19)</f>
        <v>-15.051310513293139</v>
      </c>
      <c r="O355" s="9">
        <f>SUMPRODUCT($A355:$F355,Results!$B$20:$G$20)</f>
        <v>3.391130071502368</v>
      </c>
      <c r="P355" s="9" cm="1">
        <f t="array" ref="P355">SUMPRODUCT(J355:O355,TRANSPOSE(Test!BQ$20:BQ$25))+Test!$AI$20-Test!$BQ$27</f>
        <v>-5.7548303797564451</v>
      </c>
      <c r="Q355" s="9" cm="1">
        <f t="array" ref="Q355">SUMPRODUCT(J355:O355,TRANSPOSE(Test!EX$20:EX$25))+Test!$AI$20-Test!$EX$27</f>
        <v>-20.75543439302438</v>
      </c>
      <c r="R355" s="9">
        <f>I355-Results!$E$5*H355</f>
        <v>-20.047840480564396</v>
      </c>
      <c r="S355" s="9" cm="1">
        <f t="array" ref="S355">SUMPRODUCT(J355:O355,TRANSPOSE(Test!AW$28:AW$33))+Test!$AI$20-Test!$AH$26</f>
        <v>16.901293140913779</v>
      </c>
      <c r="T355" s="9">
        <f>SUMPRODUCT(J355:O355,Results!K$9:P$9)</f>
        <v>-19.255155680166411</v>
      </c>
      <c r="U355" s="9">
        <f>SUMPRODUCT(J355:O355,Results!K$9:P$9)+Test!$AI$20-Test!$AH$31</f>
        <v>-20.837384401239568</v>
      </c>
      <c r="V355" s="9">
        <f t="shared" si="25"/>
        <v>6.7398144105065825</v>
      </c>
      <c r="W355" s="9">
        <f t="shared" si="26"/>
        <v>21.740418423774518</v>
      </c>
      <c r="X355" s="9">
        <f t="shared" si="27"/>
        <v>21.032824511314534</v>
      </c>
      <c r="Y355" s="9">
        <f t="shared" si="28"/>
        <v>-15.916309110163642</v>
      </c>
      <c r="Z355" s="9">
        <f>I355-Test!$AI$20</f>
        <v>-31.757239396339994</v>
      </c>
      <c r="AA355" s="9">
        <f t="shared" si="29"/>
        <v>21.822368431989705</v>
      </c>
      <c r="AF355" s="11"/>
      <c r="AG355" s="11"/>
      <c r="AH355" s="11"/>
    </row>
    <row r="356" spans="1:34">
      <c r="A356" s="6">
        <v>-1.2750630218636299</v>
      </c>
      <c r="B356" s="6">
        <v>-0.9326538846108805</v>
      </c>
      <c r="C356" s="6">
        <v>4.4360537750954414</v>
      </c>
      <c r="D356" s="6">
        <v>1.8217019499894798</v>
      </c>
      <c r="E356" s="6">
        <v>0.99573902997580832</v>
      </c>
      <c r="F356" s="6">
        <v>3.4651244702047763</v>
      </c>
      <c r="G356" s="6">
        <v>4.2441174247532736</v>
      </c>
      <c r="H356" s="6">
        <v>1.577152967397923</v>
      </c>
      <c r="I356" s="9">
        <f>SUMPRODUCT(J356:O356,Results!B$12:G$12)+Results!$E$5*H356</f>
        <v>16.618420868162719</v>
      </c>
      <c r="J356" s="9">
        <f>SUMPRODUCT($A356:$F356,Results!$B$15:$G$15)</f>
        <v>8.8192174651237139</v>
      </c>
      <c r="K356" s="9">
        <f>SUMPRODUCT($A356:$F356,Results!$B$16:$G$16)</f>
        <v>1.221696705594959</v>
      </c>
      <c r="L356" s="9">
        <f>SUMPRODUCT($A356:$F356,Results!$B$17:$G$17)</f>
        <v>9.7096527042505798</v>
      </c>
      <c r="M356" s="9">
        <f>SUMPRODUCT($A356:$F356,Results!$B$18:$G$18)</f>
        <v>-7.511261617097432</v>
      </c>
      <c r="N356" s="9">
        <f>SUMPRODUCT($A356:$F356,Results!$B$19:$G$19)</f>
        <v>-18.407747787765956</v>
      </c>
      <c r="O356" s="9">
        <f>SUMPRODUCT($A356:$F356,Results!$B$20:$G$20)</f>
        <v>-10.569738026848817</v>
      </c>
      <c r="P356" s="9" cm="1">
        <f t="array" ref="P356">SUMPRODUCT(J356:O356,TRANSPOSE(Test!BQ$20:BQ$25))+Test!$AI$20-Test!$BQ$27</f>
        <v>13.492303881324297</v>
      </c>
      <c r="Q356" s="9" cm="1">
        <f t="array" ref="Q356">SUMPRODUCT(J356:O356,TRANSPOSE(Test!EX$20:EX$25))+Test!$AI$20-Test!$EX$27</f>
        <v>8.459618481531983</v>
      </c>
      <c r="R356" s="9">
        <f>I356-Results!$E$5*H356</f>
        <v>7.155503063775182</v>
      </c>
      <c r="S356" s="9" cm="1">
        <f t="array" ref="S356">SUMPRODUCT(J356:O356,TRANSPOSE(Test!AW$28:AW$33))+Test!$AI$20-Test!$AH$26</f>
        <v>24.128898759449839</v>
      </c>
      <c r="T356" s="9">
        <f>SUMPRODUCT(J356:O356,Results!K$9:P$9)</f>
        <v>8.2844624650625995</v>
      </c>
      <c r="U356" s="9">
        <f>SUMPRODUCT(J356:O356,Results!K$9:P$9)+Test!$AI$20-Test!$AH$31</f>
        <v>6.7022337439894386</v>
      </c>
      <c r="V356" s="9">
        <f t="shared" si="25"/>
        <v>3.1261169868384222</v>
      </c>
      <c r="W356" s="9">
        <f t="shared" si="26"/>
        <v>8.158802386630736</v>
      </c>
      <c r="X356" s="9">
        <f t="shared" si="27"/>
        <v>9.462917804387537</v>
      </c>
      <c r="Y356" s="9">
        <f t="shared" si="28"/>
        <v>-7.5104778912871204</v>
      </c>
      <c r="Z356" s="9">
        <f>I356-Test!$AI$20</f>
        <v>-16.123802558927412</v>
      </c>
      <c r="AA356" s="9">
        <f t="shared" si="29"/>
        <v>9.9161871241732804</v>
      </c>
      <c r="AF356" s="11"/>
      <c r="AG356" s="11"/>
      <c r="AH356" s="11"/>
    </row>
    <row r="357" spans="1:34">
      <c r="A357" s="6">
        <v>2.2786295168777198</v>
      </c>
      <c r="B357" s="6">
        <v>-0.61147505585556372</v>
      </c>
      <c r="C357" s="6">
        <v>6.6226912935239808</v>
      </c>
      <c r="D357" s="6">
        <v>1.0327185448676872</v>
      </c>
      <c r="E357" s="6">
        <v>6.4308275533016381</v>
      </c>
      <c r="F357" s="6">
        <v>3.2183769366365866</v>
      </c>
      <c r="G357" s="6">
        <v>5.5102215312906271</v>
      </c>
      <c r="H357" s="6">
        <v>2.8432570739352765</v>
      </c>
      <c r="I357" s="9">
        <f>SUMPRODUCT(J357:O357,Results!B$12:G$12)+Results!$E$5*H357</f>
        <v>97.461572318275259</v>
      </c>
      <c r="J357" s="9">
        <f>SUMPRODUCT($A357:$F357,Results!$B$15:$G$15)</f>
        <v>45.202131506564484</v>
      </c>
      <c r="K357" s="9">
        <f>SUMPRODUCT($A357:$F357,Results!$B$16:$G$16)</f>
        <v>-8.5683839763786569</v>
      </c>
      <c r="L357" s="9">
        <f>SUMPRODUCT($A357:$F357,Results!$B$17:$G$17)</f>
        <v>17.919080787209857</v>
      </c>
      <c r="M357" s="9">
        <f>SUMPRODUCT($A357:$F357,Results!$B$18:$G$18)</f>
        <v>-21.072526938264346</v>
      </c>
      <c r="N357" s="9">
        <f>SUMPRODUCT($A357:$F357,Results!$B$19:$G$19)</f>
        <v>-35.347473132038246</v>
      </c>
      <c r="O357" s="9">
        <f>SUMPRODUCT($A357:$F357,Results!$B$20:$G$20)</f>
        <v>-1.2984832755063787</v>
      </c>
      <c r="P357" s="9" cm="1">
        <f t="array" ref="P357">SUMPRODUCT(J357:O357,TRANSPOSE(Test!BQ$20:BQ$25))+Test!$AI$20-Test!$BQ$27</f>
        <v>78.233315985961156</v>
      </c>
      <c r="Q357" s="9" cm="1">
        <f t="array" ref="Q357">SUMPRODUCT(J357:O357,TRANSPOSE(Test!EX$20:EX$25))+Test!$AI$20-Test!$EX$27</f>
        <v>81.528308517978587</v>
      </c>
      <c r="R357" s="9">
        <f>I357-Results!$E$5*H357</f>
        <v>80.402029874663597</v>
      </c>
      <c r="S357" s="9" cm="1">
        <f t="array" ref="S357">SUMPRODUCT(J357:O357,TRANSPOSE(Test!AW$28:AW$33))+Test!$AI$20-Test!$AH$26</f>
        <v>81.992237890485214</v>
      </c>
      <c r="T357" s="9">
        <f>SUMPRODUCT(J357:O357,Results!K$9:P$9)</f>
        <v>83.654751508787044</v>
      </c>
      <c r="U357" s="9">
        <f>SUMPRODUCT(J357:O357,Results!K$9:P$9)+Test!$AI$20-Test!$AH$31</f>
        <v>82.072522787713893</v>
      </c>
      <c r="V357" s="9">
        <f t="shared" si="25"/>
        <v>19.228256332314103</v>
      </c>
      <c r="W357" s="9">
        <f t="shared" si="26"/>
        <v>15.933263800296672</v>
      </c>
      <c r="X357" s="9">
        <f t="shared" si="27"/>
        <v>17.059542443611662</v>
      </c>
      <c r="Y357" s="9">
        <f t="shared" si="28"/>
        <v>15.469334427790045</v>
      </c>
      <c r="Z357" s="9">
        <f>I357-Test!$AI$20</f>
        <v>64.71934889118512</v>
      </c>
      <c r="AA357" s="9">
        <f t="shared" si="29"/>
        <v>15.389049530561365</v>
      </c>
      <c r="AF357" s="11"/>
      <c r="AG357" s="11"/>
      <c r="AH357" s="11"/>
    </row>
    <row r="358" spans="1:34">
      <c r="A358" s="6">
        <v>2.1565567267290984</v>
      </c>
      <c r="B358" s="6">
        <v>2.0504531189167863</v>
      </c>
      <c r="C358" s="6">
        <v>0.97841587963499044</v>
      </c>
      <c r="D358" s="6">
        <v>6.0479920557985087</v>
      </c>
      <c r="E358" s="6">
        <v>4.4813903515267048</v>
      </c>
      <c r="F358" s="6">
        <v>0.86659244918713352</v>
      </c>
      <c r="G358" s="6">
        <v>4.4343851452512055</v>
      </c>
      <c r="H358" s="6">
        <v>1.7674206878958549</v>
      </c>
      <c r="I358" s="9">
        <f>SUMPRODUCT(J358:O358,Results!B$12:G$12)+Results!$E$5*H358</f>
        <v>79.860684805111021</v>
      </c>
      <c r="J358" s="9">
        <f>SUMPRODUCT($A358:$F358,Results!$B$15:$G$15)</f>
        <v>18.463954768081141</v>
      </c>
      <c r="K358" s="9">
        <f>SUMPRODUCT($A358:$F358,Results!$B$16:$G$16)</f>
        <v>-8.3898924665021291</v>
      </c>
      <c r="L358" s="9">
        <f>SUMPRODUCT($A358:$F358,Results!$B$17:$G$17)</f>
        <v>17.559722503042554</v>
      </c>
      <c r="M358" s="9">
        <f>SUMPRODUCT($A358:$F358,Results!$B$18:$G$18)</f>
        <v>0.85965658856746163</v>
      </c>
      <c r="N358" s="9">
        <f>SUMPRODUCT($A358:$F358,Results!$B$19:$G$19)</f>
        <v>-17.677303385157778</v>
      </c>
      <c r="O358" s="9">
        <f>SUMPRODUCT($A358:$F358,Results!$B$20:$G$20)</f>
        <v>21.510270824365499</v>
      </c>
      <c r="P358" s="9" cm="1">
        <f t="array" ref="P358">SUMPRODUCT(J358:O358,TRANSPOSE(Test!BQ$20:BQ$25))+Test!$AI$20-Test!$BQ$27</f>
        <v>58.85419467705885</v>
      </c>
      <c r="Q358" s="9" cm="1">
        <f t="array" ref="Q358">SUMPRODUCT(J358:O358,TRANSPOSE(Test!EX$20:EX$25))+Test!$AI$20-Test!$EX$27</f>
        <v>69.499660875067775</v>
      </c>
      <c r="R358" s="9">
        <f>I358-Results!$E$5*H358</f>
        <v>69.256160677735892</v>
      </c>
      <c r="S358" s="9" cm="1">
        <f t="array" ref="S358">SUMPRODUCT(J358:O358,TRANSPOSE(Test!AW$28:AW$33))+Test!$AI$20-Test!$AH$26</f>
        <v>43.522056285595895</v>
      </c>
      <c r="T358" s="9">
        <f>SUMPRODUCT(J358:O358,Results!K$9:P$9)</f>
        <v>71.240095491179474</v>
      </c>
      <c r="U358" s="9">
        <f>SUMPRODUCT(J358:O358,Results!K$9:P$9)+Test!$AI$20-Test!$AH$31</f>
        <v>69.657866770106324</v>
      </c>
      <c r="V358" s="9">
        <f t="shared" si="25"/>
        <v>21.006490128052171</v>
      </c>
      <c r="W358" s="9">
        <f t="shared" si="26"/>
        <v>10.361023930043245</v>
      </c>
      <c r="X358" s="9">
        <f t="shared" si="27"/>
        <v>10.604524127375129</v>
      </c>
      <c r="Y358" s="9">
        <f t="shared" si="28"/>
        <v>36.338628519515126</v>
      </c>
      <c r="Z358" s="9">
        <f>I358-Test!$AI$20</f>
        <v>47.118461378020889</v>
      </c>
      <c r="AA358" s="9">
        <f t="shared" si="29"/>
        <v>10.202818035004697</v>
      </c>
      <c r="AF358" s="11"/>
      <c r="AG358" s="11"/>
      <c r="AH358" s="11"/>
    </row>
    <row r="359" spans="1:34">
      <c r="A359" s="6">
        <v>-9.5332669359753045E-3</v>
      </c>
      <c r="B359" s="6">
        <v>1.0984816864387814</v>
      </c>
      <c r="C359" s="6">
        <v>1.0389159317207974</v>
      </c>
      <c r="D359" s="6">
        <v>1.9572552193279906</v>
      </c>
      <c r="E359" s="6">
        <v>1.5092393483442672</v>
      </c>
      <c r="F359" s="6">
        <v>0.36287083984081592</v>
      </c>
      <c r="G359" s="6">
        <v>4.4844342481066022</v>
      </c>
      <c r="H359" s="6">
        <v>1.8174697907512516</v>
      </c>
      <c r="I359" s="9">
        <f>SUMPRODUCT(J359:O359,Results!B$12:G$12)+Results!$E$5*H359</f>
        <v>31.194098711346633</v>
      </c>
      <c r="J359" s="9">
        <f>SUMPRODUCT($A359:$F359,Results!$B$15:$G$15)</f>
        <v>4.019776163601894</v>
      </c>
      <c r="K359" s="9">
        <f>SUMPRODUCT($A359:$F359,Results!$B$16:$G$16)</f>
        <v>-1.762070123651007</v>
      </c>
      <c r="L359" s="9">
        <f>SUMPRODUCT($A359:$F359,Results!$B$17:$G$17)</f>
        <v>7.7069802041871203</v>
      </c>
      <c r="M359" s="9">
        <f>SUMPRODUCT($A359:$F359,Results!$B$18:$G$18)</f>
        <v>-0.74037981326909652</v>
      </c>
      <c r="N359" s="9">
        <f>SUMPRODUCT($A359:$F359,Results!$B$19:$G$19)</f>
        <v>-8.3204302374575203</v>
      </c>
      <c r="O359" s="9">
        <f>SUMPRODUCT($A359:$F359,Results!$B$20:$G$20)</f>
        <v>4.8155698528060293</v>
      </c>
      <c r="P359" s="9" cm="1">
        <f t="array" ref="P359">SUMPRODUCT(J359:O359,TRANSPOSE(Test!BQ$20:BQ$25))+Test!$AI$20-Test!$BQ$27</f>
        <v>15.79372574256972</v>
      </c>
      <c r="Q359" s="9" cm="1">
        <f t="array" ref="Q359">SUMPRODUCT(J359:O359,TRANSPOSE(Test!EX$20:EX$25))+Test!$AI$20-Test!$EX$27</f>
        <v>19.916727788692484</v>
      </c>
      <c r="R359" s="9">
        <f>I359-Results!$E$5*H359</f>
        <v>20.289279966839125</v>
      </c>
      <c r="S359" s="9" cm="1">
        <f t="array" ref="S359">SUMPRODUCT(J359:O359,TRANSPOSE(Test!AW$28:AW$33))+Test!$AI$20-Test!$AH$26</f>
        <v>13.121545707367893</v>
      </c>
      <c r="T359" s="9">
        <f>SUMPRODUCT(J359:O359,Results!K$9:P$9)</f>
        <v>20.953967412886065</v>
      </c>
      <c r="U359" s="9">
        <f>SUMPRODUCT(J359:O359,Results!K$9:P$9)+Test!$AI$20-Test!$AH$31</f>
        <v>19.371738691812908</v>
      </c>
      <c r="V359" s="9">
        <f t="shared" si="25"/>
        <v>15.400372968776914</v>
      </c>
      <c r="W359" s="9">
        <f t="shared" si="26"/>
        <v>11.27737092265415</v>
      </c>
      <c r="X359" s="9">
        <f t="shared" si="27"/>
        <v>10.904818744507509</v>
      </c>
      <c r="Y359" s="9">
        <f t="shared" si="28"/>
        <v>18.07255300397874</v>
      </c>
      <c r="Z359" s="9">
        <f>I359-Test!$AI$20</f>
        <v>-1.5481247157434979</v>
      </c>
      <c r="AA359" s="9">
        <f t="shared" si="29"/>
        <v>11.822360019533726</v>
      </c>
      <c r="AF359" s="11"/>
      <c r="AG359" s="11"/>
      <c r="AH359" s="11"/>
    </row>
    <row r="360" spans="1:34">
      <c r="A360" s="6">
        <v>4.2452745259552227</v>
      </c>
      <c r="B360" s="6">
        <v>-0.74118744696129979</v>
      </c>
      <c r="C360" s="6">
        <v>0.27073356446294428</v>
      </c>
      <c r="D360" s="6">
        <v>-1.8030545622295457</v>
      </c>
      <c r="E360" s="6">
        <v>4.035862281968134</v>
      </c>
      <c r="F360" s="6">
        <v>-1.3862005767915706</v>
      </c>
      <c r="G360" s="6">
        <v>1.1518521283766872</v>
      </c>
      <c r="H360" s="6">
        <v>-1.5151123289786634</v>
      </c>
      <c r="I360" s="9">
        <f>SUMPRODUCT(J360:O360,Results!B$12:G$12)+Results!$E$5*H360</f>
        <v>51.036959297807265</v>
      </c>
      <c r="J360" s="9">
        <f>SUMPRODUCT($A360:$F360,Results!$B$15:$G$15)</f>
        <v>32.921218078684923</v>
      </c>
      <c r="K360" s="9">
        <f>SUMPRODUCT($A360:$F360,Results!$B$16:$G$16)</f>
        <v>-9.5411371994251386</v>
      </c>
      <c r="L360" s="9">
        <f>SUMPRODUCT($A360:$F360,Results!$B$17:$G$17)</f>
        <v>-0.56264305149000382</v>
      </c>
      <c r="M360" s="9">
        <f>SUMPRODUCT($A360:$F360,Results!$B$18:$G$18)</f>
        <v>-10.688174900022737</v>
      </c>
      <c r="N360" s="9">
        <f>SUMPRODUCT($A360:$F360,Results!$B$19:$G$19)</f>
        <v>-6.8324144771532218</v>
      </c>
      <c r="O360" s="9">
        <f>SUMPRODUCT($A360:$F360,Results!$B$20:$G$20)</f>
        <v>10.453012116900599</v>
      </c>
      <c r="P360" s="9" cm="1">
        <f t="array" ref="P360">SUMPRODUCT(J360:O360,TRANSPOSE(Test!BQ$20:BQ$25))+Test!$AI$20-Test!$BQ$27</f>
        <v>46.255902802581012</v>
      </c>
      <c r="Q360" s="9" cm="1">
        <f t="array" ref="Q360">SUMPRODUCT(J360:O360,TRANSPOSE(Test!EX$20:EX$25))+Test!$AI$20-Test!$EX$27</f>
        <v>59.067847655886624</v>
      </c>
      <c r="R360" s="9">
        <f>I360-Results!$E$5*H360</f>
        <v>60.127633271679244</v>
      </c>
      <c r="S360" s="9" cm="1">
        <f t="array" ref="S360">SUMPRODUCT(J360:O360,TRANSPOSE(Test!AW$28:AW$33))+Test!$AI$20-Test!$AH$26</f>
        <v>35.512214967539663</v>
      </c>
      <c r="T360" s="9">
        <f>SUMPRODUCT(J360:O360,Results!K$9:P$9)</f>
        <v>61.455762731544596</v>
      </c>
      <c r="U360" s="9">
        <f>SUMPRODUCT(J360:O360,Results!K$9:P$9)+Test!$AI$20-Test!$AH$31</f>
        <v>59.873534010471445</v>
      </c>
      <c r="V360" s="9">
        <f t="shared" si="25"/>
        <v>4.7810564952262524</v>
      </c>
      <c r="W360" s="9">
        <f t="shared" si="26"/>
        <v>-8.0308883580793591</v>
      </c>
      <c r="X360" s="9">
        <f t="shared" si="27"/>
        <v>-9.0906739738719793</v>
      </c>
      <c r="Y360" s="9">
        <f t="shared" si="28"/>
        <v>15.524744330267602</v>
      </c>
      <c r="Z360" s="9">
        <f>I360-Test!$AI$20</f>
        <v>18.294735870717133</v>
      </c>
      <c r="AA360" s="9">
        <f t="shared" si="29"/>
        <v>-8.8365747126641807</v>
      </c>
      <c r="AF360" s="11"/>
      <c r="AG360" s="11"/>
      <c r="AH360" s="11"/>
    </row>
    <row r="361" spans="1:34">
      <c r="A361" s="6">
        <v>1.0340829431470357</v>
      </c>
      <c r="B361" s="6">
        <v>13.508063355049469</v>
      </c>
      <c r="C361" s="6">
        <v>2.2606540162536062</v>
      </c>
      <c r="D361" s="6">
        <v>4.1494752253797555</v>
      </c>
      <c r="E361" s="6">
        <v>2.0654962144662794</v>
      </c>
      <c r="F361" s="6">
        <v>0.19915763937027686</v>
      </c>
      <c r="G361" s="6">
        <v>8.4718003141661011</v>
      </c>
      <c r="H361" s="6">
        <v>5.804835856810751</v>
      </c>
      <c r="I361" s="9">
        <f>SUMPRODUCT(J361:O361,Results!B$12:G$12)+Results!$E$5*H361</f>
        <v>47.18943584932925</v>
      </c>
      <c r="J361" s="9">
        <f>SUMPRODUCT($A361:$F361,Results!$B$15:$G$15)</f>
        <v>-17.748293996152437</v>
      </c>
      <c r="K361" s="9">
        <f>SUMPRODUCT($A361:$F361,Results!$B$16:$G$16)</f>
        <v>-21.01462748665136</v>
      </c>
      <c r="L361" s="9">
        <f>SUMPRODUCT($A361:$F361,Results!$B$17:$G$17)</f>
        <v>22.428928751779267</v>
      </c>
      <c r="M361" s="9">
        <f>SUMPRODUCT($A361:$F361,Results!$B$18:$G$18)</f>
        <v>10.719418849902581</v>
      </c>
      <c r="N361" s="9">
        <f>SUMPRODUCT($A361:$F361,Results!$B$19:$G$19)</f>
        <v>-11.138431748870145</v>
      </c>
      <c r="O361" s="9">
        <f>SUMPRODUCT($A361:$F361,Results!$B$20:$G$20)</f>
        <v>33.040106191982488</v>
      </c>
      <c r="P361" s="9" cm="1">
        <f t="array" ref="P361">SUMPRODUCT(J361:O361,TRANSPOSE(Test!BQ$20:BQ$25))+Test!$AI$20-Test!$BQ$27</f>
        <v>11.597360769892035</v>
      </c>
      <c r="Q361" s="9" cm="1">
        <f t="array" ref="Q361">SUMPRODUCT(J361:O361,TRANSPOSE(Test!EX$20:EX$25))+Test!$AI$20-Test!$EX$27</f>
        <v>8.5548167613074853</v>
      </c>
      <c r="R361" s="9">
        <f>I361-Results!$E$5*H361</f>
        <v>12.360420708464744</v>
      </c>
      <c r="S361" s="9" cm="1">
        <f t="array" ref="S361">SUMPRODUCT(J361:O361,TRANSPOSE(Test!AW$28:AW$33))+Test!$AI$20-Test!$AH$26</f>
        <v>13.906036950798594</v>
      </c>
      <c r="T361" s="9">
        <f>SUMPRODUCT(J361:O361,Results!K$9:P$9)</f>
        <v>13.395361541592479</v>
      </c>
      <c r="U361" s="9">
        <f>SUMPRODUCT(J361:O361,Results!K$9:P$9)+Test!$AI$20-Test!$AH$31</f>
        <v>11.813132820519321</v>
      </c>
      <c r="V361" s="9">
        <f t="shared" si="25"/>
        <v>35.592075079437215</v>
      </c>
      <c r="W361" s="9">
        <f t="shared" si="26"/>
        <v>38.634619088021765</v>
      </c>
      <c r="X361" s="9">
        <f t="shared" si="27"/>
        <v>34.829015140864506</v>
      </c>
      <c r="Y361" s="9">
        <f t="shared" si="28"/>
        <v>33.283398898530656</v>
      </c>
      <c r="Z361" s="9">
        <f>I361-Test!$AI$20</f>
        <v>14.447212422239119</v>
      </c>
      <c r="AA361" s="9">
        <f t="shared" si="29"/>
        <v>35.376303028809929</v>
      </c>
      <c r="AF361" s="11"/>
      <c r="AG361" s="11"/>
      <c r="AH361" s="11"/>
    </row>
    <row r="362" spans="1:34">
      <c r="A362" s="6">
        <v>4.5791769670885634</v>
      </c>
      <c r="B362" s="6">
        <v>1.1499802634533143</v>
      </c>
      <c r="C362" s="6">
        <v>2.2381919011624323</v>
      </c>
      <c r="D362" s="6">
        <v>0.83810757547977588</v>
      </c>
      <c r="E362" s="6">
        <v>2.2484295305660615</v>
      </c>
      <c r="F362" s="6">
        <v>5.707391807179139</v>
      </c>
      <c r="G362" s="6">
        <v>0.29434434355909916</v>
      </c>
      <c r="H362" s="6">
        <v>-2.3726201137962515</v>
      </c>
      <c r="I362" s="9">
        <f>SUMPRODUCT(J362:O362,Results!B$12:G$12)+Results!$E$5*H362</f>
        <v>11.843069453995607</v>
      </c>
      <c r="J362" s="9">
        <f>SUMPRODUCT($A362:$F362,Results!$B$15:$G$15)</f>
        <v>26.131836754605231</v>
      </c>
      <c r="K362" s="9">
        <f>SUMPRODUCT($A362:$F362,Results!$B$16:$G$16)</f>
        <v>-15.362569118008528</v>
      </c>
      <c r="L362" s="9">
        <f>SUMPRODUCT($A362:$F362,Results!$B$17:$G$17)</f>
        <v>6.8539663131201021</v>
      </c>
      <c r="M362" s="9">
        <f>SUMPRODUCT($A362:$F362,Results!$B$18:$G$18)</f>
        <v>-2.7761344242756714</v>
      </c>
      <c r="N362" s="9">
        <f>SUMPRODUCT($A362:$F362,Results!$B$19:$G$19)</f>
        <v>-9.5504513535409927</v>
      </c>
      <c r="O362" s="9">
        <f>SUMPRODUCT($A362:$F362,Results!$B$20:$G$20)</f>
        <v>7.6945984128636322</v>
      </c>
      <c r="P362" s="9" cm="1">
        <f t="array" ref="P362">SUMPRODUCT(J362:O362,TRANSPOSE(Test!BQ$20:BQ$25))+Test!$AI$20-Test!$BQ$27</f>
        <v>33.916084031455092</v>
      </c>
      <c r="Q362" s="9" cm="1">
        <f t="array" ref="Q362">SUMPRODUCT(J362:O362,TRANSPOSE(Test!EX$20:EX$25))+Test!$AI$20-Test!$EX$27</f>
        <v>27.530955159389251</v>
      </c>
      <c r="R362" s="9">
        <f>I362-Results!$E$5*H362</f>
        <v>26.078790136773115</v>
      </c>
      <c r="S362" s="9" cm="1">
        <f t="array" ref="S362">SUMPRODUCT(J362:O362,TRANSPOSE(Test!AW$28:AW$33))+Test!$AI$20-Test!$AH$26</f>
        <v>31.73575899161483</v>
      </c>
      <c r="T362" s="9">
        <f>SUMPRODUCT(J362:O362,Results!K$9:P$9)</f>
        <v>28.483301574565406</v>
      </c>
      <c r="U362" s="9">
        <f>SUMPRODUCT(J362:O362,Results!K$9:P$9)+Test!$AI$20-Test!$AH$31</f>
        <v>26.901072853492252</v>
      </c>
      <c r="V362" s="9">
        <f t="shared" si="25"/>
        <v>-22.073014577459485</v>
      </c>
      <c r="W362" s="9">
        <f t="shared" si="26"/>
        <v>-15.687885705393644</v>
      </c>
      <c r="X362" s="9">
        <f t="shared" si="27"/>
        <v>-14.235720682777508</v>
      </c>
      <c r="Y362" s="9">
        <f t="shared" si="28"/>
        <v>-19.892689537619223</v>
      </c>
      <c r="Z362" s="9">
        <f>I362-Test!$AI$20</f>
        <v>-20.899153973094524</v>
      </c>
      <c r="AA362" s="9">
        <f t="shared" si="29"/>
        <v>-15.058003399496645</v>
      </c>
      <c r="AF362" s="11"/>
      <c r="AG362" s="11"/>
      <c r="AH362" s="11"/>
    </row>
    <row r="363" spans="1:34">
      <c r="A363" s="6">
        <v>5.3509324739565249</v>
      </c>
      <c r="B363" s="6">
        <v>1.0807448255386927</v>
      </c>
      <c r="C363" s="6">
        <v>2.1377885137563055</v>
      </c>
      <c r="D363" s="6">
        <v>2.0402499612210208</v>
      </c>
      <c r="E363" s="6">
        <v>3.4995276949032967</v>
      </c>
      <c r="F363" s="6">
        <v>-1.4383609214697812</v>
      </c>
      <c r="G363" s="6">
        <v>1.4754830514296851</v>
      </c>
      <c r="H363" s="6">
        <v>-1.1914814059256655</v>
      </c>
      <c r="I363" s="9">
        <f>SUMPRODUCT(J363:O363,Results!B$12:G$12)+Results!$E$5*H363</f>
        <v>55.688957547267869</v>
      </c>
      <c r="J363" s="9">
        <f>SUMPRODUCT($A363:$F363,Results!$B$15:$G$15)</f>
        <v>31.785766122922457</v>
      </c>
      <c r="K363" s="9">
        <f>SUMPRODUCT($A363:$F363,Results!$B$16:$G$16)</f>
        <v>-18.29890313331563</v>
      </c>
      <c r="L363" s="9">
        <f>SUMPRODUCT($A363:$F363,Results!$B$17:$G$17)</f>
        <v>0.2240835076140717</v>
      </c>
      <c r="M363" s="9">
        <f>SUMPRODUCT($A363:$F363,Results!$B$18:$G$18)</f>
        <v>-8.7869945202766999</v>
      </c>
      <c r="N363" s="9">
        <f>SUMPRODUCT($A363:$F363,Results!$B$19:$G$19)</f>
        <v>-14.065244574021303</v>
      </c>
      <c r="O363" s="9">
        <f>SUMPRODUCT($A363:$F363,Results!$B$20:$G$20)</f>
        <v>22.807881259592801</v>
      </c>
      <c r="P363" s="9" cm="1">
        <f t="array" ref="P363">SUMPRODUCT(J363:O363,TRANSPOSE(Test!BQ$20:BQ$25))+Test!$AI$20-Test!$BQ$27</f>
        <v>50.080148605483025</v>
      </c>
      <c r="Q363" s="9" cm="1">
        <f t="array" ref="Q363">SUMPRODUCT(J363:O363,TRANSPOSE(Test!EX$20:EX$25))+Test!$AI$20-Test!$EX$27</f>
        <v>61.475718215578382</v>
      </c>
      <c r="R363" s="9">
        <f>I363-Results!$E$5*H363</f>
        <v>62.837845982821861</v>
      </c>
      <c r="S363" s="9" cm="1">
        <f t="array" ref="S363">SUMPRODUCT(J363:O363,TRANSPOSE(Test!AW$28:AW$33))+Test!$AI$20-Test!$AH$26</f>
        <v>44.380405965543005</v>
      </c>
      <c r="T363" s="9">
        <f>SUMPRODUCT(J363:O363,Results!K$9:P$9)</f>
        <v>63.933244679012432</v>
      </c>
      <c r="U363" s="9">
        <f>SUMPRODUCT(J363:O363,Results!K$9:P$9)+Test!$AI$20-Test!$AH$31</f>
        <v>62.351015957939268</v>
      </c>
      <c r="V363" s="9">
        <f t="shared" si="25"/>
        <v>5.6088089417848437</v>
      </c>
      <c r="W363" s="9">
        <f t="shared" si="26"/>
        <v>-5.7867606683105137</v>
      </c>
      <c r="X363" s="9">
        <f t="shared" si="27"/>
        <v>-7.1488884355539923</v>
      </c>
      <c r="Y363" s="9">
        <f t="shared" si="28"/>
        <v>11.308551581724863</v>
      </c>
      <c r="Z363" s="9">
        <f>I363-Test!$AI$20</f>
        <v>22.946734120177737</v>
      </c>
      <c r="AA363" s="9">
        <f t="shared" si="29"/>
        <v>-6.6620584106713991</v>
      </c>
      <c r="AF363" s="11"/>
      <c r="AG363" s="11"/>
      <c r="AH363" s="11"/>
    </row>
    <row r="364" spans="1:34">
      <c r="A364" s="6">
        <v>3.3917998978299746</v>
      </c>
      <c r="B364" s="6">
        <v>2.4898176162547694</v>
      </c>
      <c r="C364" s="6">
        <v>4.2569044812996291</v>
      </c>
      <c r="D364" s="6">
        <v>4.9162271794509911</v>
      </c>
      <c r="E364" s="6">
        <v>4.091407960445439</v>
      </c>
      <c r="F364" s="6">
        <v>-0.1634240536150019</v>
      </c>
      <c r="G364" s="6">
        <v>2.541737705487634</v>
      </c>
      <c r="H364" s="6">
        <v>-0.12522675186771659</v>
      </c>
      <c r="I364" s="9">
        <f>SUMPRODUCT(J364:O364,Results!B$12:G$12)+Results!$E$5*H364</f>
        <v>65.788776766317227</v>
      </c>
      <c r="J364" s="9">
        <f>SUMPRODUCT($A364:$F364,Results!$B$15:$G$15)</f>
        <v>26.400199968859404</v>
      </c>
      <c r="K364" s="9">
        <f>SUMPRODUCT($A364:$F364,Results!$B$16:$G$16)</f>
        <v>-16.25312621480867</v>
      </c>
      <c r="L364" s="9">
        <f>SUMPRODUCT($A364:$F364,Results!$B$17:$G$17)</f>
        <v>11.157994078996143</v>
      </c>
      <c r="M364" s="9">
        <f>SUMPRODUCT($A364:$F364,Results!$B$18:$G$18)</f>
        <v>-8.3008137715493504</v>
      </c>
      <c r="N364" s="9">
        <f>SUMPRODUCT($A364:$F364,Results!$B$19:$G$19)</f>
        <v>-25.262878854351314</v>
      </c>
      <c r="O364" s="9">
        <f>SUMPRODUCT($A364:$F364,Results!$B$20:$G$20)</f>
        <v>21.668452267453922</v>
      </c>
      <c r="P364" s="9" cm="1">
        <f t="array" ref="P364">SUMPRODUCT(J364:O364,TRANSPOSE(Test!BQ$20:BQ$25))+Test!$AI$20-Test!$BQ$27</f>
        <v>57.412376067307669</v>
      </c>
      <c r="Q364" s="9" cm="1">
        <f t="array" ref="Q364">SUMPRODUCT(J364:O364,TRANSPOSE(Test!EX$20:EX$25))+Test!$AI$20-Test!$EX$27</f>
        <v>65.717247331983856</v>
      </c>
      <c r="R364" s="9">
        <f>I364-Results!$E$5*H364</f>
        <v>66.540137277523527</v>
      </c>
      <c r="S364" s="9" cm="1">
        <f t="array" ref="S364">SUMPRODUCT(J364:O364,TRANSPOSE(Test!AW$28:AW$33))+Test!$AI$20-Test!$AH$26</f>
        <v>56.362186205953407</v>
      </c>
      <c r="T364" s="9">
        <f>SUMPRODUCT(J364:O364,Results!K$9:P$9)</f>
        <v>68.104753656060694</v>
      </c>
      <c r="U364" s="9">
        <f>SUMPRODUCT(J364:O364,Results!K$9:P$9)+Test!$AI$20-Test!$AH$31</f>
        <v>66.52252493498753</v>
      </c>
      <c r="V364" s="9">
        <f t="shared" si="25"/>
        <v>8.3764006990095581</v>
      </c>
      <c r="W364" s="9">
        <f t="shared" si="26"/>
        <v>7.1529434333371E-2</v>
      </c>
      <c r="X364" s="9">
        <f t="shared" si="27"/>
        <v>-0.75136051120630043</v>
      </c>
      <c r="Y364" s="9">
        <f t="shared" si="28"/>
        <v>9.4265905603638203</v>
      </c>
      <c r="Z364" s="9">
        <f>I364-Test!$AI$20</f>
        <v>33.046553339227096</v>
      </c>
      <c r="AA364" s="9">
        <f t="shared" si="29"/>
        <v>-0.7337481686703029</v>
      </c>
      <c r="AF364" s="11"/>
      <c r="AG364" s="11"/>
      <c r="AH364" s="11"/>
    </row>
    <row r="365" spans="1:34">
      <c r="A365" s="6">
        <v>6.3199827008039078</v>
      </c>
      <c r="B365" s="6">
        <v>1.7331686408610503</v>
      </c>
      <c r="C365" s="6">
        <v>2.3467217282976565</v>
      </c>
      <c r="D365" s="6">
        <v>4.4201841991222715</v>
      </c>
      <c r="E365" s="6">
        <v>-0.20886105765146076</v>
      </c>
      <c r="F365" s="6">
        <v>-0.44302045433072701</v>
      </c>
      <c r="G365" s="6">
        <v>-3.3510447569770885</v>
      </c>
      <c r="H365" s="6">
        <v>-6.0180092143324391</v>
      </c>
      <c r="I365" s="9">
        <f>SUMPRODUCT(J365:O365,Results!B$12:G$12)+Results!$E$5*H365</f>
        <v>-13.29197754144122</v>
      </c>
      <c r="J365" s="9">
        <f>SUMPRODUCT($A365:$F365,Results!$B$15:$G$15)</f>
        <v>18.865884176114896</v>
      </c>
      <c r="K365" s="9">
        <f>SUMPRODUCT($A365:$F365,Results!$B$16:$G$16)</f>
        <v>-25.078182623941046</v>
      </c>
      <c r="L365" s="9">
        <f>SUMPRODUCT($A365:$F365,Results!$B$17:$G$17)</f>
        <v>-9.048762505144488</v>
      </c>
      <c r="M365" s="9">
        <f>SUMPRODUCT($A365:$F365,Results!$B$18:$G$18)</f>
        <v>-1.0488220785650988</v>
      </c>
      <c r="N365" s="9">
        <f>SUMPRODUCT($A365:$F365,Results!$B$19:$G$19)</f>
        <v>-7.5145732950693915</v>
      </c>
      <c r="O365" s="9">
        <f>SUMPRODUCT($A365:$F365,Results!$B$20:$G$20)</f>
        <v>28.931818649975259</v>
      </c>
      <c r="P365" s="9" cm="1">
        <f t="array" ref="P365">SUMPRODUCT(J365:O365,TRANSPOSE(Test!BQ$20:BQ$25))+Test!$AI$20-Test!$BQ$27</f>
        <v>18.044962907101265</v>
      </c>
      <c r="Q365" s="9" cm="1">
        <f t="array" ref="Q365">SUMPRODUCT(J365:O365,TRANSPOSE(Test!EX$20:EX$25))+Test!$AI$20-Test!$EX$27</f>
        <v>21.580782000794095</v>
      </c>
      <c r="R365" s="9">
        <f>I365-Results!$E$5*H365</f>
        <v>22.816077744553418</v>
      </c>
      <c r="S365" s="9" cm="1">
        <f t="array" ref="S365">SUMPRODUCT(J365:O365,TRANSPOSE(Test!AW$28:AW$33))+Test!$AI$20-Test!$AH$26</f>
        <v>20.439051433778516</v>
      </c>
      <c r="T365" s="9">
        <f>SUMPRODUCT(J365:O365,Results!K$9:P$9)</f>
        <v>22.721163570562091</v>
      </c>
      <c r="U365" s="9">
        <f>SUMPRODUCT(J365:O365,Results!K$9:P$9)+Test!$AI$20-Test!$AH$31</f>
        <v>21.138934849488933</v>
      </c>
      <c r="V365" s="9">
        <f t="shared" si="25"/>
        <v>-31.336940448542485</v>
      </c>
      <c r="W365" s="9">
        <f t="shared" si="26"/>
        <v>-34.872759542235315</v>
      </c>
      <c r="X365" s="9">
        <f t="shared" si="27"/>
        <v>-36.108055285994638</v>
      </c>
      <c r="Y365" s="9">
        <f t="shared" si="28"/>
        <v>-33.731028975219736</v>
      </c>
      <c r="Z365" s="9">
        <f>I365-Test!$AI$20</f>
        <v>-46.034200968531351</v>
      </c>
      <c r="AA365" s="9">
        <f t="shared" si="29"/>
        <v>-34.430912390930153</v>
      </c>
      <c r="AF365" s="11"/>
      <c r="AG365" s="11"/>
      <c r="AH365" s="11"/>
    </row>
    <row r="366" spans="1:34">
      <c r="A366" s="6">
        <v>-0.36619445142079382</v>
      </c>
      <c r="B366" s="6">
        <v>-0.75333580521301502</v>
      </c>
      <c r="C366" s="6">
        <v>-1.1134067475634206</v>
      </c>
      <c r="D366" s="6">
        <v>0.38432905954056928</v>
      </c>
      <c r="E366" s="6">
        <v>1.4021142903055499</v>
      </c>
      <c r="F366" s="6">
        <v>5.3084534370099385</v>
      </c>
      <c r="G366" s="6">
        <v>4.8037945024373254</v>
      </c>
      <c r="H366" s="6">
        <v>2.1368300450819748</v>
      </c>
      <c r="I366" s="9">
        <f>SUMPRODUCT(J366:O366,Results!B$12:G$12)+Results!$E$5*H366</f>
        <v>19.006277406803584</v>
      </c>
      <c r="J366" s="9">
        <f>SUMPRODUCT($A366:$F366,Results!$B$15:$G$15)</f>
        <v>4.4713948631352132</v>
      </c>
      <c r="K366" s="9">
        <f>SUMPRODUCT($A366:$F366,Results!$B$16:$G$16)</f>
        <v>4.9491686900965641</v>
      </c>
      <c r="L366" s="9">
        <f>SUMPRODUCT($A366:$F366,Results!$B$17:$G$17)</f>
        <v>12.092734237487628</v>
      </c>
      <c r="M366" s="9">
        <f>SUMPRODUCT($A366:$F366,Results!$B$18:$G$18)</f>
        <v>4.8531903475030251</v>
      </c>
      <c r="N366" s="9">
        <f>SUMPRODUCT($A366:$F366,Results!$B$19:$G$19)</f>
        <v>0.17229310246951846</v>
      </c>
      <c r="O366" s="9">
        <f>SUMPRODUCT($A366:$F366,Results!$B$20:$G$20)</f>
        <v>-7.4938392483621969</v>
      </c>
      <c r="P366" s="9" cm="1">
        <f t="array" ref="P366">SUMPRODUCT(J366:O366,TRANSPOSE(Test!BQ$20:BQ$25))+Test!$AI$20-Test!$BQ$27</f>
        <v>12.270708673814134</v>
      </c>
      <c r="Q366" s="9" cm="1">
        <f t="array" ref="Q366">SUMPRODUCT(J366:O366,TRANSPOSE(Test!EX$20:EX$25))+Test!$AI$20-Test!$EX$27</f>
        <v>8.4286735598087077</v>
      </c>
      <c r="R366" s="9">
        <f>I366-Results!$E$5*H366</f>
        <v>6.1852971363117355</v>
      </c>
      <c r="S366" s="9" cm="1">
        <f t="array" ref="S366">SUMPRODUCT(J366:O366,TRANSPOSE(Test!AW$28:AW$33))+Test!$AI$20-Test!$AH$26</f>
        <v>1.6376265162960806</v>
      </c>
      <c r="T366" s="9">
        <f>SUMPRODUCT(J366:O366,Results!K$9:P$9)</f>
        <v>8.0682065698985852</v>
      </c>
      <c r="U366" s="9">
        <f>SUMPRODUCT(J366:O366,Results!K$9:P$9)+Test!$AI$20-Test!$AH$31</f>
        <v>6.4859778488254278</v>
      </c>
      <c r="V366" s="9">
        <f t="shared" si="25"/>
        <v>6.7355687329894494</v>
      </c>
      <c r="W366" s="9">
        <f t="shared" si="26"/>
        <v>10.577603846994876</v>
      </c>
      <c r="X366" s="9">
        <f t="shared" si="27"/>
        <v>12.820980270491848</v>
      </c>
      <c r="Y366" s="9">
        <f t="shared" si="28"/>
        <v>17.368650890507503</v>
      </c>
      <c r="Z366" s="9">
        <f>I366-Test!$AI$20</f>
        <v>-13.735946020286548</v>
      </c>
      <c r="AA366" s="9">
        <f t="shared" si="29"/>
        <v>12.520299557978156</v>
      </c>
      <c r="AF366" s="11"/>
      <c r="AG366" s="11"/>
      <c r="AH366" s="11"/>
    </row>
    <row r="367" spans="1:34">
      <c r="A367" s="6">
        <v>-4.9632217812125123</v>
      </c>
      <c r="B367" s="6">
        <v>5.2070147166081613</v>
      </c>
      <c r="C367" s="6">
        <v>1.4508809898736672</v>
      </c>
      <c r="D367" s="6">
        <v>1.6921980131218153</v>
      </c>
      <c r="E367" s="6">
        <v>-0.37820390809558646</v>
      </c>
      <c r="F367" s="6">
        <v>4.8662893163555623</v>
      </c>
      <c r="G367" s="6">
        <v>3.4941416441780033</v>
      </c>
      <c r="H367" s="6">
        <v>0.82717718682265273</v>
      </c>
      <c r="I367" s="9">
        <f>SUMPRODUCT(J367:O367,Results!B$12:G$12)+Results!$E$5*H367</f>
        <v>-29.299302151519061</v>
      </c>
      <c r="J367" s="9">
        <f>SUMPRODUCT($A367:$F367,Results!$B$15:$G$15)</f>
        <v>-28.173971753751491</v>
      </c>
      <c r="K367" s="9">
        <f>SUMPRODUCT($A367:$F367,Results!$B$16:$G$16)</f>
        <v>7.7515283839298172</v>
      </c>
      <c r="L367" s="9">
        <f>SUMPRODUCT($A367:$F367,Results!$B$17:$G$17)</f>
        <v>22.427315471372395</v>
      </c>
      <c r="M367" s="9">
        <f>SUMPRODUCT($A367:$F367,Results!$B$18:$G$18)</f>
        <v>9.7938337836037235</v>
      </c>
      <c r="N367" s="9">
        <f>SUMPRODUCT($A367:$F367,Results!$B$19:$G$19)</f>
        <v>-5.4344347439308383</v>
      </c>
      <c r="O367" s="9">
        <f>SUMPRODUCT($A367:$F367,Results!$B$20:$G$20)</f>
        <v>-10.524356024403005</v>
      </c>
      <c r="P367" s="9" cm="1">
        <f t="array" ref="P367">SUMPRODUCT(J367:O367,TRANSPOSE(Test!BQ$20:BQ$25))+Test!$AI$20-Test!$BQ$27</f>
        <v>-21.022125439340236</v>
      </c>
      <c r="Q367" s="9" cm="1">
        <f t="array" ref="Q367">SUMPRODUCT(J367:O367,TRANSPOSE(Test!EX$20:EX$25))+Test!$AI$20-Test!$EX$27</f>
        <v>-33.804228995303689</v>
      </c>
      <c r="R367" s="9">
        <f>I367-Results!$E$5*H367</f>
        <v>-34.262365272454979</v>
      </c>
      <c r="S367" s="9" cm="1">
        <f t="array" ref="S367">SUMPRODUCT(J367:O367,TRANSPOSE(Test!AW$28:AW$33))+Test!$AI$20-Test!$AH$26</f>
        <v>-14.478879510102686</v>
      </c>
      <c r="T367" s="9">
        <f>SUMPRODUCT(J367:O367,Results!K$9:P$9)</f>
        <v>-33.249556194760558</v>
      </c>
      <c r="U367" s="9">
        <f>SUMPRODUCT(J367:O367,Results!K$9:P$9)+Test!$AI$20-Test!$AH$31</f>
        <v>-34.831784915833715</v>
      </c>
      <c r="V367" s="9">
        <f t="shared" si="25"/>
        <v>-8.2771767121788251</v>
      </c>
      <c r="W367" s="9">
        <f t="shared" si="26"/>
        <v>4.5049268437846273</v>
      </c>
      <c r="X367" s="9">
        <f t="shared" si="27"/>
        <v>4.9630631209359173</v>
      </c>
      <c r="Y367" s="9">
        <f t="shared" si="28"/>
        <v>-14.820422641416375</v>
      </c>
      <c r="Z367" s="9">
        <f>I367-Test!$AI$20</f>
        <v>-62.041525578609196</v>
      </c>
      <c r="AA367" s="9">
        <f t="shared" si="29"/>
        <v>5.5324827643146541</v>
      </c>
      <c r="AF367" s="11"/>
      <c r="AG367" s="11"/>
      <c r="AH367" s="11"/>
    </row>
    <row r="368" spans="1:34">
      <c r="A368" s="6">
        <v>-0.98368045018487016</v>
      </c>
      <c r="B368" s="6">
        <v>0.85221931533164652</v>
      </c>
      <c r="C368" s="6">
        <v>3.066563110976642</v>
      </c>
      <c r="D368" s="6">
        <v>1.6831532890566407</v>
      </c>
      <c r="E368" s="6">
        <v>1.0285827175626316</v>
      </c>
      <c r="F368" s="6">
        <v>-2.4404487707145468</v>
      </c>
      <c r="G368" s="6">
        <v>0.7046924115259473</v>
      </c>
      <c r="H368" s="6">
        <v>-1.9622720458294034</v>
      </c>
      <c r="I368" s="9">
        <f>SUMPRODUCT(J368:O368,Results!B$12:G$12)+Results!$E$5*H368</f>
        <v>6.4096188314342299</v>
      </c>
      <c r="J368" s="9">
        <f>SUMPRODUCT($A368:$F368,Results!$B$15:$G$15)</f>
        <v>2.6174484250081393</v>
      </c>
      <c r="K368" s="9">
        <f>SUMPRODUCT($A368:$F368,Results!$B$16:$G$16)</f>
        <v>-1.3587301836545089</v>
      </c>
      <c r="L368" s="9">
        <f>SUMPRODUCT($A368:$F368,Results!$B$17:$G$17)</f>
        <v>3.3267396224833576</v>
      </c>
      <c r="M368" s="9">
        <f>SUMPRODUCT($A368:$F368,Results!$B$18:$G$18)</f>
        <v>-7.3878725565156014</v>
      </c>
      <c r="N368" s="9">
        <f>SUMPRODUCT($A368:$F368,Results!$B$19:$G$19)</f>
        <v>-14.241255115728276</v>
      </c>
      <c r="O368" s="9">
        <f>SUMPRODUCT($A368:$F368,Results!$B$20:$G$20)</f>
        <v>2.7266173042494968</v>
      </c>
      <c r="P368" s="9" cm="1">
        <f t="array" ref="P368">SUMPRODUCT(J368:O368,TRANSPOSE(Test!BQ$20:BQ$25))+Test!$AI$20-Test!$BQ$27</f>
        <v>9.5474090831682403</v>
      </c>
      <c r="Q368" s="9" cm="1">
        <f t="array" ref="Q368">SUMPRODUCT(J368:O368,TRANSPOSE(Test!EX$20:EX$25))+Test!$AI$20-Test!$EX$27</f>
        <v>16.512325998890461</v>
      </c>
      <c r="R368" s="9">
        <f>I368-Results!$E$5*H368</f>
        <v>18.183251106410651</v>
      </c>
      <c r="S368" s="9" cm="1">
        <f t="array" ref="S368">SUMPRODUCT(J368:O368,TRANSPOSE(Test!AW$28:AW$33))+Test!$AI$20-Test!$AH$26</f>
        <v>16.973064381328221</v>
      </c>
      <c r="T368" s="9">
        <f>SUMPRODUCT(J368:O368,Results!K$9:P$9)</f>
        <v>17.893659100847014</v>
      </c>
      <c r="U368" s="9">
        <f>SUMPRODUCT(J368:O368,Results!K$9:P$9)+Test!$AI$20-Test!$AH$31</f>
        <v>16.311430379773853</v>
      </c>
      <c r="V368" s="9">
        <f t="shared" si="25"/>
        <v>-3.1377902517340104</v>
      </c>
      <c r="W368" s="9">
        <f t="shared" si="26"/>
        <v>-10.102707167456231</v>
      </c>
      <c r="X368" s="9">
        <f t="shared" si="27"/>
        <v>-11.773632274976421</v>
      </c>
      <c r="Y368" s="9">
        <f t="shared" si="28"/>
        <v>-10.563445549893991</v>
      </c>
      <c r="Z368" s="9">
        <f>I368-Test!$AI$20</f>
        <v>-26.332604595655901</v>
      </c>
      <c r="AA368" s="9">
        <f t="shared" si="29"/>
        <v>-9.901811548339623</v>
      </c>
      <c r="AF368" s="11"/>
      <c r="AG368" s="11"/>
      <c r="AH368" s="11"/>
    </row>
    <row r="369" spans="1:34">
      <c r="A369" s="6">
        <v>5.7432089098888737</v>
      </c>
      <c r="B369" s="6">
        <v>3.4871064344865474</v>
      </c>
      <c r="C369" s="6">
        <v>1.9597097987048673</v>
      </c>
      <c r="D369" s="6">
        <v>1.4752227912986791</v>
      </c>
      <c r="E369" s="6">
        <v>0.26523318415653158</v>
      </c>
      <c r="F369" s="6">
        <v>0.37715260867525713</v>
      </c>
      <c r="G369" s="6">
        <v>2.0306559213484392</v>
      </c>
      <c r="H369" s="6">
        <v>-0.6363085360069114</v>
      </c>
      <c r="I369" s="9">
        <f>SUMPRODUCT(J369:O369,Results!B$12:G$12)+Results!$E$5*H369</f>
        <v>10.711964719263008</v>
      </c>
      <c r="J369" s="9">
        <f>SUMPRODUCT($A369:$F369,Results!$B$15:$G$15)</f>
        <v>15.630713371999006</v>
      </c>
      <c r="K369" s="9">
        <f>SUMPRODUCT($A369:$F369,Results!$B$16:$G$16)</f>
        <v>-23.800455027127438</v>
      </c>
      <c r="L369" s="9">
        <f>SUMPRODUCT($A369:$F369,Results!$B$17:$G$17)</f>
        <v>-5.6837307594956856</v>
      </c>
      <c r="M369" s="9">
        <f>SUMPRODUCT($A369:$F369,Results!$B$18:$G$18)</f>
        <v>-1.1618670647016487</v>
      </c>
      <c r="N369" s="9">
        <f>SUMPRODUCT($A369:$F369,Results!$B$19:$G$19)</f>
        <v>-4.1174683320081149</v>
      </c>
      <c r="O369" s="9">
        <f>SUMPRODUCT($A369:$F369,Results!$B$20:$G$20)</f>
        <v>23.603415053907188</v>
      </c>
      <c r="P369" s="9" cm="1">
        <f t="array" ref="P369">SUMPRODUCT(J369:O369,TRANSPOSE(Test!BQ$20:BQ$25))+Test!$AI$20-Test!$BQ$27</f>
        <v>12.872342552404866</v>
      </c>
      <c r="Q369" s="9" cm="1">
        <f t="array" ref="Q369">SUMPRODUCT(J369:O369,TRANSPOSE(Test!EX$20:EX$25))+Test!$AI$20-Test!$EX$27</f>
        <v>12.874205061975253</v>
      </c>
      <c r="R369" s="9">
        <f>I369-Results!$E$5*H369</f>
        <v>14.529815935304477</v>
      </c>
      <c r="S369" s="9" cm="1">
        <f t="array" ref="S369">SUMPRODUCT(J369:O369,TRANSPOSE(Test!AW$28:AW$33))+Test!$AI$20-Test!$AH$26</f>
        <v>15.949496579988548</v>
      </c>
      <c r="T369" s="9">
        <f>SUMPRODUCT(J369:O369,Results!K$9:P$9)</f>
        <v>14.877662946771828</v>
      </c>
      <c r="U369" s="9">
        <f>SUMPRODUCT(J369:O369,Results!K$9:P$9)+Test!$AI$20-Test!$AH$31</f>
        <v>13.295434225698671</v>
      </c>
      <c r="V369" s="9">
        <f t="shared" si="25"/>
        <v>-2.1603778331418582</v>
      </c>
      <c r="W369" s="9">
        <f t="shared" si="26"/>
        <v>-2.162240342712245</v>
      </c>
      <c r="X369" s="9">
        <f t="shared" si="27"/>
        <v>-3.8178512160414684</v>
      </c>
      <c r="Y369" s="9">
        <f t="shared" si="28"/>
        <v>-5.2375318607255394</v>
      </c>
      <c r="Z369" s="9">
        <f>I369-Test!$AI$20</f>
        <v>-22.030258707827123</v>
      </c>
      <c r="AA369" s="9">
        <f t="shared" si="29"/>
        <v>-2.5834695064356623</v>
      </c>
      <c r="AF369" s="11"/>
      <c r="AG369" s="11"/>
      <c r="AH369" s="11"/>
    </row>
    <row r="370" spans="1:34">
      <c r="A370" s="6">
        <v>3.1480236748938348</v>
      </c>
      <c r="B370" s="6">
        <v>-0.90021863372230859</v>
      </c>
      <c r="C370" s="6">
        <v>11.329357785807746</v>
      </c>
      <c r="D370" s="6">
        <v>0.74661922558786953</v>
      </c>
      <c r="E370" s="6">
        <v>7.6046943093872983</v>
      </c>
      <c r="F370" s="6">
        <v>11.267906034195923</v>
      </c>
      <c r="G370" s="6">
        <v>2.5521618399718311</v>
      </c>
      <c r="H370" s="6">
        <v>-0.11480261738351949</v>
      </c>
      <c r="I370" s="9">
        <f>SUMPRODUCT(J370:O370,Results!B$12:G$12)+Results!$E$5*H370</f>
        <v>77.622084054528045</v>
      </c>
      <c r="J370" s="9">
        <f>SUMPRODUCT($A370:$F370,Results!$B$15:$G$15)</f>
        <v>62.948124359756214</v>
      </c>
      <c r="K370" s="9">
        <f>SUMPRODUCT($A370:$F370,Results!$B$16:$G$16)</f>
        <v>-13.477086275767812</v>
      </c>
      <c r="L370" s="9">
        <f>SUMPRODUCT($A370:$F370,Results!$B$17:$G$17)</f>
        <v>29.045858175759044</v>
      </c>
      <c r="M370" s="9">
        <f>SUMPRODUCT($A370:$F370,Results!$B$18:$G$18)</f>
        <v>-28.020892379117264</v>
      </c>
      <c r="N370" s="9">
        <f>SUMPRODUCT($A370:$F370,Results!$B$19:$G$19)</f>
        <v>-50.955117642306789</v>
      </c>
      <c r="O370" s="9">
        <f>SUMPRODUCT($A370:$F370,Results!$B$20:$G$20)</f>
        <v>-15.388920673734269</v>
      </c>
      <c r="P370" s="9" cm="1">
        <f t="array" ref="P370">SUMPRODUCT(J370:O370,TRANSPOSE(Test!BQ$20:BQ$25))+Test!$AI$20-Test!$BQ$27</f>
        <v>97.645981408977974</v>
      </c>
      <c r="Q370" s="9" cm="1">
        <f t="array" ref="Q370">SUMPRODUCT(J370:O370,TRANSPOSE(Test!EX$20:EX$25))+Test!$AI$20-Test!$EX$27</f>
        <v>82.645106347223589</v>
      </c>
      <c r="R370" s="9">
        <f>I370-Results!$E$5*H370</f>
        <v>78.310899758829166</v>
      </c>
      <c r="S370" s="9" cm="1">
        <f t="array" ref="S370">SUMPRODUCT(J370:O370,TRANSPOSE(Test!AW$28:AW$33))+Test!$AI$20-Test!$AH$26</f>
        <v>113.84191543601237</v>
      </c>
      <c r="T370" s="9">
        <f>SUMPRODUCT(J370:O370,Results!K$9:P$9)</f>
        <v>83.997723790591479</v>
      </c>
      <c r="U370" s="9">
        <f>SUMPRODUCT(J370:O370,Results!K$9:P$9)+Test!$AI$20-Test!$AH$31</f>
        <v>82.415495069518329</v>
      </c>
      <c r="V370" s="9">
        <f t="shared" si="25"/>
        <v>-20.023897354449929</v>
      </c>
      <c r="W370" s="9">
        <f t="shared" si="26"/>
        <v>-5.0230222926955435</v>
      </c>
      <c r="X370" s="9">
        <f t="shared" si="27"/>
        <v>-0.68881570430112049</v>
      </c>
      <c r="Y370" s="9">
        <f t="shared" si="28"/>
        <v>-36.219831381484326</v>
      </c>
      <c r="Z370" s="9">
        <f>I370-Test!$AI$20</f>
        <v>44.879860627437914</v>
      </c>
      <c r="AA370" s="9">
        <f t="shared" si="29"/>
        <v>-4.7934110149902835</v>
      </c>
      <c r="AF370" s="11"/>
      <c r="AG370" s="11"/>
      <c r="AH370" s="11"/>
    </row>
    <row r="371" spans="1:34">
      <c r="A371" s="6">
        <v>1.0270300006746105</v>
      </c>
      <c r="B371" s="6">
        <v>0.97094031701754524</v>
      </c>
      <c r="C371" s="6">
        <v>1.2176634096715613</v>
      </c>
      <c r="D371" s="6">
        <v>0.27761251320887903</v>
      </c>
      <c r="E371" s="6">
        <v>2.0798219793892017</v>
      </c>
      <c r="F371" s="6">
        <v>9.3060414888025935</v>
      </c>
      <c r="G371" s="6">
        <v>2.9492071503453761</v>
      </c>
      <c r="H371" s="6">
        <v>0.28224269299002547</v>
      </c>
      <c r="I371" s="9">
        <f>SUMPRODUCT(J371:O371,Results!B$12:G$12)+Results!$E$5*H371</f>
        <v>7.086354924299604</v>
      </c>
      <c r="J371" s="9">
        <f>SUMPRODUCT($A371:$F371,Results!$B$15:$G$15)</f>
        <v>12.665446517951228</v>
      </c>
      <c r="K371" s="9">
        <f>SUMPRODUCT($A371:$F371,Results!$B$16:$G$16)</f>
        <v>-2.5626576204247566</v>
      </c>
      <c r="L371" s="9">
        <f>SUMPRODUCT($A371:$F371,Results!$B$17:$G$17)</f>
        <v>18.07926318152942</v>
      </c>
      <c r="M371" s="9">
        <f>SUMPRODUCT($A371:$F371,Results!$B$18:$G$18)</f>
        <v>3.0141788424439708</v>
      </c>
      <c r="N371" s="9">
        <f>SUMPRODUCT($A371:$F371,Results!$B$19:$G$19)</f>
        <v>-6.7327060852251241</v>
      </c>
      <c r="O371" s="9">
        <f>SUMPRODUCT($A371:$F371,Results!$B$20:$G$20)</f>
        <v>-8.3191745915394169</v>
      </c>
      <c r="P371" s="9" cm="1">
        <f t="array" ref="P371">SUMPRODUCT(J371:O371,TRANSPOSE(Test!BQ$20:BQ$25))+Test!$AI$20-Test!$BQ$27</f>
        <v>22.548327352091768</v>
      </c>
      <c r="Q371" s="9" cm="1">
        <f t="array" ref="Q371">SUMPRODUCT(J371:O371,TRANSPOSE(Test!EX$20:EX$25))+Test!$AI$20-Test!$EX$27</f>
        <v>8.6495239578968821</v>
      </c>
      <c r="R371" s="9">
        <f>I371-Results!$E$5*H371</f>
        <v>5.3928987663594512</v>
      </c>
      <c r="S371" s="9" cm="1">
        <f t="array" ref="S371">SUMPRODUCT(J371:O371,TRANSPOSE(Test!AW$28:AW$33))+Test!$AI$20-Test!$AH$26</f>
        <v>18.045527346357559</v>
      </c>
      <c r="T371" s="9">
        <f>SUMPRODUCT(J371:O371,Results!K$9:P$9)</f>
        <v>8.5758293612319747</v>
      </c>
      <c r="U371" s="9">
        <f>SUMPRODUCT(J371:O371,Results!K$9:P$9)+Test!$AI$20-Test!$AH$31</f>
        <v>6.9936006401588173</v>
      </c>
      <c r="V371" s="9">
        <f t="shared" si="25"/>
        <v>-15.461972427792164</v>
      </c>
      <c r="W371" s="9">
        <f t="shared" si="26"/>
        <v>-1.5631690335972781</v>
      </c>
      <c r="X371" s="9">
        <f t="shared" si="27"/>
        <v>1.6934561579401528</v>
      </c>
      <c r="Y371" s="9">
        <f t="shared" si="28"/>
        <v>-10.959172422057955</v>
      </c>
      <c r="Z371" s="9">
        <f>I371-Test!$AI$20</f>
        <v>-25.655868502790526</v>
      </c>
      <c r="AA371" s="9">
        <f t="shared" si="29"/>
        <v>9.275428414078668E-2</v>
      </c>
      <c r="AF371" s="11"/>
      <c r="AG371" s="11"/>
      <c r="AH371" s="11"/>
    </row>
    <row r="372" spans="1:34">
      <c r="A372" s="6">
        <v>1.0604155410936902</v>
      </c>
      <c r="B372" s="6">
        <v>3.5711083392169849</v>
      </c>
      <c r="C372" s="6">
        <v>2.316128153631221</v>
      </c>
      <c r="D372" s="6">
        <v>-0.87879745264339304</v>
      </c>
      <c r="E372" s="6">
        <v>-3.1243675644875513</v>
      </c>
      <c r="F372" s="6">
        <v>3.0191648892426612</v>
      </c>
      <c r="G372" s="6">
        <v>4.4068818934441714</v>
      </c>
      <c r="H372" s="6">
        <v>1.7399174360888208</v>
      </c>
      <c r="I372" s="9">
        <f>SUMPRODUCT(J372:O372,Results!B$12:G$12)+Results!$E$5*H372</f>
        <v>-40.477009724885335</v>
      </c>
      <c r="J372" s="9">
        <f>SUMPRODUCT($A372:$F372,Results!$B$15:$G$15)</f>
        <v>-11.393625195656618</v>
      </c>
      <c r="K372" s="9">
        <f>SUMPRODUCT($A372:$F372,Results!$B$16:$G$16)</f>
        <v>-11.137448796020424</v>
      </c>
      <c r="L372" s="9">
        <f>SUMPRODUCT($A372:$F372,Results!$B$17:$G$17)</f>
        <v>-4.8712657857384167</v>
      </c>
      <c r="M372" s="9">
        <f>SUMPRODUCT($A372:$F372,Results!$B$18:$G$18)</f>
        <v>3.2874928602176383</v>
      </c>
      <c r="N372" s="9">
        <f>SUMPRODUCT($A372:$F372,Results!$B$19:$G$19)</f>
        <v>3.1066565346048081</v>
      </c>
      <c r="O372" s="9">
        <f>SUMPRODUCT($A372:$F372,Results!$B$20:$G$20)</f>
        <v>1.624877666970459E-2</v>
      </c>
      <c r="P372" s="9" cm="1">
        <f t="array" ref="P372">SUMPRODUCT(J372:O372,TRANSPOSE(Test!BQ$20:BQ$25))+Test!$AI$20-Test!$BQ$27</f>
        <v>-37.713190948084211</v>
      </c>
      <c r="Q372" s="9" cm="1">
        <f t="array" ref="Q372">SUMPRODUCT(J372:O372,TRANSPOSE(Test!EX$20:EX$25))+Test!$AI$20-Test!$EX$27</f>
        <v>-51.812806159276697</v>
      </c>
      <c r="R372" s="9">
        <f>I372-Results!$E$5*H372</f>
        <v>-50.916514341418264</v>
      </c>
      <c r="S372" s="9" cm="1">
        <f t="array" ref="S372">SUMPRODUCT(J372:O372,TRANSPOSE(Test!AW$28:AW$33))+Test!$AI$20-Test!$AH$26</f>
        <v>-20.732952745174703</v>
      </c>
      <c r="T372" s="9">
        <f>SUMPRODUCT(J372:O372,Results!K$9:P$9)</f>
        <v>-51.319425490036714</v>
      </c>
      <c r="U372" s="9">
        <f>SUMPRODUCT(J372:O372,Results!K$9:P$9)+Test!$AI$20-Test!$AH$31</f>
        <v>-52.901654211109872</v>
      </c>
      <c r="V372" s="9">
        <f t="shared" si="25"/>
        <v>-2.7638187768011235</v>
      </c>
      <c r="W372" s="9">
        <f t="shared" si="26"/>
        <v>11.335796434391362</v>
      </c>
      <c r="X372" s="9">
        <f t="shared" si="27"/>
        <v>10.439504616532929</v>
      </c>
      <c r="Y372" s="9">
        <f t="shared" si="28"/>
        <v>-19.744056979710631</v>
      </c>
      <c r="Z372" s="9">
        <f>I372-Test!$AI$20</f>
        <v>-73.219233151975459</v>
      </c>
      <c r="AA372" s="9">
        <f t="shared" si="29"/>
        <v>12.424644486224537</v>
      </c>
      <c r="AF372" s="11"/>
      <c r="AG372" s="11"/>
      <c r="AH372" s="11"/>
    </row>
    <row r="373" spans="1:34">
      <c r="A373" s="6">
        <v>1.665575439469908</v>
      </c>
      <c r="B373" s="6">
        <v>2.1601454098382158</v>
      </c>
      <c r="C373" s="6">
        <v>-2.3727465830588517</v>
      </c>
      <c r="D373" s="6">
        <v>7.102410755164672</v>
      </c>
      <c r="E373" s="6">
        <v>-0.6387496512387153</v>
      </c>
      <c r="F373" s="6">
        <v>1.1366812586306203</v>
      </c>
      <c r="G373" s="6">
        <v>1.5437997888112549</v>
      </c>
      <c r="H373" s="6">
        <v>-1.1231646685440957</v>
      </c>
      <c r="I373" s="9">
        <f>SUMPRODUCT(J373:O373,Results!B$12:G$12)+Results!$E$5*H373</f>
        <v>0.86772017368750909</v>
      </c>
      <c r="J373" s="9">
        <f>SUMPRODUCT($A373:$F373,Results!$B$15:$G$15)</f>
        <v>-9.2552280066562709</v>
      </c>
      <c r="K373" s="9">
        <f>SUMPRODUCT($A373:$F373,Results!$B$16:$G$16)</f>
        <v>-7.1074797064557931</v>
      </c>
      <c r="L373" s="9">
        <f>SUMPRODUCT($A373:$F373,Results!$B$17:$G$17)</f>
        <v>5.1482948166549729</v>
      </c>
      <c r="M373" s="9">
        <f>SUMPRODUCT($A373:$F373,Results!$B$18:$G$18)</f>
        <v>16.565369358548171</v>
      </c>
      <c r="N373" s="9">
        <f>SUMPRODUCT($A373:$F373,Results!$B$19:$G$19)</f>
        <v>3.5874654899268807</v>
      </c>
      <c r="O373" s="9">
        <f>SUMPRODUCT($A373:$F373,Results!$B$20:$G$20)</f>
        <v>23.774990429643665</v>
      </c>
      <c r="P373" s="9" cm="1">
        <f t="array" ref="P373">SUMPRODUCT(J373:O373,TRANSPOSE(Test!BQ$20:BQ$25))+Test!$AI$20-Test!$BQ$27</f>
        <v>3.6006422245928462</v>
      </c>
      <c r="Q373" s="9" cm="1">
        <f t="array" ref="Q373">SUMPRODUCT(J373:O373,TRANSPOSE(Test!EX$20:EX$25))+Test!$AI$20-Test!$EX$27</f>
        <v>7.8706104622114879</v>
      </c>
      <c r="R373" s="9">
        <f>I373-Results!$E$5*H373</f>
        <v>7.6067081849520832</v>
      </c>
      <c r="S373" s="9" cm="1">
        <f t="array" ref="S373">SUMPRODUCT(J373:O373,TRANSPOSE(Test!AW$28:AW$33))+Test!$AI$20-Test!$AH$26</f>
        <v>-11.393275673854852</v>
      </c>
      <c r="T373" s="9">
        <f>SUMPRODUCT(J373:O373,Results!K$9:P$9)</f>
        <v>7.6923131446166693</v>
      </c>
      <c r="U373" s="9">
        <f>SUMPRODUCT(J373:O373,Results!K$9:P$9)+Test!$AI$20-Test!$AH$31</f>
        <v>6.1100844235435119</v>
      </c>
      <c r="V373" s="9">
        <f t="shared" si="25"/>
        <v>-2.7329220509053371</v>
      </c>
      <c r="W373" s="9">
        <f t="shared" si="26"/>
        <v>-7.0028902885239788</v>
      </c>
      <c r="X373" s="9">
        <f t="shared" si="27"/>
        <v>-6.7389880112645741</v>
      </c>
      <c r="Y373" s="9">
        <f t="shared" si="28"/>
        <v>12.260995847542361</v>
      </c>
      <c r="Z373" s="9">
        <f>I373-Test!$AI$20</f>
        <v>-31.874503253402622</v>
      </c>
      <c r="AA373" s="9">
        <f t="shared" si="29"/>
        <v>-5.2423642498560028</v>
      </c>
      <c r="AF373" s="11"/>
      <c r="AG373" s="11"/>
      <c r="AH373" s="11"/>
    </row>
    <row r="374" spans="1:34">
      <c r="A374" s="6">
        <v>1.7584371319094638</v>
      </c>
      <c r="B374" s="6">
        <v>-1.3129939840724127</v>
      </c>
      <c r="C374" s="6">
        <v>-0.5935983514643175</v>
      </c>
      <c r="D374" s="6">
        <v>-1.4303906455945101</v>
      </c>
      <c r="E374" s="6">
        <v>-0.12739848551717187</v>
      </c>
      <c r="F374" s="6">
        <v>-0.65877104923929863</v>
      </c>
      <c r="G374" s="6">
        <v>3.3550800776207574</v>
      </c>
      <c r="H374" s="6">
        <v>0.68811562026540685</v>
      </c>
      <c r="I374" s="9">
        <f>SUMPRODUCT(J374:O374,Results!B$12:G$12)+Results!$E$5*H374</f>
        <v>7.5744258079755511</v>
      </c>
      <c r="J374" s="9">
        <f>SUMPRODUCT($A374:$F374,Results!$B$15:$G$15)</f>
        <v>8.2328058440651919</v>
      </c>
      <c r="K374" s="9">
        <f>SUMPRODUCT($A374:$F374,Results!$B$16:$G$16)</f>
        <v>-3.0658037640288733</v>
      </c>
      <c r="L374" s="9">
        <f>SUMPRODUCT($A374:$F374,Results!$B$17:$G$17)</f>
        <v>-7.3514779851532497</v>
      </c>
      <c r="M374" s="9">
        <f>SUMPRODUCT($A374:$F374,Results!$B$18:$G$18)</f>
        <v>-2.4381816409115582</v>
      </c>
      <c r="N374" s="9">
        <f>SUMPRODUCT($A374:$F374,Results!$B$19:$G$19)</f>
        <v>3.9383624859626685</v>
      </c>
      <c r="O374" s="9">
        <f>SUMPRODUCT($A374:$F374,Results!$B$20:$G$20)</f>
        <v>1.4502264346202955</v>
      </c>
      <c r="P374" s="9" cm="1">
        <f t="array" ref="P374">SUMPRODUCT(J374:O374,TRANSPOSE(Test!BQ$20:BQ$25))+Test!$AI$20-Test!$BQ$27</f>
        <v>-2.0014308497532554</v>
      </c>
      <c r="Q374" s="9" cm="1">
        <f t="array" ref="Q374">SUMPRODUCT(J374:O374,TRANSPOSE(Test!EX$20:EX$25))+Test!$AI$20-Test!$EX$27</f>
        <v>2.7421721644522847</v>
      </c>
      <c r="R374" s="9">
        <f>I374-Results!$E$5*H374</f>
        <v>3.44573208638311</v>
      </c>
      <c r="S374" s="9" cm="1">
        <f t="array" ref="S374">SUMPRODUCT(J374:O374,TRANSPOSE(Test!AW$28:AW$33))+Test!$AI$20-Test!$AH$26</f>
        <v>-4.5563260182049063</v>
      </c>
      <c r="T374" s="9">
        <f>SUMPRODUCT(J374:O374,Results!K$9:P$9)</f>
        <v>3.2720340130296988</v>
      </c>
      <c r="U374" s="9">
        <f>SUMPRODUCT(J374:O374,Results!K$9:P$9)+Test!$AI$20-Test!$AH$31</f>
        <v>1.6898052919565387</v>
      </c>
      <c r="V374" s="9">
        <f t="shared" si="25"/>
        <v>9.5758566577288065</v>
      </c>
      <c r="W374" s="9">
        <f t="shared" si="26"/>
        <v>4.8322536435232664</v>
      </c>
      <c r="X374" s="9">
        <f t="shared" si="27"/>
        <v>4.1286937215924411</v>
      </c>
      <c r="Y374" s="9">
        <f t="shared" si="28"/>
        <v>12.130751826180457</v>
      </c>
      <c r="Z374" s="9">
        <f>I374-Test!$AI$20</f>
        <v>-25.16779761911458</v>
      </c>
      <c r="AA374" s="9">
        <f t="shared" si="29"/>
        <v>5.8846205160190124</v>
      </c>
      <c r="AF374" s="11"/>
      <c r="AG374" s="11"/>
      <c r="AH374" s="11"/>
    </row>
    <row r="375" spans="1:34">
      <c r="A375" s="6">
        <v>4.0419986580572385</v>
      </c>
      <c r="B375" s="6">
        <v>-0.76184221953593723</v>
      </c>
      <c r="C375" s="6">
        <v>0.44097011305295364</v>
      </c>
      <c r="D375" s="6">
        <v>5.596065240326312</v>
      </c>
      <c r="E375" s="6">
        <v>1.7601051386860547</v>
      </c>
      <c r="F375" s="6">
        <v>-1.0487339243607832</v>
      </c>
      <c r="G375" s="6">
        <v>2.5452748975857968</v>
      </c>
      <c r="H375" s="6">
        <v>-0.12168955976955376</v>
      </c>
      <c r="I375" s="9">
        <f>SUMPRODUCT(J375:O375,Results!B$12:G$12)+Results!$E$5*H375</f>
        <v>48.986156013982672</v>
      </c>
      <c r="J375" s="9">
        <f>SUMPRODUCT($A375:$F375,Results!$B$15:$G$15)</f>
        <v>20.127582154556514</v>
      </c>
      <c r="K375" s="9">
        <f>SUMPRODUCT($A375:$F375,Results!$B$16:$G$16)</f>
        <v>-12.307227888944473</v>
      </c>
      <c r="L375" s="9">
        <f>SUMPRODUCT($A375:$F375,Results!$B$17:$G$17)</f>
        <v>-0.57946147392708713</v>
      </c>
      <c r="M375" s="9">
        <f>SUMPRODUCT($A375:$F375,Results!$B$18:$G$18)</f>
        <v>-0.13473794340292233</v>
      </c>
      <c r="N375" s="9">
        <f>SUMPRODUCT($A375:$F375,Results!$B$19:$G$19)</f>
        <v>-9.3941489465276238</v>
      </c>
      <c r="O375" s="9">
        <f>SUMPRODUCT($A375:$F375,Results!$B$20:$G$20)</f>
        <v>23.654205539833839</v>
      </c>
      <c r="P375" s="9" cm="1">
        <f t="array" ref="P375">SUMPRODUCT(J375:O375,TRANSPOSE(Test!BQ$20:BQ$25))+Test!$AI$20-Test!$BQ$27</f>
        <v>37.402473205742389</v>
      </c>
      <c r="Q375" s="9" cm="1">
        <f t="array" ref="Q375">SUMPRODUCT(J375:O375,TRANSPOSE(Test!EX$20:EX$25))+Test!$AI$20-Test!$EX$27</f>
        <v>49.55067164334848</v>
      </c>
      <c r="R375" s="9">
        <f>I375-Results!$E$5*H375</f>
        <v>49.716293372599992</v>
      </c>
      <c r="S375" s="9" cm="1">
        <f t="array" ref="S375">SUMPRODUCT(J375:O375,TRANSPOSE(Test!AW$28:AW$33))+Test!$AI$20-Test!$AH$26</f>
        <v>26.473334129034257</v>
      </c>
      <c r="T375" s="9">
        <f>SUMPRODUCT(J375:O375,Results!K$9:P$9)</f>
        <v>50.162281184958573</v>
      </c>
      <c r="U375" s="9">
        <f>SUMPRODUCT(J375:O375,Results!K$9:P$9)+Test!$AI$20-Test!$AH$31</f>
        <v>48.580052463885409</v>
      </c>
      <c r="V375" s="9">
        <f t="shared" si="25"/>
        <v>11.583682808240283</v>
      </c>
      <c r="W375" s="9">
        <f t="shared" si="26"/>
        <v>-0.56451562936580757</v>
      </c>
      <c r="X375" s="9">
        <f t="shared" si="27"/>
        <v>-0.73013735861731988</v>
      </c>
      <c r="Y375" s="9">
        <f t="shared" si="28"/>
        <v>22.512821884948416</v>
      </c>
      <c r="Z375" s="9">
        <f>I375-Test!$AI$20</f>
        <v>16.243932586892541</v>
      </c>
      <c r="AA375" s="9">
        <f t="shared" si="29"/>
        <v>0.40610355009726362</v>
      </c>
      <c r="AF375" s="11"/>
      <c r="AG375" s="11"/>
      <c r="AH375" s="11"/>
    </row>
    <row r="376" spans="1:34">
      <c r="A376" s="6">
        <v>0.85413562072250571</v>
      </c>
      <c r="B376" s="6">
        <v>3.1722992968743755</v>
      </c>
      <c r="C376" s="6">
        <v>1.8721599605362627</v>
      </c>
      <c r="D376" s="6">
        <v>-0.55676375969110314</v>
      </c>
      <c r="E376" s="6">
        <v>-0.34067147902844447</v>
      </c>
      <c r="F376" s="6">
        <v>-3.6688832203016628</v>
      </c>
      <c r="G376" s="6">
        <v>-0.57962608969201679</v>
      </c>
      <c r="H376" s="6">
        <v>-3.2465905470473673</v>
      </c>
      <c r="I376" s="9">
        <f>SUMPRODUCT(J376:O376,Results!B$12:G$12)+Results!$E$5*H376</f>
        <v>-20.239589449605131</v>
      </c>
      <c r="J376" s="9">
        <f>SUMPRODUCT($A376:$F376,Results!$B$15:$G$15)</f>
        <v>-2.6307331235544908</v>
      </c>
      <c r="K376" s="9">
        <f>SUMPRODUCT($A376:$F376,Results!$B$16:$G$16)</f>
        <v>-9.0377976613372901</v>
      </c>
      <c r="L376" s="9">
        <f>SUMPRODUCT($A376:$F376,Results!$B$17:$G$17)</f>
        <v>-5.2190307175437951</v>
      </c>
      <c r="M376" s="9">
        <f>SUMPRODUCT($A376:$F376,Results!$B$18:$G$18)</f>
        <v>-4.3989474048262158</v>
      </c>
      <c r="N376" s="9">
        <f>SUMPRODUCT($A376:$F376,Results!$B$19:$G$19)</f>
        <v>-3.5963855050725666</v>
      </c>
      <c r="O376" s="9">
        <f>SUMPRODUCT($A376:$F376,Results!$B$20:$G$20)</f>
        <v>10.041975649802458</v>
      </c>
      <c r="P376" s="9" cm="1">
        <f t="array" ref="P376">SUMPRODUCT(J376:O376,TRANSPOSE(Test!BQ$20:BQ$25))+Test!$AI$20-Test!$BQ$27</f>
        <v>-9.4634666031467987</v>
      </c>
      <c r="Q376" s="9" cm="1">
        <f t="array" ref="Q376">SUMPRODUCT(J376:O376,TRANSPOSE(Test!EX$20:EX$25))+Test!$AI$20-Test!$EX$27</f>
        <v>-4.0647871103901245</v>
      </c>
      <c r="R376" s="9">
        <f>I376-Results!$E$5*H376</f>
        <v>-0.760046167320926</v>
      </c>
      <c r="S376" s="9" cm="1">
        <f t="array" ref="S376">SUMPRODUCT(J376:O376,TRANSPOSE(Test!AW$28:AW$33))+Test!$AI$20-Test!$AH$26</f>
        <v>-0.39929186234085989</v>
      </c>
      <c r="T376" s="9">
        <f>SUMPRODUCT(J376:O376,Results!K$9:P$9)</f>
        <v>-1.7719570415722146</v>
      </c>
      <c r="U376" s="9">
        <f>SUMPRODUCT(J376:O376,Results!K$9:P$9)+Test!$AI$20-Test!$AH$31</f>
        <v>-3.3541857626453719</v>
      </c>
      <c r="V376" s="9">
        <f t="shared" si="25"/>
        <v>-10.776122846458332</v>
      </c>
      <c r="W376" s="9">
        <f t="shared" si="26"/>
        <v>-16.174802339215006</v>
      </c>
      <c r="X376" s="9">
        <f t="shared" si="27"/>
        <v>-19.479543282284205</v>
      </c>
      <c r="Y376" s="9">
        <f t="shared" si="28"/>
        <v>-19.840297587264271</v>
      </c>
      <c r="Z376" s="9">
        <f>I376-Test!$AI$20</f>
        <v>-52.981812876695258</v>
      </c>
      <c r="AA376" s="9">
        <f t="shared" si="29"/>
        <v>-16.885403686959759</v>
      </c>
      <c r="AF376" s="11"/>
      <c r="AG376" s="11"/>
      <c r="AH376" s="11"/>
    </row>
    <row r="377" spans="1:34">
      <c r="A377" s="6">
        <v>-5.1193242988372374</v>
      </c>
      <c r="B377" s="6">
        <v>0.12811225791400721</v>
      </c>
      <c r="C377" s="6">
        <v>1.0381164868657833</v>
      </c>
      <c r="D377" s="6">
        <v>3.7441729700820461</v>
      </c>
      <c r="E377" s="6">
        <v>5.4286489155185151</v>
      </c>
      <c r="F377" s="6">
        <v>-3.4479376039454781</v>
      </c>
      <c r="G377" s="6">
        <v>0.97859603931725758</v>
      </c>
      <c r="H377" s="6">
        <v>-1.6883684180380931</v>
      </c>
      <c r="I377" s="9">
        <f>SUMPRODUCT(J377:O377,Results!B$12:G$12)+Results!$E$5*H377</f>
        <v>59.397830475168135</v>
      </c>
      <c r="J377" s="9">
        <f>SUMPRODUCT($A377:$F377,Results!$B$15:$G$15)</f>
        <v>1.8587232544494507</v>
      </c>
      <c r="K377" s="9">
        <f>SUMPRODUCT($A377:$F377,Results!$B$16:$G$16)</f>
        <v>16.440085122333564</v>
      </c>
      <c r="L377" s="9">
        <f>SUMPRODUCT($A377:$F377,Results!$B$17:$G$17)</f>
        <v>25.170245449789274</v>
      </c>
      <c r="M377" s="9">
        <f>SUMPRODUCT($A377:$F377,Results!$B$18:$G$18)</f>
        <v>-6.0706322244304776</v>
      </c>
      <c r="N377" s="9">
        <f>SUMPRODUCT($A377:$F377,Results!$B$19:$G$19)</f>
        <v>-22.756577995484299</v>
      </c>
      <c r="O377" s="9">
        <f>SUMPRODUCT($A377:$F377,Results!$B$20:$G$20)</f>
        <v>-1.7165844556978342</v>
      </c>
      <c r="P377" s="9" cm="1">
        <f t="array" ref="P377">SUMPRODUCT(J377:O377,TRANSPOSE(Test!BQ$20:BQ$25))+Test!$AI$20-Test!$BQ$27</f>
        <v>48.857541790136089</v>
      </c>
      <c r="Q377" s="9" cm="1">
        <f t="array" ref="Q377">SUMPRODUCT(J377:O377,TRANSPOSE(Test!EX$20:EX$25))+Test!$AI$20-Test!$EX$27</f>
        <v>68.714981101790698</v>
      </c>
      <c r="R377" s="9">
        <f>I377-Results!$E$5*H377</f>
        <v>69.528040983396693</v>
      </c>
      <c r="S377" s="9" cm="1">
        <f t="array" ref="S377">SUMPRODUCT(J377:O377,TRANSPOSE(Test!AW$28:AW$33))+Test!$AI$20-Test!$AH$26</f>
        <v>36.621171898831236</v>
      </c>
      <c r="T377" s="9">
        <f>SUMPRODUCT(J377:O377,Results!K$9:P$9)</f>
        <v>70.608103409176408</v>
      </c>
      <c r="U377" s="9">
        <f>SUMPRODUCT(J377:O377,Results!K$9:P$9)+Test!$AI$20-Test!$AH$31</f>
        <v>69.025874688103244</v>
      </c>
      <c r="V377" s="9">
        <f t="shared" si="25"/>
        <v>10.540288685032046</v>
      </c>
      <c r="W377" s="9">
        <f t="shared" si="26"/>
        <v>-9.3171506266225634</v>
      </c>
      <c r="X377" s="9">
        <f t="shared" si="27"/>
        <v>-10.130210508228558</v>
      </c>
      <c r="Y377" s="9">
        <f t="shared" si="28"/>
        <v>22.776658576336899</v>
      </c>
      <c r="Z377" s="9">
        <f>I377-Test!$AI$20</f>
        <v>26.655607048078004</v>
      </c>
      <c r="AA377" s="9">
        <f t="shared" si="29"/>
        <v>-9.6280442129351087</v>
      </c>
      <c r="AF377" s="11"/>
      <c r="AG377" s="11"/>
      <c r="AH377" s="11"/>
    </row>
    <row r="378" spans="1:34">
      <c r="A378" s="6">
        <v>7.9132232941069507</v>
      </c>
      <c r="B378" s="6">
        <v>1.1953945734089284</v>
      </c>
      <c r="C378" s="6">
        <v>1.8207271155996958</v>
      </c>
      <c r="D378" s="6">
        <v>2.1741581316439569</v>
      </c>
      <c r="E378" s="6">
        <v>0.95856136058061236</v>
      </c>
      <c r="F378" s="6">
        <v>-1.0566781684350375</v>
      </c>
      <c r="G378" s="6">
        <v>1.0261945951727036</v>
      </c>
      <c r="H378" s="6">
        <v>-1.640769862182647</v>
      </c>
      <c r="I378" s="9">
        <f>SUMPRODUCT(J378:O378,Results!B$12:G$12)+Results!$E$5*H378</f>
        <v>28.100157518907583</v>
      </c>
      <c r="J378" s="9">
        <f>SUMPRODUCT($A378:$F378,Results!$B$15:$G$15)</f>
        <v>30.208849552128886</v>
      </c>
      <c r="K378" s="9">
        <f>SUMPRODUCT($A378:$F378,Results!$B$16:$G$16)</f>
        <v>-27.564457245879819</v>
      </c>
      <c r="L378" s="9">
        <f>SUMPRODUCT($A378:$F378,Results!$B$17:$G$17)</f>
        <v>-11.875920258891249</v>
      </c>
      <c r="M378" s="9">
        <f>SUMPRODUCT($A378:$F378,Results!$B$18:$G$18)</f>
        <v>-5.1829354589631311</v>
      </c>
      <c r="N378" s="9">
        <f>SUMPRODUCT($A378:$F378,Results!$B$19:$G$19)</f>
        <v>-5.8502991337337926</v>
      </c>
      <c r="O378" s="9">
        <f>SUMPRODUCT($A378:$F378,Results!$B$20:$G$20)</f>
        <v>29.831307540753404</v>
      </c>
      <c r="P378" s="9" cm="1">
        <f t="array" ref="P378">SUMPRODUCT(J378:O378,TRANSPOSE(Test!BQ$20:BQ$25))+Test!$AI$20-Test!$BQ$27</f>
        <v>29.632208678757912</v>
      </c>
      <c r="Q378" s="9" cm="1">
        <f t="array" ref="Q378">SUMPRODUCT(J378:O378,TRANSPOSE(Test!EX$20:EX$25))+Test!$AI$20-Test!$EX$27</f>
        <v>36.356559562665467</v>
      </c>
      <c r="R378" s="9">
        <f>I378-Results!$E$5*H378</f>
        <v>37.944776692003465</v>
      </c>
      <c r="S378" s="9" cm="1">
        <f t="array" ref="S378">SUMPRODUCT(J378:O378,TRANSPOSE(Test!AW$28:AW$33))+Test!$AI$20-Test!$AH$26</f>
        <v>28.34410280862059</v>
      </c>
      <c r="T378" s="9">
        <f>SUMPRODUCT(J378:O378,Results!K$9:P$9)</f>
        <v>38.209622613222649</v>
      </c>
      <c r="U378" s="9">
        <f>SUMPRODUCT(J378:O378,Results!K$9:P$9)+Test!$AI$20-Test!$AH$31</f>
        <v>36.627393892149485</v>
      </c>
      <c r="V378" s="9">
        <f t="shared" si="25"/>
        <v>-1.5320511598503295</v>
      </c>
      <c r="W378" s="9">
        <f t="shared" si="26"/>
        <v>-8.256402043757884</v>
      </c>
      <c r="X378" s="9">
        <f t="shared" si="27"/>
        <v>-9.8446191730958823</v>
      </c>
      <c r="Y378" s="9">
        <f t="shared" si="28"/>
        <v>-0.24394528971300744</v>
      </c>
      <c r="Z378" s="9">
        <f>I378-Test!$AI$20</f>
        <v>-4.6420659081825484</v>
      </c>
      <c r="AA378" s="9">
        <f t="shared" si="29"/>
        <v>-8.5272363732419016</v>
      </c>
      <c r="AF378" s="11"/>
      <c r="AG378" s="11"/>
      <c r="AH378" s="11"/>
    </row>
    <row r="379" spans="1:34">
      <c r="A379" s="6">
        <v>3.5879677094236517</v>
      </c>
      <c r="B379" s="6">
        <v>4.2630295792216408</v>
      </c>
      <c r="C379" s="6">
        <v>5.8871926248962216</v>
      </c>
      <c r="D379" s="6">
        <v>5.6061496963797959</v>
      </c>
      <c r="E379" s="6">
        <v>1.9005202804217045</v>
      </c>
      <c r="F379" s="6">
        <v>16.455138017629725</v>
      </c>
      <c r="G379" s="6">
        <v>8.6101044788694334E-2</v>
      </c>
      <c r="H379" s="6">
        <v>-2.5808634125666563</v>
      </c>
      <c r="I379" s="9">
        <f>SUMPRODUCT(J379:O379,Results!B$12:G$12)+Results!$E$5*H379</f>
        <v>-14.816234671246738</v>
      </c>
      <c r="J379" s="9">
        <f>SUMPRODUCT($A379:$F379,Results!$B$15:$G$15)</f>
        <v>19.802201920012841</v>
      </c>
      <c r="K379" s="9">
        <f>SUMPRODUCT($A379:$F379,Results!$B$16:$G$16)</f>
        <v>-19.231020419924079</v>
      </c>
      <c r="L379" s="9">
        <f>SUMPRODUCT($A379:$F379,Results!$B$17:$G$17)</f>
        <v>29.068167823279033</v>
      </c>
      <c r="M379" s="9">
        <f>SUMPRODUCT($A379:$F379,Results!$B$18:$G$18)</f>
        <v>6.3150699492105087</v>
      </c>
      <c r="N379" s="9">
        <f>SUMPRODUCT($A379:$F379,Results!$B$19:$G$19)</f>
        <v>-22.732180803562045</v>
      </c>
      <c r="O379" s="9">
        <f>SUMPRODUCT($A379:$F379,Results!$B$20:$G$20)</f>
        <v>1.1680851943295494</v>
      </c>
      <c r="P379" s="9" cm="1">
        <f t="array" ref="P379">SUMPRODUCT(J379:O379,TRANSPOSE(Test!BQ$20:BQ$25))+Test!$AI$20-Test!$BQ$27</f>
        <v>37.989881845927748</v>
      </c>
      <c r="Q379" s="9" cm="1">
        <f t="array" ref="Q379">SUMPRODUCT(J379:O379,TRANSPOSE(Test!EX$20:EX$25))+Test!$AI$20-Test!$EX$27</f>
        <v>6.2200246973881121</v>
      </c>
      <c r="R379" s="9">
        <f>I379-Results!$E$5*H379</f>
        <v>0.66894580415319993</v>
      </c>
      <c r="S379" s="9" cm="1">
        <f t="array" ref="S379">SUMPRODUCT(J379:O379,TRANSPOSE(Test!AW$28:AW$33))+Test!$AI$20-Test!$AH$26</f>
        <v>44.940057024399636</v>
      </c>
      <c r="T379" s="9">
        <f>SUMPRODUCT(J379:O379,Results!K$9:P$9)</f>
        <v>5.5777746443556726</v>
      </c>
      <c r="U379" s="9">
        <f>SUMPRODUCT(J379:O379,Results!K$9:P$9)+Test!$AI$20-Test!$AH$31</f>
        <v>3.9955459232825135</v>
      </c>
      <c r="V379" s="9">
        <f t="shared" si="25"/>
        <v>-52.806116517174488</v>
      </c>
      <c r="W379" s="9">
        <f t="shared" si="26"/>
        <v>-21.036259368634852</v>
      </c>
      <c r="X379" s="9">
        <f t="shared" si="27"/>
        <v>-15.485180475399938</v>
      </c>
      <c r="Y379" s="9">
        <f t="shared" si="28"/>
        <v>-59.756291695646375</v>
      </c>
      <c r="Z379" s="9">
        <f>I379-Test!$AI$20</f>
        <v>-47.558458098336871</v>
      </c>
      <c r="AA379" s="9">
        <f t="shared" si="29"/>
        <v>-18.811780594529253</v>
      </c>
      <c r="AF379" s="11"/>
      <c r="AG379" s="11"/>
      <c r="AH379" s="11"/>
    </row>
    <row r="380" spans="1:34">
      <c r="A380" s="6">
        <v>2.0064800730840027</v>
      </c>
      <c r="B380" s="6">
        <v>1.4817108995413335</v>
      </c>
      <c r="C380" s="6">
        <v>3.0984804232020613</v>
      </c>
      <c r="D380" s="6">
        <v>7.431966649729052</v>
      </c>
      <c r="E380" s="6">
        <v>2.859335672053771</v>
      </c>
      <c r="F380" s="6">
        <v>5.4274827991095327</v>
      </c>
      <c r="G380" s="6">
        <v>1.4353922465424285</v>
      </c>
      <c r="H380" s="6">
        <v>-1.2315722108129221</v>
      </c>
      <c r="I380" s="9">
        <f>SUMPRODUCT(J380:O380,Results!B$12:G$12)+Results!$E$5*H380</f>
        <v>35.867092980177944</v>
      </c>
      <c r="J380" s="9">
        <f>SUMPRODUCT($A380:$F380,Results!$B$15:$G$15)</f>
        <v>16.78655548244496</v>
      </c>
      <c r="K380" s="9">
        <f>SUMPRODUCT($A380:$F380,Results!$B$16:$G$16)</f>
        <v>-10.041383171759296</v>
      </c>
      <c r="L380" s="9">
        <f>SUMPRODUCT($A380:$F380,Results!$B$17:$G$17)</f>
        <v>19.147856077346781</v>
      </c>
      <c r="M380" s="9">
        <f>SUMPRODUCT($A380:$F380,Results!$B$18:$G$18)</f>
        <v>2.4092334076478643</v>
      </c>
      <c r="N380" s="9">
        <f>SUMPRODUCT($A380:$F380,Results!$B$19:$G$19)</f>
        <v>-21.427603647626206</v>
      </c>
      <c r="O380" s="9">
        <f>SUMPRODUCT($A380:$F380,Results!$B$20:$G$20)</f>
        <v>13.938922638020289</v>
      </c>
      <c r="P380" s="9" cm="1">
        <f t="array" ref="P380">SUMPRODUCT(J380:O380,TRANSPOSE(Test!BQ$20:BQ$25))+Test!$AI$20-Test!$BQ$27</f>
        <v>47.801418344980483</v>
      </c>
      <c r="Q380" s="9" cm="1">
        <f t="array" ref="Q380">SUMPRODUCT(J380:O380,TRANSPOSE(Test!EX$20:EX$25))+Test!$AI$20-Test!$EX$27</f>
        <v>45.500690330655374</v>
      </c>
      <c r="R380" s="9">
        <f>I380-Results!$E$5*H380</f>
        <v>43.256526245055475</v>
      </c>
      <c r="S380" s="9" cm="1">
        <f t="array" ref="S380">SUMPRODUCT(J380:O380,TRANSPOSE(Test!AW$28:AW$33))+Test!$AI$20-Test!$AH$26</f>
        <v>42.263237665928514</v>
      </c>
      <c r="T380" s="9">
        <f>SUMPRODUCT(J380:O380,Results!K$9:P$9)</f>
        <v>45.697718951527122</v>
      </c>
      <c r="U380" s="9">
        <f>SUMPRODUCT(J380:O380,Results!K$9:P$9)+Test!$AI$20-Test!$AH$31</f>
        <v>44.115490230453958</v>
      </c>
      <c r="V380" s="9">
        <f t="shared" si="25"/>
        <v>-11.93432536480254</v>
      </c>
      <c r="W380" s="9">
        <f t="shared" si="26"/>
        <v>-9.6335973504774302</v>
      </c>
      <c r="X380" s="9">
        <f t="shared" si="27"/>
        <v>-7.3894332648775318</v>
      </c>
      <c r="Y380" s="9">
        <f t="shared" si="28"/>
        <v>-6.3961446857505706</v>
      </c>
      <c r="Z380" s="9">
        <f>I380-Test!$AI$20</f>
        <v>3.1248695530878123</v>
      </c>
      <c r="AA380" s="9">
        <f t="shared" si="29"/>
        <v>-8.2483972502760139</v>
      </c>
      <c r="AF380" s="11"/>
      <c r="AG380" s="11"/>
      <c r="AH380" s="11"/>
    </row>
    <row r="381" spans="1:34">
      <c r="A381" s="6">
        <v>6.248597566826076</v>
      </c>
      <c r="B381" s="6">
        <v>6.8110515635509898</v>
      </c>
      <c r="C381" s="6">
        <v>0.79090030005177991</v>
      </c>
      <c r="D381" s="6">
        <v>2.7713904293161606</v>
      </c>
      <c r="E381" s="6">
        <v>2.0343030305202947</v>
      </c>
      <c r="F381" s="6">
        <v>-1.9917662718567304</v>
      </c>
      <c r="G381" s="6">
        <v>4.6249343375067946</v>
      </c>
      <c r="H381" s="6">
        <v>1.957969880151444</v>
      </c>
      <c r="I381" s="9">
        <f>SUMPRODUCT(J381:O381,Results!B$12:G$12)+Results!$E$5*H381</f>
        <v>51.482825245491341</v>
      </c>
      <c r="J381" s="9">
        <f>SUMPRODUCT($A381:$F381,Results!$B$15:$G$15)</f>
        <v>13.38595114345201</v>
      </c>
      <c r="K381" s="9">
        <f>SUMPRODUCT($A381:$F381,Results!$B$16:$G$16)</f>
        <v>-27.622810052094643</v>
      </c>
      <c r="L381" s="9">
        <f>SUMPRODUCT($A381:$F381,Results!$B$17:$G$17)</f>
        <v>0.52476847157545059</v>
      </c>
      <c r="M381" s="9">
        <f>SUMPRODUCT($A381:$F381,Results!$B$18:$G$18)</f>
        <v>2.2761784057968697</v>
      </c>
      <c r="N381" s="9">
        <f>SUMPRODUCT($A381:$F381,Results!$B$19:$G$19)</f>
        <v>-4.9420660128748679</v>
      </c>
      <c r="O381" s="9">
        <f>SUMPRODUCT($A381:$F381,Results!$B$20:$G$20)</f>
        <v>38.519242925046321</v>
      </c>
      <c r="P381" s="9" cm="1">
        <f t="array" ref="P381">SUMPRODUCT(J381:O381,TRANSPOSE(Test!BQ$20:BQ$25))+Test!$AI$20-Test!$BQ$27</f>
        <v>28.938872419205701</v>
      </c>
      <c r="Q381" s="9" cm="1">
        <f t="array" ref="Q381">SUMPRODUCT(J381:O381,TRANSPOSE(Test!EX$20:EX$25))+Test!$AI$20-Test!$EX$27</f>
        <v>36.499766183214973</v>
      </c>
      <c r="R381" s="9">
        <f>I381-Results!$E$5*H381</f>
        <v>39.735005964582676</v>
      </c>
      <c r="S381" s="9" cm="1">
        <f t="array" ref="S381">SUMPRODUCT(J381:O381,TRANSPOSE(Test!AW$28:AW$33))+Test!$AI$20-Test!$AH$26</f>
        <v>23.195760275817243</v>
      </c>
      <c r="T381" s="9">
        <f>SUMPRODUCT(J381:O381,Results!K$9:P$9)</f>
        <v>40.251186993025257</v>
      </c>
      <c r="U381" s="9">
        <f>SUMPRODUCT(J381:O381,Results!K$9:P$9)+Test!$AI$20-Test!$AH$31</f>
        <v>38.668958271952107</v>
      </c>
      <c r="V381" s="9">
        <f t="shared" si="25"/>
        <v>22.54395282628564</v>
      </c>
      <c r="W381" s="9">
        <f t="shared" si="26"/>
        <v>14.983059062276368</v>
      </c>
      <c r="X381" s="9">
        <f t="shared" si="27"/>
        <v>11.747819280908665</v>
      </c>
      <c r="Y381" s="9">
        <f t="shared" si="28"/>
        <v>28.287064969674098</v>
      </c>
      <c r="Z381" s="9">
        <f>I381-Test!$AI$20</f>
        <v>18.74060181840121</v>
      </c>
      <c r="AA381" s="9">
        <f t="shared" si="29"/>
        <v>12.813866973539234</v>
      </c>
      <c r="AF381" s="11"/>
      <c r="AG381" s="11"/>
      <c r="AH381" s="11"/>
    </row>
    <row r="382" spans="1:34">
      <c r="A382" s="6">
        <v>2.831619498429347</v>
      </c>
      <c r="B382" s="6">
        <v>6.6984084149214267</v>
      </c>
      <c r="C382" s="6">
        <v>2.7765436194819859</v>
      </c>
      <c r="D382" s="6">
        <v>-1.9060093439899988</v>
      </c>
      <c r="E382" s="6">
        <v>1.580847703125926</v>
      </c>
      <c r="F382" s="6">
        <v>2.6472549605411229</v>
      </c>
      <c r="G382" s="6">
        <v>2.7998422652703177</v>
      </c>
      <c r="H382" s="6">
        <v>0.13287780791496706</v>
      </c>
      <c r="I382" s="9">
        <f>SUMPRODUCT(J382:O382,Results!B$12:G$12)+Results!$E$5*H382</f>
        <v>4.0159654383319685</v>
      </c>
      <c r="J382" s="9">
        <f>SUMPRODUCT($A382:$F382,Results!$B$15:$G$15)</f>
        <v>6.7016010274306757</v>
      </c>
      <c r="K382" s="9">
        <f>SUMPRODUCT($A382:$F382,Results!$B$16:$G$16)</f>
        <v>-17.433244357235964</v>
      </c>
      <c r="L382" s="9">
        <f>SUMPRODUCT($A382:$F382,Results!$B$17:$G$17)</f>
        <v>7.927250669884927</v>
      </c>
      <c r="M382" s="9">
        <f>SUMPRODUCT($A382:$F382,Results!$B$18:$G$18)</f>
        <v>-2.1607189750804641</v>
      </c>
      <c r="N382" s="9">
        <f>SUMPRODUCT($A382:$F382,Results!$B$19:$G$19)</f>
        <v>-6.5218370475784502</v>
      </c>
      <c r="O382" s="9">
        <f>SUMPRODUCT($A382:$F382,Results!$B$20:$G$20)</f>
        <v>10.054185654289851</v>
      </c>
      <c r="P382" s="9" cm="1">
        <f t="array" ref="P382">SUMPRODUCT(J382:O382,TRANSPOSE(Test!BQ$20:BQ$25))+Test!$AI$20-Test!$BQ$27</f>
        <v>9.1667423235306558</v>
      </c>
      <c r="Q382" s="9" cm="1">
        <f t="array" ref="Q382">SUMPRODUCT(J382:O382,TRANSPOSE(Test!EX$20:EX$25))+Test!$AI$20-Test!$EX$27</f>
        <v>1.429587665797925</v>
      </c>
      <c r="R382" s="9">
        <f>I382-Results!$E$5*H382</f>
        <v>3.2186985908421661</v>
      </c>
      <c r="S382" s="9" cm="1">
        <f t="array" ref="S382">SUMPRODUCT(J382:O382,TRANSPOSE(Test!AW$28:AW$33))+Test!$AI$20-Test!$AH$26</f>
        <v>16.699745682378975</v>
      </c>
      <c r="T382" s="9">
        <f>SUMPRODUCT(J382:O382,Results!K$9:P$9)</f>
        <v>4.6585001420044279</v>
      </c>
      <c r="U382" s="9">
        <f>SUMPRODUCT(J382:O382,Results!K$9:P$9)+Test!$AI$20-Test!$AH$31</f>
        <v>3.0762714209312705</v>
      </c>
      <c r="V382" s="9">
        <f t="shared" si="25"/>
        <v>-5.1507768851986873</v>
      </c>
      <c r="W382" s="9">
        <f t="shared" si="26"/>
        <v>2.5863777725340436</v>
      </c>
      <c r="X382" s="9">
        <f t="shared" si="27"/>
        <v>0.79726684748980237</v>
      </c>
      <c r="Y382" s="9">
        <f t="shared" si="28"/>
        <v>-12.683780244047007</v>
      </c>
      <c r="Z382" s="9">
        <f>I382-Test!$AI$20</f>
        <v>-28.726257988758164</v>
      </c>
      <c r="AA382" s="9">
        <f t="shared" si="29"/>
        <v>0.93969401740069802</v>
      </c>
      <c r="AF382" s="11"/>
      <c r="AG382" s="11"/>
      <c r="AH382" s="11"/>
    </row>
    <row r="383" spans="1:34">
      <c r="A383" s="6">
        <v>-2.6298748187342382</v>
      </c>
      <c r="B383" s="6">
        <v>2.2933102945304231</v>
      </c>
      <c r="C383" s="6">
        <v>0.91222997719144805</v>
      </c>
      <c r="D383" s="6">
        <v>1.0648879238584938</v>
      </c>
      <c r="E383" s="6">
        <v>0.78088903798091813</v>
      </c>
      <c r="F383" s="6">
        <v>1.9362112540931644</v>
      </c>
      <c r="G383" s="6">
        <v>3.7833187577971348</v>
      </c>
      <c r="H383" s="6">
        <v>1.1163543004417842</v>
      </c>
      <c r="I383" s="9">
        <f>SUMPRODUCT(J383:O383,Results!B$12:G$12)+Results!$E$5*H383</f>
        <v>3.2195788329864401</v>
      </c>
      <c r="J383" s="9">
        <f>SUMPRODUCT($A383:$F383,Results!$B$15:$G$15)</f>
        <v>-10.077582706799905</v>
      </c>
      <c r="K383" s="9">
        <f>SUMPRODUCT($A383:$F383,Results!$B$16:$G$16)</f>
        <v>4.9932790839153007</v>
      </c>
      <c r="L383" s="9">
        <f>SUMPRODUCT($A383:$F383,Results!$B$17:$G$17)</f>
        <v>13.578847674929182</v>
      </c>
      <c r="M383" s="9">
        <f>SUMPRODUCT($A383:$F383,Results!$B$18:$G$18)</f>
        <v>2.8324665710503156</v>
      </c>
      <c r="N383" s="9">
        <f>SUMPRODUCT($A383:$F383,Results!$B$19:$G$19)</f>
        <v>-6.0426136511143698</v>
      </c>
      <c r="O383" s="9">
        <f>SUMPRODUCT($A383:$F383,Results!$B$20:$G$20)</f>
        <v>-4.9768499411063924</v>
      </c>
      <c r="P383" s="9" cm="1">
        <f t="array" ref="P383">SUMPRODUCT(J383:O383,TRANSPOSE(Test!BQ$20:BQ$25))+Test!$AI$20-Test!$BQ$27</f>
        <v>-1.4123299140823775</v>
      </c>
      <c r="Q383" s="9" cm="1">
        <f t="array" ref="Q383">SUMPRODUCT(J383:O383,TRANSPOSE(Test!EX$20:EX$25))+Test!$AI$20-Test!$EX$27</f>
        <v>-3.526007879757266</v>
      </c>
      <c r="R383" s="9">
        <f>I383-Results!$E$5*H383</f>
        <v>-3.478546969664265</v>
      </c>
      <c r="S383" s="9" cm="1">
        <f t="array" ref="S383">SUMPRODUCT(J383:O383,TRANSPOSE(Test!AW$28:AW$33))+Test!$AI$20-Test!$AH$26</f>
        <v>-0.67382335164636942</v>
      </c>
      <c r="T383" s="9">
        <f>SUMPRODUCT(J383:O383,Results!K$9:P$9)</f>
        <v>-2.7323410260063188</v>
      </c>
      <c r="U383" s="9">
        <f>SUMPRODUCT(J383:O383,Results!K$9:P$9)+Test!$AI$20-Test!$AH$31</f>
        <v>-4.3145697470794744</v>
      </c>
      <c r="V383" s="9">
        <f t="shared" si="25"/>
        <v>4.6319087470688176</v>
      </c>
      <c r="W383" s="9">
        <f t="shared" si="26"/>
        <v>6.7455867127437061</v>
      </c>
      <c r="X383" s="9">
        <f t="shared" si="27"/>
        <v>6.6981258026507051</v>
      </c>
      <c r="Y383" s="9">
        <f t="shared" si="28"/>
        <v>3.8934021846328095</v>
      </c>
      <c r="Z383" s="9">
        <f>I383-Test!$AI$20</f>
        <v>-29.522644594103692</v>
      </c>
      <c r="AA383" s="9">
        <f t="shared" si="29"/>
        <v>7.5341485800659145</v>
      </c>
      <c r="AF383" s="11"/>
      <c r="AG383" s="11"/>
      <c r="AH383" s="11"/>
    </row>
    <row r="384" spans="1:34">
      <c r="A384" s="6">
        <v>-1.8590420221269157</v>
      </c>
      <c r="B384" s="6">
        <v>2.4120200236219551</v>
      </c>
      <c r="C384" s="6">
        <v>-0.99273326975979848</v>
      </c>
      <c r="D384" s="6">
        <v>-0.30593744970682812</v>
      </c>
      <c r="E384" s="6">
        <v>3.1542888952407688</v>
      </c>
      <c r="F384" s="6">
        <v>2.4398210882425198</v>
      </c>
      <c r="G384" s="6">
        <v>2.9439119828664162</v>
      </c>
      <c r="H384" s="6">
        <v>0.27694752551106561</v>
      </c>
      <c r="I384" s="9">
        <f>SUMPRODUCT(J384:O384,Results!B$12:G$12)+Results!$E$5*H384</f>
        <v>24.145502449665514</v>
      </c>
      <c r="J384" s="9">
        <f>SUMPRODUCT($A384:$F384,Results!$B$15:$G$15)</f>
        <v>-1.2004831139249768</v>
      </c>
      <c r="K384" s="9">
        <f>SUMPRODUCT($A384:$F384,Results!$B$16:$G$16)</f>
        <v>6.4607891739757379</v>
      </c>
      <c r="L384" s="9">
        <f>SUMPRODUCT($A384:$F384,Results!$B$17:$G$17)</f>
        <v>19.450992656923574</v>
      </c>
      <c r="M384" s="9">
        <f>SUMPRODUCT($A384:$F384,Results!$B$18:$G$18)</f>
        <v>3.2355094788311325</v>
      </c>
      <c r="N384" s="9">
        <f>SUMPRODUCT($A384:$F384,Results!$B$19:$G$19)</f>
        <v>-3.8109558054215373</v>
      </c>
      <c r="O384" s="9">
        <f>SUMPRODUCT($A384:$F384,Results!$B$20:$G$20)</f>
        <v>-3.3999352427807241</v>
      </c>
      <c r="P384" s="9" cm="1">
        <f t="array" ref="P384">SUMPRODUCT(J384:O384,TRANSPOSE(Test!BQ$20:BQ$25))+Test!$AI$20-Test!$BQ$27</f>
        <v>20.609387877929471</v>
      </c>
      <c r="Q384" s="9" cm="1">
        <f t="array" ref="Q384">SUMPRODUCT(J384:O384,TRANSPOSE(Test!EX$20:EX$25))+Test!$AI$20-Test!$EX$27</f>
        <v>22.752489518061196</v>
      </c>
      <c r="R384" s="9">
        <f>I384-Results!$E$5*H384</f>
        <v>22.483817296599121</v>
      </c>
      <c r="S384" s="9" cm="1">
        <f t="array" ref="S384">SUMPRODUCT(J384:O384,TRANSPOSE(Test!AW$28:AW$33))+Test!$AI$20-Test!$AH$26</f>
        <v>8.7516621774867858</v>
      </c>
      <c r="T384" s="9">
        <f>SUMPRODUCT(J384:O384,Results!K$9:P$9)</f>
        <v>24.349728992351473</v>
      </c>
      <c r="U384" s="9">
        <f>SUMPRODUCT(J384:O384,Results!K$9:P$9)+Test!$AI$20-Test!$AH$31</f>
        <v>22.767500271278315</v>
      </c>
      <c r="V384" s="9">
        <f t="shared" si="25"/>
        <v>3.5361145717360429</v>
      </c>
      <c r="W384" s="9">
        <f t="shared" si="26"/>
        <v>1.3930129316043178</v>
      </c>
      <c r="X384" s="9">
        <f t="shared" si="27"/>
        <v>1.6616851530663936</v>
      </c>
      <c r="Y384" s="9">
        <f t="shared" si="28"/>
        <v>15.393840272178728</v>
      </c>
      <c r="Z384" s="9">
        <f>I384-Test!$AI$20</f>
        <v>-8.5967209774246172</v>
      </c>
      <c r="AA384" s="9">
        <f t="shared" si="29"/>
        <v>1.3780021783871987</v>
      </c>
      <c r="AF384" s="11"/>
      <c r="AG384" s="11"/>
      <c r="AH384" s="11"/>
    </row>
    <row r="385" spans="1:34">
      <c r="A385" s="6">
        <v>-2.3479431081081983</v>
      </c>
      <c r="B385" s="6">
        <v>3.0337397918499542</v>
      </c>
      <c r="C385" s="6">
        <v>9.1097572459164571</v>
      </c>
      <c r="D385" s="6">
        <v>-1.1155322383770936</v>
      </c>
      <c r="E385" s="6">
        <v>8.1146560432474146</v>
      </c>
      <c r="F385" s="6">
        <v>-2.821466416666004</v>
      </c>
      <c r="G385" s="6">
        <v>2.2406766058628214</v>
      </c>
      <c r="H385" s="6">
        <v>-0.42628785149252924</v>
      </c>
      <c r="I385" s="9">
        <f>SUMPRODUCT(J385:O385,Results!B$12:G$12)+Results!$E$5*H385</f>
        <v>87.935448696367331</v>
      </c>
      <c r="J385" s="9">
        <f>SUMPRODUCT($A385:$F385,Results!$B$15:$G$15)</f>
        <v>31.686634803623292</v>
      </c>
      <c r="K385" s="9">
        <f>SUMPRODUCT($A385:$F385,Results!$B$16:$G$16)</f>
        <v>-0.76927175772300016</v>
      </c>
      <c r="L385" s="9">
        <f>SUMPRODUCT($A385:$F385,Results!$B$17:$G$17)</f>
        <v>25.763965233666145</v>
      </c>
      <c r="M385" s="9">
        <f>SUMPRODUCT($A385:$F385,Results!$B$18:$G$18)</f>
        <v>-30.741312227367754</v>
      </c>
      <c r="N385" s="9">
        <f>SUMPRODUCT($A385:$F385,Results!$B$19:$G$19)</f>
        <v>-47.023569689913643</v>
      </c>
      <c r="O385" s="9">
        <f>SUMPRODUCT($A385:$F385,Results!$B$20:$G$20)</f>
        <v>-6.5265369283882411</v>
      </c>
      <c r="P385" s="9" cm="1">
        <f t="array" ref="P385">SUMPRODUCT(J385:O385,TRANSPOSE(Test!BQ$20:BQ$25))+Test!$AI$20-Test!$BQ$27</f>
        <v>76.24901284336346</v>
      </c>
      <c r="Q385" s="9" cm="1">
        <f t="array" ref="Q385">SUMPRODUCT(J385:O385,TRANSPOSE(Test!EX$20:EX$25))+Test!$AI$20-Test!$EX$27</f>
        <v>87.978229901959224</v>
      </c>
      <c r="R385" s="9">
        <f>I385-Results!$E$5*H385</f>
        <v>90.493175805322508</v>
      </c>
      <c r="S385" s="9" cm="1">
        <f t="array" ref="S385">SUMPRODUCT(J385:O385,TRANSPOSE(Test!AW$28:AW$33))+Test!$AI$20-Test!$AH$26</f>
        <v>91.357950287905979</v>
      </c>
      <c r="T385" s="9">
        <f>SUMPRODUCT(J385:O385,Results!K$9:P$9)</f>
        <v>92.809650877996091</v>
      </c>
      <c r="U385" s="9">
        <f>SUMPRODUCT(J385:O385,Results!K$9:P$9)+Test!$AI$20-Test!$AH$31</f>
        <v>91.227422156922927</v>
      </c>
      <c r="V385" s="9">
        <f t="shared" si="25"/>
        <v>11.686435853003871</v>
      </c>
      <c r="W385" s="9">
        <f t="shared" si="26"/>
        <v>-4.2781205591893467E-2</v>
      </c>
      <c r="X385" s="9">
        <f t="shared" si="27"/>
        <v>-2.5577271089551772</v>
      </c>
      <c r="Y385" s="9">
        <f t="shared" si="28"/>
        <v>-3.4225015915386479</v>
      </c>
      <c r="Z385" s="9">
        <f>I385-Test!$AI$20</f>
        <v>55.1932252692772</v>
      </c>
      <c r="AA385" s="9">
        <f t="shared" si="29"/>
        <v>-3.2919734605555959</v>
      </c>
      <c r="AF385" s="11"/>
      <c r="AG385" s="11"/>
      <c r="AH385" s="11"/>
    </row>
    <row r="386" spans="1:34">
      <c r="A386" s="6">
        <v>4.4307251200235243</v>
      </c>
      <c r="B386" s="6">
        <v>0.59884035609718278</v>
      </c>
      <c r="C386" s="6">
        <v>0.93592358374083162</v>
      </c>
      <c r="D386" s="6">
        <v>-2.5355499677553648</v>
      </c>
      <c r="E386" s="6">
        <v>-0.25403282390347448</v>
      </c>
      <c r="F386" s="6">
        <v>-1.0326506920555656</v>
      </c>
      <c r="G386" s="6">
        <v>3.7196761370522253</v>
      </c>
      <c r="H386" s="6">
        <v>1.0527116796968747</v>
      </c>
      <c r="I386" s="9">
        <f>SUMPRODUCT(J386:O386,Results!B$12:G$12)+Results!$E$5*H386</f>
        <v>9.7544088810927896</v>
      </c>
      <c r="J386" s="9">
        <f>SUMPRODUCT($A386:$F386,Results!$B$15:$G$15)</f>
        <v>15.816826888016495</v>
      </c>
      <c r="K386" s="9">
        <f>SUMPRODUCT($A386:$F386,Results!$B$16:$G$16)</f>
        <v>-14.949402760382943</v>
      </c>
      <c r="L386" s="9">
        <f>SUMPRODUCT($A386:$F386,Results!$B$17:$G$17)</f>
        <v>-12.835384007477012</v>
      </c>
      <c r="M386" s="9">
        <f>SUMPRODUCT($A386:$F386,Results!$B$18:$G$18)</f>
        <v>-6.1594046285008837</v>
      </c>
      <c r="N386" s="9">
        <f>SUMPRODUCT($A386:$F386,Results!$B$19:$G$19)</f>
        <v>2.4631402827979243</v>
      </c>
      <c r="O386" s="9">
        <f>SUMPRODUCT($A386:$F386,Results!$B$20:$G$20)</f>
        <v>9.3388699883353556</v>
      </c>
      <c r="P386" s="9" cm="1">
        <f t="array" ref="P386">SUMPRODUCT(J386:O386,TRANSPOSE(Test!BQ$20:BQ$25))+Test!$AI$20-Test!$BQ$27</f>
        <v>-0.7441324879425153</v>
      </c>
      <c r="Q386" s="9" cm="1">
        <f t="array" ref="Q386">SUMPRODUCT(J386:O386,TRANSPOSE(Test!EX$20:EX$25))+Test!$AI$20-Test!$EX$27</f>
        <v>1.5942099763102817</v>
      </c>
      <c r="R386" s="9">
        <f>I386-Results!$E$5*H386</f>
        <v>3.4381388029115412</v>
      </c>
      <c r="S386" s="9" cm="1">
        <f t="array" ref="S386">SUMPRODUCT(J386:O386,TRANSPOSE(Test!AW$28:AW$33))+Test!$AI$20-Test!$AH$26</f>
        <v>3.4830013576182779</v>
      </c>
      <c r="T386" s="9">
        <f>SUMPRODUCT(J386:O386,Results!K$9:P$9)</f>
        <v>3.2013150387648928</v>
      </c>
      <c r="U386" s="9">
        <f>SUMPRODUCT(J386:O386,Results!K$9:P$9)+Test!$AI$20-Test!$AH$31</f>
        <v>1.6190863176917389</v>
      </c>
      <c r="V386" s="9">
        <f t="shared" si="25"/>
        <v>10.498541369035305</v>
      </c>
      <c r="W386" s="9">
        <f t="shared" si="26"/>
        <v>8.1601989047825079</v>
      </c>
      <c r="X386" s="9">
        <f t="shared" si="27"/>
        <v>6.3162700781812484</v>
      </c>
      <c r="Y386" s="9">
        <f t="shared" si="28"/>
        <v>6.2714075234745117</v>
      </c>
      <c r="Z386" s="9">
        <f>I386-Test!$AI$20</f>
        <v>-22.987814545997342</v>
      </c>
      <c r="AA386" s="9">
        <f t="shared" si="29"/>
        <v>8.1353225634010506</v>
      </c>
      <c r="AF386" s="11"/>
      <c r="AG386" s="11"/>
      <c r="AH386" s="11"/>
    </row>
    <row r="387" spans="1:34">
      <c r="A387" s="6">
        <v>3.9000743131996045</v>
      </c>
      <c r="B387" s="6">
        <v>3.2128579682639469</v>
      </c>
      <c r="C387" s="6">
        <v>4.0295036451531443</v>
      </c>
      <c r="D387" s="6">
        <v>-3.0559980664048529</v>
      </c>
      <c r="E387" s="6">
        <v>6.6132297217672944</v>
      </c>
      <c r="F387" s="6">
        <v>4.8896239984710803</v>
      </c>
      <c r="G387" s="6">
        <v>-9.2873747039566829E-2</v>
      </c>
      <c r="H387" s="6">
        <v>-2.7598382043949172</v>
      </c>
      <c r="I387" s="9">
        <f>SUMPRODUCT(J387:O387,Results!B$12:G$12)+Results!$E$5*H387</f>
        <v>49.02269658136926</v>
      </c>
      <c r="J387" s="9">
        <f>SUMPRODUCT($A387:$F387,Results!$B$15:$G$15)</f>
        <v>40.621765740068582</v>
      </c>
      <c r="K387" s="9">
        <f>SUMPRODUCT($A387:$F387,Results!$B$16:$G$16)</f>
        <v>-13.909105892770539</v>
      </c>
      <c r="L387" s="9">
        <f>SUMPRODUCT($A387:$F387,Results!$B$17:$G$17)</f>
        <v>19.051725173234111</v>
      </c>
      <c r="M387" s="9">
        <f>SUMPRODUCT($A387:$F387,Results!$B$18:$G$18)</f>
        <v>-14.693226168314942</v>
      </c>
      <c r="N387" s="9">
        <f>SUMPRODUCT($A387:$F387,Results!$B$19:$G$19)</f>
        <v>-21.347098851151255</v>
      </c>
      <c r="O387" s="9">
        <f>SUMPRODUCT($A387:$F387,Results!$B$20:$G$20)</f>
        <v>1.98911960880345</v>
      </c>
      <c r="P387" s="9" cm="1">
        <f t="array" ref="P387">SUMPRODUCT(J387:O387,TRANSPOSE(Test!BQ$20:BQ$25))+Test!$AI$20-Test!$BQ$27</f>
        <v>68.187230224469459</v>
      </c>
      <c r="Q387" s="9" cm="1">
        <f t="array" ref="Q387">SUMPRODUCT(J387:O387,TRANSPOSE(Test!EX$20:EX$25))+Test!$AI$20-Test!$EX$27</f>
        <v>65.909482080353797</v>
      </c>
      <c r="R387" s="9">
        <f>I387-Results!$E$5*H387</f>
        <v>65.581725807738763</v>
      </c>
      <c r="S387" s="9" cm="1">
        <f t="array" ref="S387">SUMPRODUCT(J387:O387,TRANSPOSE(Test!AW$28:AW$33))+Test!$AI$20-Test!$AH$26</f>
        <v>65.852552142803589</v>
      </c>
      <c r="T387" s="9">
        <f>SUMPRODUCT(J387:O387,Results!K$9:P$9)</f>
        <v>69.512304275661293</v>
      </c>
      <c r="U387" s="9">
        <f>SUMPRODUCT(J387:O387,Results!K$9:P$9)+Test!$AI$20-Test!$AH$31</f>
        <v>67.930075554588143</v>
      </c>
      <c r="V387" s="9">
        <f t="shared" ref="V387:V450" si="30">I387-P387</f>
        <v>-19.164533643100199</v>
      </c>
      <c r="W387" s="9">
        <f t="shared" ref="W387:W450" si="31">I387-Q387</f>
        <v>-16.886785498984537</v>
      </c>
      <c r="X387" s="9">
        <f t="shared" ref="X387:X450" si="32">I387-R387</f>
        <v>-16.559029226369503</v>
      </c>
      <c r="Y387" s="9">
        <f t="shared" ref="Y387:Y450" si="33">I387-S387</f>
        <v>-16.829855561434329</v>
      </c>
      <c r="Z387" s="9">
        <f>I387-Test!$AI$20</f>
        <v>16.280473154279129</v>
      </c>
      <c r="AA387" s="9">
        <f t="shared" ref="AA387:AA450" si="34">I387-U387</f>
        <v>-18.907378973218883</v>
      </c>
      <c r="AF387" s="11"/>
      <c r="AG387" s="11"/>
      <c r="AH387" s="11"/>
    </row>
    <row r="388" spans="1:34">
      <c r="A388" s="6">
        <v>-0.24112647069718485</v>
      </c>
      <c r="B388" s="6">
        <v>0.61556918065386801</v>
      </c>
      <c r="C388" s="6">
        <v>1.8295234430684819</v>
      </c>
      <c r="D388" s="6">
        <v>0.18436001505583063</v>
      </c>
      <c r="E388" s="6">
        <v>1.9887493621715886</v>
      </c>
      <c r="F388" s="6">
        <v>-0.37154623591245567</v>
      </c>
      <c r="G388" s="6">
        <v>3.3176359757937659</v>
      </c>
      <c r="H388" s="6">
        <v>0.65067151843841531</v>
      </c>
      <c r="I388" s="9">
        <f>SUMPRODUCT(J388:O388,Results!B$12:G$12)+Results!$E$5*H388</f>
        <v>27.593066389042736</v>
      </c>
      <c r="J388" s="9">
        <f>SUMPRODUCT($A388:$F388,Results!$B$15:$G$15)</f>
        <v>8.3281120822197447</v>
      </c>
      <c r="K388" s="9">
        <f>SUMPRODUCT($A388:$F388,Results!$B$16:$G$16)</f>
        <v>-0.69419871924165855</v>
      </c>
      <c r="L388" s="9">
        <f>SUMPRODUCT($A388:$F388,Results!$B$17:$G$17)</f>
        <v>6.4181974592164739</v>
      </c>
      <c r="M388" s="9">
        <f>SUMPRODUCT($A388:$F388,Results!$B$18:$G$18)</f>
        <v>-6.087336899453315</v>
      </c>
      <c r="N388" s="9">
        <f>SUMPRODUCT($A388:$F388,Results!$B$19:$G$19)</f>
        <v>-10.542648467333345</v>
      </c>
      <c r="O388" s="9">
        <f>SUMPRODUCT($A388:$F388,Results!$B$20:$G$20)</f>
        <v>5.4740359796697113E-2</v>
      </c>
      <c r="P388" s="9" cm="1">
        <f t="array" ref="P388">SUMPRODUCT(J388:O388,TRANSPOSE(Test!BQ$20:BQ$25))+Test!$AI$20-Test!$BQ$27</f>
        <v>17.8714980318749</v>
      </c>
      <c r="Q388" s="9" cm="1">
        <f t="array" ref="Q388">SUMPRODUCT(J388:O388,TRANSPOSE(Test!EX$20:EX$25))+Test!$AI$20-Test!$EX$27</f>
        <v>22.912131787499355</v>
      </c>
      <c r="R388" s="9">
        <f>I388-Results!$E$5*H388</f>
        <v>23.689037278412243</v>
      </c>
      <c r="S388" s="9" cm="1">
        <f t="array" ref="S388">SUMPRODUCT(J388:O388,TRANSPOSE(Test!AW$28:AW$33))+Test!$AI$20-Test!$AH$26</f>
        <v>18.629739796863717</v>
      </c>
      <c r="T388" s="9">
        <f>SUMPRODUCT(J388:O388,Results!K$9:P$9)</f>
        <v>24.345667331841273</v>
      </c>
      <c r="U388" s="9">
        <f>SUMPRODUCT(J388:O388,Results!K$9:P$9)+Test!$AI$20-Test!$AH$31</f>
        <v>22.763438610768119</v>
      </c>
      <c r="V388" s="9">
        <f t="shared" si="30"/>
        <v>9.7215683571678362</v>
      </c>
      <c r="W388" s="9">
        <f t="shared" si="31"/>
        <v>4.680934601543381</v>
      </c>
      <c r="X388" s="9">
        <f t="shared" si="32"/>
        <v>3.9040291106304927</v>
      </c>
      <c r="Y388" s="9">
        <f t="shared" si="33"/>
        <v>8.9633265921790191</v>
      </c>
      <c r="Z388" s="9">
        <f>I388-Test!$AI$20</f>
        <v>-5.1491570380473952</v>
      </c>
      <c r="AA388" s="9">
        <f t="shared" si="34"/>
        <v>4.8296277782746166</v>
      </c>
      <c r="AF388" s="11"/>
      <c r="AG388" s="11"/>
      <c r="AH388" s="11"/>
    </row>
    <row r="389" spans="1:34">
      <c r="A389" s="6">
        <v>2.1306503097115255</v>
      </c>
      <c r="B389" s="6">
        <v>3.3251514583133495</v>
      </c>
      <c r="C389" s="6">
        <v>3.6319142196781409E-2</v>
      </c>
      <c r="D389" s="6">
        <v>5.980715815145742</v>
      </c>
      <c r="E389" s="6">
        <v>1.2128038115131028</v>
      </c>
      <c r="F389" s="6">
        <v>6.8720367766921573</v>
      </c>
      <c r="G389" s="6">
        <v>-0.36772448329050378</v>
      </c>
      <c r="H389" s="6">
        <v>-3.0346889406458546</v>
      </c>
      <c r="I389" s="9">
        <f>SUMPRODUCT(J389:O389,Results!B$12:G$12)+Results!$E$5*H389</f>
        <v>-5.060170233529206</v>
      </c>
      <c r="J389" s="9">
        <f>SUMPRODUCT($A389:$F389,Results!$B$15:$G$15)</f>
        <v>2.3931241481944188</v>
      </c>
      <c r="K389" s="9">
        <f>SUMPRODUCT($A389:$F389,Results!$B$16:$G$16)</f>
        <v>-9.8745483137642545</v>
      </c>
      <c r="L389" s="9">
        <f>SUMPRODUCT($A389:$F389,Results!$B$17:$G$17)</f>
        <v>17.504551721457354</v>
      </c>
      <c r="M389" s="9">
        <f>SUMPRODUCT($A389:$F389,Results!$B$18:$G$18)</f>
        <v>13.115439393784285</v>
      </c>
      <c r="N389" s="9">
        <f>SUMPRODUCT($A389:$F389,Results!$B$19:$G$19)</f>
        <v>-5.7020084184983038</v>
      </c>
      <c r="O389" s="9">
        <f>SUMPRODUCT($A389:$F389,Results!$B$20:$G$20)</f>
        <v>15.015082534993194</v>
      </c>
      <c r="P389" s="9" cm="1">
        <f t="array" ref="P389">SUMPRODUCT(J389:O389,TRANSPOSE(Test!BQ$20:BQ$25))+Test!$AI$20-Test!$BQ$27</f>
        <v>22.971917067368629</v>
      </c>
      <c r="Q389" s="9" cm="1">
        <f t="array" ref="Q389">SUMPRODUCT(J389:O389,TRANSPOSE(Test!EX$20:EX$25))+Test!$AI$20-Test!$EX$27</f>
        <v>15.360783212990881</v>
      </c>
      <c r="R389" s="9">
        <f>I389-Results!$E$5*H389</f>
        <v>13.147963410345923</v>
      </c>
      <c r="S389" s="9" cm="1">
        <f t="array" ref="S389">SUMPRODUCT(J389:O389,TRANSPOSE(Test!AW$28:AW$33))+Test!$AI$20-Test!$AH$26</f>
        <v>11.979643185122015</v>
      </c>
      <c r="T389" s="9">
        <f>SUMPRODUCT(J389:O389,Results!K$9:P$9)</f>
        <v>15.408532108389437</v>
      </c>
      <c r="U389" s="9">
        <f>SUMPRODUCT(J389:O389,Results!K$9:P$9)+Test!$AI$20-Test!$AH$31</f>
        <v>13.82630338731628</v>
      </c>
      <c r="V389" s="9">
        <f t="shared" si="30"/>
        <v>-28.032087300897835</v>
      </c>
      <c r="W389" s="9">
        <f t="shared" si="31"/>
        <v>-20.420953446520087</v>
      </c>
      <c r="X389" s="9">
        <f t="shared" si="32"/>
        <v>-18.208133643875129</v>
      </c>
      <c r="Y389" s="9">
        <f t="shared" si="33"/>
        <v>-17.039813418651221</v>
      </c>
      <c r="Z389" s="9">
        <f>I389-Test!$AI$20</f>
        <v>-37.802393660619337</v>
      </c>
      <c r="AA389" s="9">
        <f t="shared" si="34"/>
        <v>-18.886473620845486</v>
      </c>
      <c r="AF389" s="11"/>
      <c r="AG389" s="11"/>
      <c r="AH389" s="11"/>
    </row>
    <row r="390" spans="1:34">
      <c r="A390" s="6">
        <v>2.211736879754707</v>
      </c>
      <c r="B390" s="6">
        <v>8.7583862123968093</v>
      </c>
      <c r="C390" s="6">
        <v>-2.2707304470077392</v>
      </c>
      <c r="D390" s="6">
        <v>8.8165998494082434</v>
      </c>
      <c r="E390" s="6">
        <v>4.7598633472807874</v>
      </c>
      <c r="F390" s="6">
        <v>11.352017722302753</v>
      </c>
      <c r="G390" s="6">
        <v>4.5824834672464876</v>
      </c>
      <c r="H390" s="6">
        <v>1.915519009891137</v>
      </c>
      <c r="I390" s="9">
        <f>SUMPRODUCT(J390:O390,Results!B$12:G$12)+Results!$E$5*H390</f>
        <v>54.40796585367525</v>
      </c>
      <c r="J390" s="9">
        <f>SUMPRODUCT($A390:$F390,Results!$B$15:$G$15)</f>
        <v>-1.1232921537653173</v>
      </c>
      <c r="K390" s="9">
        <f>SUMPRODUCT($A390:$F390,Results!$B$16:$G$16)</f>
        <v>-11.667346191406567</v>
      </c>
      <c r="L390" s="9">
        <f>SUMPRODUCT($A390:$F390,Results!$B$17:$G$17)</f>
        <v>43.35152863694865</v>
      </c>
      <c r="M390" s="9">
        <f>SUMPRODUCT($A390:$F390,Results!$B$18:$G$18)</f>
        <v>26.508184364254742</v>
      </c>
      <c r="N390" s="9">
        <f>SUMPRODUCT($A390:$F390,Results!$B$19:$G$19)</f>
        <v>-7.1856826763598223</v>
      </c>
      <c r="O390" s="9">
        <f>SUMPRODUCT($A390:$F390,Results!$B$20:$G$20)</f>
        <v>27.569222049515847</v>
      </c>
      <c r="P390" s="9" cm="1">
        <f t="array" ref="P390">SUMPRODUCT(J390:O390,TRANSPOSE(Test!BQ$20:BQ$25))+Test!$AI$20-Test!$BQ$27</f>
        <v>56.752079101948276</v>
      </c>
      <c r="Q390" s="9" cm="1">
        <f t="array" ref="Q390">SUMPRODUCT(J390:O390,TRANSPOSE(Test!EX$20:EX$25))+Test!$AI$20-Test!$EX$27</f>
        <v>46.356303872428384</v>
      </c>
      <c r="R390" s="9">
        <f>I390-Results!$E$5*H390</f>
        <v>42.914851794328428</v>
      </c>
      <c r="S390" s="9" cm="1">
        <f t="array" ref="S390">SUMPRODUCT(J390:O390,TRANSPOSE(Test!AW$28:AW$33))+Test!$AI$20-Test!$AH$26</f>
        <v>25.78759527220614</v>
      </c>
      <c r="T390" s="9">
        <f>SUMPRODUCT(J390:O390,Results!K$9:P$9)</f>
        <v>47.799530896933973</v>
      </c>
      <c r="U390" s="9">
        <f>SUMPRODUCT(J390:O390,Results!K$9:P$9)+Test!$AI$20-Test!$AH$31</f>
        <v>46.217302175860823</v>
      </c>
      <c r="V390" s="9">
        <f t="shared" si="30"/>
        <v>-2.3441132482730254</v>
      </c>
      <c r="W390" s="9">
        <f t="shared" si="31"/>
        <v>8.0516619812468662</v>
      </c>
      <c r="X390" s="9">
        <f t="shared" si="32"/>
        <v>11.493114059346823</v>
      </c>
      <c r="Y390" s="9">
        <f t="shared" si="33"/>
        <v>28.620370581469111</v>
      </c>
      <c r="Z390" s="9">
        <f>I390-Test!$AI$20</f>
        <v>21.665742426585119</v>
      </c>
      <c r="AA390" s="9">
        <f t="shared" si="34"/>
        <v>8.1906636778144275</v>
      </c>
      <c r="AF390" s="11"/>
      <c r="AG390" s="11"/>
      <c r="AH390" s="11"/>
    </row>
    <row r="391" spans="1:34">
      <c r="A391" s="6">
        <v>1.2970895412994843</v>
      </c>
      <c r="B391" s="6">
        <v>-0.81119019184321128</v>
      </c>
      <c r="C391" s="6">
        <v>11.605451267684046</v>
      </c>
      <c r="D391" s="6">
        <v>2.5054749485363215</v>
      </c>
      <c r="E391" s="6">
        <v>2.4387682642159874</v>
      </c>
      <c r="F391" s="6">
        <v>1.2323936828216309</v>
      </c>
      <c r="G391" s="6">
        <v>4.1666639394069804</v>
      </c>
      <c r="H391" s="6">
        <v>1.4996994820516298</v>
      </c>
      <c r="I391" s="9">
        <f>SUMPRODUCT(J391:O391,Results!B$12:G$12)+Results!$E$5*H391</f>
        <v>47.13227879418546</v>
      </c>
      <c r="J391" s="9">
        <f>SUMPRODUCT($A391:$F391,Results!$B$15:$G$15)</f>
        <v>34.716704043273872</v>
      </c>
      <c r="K391" s="9">
        <f>SUMPRODUCT($A391:$F391,Results!$B$16:$G$16)</f>
        <v>-13.849969354211519</v>
      </c>
      <c r="L391" s="9">
        <f>SUMPRODUCT($A391:$F391,Results!$B$17:$G$17)</f>
        <v>4.6881464119288667</v>
      </c>
      <c r="M391" s="9">
        <f>SUMPRODUCT($A391:$F391,Results!$B$18:$G$18)</f>
        <v>-27.813239668015882</v>
      </c>
      <c r="N391" s="9">
        <f>SUMPRODUCT($A391:$F391,Results!$B$19:$G$19)</f>
        <v>-43.839636481075338</v>
      </c>
      <c r="O391" s="9">
        <f>SUMPRODUCT($A391:$F391,Results!$B$20:$G$20)</f>
        <v>-4.8959537276145193</v>
      </c>
      <c r="P391" s="9" cm="1">
        <f t="array" ref="P391">SUMPRODUCT(J391:O391,TRANSPOSE(Test!BQ$20:BQ$25))+Test!$AI$20-Test!$BQ$27</f>
        <v>41.572764914879407</v>
      </c>
      <c r="Q391" s="9" cm="1">
        <f t="array" ref="Q391">SUMPRODUCT(J391:O391,TRANSPOSE(Test!EX$20:EX$25))+Test!$AI$20-Test!$EX$27</f>
        <v>37.983172939930654</v>
      </c>
      <c r="R391" s="9">
        <f>I391-Results!$E$5*H391</f>
        <v>38.134081901875682</v>
      </c>
      <c r="S391" s="9" cm="1">
        <f t="array" ref="S391">SUMPRODUCT(J391:O391,TRANSPOSE(Test!AW$28:AW$33))+Test!$AI$20-Test!$AH$26</f>
        <v>74.099384788218586</v>
      </c>
      <c r="T391" s="9">
        <f>SUMPRODUCT(J391:O391,Results!K$9:P$9)</f>
        <v>39.201725435903242</v>
      </c>
      <c r="U391" s="9">
        <f>SUMPRODUCT(J391:O391,Results!K$9:P$9)+Test!$AI$20-Test!$AH$31</f>
        <v>37.619496714830092</v>
      </c>
      <c r="V391" s="9">
        <f t="shared" si="30"/>
        <v>5.5595138793060528</v>
      </c>
      <c r="W391" s="9">
        <f t="shared" si="31"/>
        <v>9.149105854254806</v>
      </c>
      <c r="X391" s="9">
        <f t="shared" si="32"/>
        <v>8.9981968923097781</v>
      </c>
      <c r="Y391" s="9">
        <f t="shared" si="33"/>
        <v>-26.967105994033126</v>
      </c>
      <c r="Z391" s="9">
        <f>I391-Test!$AI$20</f>
        <v>14.390055367095329</v>
      </c>
      <c r="AA391" s="9">
        <f t="shared" si="34"/>
        <v>9.5127820793553681</v>
      </c>
      <c r="AF391" s="11"/>
      <c r="AG391" s="11"/>
      <c r="AH391" s="11"/>
    </row>
    <row r="392" spans="1:34">
      <c r="A392" s="6">
        <v>0.84532404996403232</v>
      </c>
      <c r="B392" s="6">
        <v>5.3244579707163169</v>
      </c>
      <c r="C392" s="6">
        <v>1.626299996919192</v>
      </c>
      <c r="D392" s="6">
        <v>12.055673240292899</v>
      </c>
      <c r="E392" s="6">
        <v>3.3125553937885068</v>
      </c>
      <c r="F392" s="6">
        <v>2.2883559378709122</v>
      </c>
      <c r="G392" s="6">
        <v>-5.8474130206426785E-2</v>
      </c>
      <c r="H392" s="6">
        <v>-2.7254385875617775</v>
      </c>
      <c r="I392" s="9">
        <f>SUMPRODUCT(J392:O392,Results!B$12:G$12)+Results!$E$5*H392</f>
        <v>40.889743723639583</v>
      </c>
      <c r="J392" s="9">
        <f>SUMPRODUCT($A392:$F392,Results!$B$15:$G$15)</f>
        <v>0.19892446176499384</v>
      </c>
      <c r="K392" s="9">
        <f>SUMPRODUCT($A392:$F392,Results!$B$16:$G$16)</f>
        <v>-10.880831575865416</v>
      </c>
      <c r="L392" s="9">
        <f>SUMPRODUCT($A392:$F392,Results!$B$17:$G$17)</f>
        <v>27.062702580892289</v>
      </c>
      <c r="M392" s="9">
        <f>SUMPRODUCT($A392:$F392,Results!$B$18:$G$18)</f>
        <v>12.159758571942472</v>
      </c>
      <c r="N392" s="9">
        <f>SUMPRODUCT($A392:$F392,Results!$B$19:$G$19)</f>
        <v>-22.299419001278071</v>
      </c>
      <c r="O392" s="9">
        <f>SUMPRODUCT($A392:$F392,Results!$B$20:$G$20)</f>
        <v>32.637741521084337</v>
      </c>
      <c r="P392" s="9" cm="1">
        <f t="array" ref="P392">SUMPRODUCT(J392:O392,TRANSPOSE(Test!BQ$20:BQ$25))+Test!$AI$20-Test!$BQ$27</f>
        <v>51.865457287755682</v>
      </c>
      <c r="Q392" s="9" cm="1">
        <f t="array" ref="Q392">SUMPRODUCT(J392:O392,TRANSPOSE(Test!EX$20:EX$25))+Test!$AI$20-Test!$EX$27</f>
        <v>57.862733114266376</v>
      </c>
      <c r="R392" s="9">
        <f>I392-Results!$E$5*H392</f>
        <v>57.242375249010252</v>
      </c>
      <c r="S392" s="9" cm="1">
        <f t="array" ref="S392">SUMPRODUCT(J392:O392,TRANSPOSE(Test!AW$28:AW$33))+Test!$AI$20-Test!$AH$26</f>
        <v>37.813678929259041</v>
      </c>
      <c r="T392" s="9">
        <f>SUMPRODUCT(J392:O392,Results!K$9:P$9)</f>
        <v>59.085800795290645</v>
      </c>
      <c r="U392" s="9">
        <f>SUMPRODUCT(J392:O392,Results!K$9:P$9)+Test!$AI$20-Test!$AH$31</f>
        <v>57.503572074217487</v>
      </c>
      <c r="V392" s="9">
        <f t="shared" si="30"/>
        <v>-10.975713564116099</v>
      </c>
      <c r="W392" s="9">
        <f t="shared" si="31"/>
        <v>-16.972989390626793</v>
      </c>
      <c r="X392" s="9">
        <f t="shared" si="32"/>
        <v>-16.352631525370668</v>
      </c>
      <c r="Y392" s="9">
        <f t="shared" si="33"/>
        <v>3.0760647943805424</v>
      </c>
      <c r="Z392" s="9">
        <f>I392-Test!$AI$20</f>
        <v>8.1475202965494518</v>
      </c>
      <c r="AA392" s="9">
        <f t="shared" si="34"/>
        <v>-16.613828350577904</v>
      </c>
      <c r="AF392" s="11"/>
      <c r="AG392" s="11"/>
      <c r="AH392" s="11"/>
    </row>
    <row r="393" spans="1:34">
      <c r="A393" s="6">
        <v>1.890554758084884</v>
      </c>
      <c r="B393" s="6">
        <v>7.03033589833296</v>
      </c>
      <c r="C393" s="6">
        <v>-1.363440614930175</v>
      </c>
      <c r="D393" s="6">
        <v>5.0012482917436749</v>
      </c>
      <c r="E393" s="6">
        <v>1.2139263700024732</v>
      </c>
      <c r="F393" s="6">
        <v>3.5922334414906207</v>
      </c>
      <c r="G393" s="6">
        <v>1.9024005455600952</v>
      </c>
      <c r="H393" s="6">
        <v>-0.7645639117952554</v>
      </c>
      <c r="I393" s="9">
        <f>SUMPRODUCT(J393:O393,Results!B$12:G$12)+Results!$E$5*H393</f>
        <v>6.0743550139818172</v>
      </c>
      <c r="J393" s="9">
        <f>SUMPRODUCT($A393:$F393,Results!$B$15:$G$15)</f>
        <v>-9.3769169315462246</v>
      </c>
      <c r="K393" s="9">
        <f>SUMPRODUCT($A393:$F393,Results!$B$16:$G$16)</f>
        <v>-12.39954423386542</v>
      </c>
      <c r="L393" s="9">
        <f>SUMPRODUCT($A393:$F393,Results!$B$17:$G$17)</f>
        <v>17.170171971603143</v>
      </c>
      <c r="M393" s="9">
        <f>SUMPRODUCT($A393:$F393,Results!$B$18:$G$18)</f>
        <v>16.741489411188528</v>
      </c>
      <c r="N393" s="9">
        <f>SUMPRODUCT($A393:$F393,Results!$B$19:$G$19)</f>
        <v>0.20251423115759248</v>
      </c>
      <c r="O393" s="9">
        <f>SUMPRODUCT($A393:$F393,Results!$B$20:$G$20)</f>
        <v>24.683171411393062</v>
      </c>
      <c r="P393" s="9" cm="1">
        <f t="array" ref="P393">SUMPRODUCT(J393:O393,TRANSPOSE(Test!BQ$20:BQ$25))+Test!$AI$20-Test!$BQ$27</f>
        <v>13.340804406187651</v>
      </c>
      <c r="Q393" s="9" cm="1">
        <f t="array" ref="Q393">SUMPRODUCT(J393:O393,TRANSPOSE(Test!EX$20:EX$25))+Test!$AI$20-Test!$EX$27</f>
        <v>10.401518642373262</v>
      </c>
      <c r="R393" s="9">
        <f>I393-Results!$E$5*H393</f>
        <v>10.66173848475335</v>
      </c>
      <c r="S393" s="9" cm="1">
        <f t="array" ref="S393">SUMPRODUCT(J393:O393,TRANSPOSE(Test!AW$28:AW$33))+Test!$AI$20-Test!$AH$26</f>
        <v>0.16557344579538835</v>
      </c>
      <c r="T393" s="9">
        <f>SUMPRODUCT(J393:O393,Results!K$9:P$9)</f>
        <v>12.183235070979457</v>
      </c>
      <c r="U393" s="9">
        <f>SUMPRODUCT(J393:O393,Results!K$9:P$9)+Test!$AI$20-Test!$AH$31</f>
        <v>10.601006349906299</v>
      </c>
      <c r="V393" s="9">
        <f t="shared" si="30"/>
        <v>-7.2664493922058337</v>
      </c>
      <c r="W393" s="9">
        <f t="shared" si="31"/>
        <v>-4.3271636283914443</v>
      </c>
      <c r="X393" s="9">
        <f t="shared" si="32"/>
        <v>-4.5873834707715329</v>
      </c>
      <c r="Y393" s="9">
        <f t="shared" si="33"/>
        <v>5.9087815681864289</v>
      </c>
      <c r="Z393" s="9">
        <f>I393-Test!$AI$20</f>
        <v>-26.667868413108316</v>
      </c>
      <c r="AA393" s="9">
        <f t="shared" si="34"/>
        <v>-4.5266513359244822</v>
      </c>
      <c r="AF393" s="11"/>
      <c r="AG393" s="11"/>
      <c r="AH393" s="11"/>
    </row>
    <row r="394" spans="1:34">
      <c r="A394" s="6">
        <v>2.7066138325561977</v>
      </c>
      <c r="B394" s="6">
        <v>2.0907721290755177</v>
      </c>
      <c r="C394" s="6">
        <v>-1.0515417719248155</v>
      </c>
      <c r="D394" s="6">
        <v>2.1803046584117078</v>
      </c>
      <c r="E394" s="6">
        <v>2.6725643144952578</v>
      </c>
      <c r="F394" s="6">
        <v>2.3626187138374326</v>
      </c>
      <c r="G394" s="6">
        <v>6.1907248889915776</v>
      </c>
      <c r="H394" s="6">
        <v>3.523760431636227</v>
      </c>
      <c r="I394" s="9">
        <f>SUMPRODUCT(J394:O394,Results!B$12:G$12)+Results!$E$5*H394</f>
        <v>56.689510819454952</v>
      </c>
      <c r="J394" s="9">
        <f>SUMPRODUCT($A394:$F394,Results!$B$15:$G$15)</f>
        <v>12.132024167001468</v>
      </c>
      <c r="K394" s="9">
        <f>SUMPRODUCT($A394:$F394,Results!$B$16:$G$16)</f>
        <v>-7.9844487058142821</v>
      </c>
      <c r="L394" s="9">
        <f>SUMPRODUCT($A394:$F394,Results!$B$17:$G$17)</f>
        <v>10.348462194700446</v>
      </c>
      <c r="M394" s="9">
        <f>SUMPRODUCT($A394:$F394,Results!$B$18:$G$18)</f>
        <v>4.7722099240245575</v>
      </c>
      <c r="N394" s="9">
        <f>SUMPRODUCT($A394:$F394,Results!$B$19:$G$19)</f>
        <v>-2.7556764570707508</v>
      </c>
      <c r="O394" s="9">
        <f>SUMPRODUCT($A394:$F394,Results!$B$20:$G$20)</f>
        <v>14.623588887325633</v>
      </c>
      <c r="P394" s="9" cm="1">
        <f t="array" ref="P394">SUMPRODUCT(J394:O394,TRANSPOSE(Test!BQ$20:BQ$25))+Test!$AI$20-Test!$BQ$27</f>
        <v>31.917221730324151</v>
      </c>
      <c r="Q394" s="9" cm="1">
        <f t="array" ref="Q394">SUMPRODUCT(J394:O394,TRANSPOSE(Test!EX$20:EX$25))+Test!$AI$20-Test!$EX$27</f>
        <v>35.86691539220638</v>
      </c>
      <c r="R394" s="9">
        <f>I394-Results!$E$5*H394</f>
        <v>35.546948229637593</v>
      </c>
      <c r="S394" s="9" cm="1">
        <f t="array" ref="S394">SUMPRODUCT(J394:O394,TRANSPOSE(Test!AW$28:AW$33))+Test!$AI$20-Test!$AH$26</f>
        <v>16.879367079047157</v>
      </c>
      <c r="T394" s="9">
        <f>SUMPRODUCT(J394:O394,Results!K$9:P$9)</f>
        <v>37.285134780440309</v>
      </c>
      <c r="U394" s="9">
        <f>SUMPRODUCT(J394:O394,Results!K$9:P$9)+Test!$AI$20-Test!$AH$31</f>
        <v>35.702906059367152</v>
      </c>
      <c r="V394" s="9">
        <f t="shared" si="30"/>
        <v>24.772289089130801</v>
      </c>
      <c r="W394" s="9">
        <f t="shared" si="31"/>
        <v>20.822595427248572</v>
      </c>
      <c r="X394" s="9">
        <f t="shared" si="32"/>
        <v>21.142562589817359</v>
      </c>
      <c r="Y394" s="9">
        <f t="shared" si="33"/>
        <v>39.810143740407796</v>
      </c>
      <c r="Z394" s="9">
        <f>I394-Test!$AI$20</f>
        <v>23.947287392364821</v>
      </c>
      <c r="AA394" s="9">
        <f t="shared" si="34"/>
        <v>20.986604760087801</v>
      </c>
      <c r="AF394" s="11"/>
      <c r="AG394" s="11"/>
      <c r="AH394" s="11"/>
    </row>
    <row r="395" spans="1:34">
      <c r="A395" s="6">
        <v>0.87674954743740008</v>
      </c>
      <c r="B395" s="6">
        <v>4.2104024775183282</v>
      </c>
      <c r="C395" s="6">
        <v>1.7347282081008912</v>
      </c>
      <c r="D395" s="6">
        <v>0.95251754056731608</v>
      </c>
      <c r="E395" s="6">
        <v>6.0338370094650271</v>
      </c>
      <c r="F395" s="6">
        <v>2.3826675682152043</v>
      </c>
      <c r="G395" s="6">
        <v>7.9695858773631452</v>
      </c>
      <c r="H395" s="6">
        <v>5.3026214200077941</v>
      </c>
      <c r="I395" s="9">
        <f>SUMPRODUCT(J395:O395,Results!B$12:G$12)+Results!$E$5*H395</f>
        <v>96.32457315878834</v>
      </c>
      <c r="J395" s="9">
        <f>SUMPRODUCT($A395:$F395,Results!$B$15:$G$15)</f>
        <v>19.171522235115027</v>
      </c>
      <c r="K395" s="9">
        <f>SUMPRODUCT($A395:$F395,Results!$B$16:$G$16)</f>
        <v>-5.2720335799178768</v>
      </c>
      <c r="L395" s="9">
        <f>SUMPRODUCT($A395:$F395,Results!$B$17:$G$17)</f>
        <v>24.976403731136465</v>
      </c>
      <c r="M395" s="9">
        <f>SUMPRODUCT($A395:$F395,Results!$B$18:$G$18)</f>
        <v>-4.3327526534164162</v>
      </c>
      <c r="N395" s="9">
        <f>SUMPRODUCT($A395:$F395,Results!$B$19:$G$19)</f>
        <v>-18.376413240474626</v>
      </c>
      <c r="O395" s="9">
        <f>SUMPRODUCT($A395:$F395,Results!$B$20:$G$20)</f>
        <v>8.6261815482260342</v>
      </c>
      <c r="P395" s="9" cm="1">
        <f t="array" ref="P395">SUMPRODUCT(J395:O395,TRANSPOSE(Test!BQ$20:BQ$25))+Test!$AI$20-Test!$BQ$27</f>
        <v>59.34483063777251</v>
      </c>
      <c r="Q395" s="9" cm="1">
        <f t="array" ref="Q395">SUMPRODUCT(J395:O395,TRANSPOSE(Test!EX$20:EX$25))+Test!$AI$20-Test!$EX$27</f>
        <v>64.298106866597891</v>
      </c>
      <c r="R395" s="9">
        <f>I395-Results!$E$5*H395</f>
        <v>64.508844638741579</v>
      </c>
      <c r="S395" s="9" cm="1">
        <f t="array" ref="S395">SUMPRODUCT(J395:O395,TRANSPOSE(Test!AW$28:AW$33))+Test!$AI$20-Test!$AH$26</f>
        <v>48.363286559768753</v>
      </c>
      <c r="T395" s="9">
        <f>SUMPRODUCT(J395:O395,Results!K$9:P$9)</f>
        <v>67.524725175256151</v>
      </c>
      <c r="U395" s="9">
        <f>SUMPRODUCT(J395:O395,Results!K$9:P$9)+Test!$AI$20-Test!$AH$31</f>
        <v>65.942496454182987</v>
      </c>
      <c r="V395" s="9">
        <f t="shared" si="30"/>
        <v>36.979742521015829</v>
      </c>
      <c r="W395" s="9">
        <f t="shared" si="31"/>
        <v>32.026466292190449</v>
      </c>
      <c r="X395" s="9">
        <f t="shared" si="32"/>
        <v>31.815728520046761</v>
      </c>
      <c r="Y395" s="9">
        <f t="shared" si="33"/>
        <v>47.961286599019587</v>
      </c>
      <c r="Z395" s="9">
        <f>I395-Test!$AI$20</f>
        <v>63.582349731698208</v>
      </c>
      <c r="AA395" s="9">
        <f t="shared" si="34"/>
        <v>30.382076704605353</v>
      </c>
      <c r="AF395" s="11"/>
      <c r="AG395" s="11"/>
      <c r="AH395" s="11"/>
    </row>
    <row r="396" spans="1:34">
      <c r="A396" s="6">
        <v>-1.1682391661923808</v>
      </c>
      <c r="B396" s="6">
        <v>-0.86040255211655103</v>
      </c>
      <c r="C396" s="6">
        <v>0.668255672748305</v>
      </c>
      <c r="D396" s="6">
        <v>8.1282575727565813</v>
      </c>
      <c r="E396" s="6">
        <v>3.3026300241669939</v>
      </c>
      <c r="F396" s="6">
        <v>2.2435209012404047</v>
      </c>
      <c r="G396" s="6">
        <v>1.7309435502220154</v>
      </c>
      <c r="H396" s="6">
        <v>-0.93602090713333519</v>
      </c>
      <c r="I396" s="9">
        <f>SUMPRODUCT(J396:O396,Results!B$12:G$12)+Results!$E$5*H396</f>
        <v>48.131893793617849</v>
      </c>
      <c r="J396" s="9">
        <f>SUMPRODUCT($A396:$F396,Results!$B$15:$G$15)</f>
        <v>7.7314869612417763</v>
      </c>
      <c r="K396" s="9">
        <f>SUMPRODUCT($A396:$F396,Results!$B$16:$G$16)</f>
        <v>4.4826211995285767</v>
      </c>
      <c r="L396" s="9">
        <f>SUMPRODUCT($A396:$F396,Results!$B$17:$G$17)</f>
        <v>21.133567319205639</v>
      </c>
      <c r="M396" s="9">
        <f>SUMPRODUCT($A396:$F396,Results!$B$18:$G$18)</f>
        <v>4.2940461122529188</v>
      </c>
      <c r="N396" s="9">
        <f>SUMPRODUCT($A396:$F396,Results!$B$19:$G$19)</f>
        <v>-18.405897771329034</v>
      </c>
      <c r="O396" s="9">
        <f>SUMPRODUCT($A396:$F396,Results!$B$20:$G$20)</f>
        <v>8.9572215707445615</v>
      </c>
      <c r="P396" s="9" cm="1">
        <f t="array" ref="P396">SUMPRODUCT(J396:O396,TRANSPOSE(Test!BQ$20:BQ$25))+Test!$AI$20-Test!$BQ$27</f>
        <v>47.094493110968223</v>
      </c>
      <c r="Q396" s="9" cm="1">
        <f t="array" ref="Q396">SUMPRODUCT(J396:O396,TRANSPOSE(Test!EX$20:EX$25))+Test!$AI$20-Test!$EX$27</f>
        <v>55.803834333310448</v>
      </c>
      <c r="R396" s="9">
        <f>I396-Results!$E$5*H396</f>
        <v>53.748019236417861</v>
      </c>
      <c r="S396" s="9" cm="1">
        <f t="array" ref="S396">SUMPRODUCT(J396:O396,TRANSPOSE(Test!AW$28:AW$33))+Test!$AI$20-Test!$AH$26</f>
        <v>31.813568518918416</v>
      </c>
      <c r="T396" s="9">
        <f>SUMPRODUCT(J396:O396,Results!K$9:P$9)</f>
        <v>55.476571462284312</v>
      </c>
      <c r="U396" s="9">
        <f>SUMPRODUCT(J396:O396,Results!K$9:P$9)+Test!$AI$20-Test!$AH$31</f>
        <v>53.894342741211148</v>
      </c>
      <c r="V396" s="9">
        <f t="shared" si="30"/>
        <v>1.0374006826496256</v>
      </c>
      <c r="W396" s="9">
        <f t="shared" si="31"/>
        <v>-7.6719405396925993</v>
      </c>
      <c r="X396" s="9">
        <f t="shared" si="32"/>
        <v>-5.616125442800012</v>
      </c>
      <c r="Y396" s="9">
        <f t="shared" si="33"/>
        <v>16.318325274699433</v>
      </c>
      <c r="Z396" s="9">
        <f>I396-Test!$AI$20</f>
        <v>15.389670366527717</v>
      </c>
      <c r="AA396" s="9">
        <f t="shared" si="34"/>
        <v>-5.762448947593299</v>
      </c>
      <c r="AF396" s="11"/>
      <c r="AG396" s="11"/>
      <c r="AH396" s="11"/>
    </row>
    <row r="397" spans="1:34">
      <c r="A397" s="6">
        <v>-0.17346562859499742</v>
      </c>
      <c r="B397" s="6">
        <v>6.2170327619206667</v>
      </c>
      <c r="C397" s="6">
        <v>2.7312601582018163</v>
      </c>
      <c r="D397" s="6">
        <v>-2.1531435192256067E-2</v>
      </c>
      <c r="E397" s="6">
        <v>6.0045629142901591</v>
      </c>
      <c r="F397" s="6">
        <v>0.10132058780531501</v>
      </c>
      <c r="G397" s="6">
        <v>-1.8660958487042774</v>
      </c>
      <c r="H397" s="6">
        <v>-4.5330603060596282</v>
      </c>
      <c r="I397" s="9">
        <f>SUMPRODUCT(J397:O397,Results!B$12:G$12)+Results!$E$5*H397</f>
        <v>33.288477877051101</v>
      </c>
      <c r="J397" s="9">
        <f>SUMPRODUCT($A397:$F397,Results!$B$15:$G$15)</f>
        <v>12.70138869503387</v>
      </c>
      <c r="K397" s="9">
        <f>SUMPRODUCT($A397:$F397,Results!$B$16:$G$16)</f>
        <v>-5.6539308084213191</v>
      </c>
      <c r="L397" s="9">
        <f>SUMPRODUCT($A397:$F397,Results!$B$17:$G$17)</f>
        <v>25.050490443976496</v>
      </c>
      <c r="M397" s="9">
        <f>SUMPRODUCT($A397:$F397,Results!$B$18:$G$18)</f>
        <v>-7.0334121226741599</v>
      </c>
      <c r="N397" s="9">
        <f>SUMPRODUCT($A397:$F397,Results!$B$19:$G$19)</f>
        <v>-20.687734842007501</v>
      </c>
      <c r="O397" s="9">
        <f>SUMPRODUCT($A397:$F397,Results!$B$20:$G$20)</f>
        <v>9.2011916435703736</v>
      </c>
      <c r="P397" s="9" cm="1">
        <f t="array" ref="P397">SUMPRODUCT(J397:O397,TRANSPOSE(Test!BQ$20:BQ$25))+Test!$AI$20-Test!$BQ$27</f>
        <v>52.137430549487171</v>
      </c>
      <c r="Q397" s="9" cm="1">
        <f t="array" ref="Q397">SUMPRODUCT(J397:O397,TRANSPOSE(Test!EX$20:EX$25))+Test!$AI$20-Test!$EX$27</f>
        <v>58.59010284448037</v>
      </c>
      <c r="R397" s="9">
        <f>I397-Results!$E$5*H397</f>
        <v>60.48683971340887</v>
      </c>
      <c r="S397" s="9" cm="1">
        <f t="array" ref="S397">SUMPRODUCT(J397:O397,TRANSPOSE(Test!AW$28:AW$33))+Test!$AI$20-Test!$AH$26</f>
        <v>47.529250966993615</v>
      </c>
      <c r="T397" s="9">
        <f>SUMPRODUCT(J397:O397,Results!K$9:P$9)</f>
        <v>62.916714260179035</v>
      </c>
      <c r="U397" s="9">
        <f>SUMPRODUCT(J397:O397,Results!K$9:P$9)+Test!$AI$20-Test!$AH$31</f>
        <v>61.334485539105884</v>
      </c>
      <c r="V397" s="9">
        <f t="shared" si="30"/>
        <v>-18.84895267243607</v>
      </c>
      <c r="W397" s="9">
        <f t="shared" si="31"/>
        <v>-25.301624967429269</v>
      </c>
      <c r="X397" s="9">
        <f t="shared" si="32"/>
        <v>-27.198361836357769</v>
      </c>
      <c r="Y397" s="9">
        <f t="shared" si="33"/>
        <v>-14.240773089942515</v>
      </c>
      <c r="Z397" s="9">
        <f>I397-Test!$AI$20</f>
        <v>0.54625444996096917</v>
      </c>
      <c r="AA397" s="9">
        <f t="shared" si="34"/>
        <v>-28.046007662054784</v>
      </c>
      <c r="AF397" s="11"/>
      <c r="AG397" s="11"/>
      <c r="AH397" s="11"/>
    </row>
    <row r="398" spans="1:34">
      <c r="A398" s="6">
        <v>-0.66309760282972507</v>
      </c>
      <c r="B398" s="6">
        <v>0.60999053787551372</v>
      </c>
      <c r="C398" s="6">
        <v>-0.6225056198151343</v>
      </c>
      <c r="D398" s="6">
        <v>0.61316551995407698</v>
      </c>
      <c r="E398" s="6">
        <v>4.1779870606770011</v>
      </c>
      <c r="F398" s="6">
        <v>-1.5217023972479806</v>
      </c>
      <c r="G398" s="6">
        <v>3.1183960790882108</v>
      </c>
      <c r="H398" s="6">
        <v>0.45143162173286022</v>
      </c>
      <c r="I398" s="9">
        <f>SUMPRODUCT(J398:O398,Results!B$12:G$12)+Results!$E$5*H398</f>
        <v>55.527322771473209</v>
      </c>
      <c r="J398" s="9">
        <f>SUMPRODUCT($A398:$F398,Results!$B$15:$G$15)</f>
        <v>10.504382291890629</v>
      </c>
      <c r="K398" s="9">
        <f>SUMPRODUCT($A398:$F398,Results!$B$16:$G$16)</f>
        <v>4.2736441438875028</v>
      </c>
      <c r="L398" s="9">
        <f>SUMPRODUCT($A398:$F398,Results!$B$17:$G$17)</f>
        <v>13.358415734755324</v>
      </c>
      <c r="M398" s="9">
        <f>SUMPRODUCT($A398:$F398,Results!$B$18:$G$18)</f>
        <v>-3.3360293383251864</v>
      </c>
      <c r="N398" s="9">
        <f>SUMPRODUCT($A398:$F398,Results!$B$19:$G$19)</f>
        <v>-8.8421803631421376</v>
      </c>
      <c r="O398" s="9">
        <f>SUMPRODUCT($A398:$F398,Results!$B$20:$G$20)</f>
        <v>4.3921854686070496</v>
      </c>
      <c r="P398" s="9" cm="1">
        <f t="array" ref="P398">SUMPRODUCT(J398:O398,TRANSPOSE(Test!BQ$20:BQ$25))+Test!$AI$20-Test!$BQ$27</f>
        <v>38.25769146916128</v>
      </c>
      <c r="Q398" s="9" cm="1">
        <f t="array" ref="Q398">SUMPRODUCT(J398:O398,TRANSPOSE(Test!EX$20:EX$25))+Test!$AI$20-Test!$EX$27</f>
        <v>52.014439580340749</v>
      </c>
      <c r="R398" s="9">
        <f>I398-Results!$E$5*H398</f>
        <v>52.818733041076044</v>
      </c>
      <c r="S398" s="9" cm="1">
        <f t="array" ref="S398">SUMPRODUCT(J398:O398,TRANSPOSE(Test!AW$28:AW$33))+Test!$AI$20-Test!$AH$26</f>
        <v>24.002389414159325</v>
      </c>
      <c r="T398" s="9">
        <f>SUMPRODUCT(J398:O398,Results!K$9:P$9)</f>
        <v>54.066886231799216</v>
      </c>
      <c r="U398" s="9">
        <f>SUMPRODUCT(J398:O398,Results!K$9:P$9)+Test!$AI$20-Test!$AH$31</f>
        <v>52.484657510726066</v>
      </c>
      <c r="V398" s="9">
        <f t="shared" si="30"/>
        <v>17.269631302311929</v>
      </c>
      <c r="W398" s="9">
        <f t="shared" si="31"/>
        <v>3.5128831911324596</v>
      </c>
      <c r="X398" s="9">
        <f t="shared" si="32"/>
        <v>2.7085897303971649</v>
      </c>
      <c r="Y398" s="9">
        <f t="shared" si="33"/>
        <v>31.524933357313884</v>
      </c>
      <c r="Z398" s="9">
        <f>I398-Test!$AI$20</f>
        <v>22.785099344383077</v>
      </c>
      <c r="AA398" s="9">
        <f t="shared" si="34"/>
        <v>3.0426652607471425</v>
      </c>
      <c r="AF398" s="11"/>
      <c r="AG398" s="11"/>
      <c r="AH398" s="11"/>
    </row>
    <row r="399" spans="1:34">
      <c r="A399" s="6">
        <v>0.26022736889934356</v>
      </c>
      <c r="B399" s="6">
        <v>-0.72154908922130367</v>
      </c>
      <c r="C399" s="6">
        <v>2.8248180154837432</v>
      </c>
      <c r="D399" s="6">
        <v>1.4524321285563282</v>
      </c>
      <c r="E399" s="6">
        <v>10.015256046443911</v>
      </c>
      <c r="F399" s="6">
        <v>0.74319258958572032</v>
      </c>
      <c r="G399" s="6">
        <v>1.9008645443192842</v>
      </c>
      <c r="H399" s="6">
        <v>-0.76609991303606639</v>
      </c>
      <c r="I399" s="9">
        <f>SUMPRODUCT(J399:O399,Results!B$12:G$12)+Results!$E$5*H399</f>
        <v>120.88340358291339</v>
      </c>
      <c r="J399" s="9">
        <f>SUMPRODUCT($A399:$F399,Results!$B$15:$G$15)</f>
        <v>44.824935400897516</v>
      </c>
      <c r="K399" s="9">
        <f>SUMPRODUCT($A399:$F399,Results!$B$16:$G$16)</f>
        <v>3.4762568471266917</v>
      </c>
      <c r="L399" s="9">
        <f>SUMPRODUCT($A399:$F399,Results!$B$17:$G$17)</f>
        <v>30.751536612127939</v>
      </c>
      <c r="M399" s="9">
        <f>SUMPRODUCT($A399:$F399,Results!$B$18:$G$18)</f>
        <v>-17.538421168668663</v>
      </c>
      <c r="N399" s="9">
        <f>SUMPRODUCT($A399:$F399,Results!$B$19:$G$19)</f>
        <v>-33.754277995190613</v>
      </c>
      <c r="O399" s="9">
        <f>SUMPRODUCT($A399:$F399,Results!$B$20:$G$20)</f>
        <v>1.75003802346133</v>
      </c>
      <c r="P399" s="9" cm="1">
        <f t="array" ref="P399">SUMPRODUCT(J399:O399,TRANSPOSE(Test!BQ$20:BQ$25))+Test!$AI$20-Test!$BQ$27</f>
        <v>108.11593785442176</v>
      </c>
      <c r="Q399" s="9" cm="1">
        <f t="array" ref="Q399">SUMPRODUCT(J399:O399,TRANSPOSE(Test!EX$20:EX$25))+Test!$AI$20-Test!$EX$27</f>
        <v>126.36776163506997</v>
      </c>
      <c r="R399" s="9">
        <f>I399-Results!$E$5*H399</f>
        <v>125.48000306112979</v>
      </c>
      <c r="S399" s="9" cm="1">
        <f t="array" ref="S399">SUMPRODUCT(J399:O399,TRANSPOSE(Test!AW$28:AW$33))+Test!$AI$20-Test!$AH$26</f>
        <v>89.005038457807174</v>
      </c>
      <c r="T399" s="9">
        <f>SUMPRODUCT(J399:O399,Results!K$9:P$9)</f>
        <v>129.51759616058254</v>
      </c>
      <c r="U399" s="9">
        <f>SUMPRODUCT(J399:O399,Results!K$9:P$9)+Test!$AI$20-Test!$AH$31</f>
        <v>127.93536743950938</v>
      </c>
      <c r="V399" s="9">
        <f t="shared" si="30"/>
        <v>12.767465728491629</v>
      </c>
      <c r="W399" s="9">
        <f t="shared" si="31"/>
        <v>-5.4843580521565798</v>
      </c>
      <c r="X399" s="9">
        <f t="shared" si="32"/>
        <v>-4.5965994782164046</v>
      </c>
      <c r="Y399" s="9">
        <f t="shared" si="33"/>
        <v>31.878365125106214</v>
      </c>
      <c r="Z399" s="9">
        <f>I399-Test!$AI$20</f>
        <v>88.141180155823264</v>
      </c>
      <c r="AA399" s="9">
        <f t="shared" si="34"/>
        <v>-7.0519638565959895</v>
      </c>
      <c r="AF399" s="11"/>
      <c r="AG399" s="11"/>
      <c r="AH399" s="11"/>
    </row>
    <row r="400" spans="1:34">
      <c r="A400" s="6">
        <v>1.9028325956627914</v>
      </c>
      <c r="B400" s="6">
        <v>0.95838463298760623</v>
      </c>
      <c r="C400" s="6">
        <v>3.3027650936768387</v>
      </c>
      <c r="D400" s="6">
        <v>1.5073834465551035</v>
      </c>
      <c r="E400" s="6">
        <v>0.15626160228192493</v>
      </c>
      <c r="F400" s="6">
        <v>3.8920539450751637</v>
      </c>
      <c r="G400" s="6">
        <v>3.7152249361757237</v>
      </c>
      <c r="H400" s="6">
        <v>1.0482604788203731</v>
      </c>
      <c r="I400" s="9">
        <f>SUMPRODUCT(J400:O400,Results!B$12:G$12)+Results!$E$5*H400</f>
        <v>6.2282034713443029</v>
      </c>
      <c r="J400" s="9">
        <f>SUMPRODUCT($A400:$F400,Results!$B$15:$G$15)</f>
        <v>10.575385460431761</v>
      </c>
      <c r="K400" s="9">
        <f>SUMPRODUCT($A400:$F400,Results!$B$16:$G$16)</f>
        <v>-9.9316913655974002</v>
      </c>
      <c r="L400" s="9">
        <f>SUMPRODUCT($A400:$F400,Results!$B$17:$G$17)</f>
        <v>3.4469687625238015</v>
      </c>
      <c r="M400" s="9">
        <f>SUMPRODUCT($A400:$F400,Results!$B$18:$G$18)</f>
        <v>-2.8201881324697742</v>
      </c>
      <c r="N400" s="9">
        <f>SUMPRODUCT($A400:$F400,Results!$B$19:$G$19)</f>
        <v>-10.311253685717187</v>
      </c>
      <c r="O400" s="9">
        <f>SUMPRODUCT($A400:$F400,Results!$B$20:$G$20)</f>
        <v>1.6895692836519691</v>
      </c>
      <c r="P400" s="9" cm="1">
        <f t="array" ref="P400">SUMPRODUCT(J400:O400,TRANSPOSE(Test!BQ$20:BQ$25))+Test!$AI$20-Test!$BQ$27</f>
        <v>8.0414142477050206</v>
      </c>
      <c r="Q400" s="9" cm="1">
        <f t="array" ref="Q400">SUMPRODUCT(J400:O400,TRANSPOSE(Test!EX$20:EX$25))+Test!$AI$20-Test!$EX$27</f>
        <v>0.64999154718525176</v>
      </c>
      <c r="R400" s="9">
        <f>I400-Results!$E$5*H400</f>
        <v>-6.1359401577935735E-2</v>
      </c>
      <c r="S400" s="9" cm="1">
        <f t="array" ref="S400">SUMPRODUCT(J400:O400,TRANSPOSE(Test!AW$28:AW$33))+Test!$AI$20-Test!$AH$26</f>
        <v>16.255888909819788</v>
      </c>
      <c r="T400" s="9">
        <f>SUMPRODUCT(J400:O400,Results!K$9:P$9)</f>
        <v>0.97603594440047381</v>
      </c>
      <c r="U400" s="9">
        <f>SUMPRODUCT(J400:O400,Results!K$9:P$9)+Test!$AI$20-Test!$AH$31</f>
        <v>-0.60619277667268534</v>
      </c>
      <c r="V400" s="9">
        <f t="shared" si="30"/>
        <v>-1.8132107763607177</v>
      </c>
      <c r="W400" s="9">
        <f t="shared" si="31"/>
        <v>5.5782119241590511</v>
      </c>
      <c r="X400" s="9">
        <f t="shared" si="32"/>
        <v>6.2895628729222386</v>
      </c>
      <c r="Y400" s="9">
        <f t="shared" si="33"/>
        <v>-10.027685438475485</v>
      </c>
      <c r="Z400" s="9">
        <f>I400-Test!$AI$20</f>
        <v>-26.51401995574583</v>
      </c>
      <c r="AA400" s="9">
        <f t="shared" si="34"/>
        <v>6.8343962480169882</v>
      </c>
      <c r="AF400" s="11"/>
      <c r="AG400" s="11"/>
      <c r="AH400" s="11"/>
    </row>
    <row r="401" spans="1:34">
      <c r="A401" s="6">
        <v>1.5379272472513417</v>
      </c>
      <c r="B401" s="6">
        <v>-0.60123502880973168</v>
      </c>
      <c r="C401" s="6">
        <v>4.389151898060299</v>
      </c>
      <c r="D401" s="6">
        <v>5.1578322384621345</v>
      </c>
      <c r="E401" s="6">
        <v>1.8764666476501797</v>
      </c>
      <c r="F401" s="6">
        <v>-2.9518521340379427</v>
      </c>
      <c r="G401" s="6">
        <v>2.0013019429819168</v>
      </c>
      <c r="H401" s="6">
        <v>-0.66566251437343382</v>
      </c>
      <c r="I401" s="9">
        <f>SUMPRODUCT(J401:O401,Results!B$12:G$12)+Results!$E$5*H401</f>
        <v>43.656009803259145</v>
      </c>
      <c r="J401" s="9">
        <f>SUMPRODUCT($A401:$F401,Results!$B$15:$G$15)</f>
        <v>18.324488745710134</v>
      </c>
      <c r="K401" s="9">
        <f>SUMPRODUCT($A401:$F401,Results!$B$16:$G$16)</f>
        <v>-9.1085550000498294</v>
      </c>
      <c r="L401" s="9">
        <f>SUMPRODUCT($A401:$F401,Results!$B$17:$G$17)</f>
        <v>1.0208279943310261</v>
      </c>
      <c r="M401" s="9">
        <f>SUMPRODUCT($A401:$F401,Results!$B$18:$G$18)</f>
        <v>-10.562848699906095</v>
      </c>
      <c r="N401" s="9">
        <f>SUMPRODUCT($A401:$F401,Results!$B$19:$G$19)</f>
        <v>-23.058349093022166</v>
      </c>
      <c r="O401" s="9">
        <f>SUMPRODUCT($A401:$F401,Results!$B$20:$G$20)</f>
        <v>14.444566902879094</v>
      </c>
      <c r="P401" s="9" cm="1">
        <f t="array" ref="P401">SUMPRODUCT(J401:O401,TRANSPOSE(Test!BQ$20:BQ$25))+Test!$AI$20-Test!$BQ$27</f>
        <v>34.586640158680702</v>
      </c>
      <c r="Q401" s="9" cm="1">
        <f t="array" ref="Q401">SUMPRODUCT(J401:O401,TRANSPOSE(Test!EX$20:EX$25))+Test!$AI$20-Test!$EX$27</f>
        <v>46.446352320893141</v>
      </c>
      <c r="R401" s="9">
        <f>I401-Results!$E$5*H401</f>
        <v>47.649984889499748</v>
      </c>
      <c r="S401" s="9" cm="1">
        <f t="array" ref="S401">SUMPRODUCT(J401:O401,TRANSPOSE(Test!AW$28:AW$33))+Test!$AI$20-Test!$AH$26</f>
        <v>40.052779434549919</v>
      </c>
      <c r="T401" s="9">
        <f>SUMPRODUCT(J401:O401,Results!K$9:P$9)</f>
        <v>47.543286842633776</v>
      </c>
      <c r="U401" s="9">
        <f>SUMPRODUCT(J401:O401,Results!K$9:P$9)+Test!$AI$20-Test!$AH$31</f>
        <v>45.961058121560626</v>
      </c>
      <c r="V401" s="9">
        <f t="shared" si="30"/>
        <v>9.069369644578444</v>
      </c>
      <c r="W401" s="9">
        <f t="shared" si="31"/>
        <v>-2.7903425176339951</v>
      </c>
      <c r="X401" s="9">
        <f t="shared" si="32"/>
        <v>-3.9939750862406029</v>
      </c>
      <c r="Y401" s="9">
        <f t="shared" si="33"/>
        <v>3.6032303687092266</v>
      </c>
      <c r="Z401" s="9">
        <f>I401-Test!$AI$20</f>
        <v>10.913786376169014</v>
      </c>
      <c r="AA401" s="9">
        <f t="shared" si="34"/>
        <v>-2.3050483183014805</v>
      </c>
      <c r="AF401" s="11"/>
      <c r="AG401" s="11"/>
      <c r="AH401" s="11"/>
    </row>
    <row r="402" spans="1:34">
      <c r="A402" s="6">
        <v>9.0359967900849121</v>
      </c>
      <c r="B402" s="6">
        <v>3.6977222681727424</v>
      </c>
      <c r="C402" s="6">
        <v>-0.76388498352643575</v>
      </c>
      <c r="D402" s="6">
        <v>2.3216020749978501</v>
      </c>
      <c r="E402" s="6">
        <v>1.1803440517124832</v>
      </c>
      <c r="F402" s="6">
        <v>0.80225961873676577</v>
      </c>
      <c r="G402" s="6">
        <v>-0.67576749226051258</v>
      </c>
      <c r="H402" s="6">
        <v>-3.342731949615863</v>
      </c>
      <c r="I402" s="9">
        <f>SUMPRODUCT(J402:O402,Results!B$12:G$12)+Results!$E$5*H402</f>
        <v>14.857886780302806</v>
      </c>
      <c r="J402" s="9">
        <f>SUMPRODUCT($A402:$F402,Results!$B$15:$G$15)</f>
        <v>24.918001021147624</v>
      </c>
      <c r="K402" s="9">
        <f>SUMPRODUCT($A402:$F402,Results!$B$16:$G$16)</f>
        <v>-30.807058996191657</v>
      </c>
      <c r="L402" s="9">
        <f>SUMPRODUCT($A402:$F402,Results!$B$17:$G$17)</f>
        <v>-7.3275862030077548</v>
      </c>
      <c r="M402" s="9">
        <f>SUMPRODUCT($A402:$F402,Results!$B$18:$G$18)</f>
        <v>4.5406467965155706</v>
      </c>
      <c r="N402" s="9">
        <f>SUMPRODUCT($A402:$F402,Results!$B$19:$G$19)</f>
        <v>3.1961958304243097</v>
      </c>
      <c r="O402" s="9">
        <f>SUMPRODUCT($A402:$F402,Results!$B$20:$G$20)</f>
        <v>37.793594454484094</v>
      </c>
      <c r="P402" s="9" cm="1">
        <f t="array" ref="P402">SUMPRODUCT(J402:O402,TRANSPOSE(Test!BQ$20:BQ$25))+Test!$AI$20-Test!$BQ$27</f>
        <v>29.392360856480458</v>
      </c>
      <c r="Q402" s="9" cm="1">
        <f t="array" ref="Q402">SUMPRODUCT(J402:O402,TRANSPOSE(Test!EX$20:EX$25))+Test!$AI$20-Test!$EX$27</f>
        <v>33.566363496386344</v>
      </c>
      <c r="R402" s="9">
        <f>I402-Results!$E$5*H402</f>
        <v>34.914278477997982</v>
      </c>
      <c r="S402" s="9" cm="1">
        <f t="array" ref="S402">SUMPRODUCT(J402:O402,TRANSPOSE(Test!AW$28:AW$33))+Test!$AI$20-Test!$AH$26</f>
        <v>17.6765547345613</v>
      </c>
      <c r="T402" s="9">
        <f>SUMPRODUCT(J402:O402,Results!K$9:P$9)</f>
        <v>35.845607786477551</v>
      </c>
      <c r="U402" s="9">
        <f>SUMPRODUCT(J402:O402,Results!K$9:P$9)+Test!$AI$20-Test!$AH$31</f>
        <v>34.263379065404393</v>
      </c>
      <c r="V402" s="9">
        <f t="shared" si="30"/>
        <v>-14.534474076177652</v>
      </c>
      <c r="W402" s="9">
        <f t="shared" si="31"/>
        <v>-18.708476716083538</v>
      </c>
      <c r="X402" s="9">
        <f t="shared" si="32"/>
        <v>-20.056391697695176</v>
      </c>
      <c r="Y402" s="9">
        <f t="shared" si="33"/>
        <v>-2.818667954258494</v>
      </c>
      <c r="Z402" s="9">
        <f>I402-Test!$AI$20</f>
        <v>-17.884336646787325</v>
      </c>
      <c r="AA402" s="9">
        <f t="shared" si="34"/>
        <v>-19.405492285101587</v>
      </c>
      <c r="AF402" s="11"/>
      <c r="AG402" s="11"/>
      <c r="AH402" s="11"/>
    </row>
    <row r="403" spans="1:34">
      <c r="A403" s="6">
        <v>0.83808148914713876</v>
      </c>
      <c r="B403" s="6">
        <v>-1.5792888537397001</v>
      </c>
      <c r="C403" s="6">
        <v>2.6553309708432375</v>
      </c>
      <c r="D403" s="6">
        <v>-0.65020240231361226</v>
      </c>
      <c r="E403" s="6">
        <v>8.0848747246301915</v>
      </c>
      <c r="F403" s="6">
        <v>4.2964212337593013</v>
      </c>
      <c r="G403" s="6">
        <v>2.1761636430717259</v>
      </c>
      <c r="H403" s="6">
        <v>-0.49080081428362465</v>
      </c>
      <c r="I403" s="9">
        <f>SUMPRODUCT(J403:O403,Results!B$12:G$12)+Results!$E$5*H403</f>
        <v>88.814730847038049</v>
      </c>
      <c r="J403" s="9">
        <f>SUMPRODUCT($A403:$F403,Results!$B$15:$G$15)</f>
        <v>42.833704360157952</v>
      </c>
      <c r="K403" s="9">
        <f>SUMPRODUCT($A403:$F403,Results!$B$16:$G$16)</f>
        <v>2.7832151776857375</v>
      </c>
      <c r="L403" s="9">
        <f>SUMPRODUCT($A403:$F403,Results!$B$17:$G$17)</f>
        <v>25.920831443289963</v>
      </c>
      <c r="M403" s="9">
        <f>SUMPRODUCT($A403:$F403,Results!$B$18:$G$18)</f>
        <v>-15.28658316455744</v>
      </c>
      <c r="N403" s="9">
        <f>SUMPRODUCT($A403:$F403,Results!$B$19:$G$19)</f>
        <v>-26.062952610352099</v>
      </c>
      <c r="O403" s="9">
        <f>SUMPRODUCT($A403:$F403,Results!$B$20:$G$20)</f>
        <v>-7.7458977186439935</v>
      </c>
      <c r="P403" s="9" cm="1">
        <f t="array" ref="P403">SUMPRODUCT(J403:O403,TRANSPOSE(Test!BQ$20:BQ$25))+Test!$AI$20-Test!$BQ$27</f>
        <v>86.789087159688108</v>
      </c>
      <c r="Q403" s="9" cm="1">
        <f t="array" ref="Q403">SUMPRODUCT(J403:O403,TRANSPOSE(Test!EX$20:EX$25))+Test!$AI$20-Test!$EX$27</f>
        <v>93.941144915575251</v>
      </c>
      <c r="R403" s="9">
        <f>I403-Results!$E$5*H403</f>
        <v>91.759535732739792</v>
      </c>
      <c r="S403" s="9" cm="1">
        <f t="array" ref="S403">SUMPRODUCT(J403:O403,TRANSPOSE(Test!AW$28:AW$33))+Test!$AI$20-Test!$AH$26</f>
        <v>72.817427609281921</v>
      </c>
      <c r="T403" s="9">
        <f>SUMPRODUCT(J403:O403,Results!K$9:P$9)</f>
        <v>95.961966029018498</v>
      </c>
      <c r="U403" s="9">
        <f>SUMPRODUCT(J403:O403,Results!K$9:P$9)+Test!$AI$20-Test!$AH$31</f>
        <v>94.379737307945334</v>
      </c>
      <c r="V403" s="9">
        <f t="shared" si="30"/>
        <v>2.025643687349941</v>
      </c>
      <c r="W403" s="9">
        <f t="shared" si="31"/>
        <v>-5.1264140685372013</v>
      </c>
      <c r="X403" s="9">
        <f t="shared" si="32"/>
        <v>-2.9448048857017426</v>
      </c>
      <c r="Y403" s="9">
        <f t="shared" si="33"/>
        <v>15.997303237756128</v>
      </c>
      <c r="Z403" s="9">
        <f>I403-Test!$AI$20</f>
        <v>56.072507419947918</v>
      </c>
      <c r="AA403" s="9">
        <f t="shared" si="34"/>
        <v>-5.5650064609072842</v>
      </c>
      <c r="AF403" s="11"/>
      <c r="AG403" s="11"/>
      <c r="AH403" s="11"/>
    </row>
    <row r="404" spans="1:34">
      <c r="A404" s="6">
        <v>6.8305072826178161</v>
      </c>
      <c r="B404" s="6">
        <v>-1.1709111077176351</v>
      </c>
      <c r="C404" s="6">
        <v>0.54721906940296994</v>
      </c>
      <c r="D404" s="6">
        <v>-0.25266563119744939</v>
      </c>
      <c r="E404" s="6">
        <v>0.78840280300776722</v>
      </c>
      <c r="F404" s="6">
        <v>8.6402971784117764</v>
      </c>
      <c r="G404" s="6">
        <v>2.2262739061655434</v>
      </c>
      <c r="H404" s="6">
        <v>-0.44069055118980716</v>
      </c>
      <c r="I404" s="9">
        <f>SUMPRODUCT(J404:O404,Results!B$12:G$12)+Results!$E$5*H404</f>
        <v>6.4553274851709359</v>
      </c>
      <c r="J404" s="9">
        <f>SUMPRODUCT($A404:$F404,Results!$B$15:$G$15)</f>
        <v>31.807498925454418</v>
      </c>
      <c r="K404" s="9">
        <f>SUMPRODUCT($A404:$F404,Results!$B$16:$G$16)</f>
        <v>-17.916472318057803</v>
      </c>
      <c r="L404" s="9">
        <f>SUMPRODUCT($A404:$F404,Results!$B$17:$G$17)</f>
        <v>-1.1838150445086342</v>
      </c>
      <c r="M404" s="9">
        <f>SUMPRODUCT($A404:$F404,Results!$B$18:$G$18)</f>
        <v>0.98146906562121128</v>
      </c>
      <c r="N404" s="9">
        <f>SUMPRODUCT($A404:$F404,Results!$B$19:$G$19)</f>
        <v>1.0719225518874784</v>
      </c>
      <c r="O404" s="9">
        <f>SUMPRODUCT($A404:$F404,Results!$B$20:$G$20)</f>
        <v>5.1973001897196802</v>
      </c>
      <c r="P404" s="9" cm="1">
        <f t="array" ref="P404">SUMPRODUCT(J404:O404,TRANSPOSE(Test!BQ$20:BQ$25))+Test!$AI$20-Test!$BQ$27</f>
        <v>24.244366105736688</v>
      </c>
      <c r="Q404" s="9" cm="1">
        <f t="array" ref="Q404">SUMPRODUCT(J404:O404,TRANSPOSE(Test!EX$20:EX$25))+Test!$AI$20-Test!$EX$27</f>
        <v>12.177015526366063</v>
      </c>
      <c r="R404" s="9">
        <f>I404-Results!$E$5*H404</f>
        <v>9.0994707923097788</v>
      </c>
      <c r="S404" s="9" cm="1">
        <f t="array" ref="S404">SUMPRODUCT(J404:O404,TRANSPOSE(Test!AW$28:AW$33))+Test!$AI$20-Test!$AH$26</f>
        <v>18.261143839128025</v>
      </c>
      <c r="T404" s="9">
        <f>SUMPRODUCT(J404:O404,Results!K$9:P$9)</f>
        <v>11.726262395181108</v>
      </c>
      <c r="U404" s="9">
        <f>SUMPRODUCT(J404:O404,Results!K$9:P$9)+Test!$AI$20-Test!$AH$31</f>
        <v>10.144033674107952</v>
      </c>
      <c r="V404" s="9">
        <f t="shared" si="30"/>
        <v>-17.789038620565751</v>
      </c>
      <c r="W404" s="9">
        <f t="shared" si="31"/>
        <v>-5.7216880411951268</v>
      </c>
      <c r="X404" s="9">
        <f t="shared" si="32"/>
        <v>-2.6441433071388429</v>
      </c>
      <c r="Y404" s="9">
        <f t="shared" si="33"/>
        <v>-11.805816353957088</v>
      </c>
      <c r="Z404" s="9">
        <f>I404-Test!$AI$20</f>
        <v>-26.286895941919195</v>
      </c>
      <c r="AA404" s="9">
        <f t="shared" si="34"/>
        <v>-3.6887061889370161</v>
      </c>
      <c r="AF404" s="11"/>
      <c r="AG404" s="11"/>
      <c r="AH404" s="11"/>
    </row>
    <row r="405" spans="1:34">
      <c r="A405" s="6">
        <v>6.8363483614730027</v>
      </c>
      <c r="B405" s="6">
        <v>-0.11160407130221844</v>
      </c>
      <c r="C405" s="6">
        <v>-2.4862938697995709</v>
      </c>
      <c r="D405" s="6">
        <v>0.95829645448966216</v>
      </c>
      <c r="E405" s="6">
        <v>4.5720258794457687</v>
      </c>
      <c r="F405" s="6">
        <v>1.5570639149502898</v>
      </c>
      <c r="G405" s="6">
        <v>3.8453461866604135</v>
      </c>
      <c r="H405" s="6">
        <v>1.1783817293050629</v>
      </c>
      <c r="I405" s="9">
        <f>SUMPRODUCT(J405:O405,Results!B$12:G$12)+Results!$E$5*H405</f>
        <v>79.349761744597771</v>
      </c>
      <c r="J405" s="9">
        <f>SUMPRODUCT($A405:$F405,Results!$B$15:$G$15)</f>
        <v>36.717776902206971</v>
      </c>
      <c r="K405" s="9">
        <f>SUMPRODUCT($A405:$F405,Results!$B$16:$G$16)</f>
        <v>-15.121360062688046</v>
      </c>
      <c r="L405" s="9">
        <f>SUMPRODUCT($A405:$F405,Results!$B$17:$G$17)</f>
        <v>3.5832148069947793</v>
      </c>
      <c r="M405" s="9">
        <f>SUMPRODUCT($A405:$F405,Results!$B$18:$G$18)</f>
        <v>0.25790395585728976</v>
      </c>
      <c r="N405" s="9">
        <f>SUMPRODUCT($A405:$F405,Results!$B$19:$G$19)</f>
        <v>-0.26201186187806169</v>
      </c>
      <c r="O405" s="9">
        <f>SUMPRODUCT($A405:$F405,Results!$B$20:$G$20)</f>
        <v>23.617170067609141</v>
      </c>
      <c r="P405" s="9" cm="1">
        <f t="array" ref="P405">SUMPRODUCT(J405:O405,TRANSPOSE(Test!BQ$20:BQ$25))+Test!$AI$20-Test!$BQ$27</f>
        <v>60.839406690909591</v>
      </c>
      <c r="Q405" s="9" cm="1">
        <f t="array" ref="Q405">SUMPRODUCT(J405:O405,TRANSPOSE(Test!EX$20:EX$25))+Test!$AI$20-Test!$EX$27</f>
        <v>72.746058019447901</v>
      </c>
      <c r="R405" s="9">
        <f>I405-Results!$E$5*H405</f>
        <v>72.279471368767389</v>
      </c>
      <c r="S405" s="9" cm="1">
        <f t="array" ref="S405">SUMPRODUCT(J405:O405,TRANSPOSE(Test!AW$28:AW$33))+Test!$AI$20-Test!$AH$26</f>
        <v>34.244771309333856</v>
      </c>
      <c r="T405" s="9">
        <f>SUMPRODUCT(J405:O405,Results!K$9:P$9)</f>
        <v>74.652264020101853</v>
      </c>
      <c r="U405" s="9">
        <f>SUMPRODUCT(J405:O405,Results!K$9:P$9)+Test!$AI$20-Test!$AH$31</f>
        <v>73.070035299028689</v>
      </c>
      <c r="V405" s="9">
        <f t="shared" si="30"/>
        <v>18.51035505368818</v>
      </c>
      <c r="W405" s="9">
        <f t="shared" si="31"/>
        <v>6.6037037251498703</v>
      </c>
      <c r="X405" s="9">
        <f t="shared" si="32"/>
        <v>7.0702903758303819</v>
      </c>
      <c r="Y405" s="9">
        <f t="shared" si="33"/>
        <v>45.104990435263915</v>
      </c>
      <c r="Z405" s="9">
        <f>I405-Test!$AI$20</f>
        <v>46.60753831750764</v>
      </c>
      <c r="AA405" s="9">
        <f t="shared" si="34"/>
        <v>6.2797264455690822</v>
      </c>
      <c r="AF405" s="11"/>
      <c r="AG405" s="11"/>
      <c r="AH405" s="11"/>
    </row>
    <row r="406" spans="1:34">
      <c r="A406" s="6">
        <v>10.611201957948245</v>
      </c>
      <c r="B406" s="6">
        <v>3.9097246239659196</v>
      </c>
      <c r="C406" s="6">
        <v>-3.1249496455861836</v>
      </c>
      <c r="D406" s="6">
        <v>5.6427419421482519</v>
      </c>
      <c r="E406" s="6">
        <v>2.4589817859571399</v>
      </c>
      <c r="F406" s="6">
        <v>-4.4138392717684427</v>
      </c>
      <c r="G406" s="6">
        <v>2.4438243223385903</v>
      </c>
      <c r="H406" s="6">
        <v>-0.22314013501676033</v>
      </c>
      <c r="I406" s="9">
        <f>SUMPRODUCT(J406:O406,Results!B$12:G$12)+Results!$E$5*H406</f>
        <v>73.040839001766244</v>
      </c>
      <c r="J406" s="9">
        <f>SUMPRODUCT($A406:$F406,Results!$B$15:$G$15)</f>
        <v>28.078956424211299</v>
      </c>
      <c r="K406" s="9">
        <f>SUMPRODUCT($A406:$F406,Results!$B$16:$G$16)</f>
        <v>-34.32908523343648</v>
      </c>
      <c r="L406" s="9">
        <f>SUMPRODUCT($A406:$F406,Results!$B$17:$G$17)</f>
        <v>-10.191387337061009</v>
      </c>
      <c r="M406" s="9">
        <f>SUMPRODUCT($A406:$F406,Results!$B$18:$G$18)</f>
        <v>7.6335229547245014</v>
      </c>
      <c r="N406" s="9">
        <f>SUMPRODUCT($A406:$F406,Results!$B$19:$G$19)</f>
        <v>4.3632156128970365</v>
      </c>
      <c r="O406" s="9">
        <f>SUMPRODUCT($A406:$F406,Results!$B$20:$G$20)</f>
        <v>59.652032459860081</v>
      </c>
      <c r="P406" s="9" cm="1">
        <f t="array" ref="P406">SUMPRODUCT(J406:O406,TRANSPOSE(Test!BQ$20:BQ$25))+Test!$AI$20-Test!$BQ$27</f>
        <v>50.052851124175739</v>
      </c>
      <c r="Q406" s="9" cm="1">
        <f t="array" ref="Q406">SUMPRODUCT(J406:O406,TRANSPOSE(Test!EX$20:EX$25))+Test!$AI$20-Test!$EX$27</f>
        <v>71.354917076252548</v>
      </c>
      <c r="R406" s="9">
        <f>I406-Results!$E$5*H406</f>
        <v>74.379679811866808</v>
      </c>
      <c r="S406" s="9" cm="1">
        <f t="array" ref="S406">SUMPRODUCT(J406:O406,TRANSPOSE(Test!AW$28:AW$33))+Test!$AI$20-Test!$AH$26</f>
        <v>23.620455287617006</v>
      </c>
      <c r="T406" s="9">
        <f>SUMPRODUCT(J406:O406,Results!K$9:P$9)</f>
        <v>74.541252661356069</v>
      </c>
      <c r="U406" s="9">
        <f>SUMPRODUCT(J406:O406,Results!K$9:P$9)+Test!$AI$20-Test!$AH$31</f>
        <v>72.959023940282918</v>
      </c>
      <c r="V406" s="9">
        <f t="shared" si="30"/>
        <v>22.987987877590506</v>
      </c>
      <c r="W406" s="9">
        <f t="shared" si="31"/>
        <v>1.6859219255136964</v>
      </c>
      <c r="X406" s="9">
        <f t="shared" si="32"/>
        <v>-1.3388408101005638</v>
      </c>
      <c r="Y406" s="9">
        <f t="shared" si="33"/>
        <v>49.420383714149239</v>
      </c>
      <c r="Z406" s="9">
        <f>I406-Test!$AI$20</f>
        <v>40.298615574676113</v>
      </c>
      <c r="AA406" s="9">
        <f t="shared" si="34"/>
        <v>8.1815061483325735E-2</v>
      </c>
      <c r="AF406" s="11"/>
      <c r="AG406" s="11"/>
      <c r="AH406" s="11"/>
    </row>
    <row r="407" spans="1:34">
      <c r="A407" s="6">
        <v>2.066761023292834</v>
      </c>
      <c r="B407" s="6">
        <v>4.9066855743673941</v>
      </c>
      <c r="C407" s="6">
        <v>8.5371075768516675</v>
      </c>
      <c r="D407" s="6">
        <v>2.2535509776805949</v>
      </c>
      <c r="E407" s="6">
        <v>2.5707956691081901</v>
      </c>
      <c r="F407" s="6">
        <v>4.0520214605285609</v>
      </c>
      <c r="G407" s="6">
        <v>0.29093115146476367</v>
      </c>
      <c r="H407" s="6">
        <v>-2.3760333058905871</v>
      </c>
      <c r="I407" s="9">
        <f>SUMPRODUCT(J407:O407,Results!B$12:G$12)+Results!$E$5*H407</f>
        <v>9.5901632217548638</v>
      </c>
      <c r="J407" s="9">
        <f>SUMPRODUCT($A407:$F407,Results!$B$15:$G$15)</f>
        <v>20.003556263862659</v>
      </c>
      <c r="K407" s="9">
        <f>SUMPRODUCT($A407:$F407,Results!$B$16:$G$16)</f>
        <v>-19.081498032069867</v>
      </c>
      <c r="L407" s="9">
        <f>SUMPRODUCT($A407:$F407,Results!$B$17:$G$17)</f>
        <v>14.38499808479715</v>
      </c>
      <c r="M407" s="9">
        <f>SUMPRODUCT($A407:$F407,Results!$B$18:$G$18)</f>
        <v>-12.993354050477659</v>
      </c>
      <c r="N407" s="9">
        <f>SUMPRODUCT($A407:$F407,Results!$B$19:$G$19)</f>
        <v>-31.6856268334997</v>
      </c>
      <c r="O407" s="9">
        <f>SUMPRODUCT($A407:$F407,Results!$B$20:$G$20)</f>
        <v>5.8720017195405978</v>
      </c>
      <c r="P407" s="9" cm="1">
        <f t="array" ref="P407">SUMPRODUCT(J407:O407,TRANSPOSE(Test!BQ$20:BQ$25))+Test!$AI$20-Test!$BQ$27</f>
        <v>33.839943453286217</v>
      </c>
      <c r="Q407" s="9" cm="1">
        <f t="array" ref="Q407">SUMPRODUCT(J407:O407,TRANSPOSE(Test!EX$20:EX$25))+Test!$AI$20-Test!$EX$27</f>
        <v>23.427467167479307</v>
      </c>
      <c r="R407" s="9">
        <f>I407-Results!$E$5*H407</f>
        <v>23.846363057098387</v>
      </c>
      <c r="S407" s="9" cm="1">
        <f t="array" ref="S407">SUMPRODUCT(J407:O407,TRANSPOSE(Test!AW$28:AW$33))+Test!$AI$20-Test!$AH$26</f>
        <v>55.77757499647295</v>
      </c>
      <c r="T407" s="9">
        <f>SUMPRODUCT(J407:O407,Results!K$9:P$9)</f>
        <v>25.845966580011197</v>
      </c>
      <c r="U407" s="9">
        <f>SUMPRODUCT(J407:O407,Results!K$9:P$9)+Test!$AI$20-Test!$AH$31</f>
        <v>24.263737858938043</v>
      </c>
      <c r="V407" s="9">
        <f t="shared" si="30"/>
        <v>-24.249780231531354</v>
      </c>
      <c r="W407" s="9">
        <f t="shared" si="31"/>
        <v>-13.837303945724443</v>
      </c>
      <c r="X407" s="9">
        <f t="shared" si="32"/>
        <v>-14.256199835343523</v>
      </c>
      <c r="Y407" s="9">
        <f t="shared" si="33"/>
        <v>-46.187411774718086</v>
      </c>
      <c r="Z407" s="9">
        <f>I407-Test!$AI$20</f>
        <v>-23.152060205335268</v>
      </c>
      <c r="AA407" s="9">
        <f t="shared" si="34"/>
        <v>-14.673574637183179</v>
      </c>
      <c r="AF407" s="11"/>
      <c r="AG407" s="11"/>
      <c r="AH407" s="11"/>
    </row>
    <row r="408" spans="1:34">
      <c r="A408" s="6">
        <v>3.7638734594891461</v>
      </c>
      <c r="B408" s="6">
        <v>2.0675195357671203</v>
      </c>
      <c r="C408" s="6">
        <v>-6.6012161897534907E-2</v>
      </c>
      <c r="D408" s="6">
        <v>-0.95883286927223732</v>
      </c>
      <c r="E408" s="6">
        <v>7.2078137271987011</v>
      </c>
      <c r="F408" s="6">
        <v>-0.33899773725521432</v>
      </c>
      <c r="G408" s="6">
        <v>4.1692838753631145</v>
      </c>
      <c r="H408" s="6">
        <v>1.5023194180077639</v>
      </c>
      <c r="I408" s="9">
        <f>SUMPRODUCT(J408:O408,Results!B$12:G$12)+Results!$E$5*H408</f>
        <v>100.78041742426947</v>
      </c>
      <c r="J408" s="9">
        <f>SUMPRODUCT($A408:$F408,Results!$B$15:$G$15)</f>
        <v>35.97987840229478</v>
      </c>
      <c r="K408" s="9">
        <f>SUMPRODUCT($A408:$F408,Results!$B$16:$G$16)</f>
        <v>-8.9576772528754276</v>
      </c>
      <c r="L408" s="9">
        <f>SUMPRODUCT($A408:$F408,Results!$B$17:$G$17)</f>
        <v>15.463707174355955</v>
      </c>
      <c r="M408" s="9">
        <f>SUMPRODUCT($A408:$F408,Results!$B$18:$G$18)</f>
        <v>-8.9097742948878516</v>
      </c>
      <c r="N408" s="9">
        <f>SUMPRODUCT($A408:$F408,Results!$B$19:$G$19)</f>
        <v>-13.253307870545747</v>
      </c>
      <c r="O408" s="9">
        <f>SUMPRODUCT($A408:$F408,Results!$B$20:$G$20)</f>
        <v>15.466707053038656</v>
      </c>
      <c r="P408" s="9" cm="1">
        <f t="array" ref="P408">SUMPRODUCT(J408:O408,TRANSPOSE(Test!BQ$20:BQ$25))+Test!$AI$20-Test!$BQ$27</f>
        <v>75.654910522736031</v>
      </c>
      <c r="Q408" s="9" cm="1">
        <f t="array" ref="Q408">SUMPRODUCT(J408:O408,TRANSPOSE(Test!EX$20:EX$25))+Test!$AI$20-Test!$EX$27</f>
        <v>90.812437126400823</v>
      </c>
      <c r="R408" s="9">
        <f>I408-Results!$E$5*H408</f>
        <v>91.766500916222896</v>
      </c>
      <c r="S408" s="9" cm="1">
        <f t="array" ref="S408">SUMPRODUCT(J408:O408,TRANSPOSE(Test!AW$28:AW$33))+Test!$AI$20-Test!$AH$26</f>
        <v>55.296911284898457</v>
      </c>
      <c r="T408" s="9">
        <f>SUMPRODUCT(J408:O408,Results!K$9:P$9)</f>
        <v>94.633242245018067</v>
      </c>
      <c r="U408" s="9">
        <f>SUMPRODUCT(J408:O408,Results!K$9:P$9)+Test!$AI$20-Test!$AH$31</f>
        <v>93.051013523944903</v>
      </c>
      <c r="V408" s="9">
        <f t="shared" si="30"/>
        <v>25.125506901533441</v>
      </c>
      <c r="W408" s="9">
        <f t="shared" si="31"/>
        <v>9.9679802978686496</v>
      </c>
      <c r="X408" s="9">
        <f t="shared" si="32"/>
        <v>9.0139165080465773</v>
      </c>
      <c r="Y408" s="9">
        <f t="shared" si="33"/>
        <v>45.483506139371016</v>
      </c>
      <c r="Z408" s="9">
        <f>I408-Test!$AI$20</f>
        <v>68.038193997179349</v>
      </c>
      <c r="AA408" s="9">
        <f t="shared" si="34"/>
        <v>7.72940390032457</v>
      </c>
      <c r="AF408" s="11"/>
      <c r="AG408" s="11"/>
      <c r="AH408" s="11"/>
    </row>
    <row r="409" spans="1:34">
      <c r="A409" s="6">
        <v>7.1233416189793424</v>
      </c>
      <c r="B409" s="6">
        <v>0.19427517507126385</v>
      </c>
      <c r="C409" s="6">
        <v>0.66872054108498447</v>
      </c>
      <c r="D409" s="6">
        <v>1.0498371778240947</v>
      </c>
      <c r="E409" s="6">
        <v>3.5205510442146211</v>
      </c>
      <c r="F409" s="6">
        <v>4.5689094929210761</v>
      </c>
      <c r="G409" s="6">
        <v>1.2728818940078064E-3</v>
      </c>
      <c r="H409" s="6">
        <v>-2.6656915754613428</v>
      </c>
      <c r="I409" s="9">
        <f>SUMPRODUCT(J409:O409,Results!B$12:G$12)+Results!$E$5*H409</f>
        <v>37.068586416749483</v>
      </c>
      <c r="J409" s="9">
        <f>SUMPRODUCT($A409:$F409,Results!$B$15:$G$15)</f>
        <v>38.946952305863235</v>
      </c>
      <c r="K409" s="9">
        <f>SUMPRODUCT($A409:$F409,Results!$B$16:$G$16)</f>
        <v>-19.803055081571657</v>
      </c>
      <c r="L409" s="9">
        <f>SUMPRODUCT($A409:$F409,Results!$B$17:$G$17)</f>
        <v>3.5374809109984833</v>
      </c>
      <c r="M409" s="9">
        <f>SUMPRODUCT($A409:$F409,Results!$B$18:$G$18)</f>
        <v>-3.1340646605402114</v>
      </c>
      <c r="N409" s="9">
        <f>SUMPRODUCT($A409:$F409,Results!$B$19:$G$19)</f>
        <v>-7.0356404215576909</v>
      </c>
      <c r="O409" s="9">
        <f>SUMPRODUCT($A409:$F409,Results!$B$20:$G$20)</f>
        <v>17.516553760045266</v>
      </c>
      <c r="P409" s="9" cm="1">
        <f t="array" ref="P409">SUMPRODUCT(J409:O409,TRANSPOSE(Test!BQ$20:BQ$25))+Test!$AI$20-Test!$BQ$27</f>
        <v>53.493755864533632</v>
      </c>
      <c r="Q409" s="9" cm="1">
        <f t="array" ref="Q409">SUMPRODUCT(J409:O409,TRANSPOSE(Test!EX$20:EX$25))+Test!$AI$20-Test!$EX$27</f>
        <v>54.399293442454763</v>
      </c>
      <c r="R409" s="9">
        <f>I409-Results!$E$5*H409</f>
        <v>53.062735869517539</v>
      </c>
      <c r="S409" s="9" cm="1">
        <f t="array" ref="S409">SUMPRODUCT(J409:O409,TRANSPOSE(Test!AW$28:AW$33))+Test!$AI$20-Test!$AH$26</f>
        <v>40.740217573594506</v>
      </c>
      <c r="T409" s="9">
        <f>SUMPRODUCT(J409:O409,Results!K$9:P$9)</f>
        <v>55.744753915746529</v>
      </c>
      <c r="U409" s="9">
        <f>SUMPRODUCT(J409:O409,Results!K$9:P$9)+Test!$AI$20-Test!$AH$31</f>
        <v>54.162525194673378</v>
      </c>
      <c r="V409" s="9">
        <f t="shared" si="30"/>
        <v>-16.42516944778415</v>
      </c>
      <c r="W409" s="9">
        <f t="shared" si="31"/>
        <v>-17.33070702570528</v>
      </c>
      <c r="X409" s="9">
        <f t="shared" si="32"/>
        <v>-15.994149452768056</v>
      </c>
      <c r="Y409" s="9">
        <f t="shared" si="33"/>
        <v>-3.6716311568450237</v>
      </c>
      <c r="Z409" s="9">
        <f>I409-Test!$AI$20</f>
        <v>4.3263629896593514</v>
      </c>
      <c r="AA409" s="9">
        <f t="shared" si="34"/>
        <v>-17.093938777923896</v>
      </c>
      <c r="AF409" s="11"/>
      <c r="AG409" s="11"/>
      <c r="AH409" s="11"/>
    </row>
    <row r="410" spans="1:34">
      <c r="A410" s="6">
        <v>0.51641178814534738</v>
      </c>
      <c r="B410" s="6">
        <v>-0.94382678745454696</v>
      </c>
      <c r="C410" s="6">
        <v>0.30056480173994071</v>
      </c>
      <c r="D410" s="6">
        <v>1.3369552925512018</v>
      </c>
      <c r="E410" s="6">
        <v>4.7763599524671712</v>
      </c>
      <c r="F410" s="6">
        <v>1.7587050205419201</v>
      </c>
      <c r="G410" s="6">
        <v>1.852593580883916</v>
      </c>
      <c r="H410" s="6">
        <v>-0.81437087647143458</v>
      </c>
      <c r="I410" s="9">
        <f>SUMPRODUCT(J410:O410,Results!B$12:G$12)+Results!$E$5*H410</f>
        <v>55.460879874945441</v>
      </c>
      <c r="J410" s="9">
        <f>SUMPRODUCT($A410:$F410,Results!$B$15:$G$15)</f>
        <v>22.175096451877568</v>
      </c>
      <c r="K410" s="9">
        <f>SUMPRODUCT($A410:$F410,Results!$B$16:$G$16)</f>
        <v>2.349212729245679</v>
      </c>
      <c r="L410" s="9">
        <f>SUMPRODUCT($A410:$F410,Results!$B$17:$G$17)</f>
        <v>15.938108393536021</v>
      </c>
      <c r="M410" s="9">
        <f>SUMPRODUCT($A410:$F410,Results!$B$18:$G$18)</f>
        <v>-4.8642323759000572</v>
      </c>
      <c r="N410" s="9">
        <f>SUMPRODUCT($A410:$F410,Results!$B$19:$G$19)</f>
        <v>-13.250637270775876</v>
      </c>
      <c r="O410" s="9">
        <f>SUMPRODUCT($A410:$F410,Results!$B$20:$G$20)</f>
        <v>1.3449918670892993</v>
      </c>
      <c r="P410" s="9" cm="1">
        <f t="array" ref="P410">SUMPRODUCT(J410:O410,TRANSPOSE(Test!BQ$20:BQ$25))+Test!$AI$20-Test!$BQ$27</f>
        <v>52.32174268476421</v>
      </c>
      <c r="Q410" s="9" cm="1">
        <f t="array" ref="Q410">SUMPRODUCT(J410:O410,TRANSPOSE(Test!EX$20:EX$25))+Test!$AI$20-Test!$EX$27</f>
        <v>61.400291997795392</v>
      </c>
      <c r="R410" s="9">
        <f>I410-Results!$E$5*H410</f>
        <v>60.347105133774051</v>
      </c>
      <c r="S410" s="9" cm="1">
        <f t="array" ref="S410">SUMPRODUCT(J410:O410,TRANSPOSE(Test!AW$28:AW$33))+Test!$AI$20-Test!$AH$26</f>
        <v>37.469043452423492</v>
      </c>
      <c r="T410" s="9">
        <f>SUMPRODUCT(J410:O410,Results!K$9:P$9)</f>
        <v>62.637780323330709</v>
      </c>
      <c r="U410" s="9">
        <f>SUMPRODUCT(J410:O410,Results!K$9:P$9)+Test!$AI$20-Test!$AH$31</f>
        <v>61.055551602257552</v>
      </c>
      <c r="V410" s="9">
        <f t="shared" si="30"/>
        <v>3.1391371901812306</v>
      </c>
      <c r="W410" s="9">
        <f t="shared" si="31"/>
        <v>-5.9394121228499515</v>
      </c>
      <c r="X410" s="9">
        <f t="shared" si="32"/>
        <v>-4.8862252588286097</v>
      </c>
      <c r="Y410" s="9">
        <f t="shared" si="33"/>
        <v>17.991836422521949</v>
      </c>
      <c r="Z410" s="9">
        <f>I410-Test!$AI$20</f>
        <v>22.718656447855309</v>
      </c>
      <c r="AA410" s="9">
        <f t="shared" si="34"/>
        <v>-5.5946717273121109</v>
      </c>
      <c r="AF410" s="11"/>
      <c r="AG410" s="11"/>
      <c r="AH410" s="11"/>
    </row>
    <row r="411" spans="1:34">
      <c r="A411" s="6">
        <v>4.2521784790277879</v>
      </c>
      <c r="B411" s="6">
        <v>0.20672248304127211</v>
      </c>
      <c r="C411" s="6">
        <v>5.1044781489489051</v>
      </c>
      <c r="D411" s="6">
        <v>-0.47988993875183639</v>
      </c>
      <c r="E411" s="6">
        <v>1.4269200586368316</v>
      </c>
      <c r="F411" s="6">
        <v>0.90631825544380451</v>
      </c>
      <c r="G411" s="6">
        <v>1.2816250488861411</v>
      </c>
      <c r="H411" s="6">
        <v>-1.3853394084692094</v>
      </c>
      <c r="I411" s="9">
        <f>SUMPRODUCT(J411:O411,Results!B$12:G$12)+Results!$E$5*H411</f>
        <v>16.533014549859253</v>
      </c>
      <c r="J411" s="9">
        <f>SUMPRODUCT($A411:$F411,Results!$B$15:$G$15)</f>
        <v>28.969602144538136</v>
      </c>
      <c r="K411" s="9">
        <f>SUMPRODUCT($A411:$F411,Results!$B$16:$G$16)</f>
        <v>-17.318843787698359</v>
      </c>
      <c r="L411" s="9">
        <f>SUMPRODUCT($A411:$F411,Results!$B$17:$G$17)</f>
        <v>-4.4854555563746485</v>
      </c>
      <c r="M411" s="9">
        <f>SUMPRODUCT($A411:$F411,Results!$B$18:$G$18)</f>
        <v>-14.615394079406807</v>
      </c>
      <c r="N411" s="9">
        <f>SUMPRODUCT($A411:$F411,Results!$B$19:$G$19)</f>
        <v>-16.450528616861423</v>
      </c>
      <c r="O411" s="9">
        <f>SUMPRODUCT($A411:$F411,Results!$B$20:$G$20)</f>
        <v>6.0296516562115192</v>
      </c>
      <c r="P411" s="9" cm="1">
        <f t="array" ref="P411">SUMPRODUCT(J411:O411,TRANSPOSE(Test!BQ$20:BQ$25))+Test!$AI$20-Test!$BQ$27</f>
        <v>24.933231523691013</v>
      </c>
      <c r="Q411" s="9" cm="1">
        <f t="array" ref="Q411">SUMPRODUCT(J411:O411,TRANSPOSE(Test!EX$20:EX$25))+Test!$AI$20-Test!$EX$27</f>
        <v>24.07287318674166</v>
      </c>
      <c r="R411" s="9">
        <f>I411-Results!$E$5*H411</f>
        <v>24.845051000674509</v>
      </c>
      <c r="S411" s="9" cm="1">
        <f t="array" ref="S411">SUMPRODUCT(J411:O411,TRANSPOSE(Test!AW$28:AW$33))+Test!$AI$20-Test!$AH$26</f>
        <v>37.842988222164252</v>
      </c>
      <c r="T411" s="9">
        <f>SUMPRODUCT(J411:O411,Results!K$9:P$9)</f>
        <v>25.656736999733731</v>
      </c>
      <c r="U411" s="9">
        <f>SUMPRODUCT(J411:O411,Results!K$9:P$9)+Test!$AI$20-Test!$AH$31</f>
        <v>24.074508278660574</v>
      </c>
      <c r="V411" s="9">
        <f t="shared" si="30"/>
        <v>-8.4002169738317605</v>
      </c>
      <c r="W411" s="9">
        <f t="shared" si="31"/>
        <v>-7.539858636882407</v>
      </c>
      <c r="X411" s="9">
        <f t="shared" si="32"/>
        <v>-8.3120364508152562</v>
      </c>
      <c r="Y411" s="9">
        <f t="shared" si="33"/>
        <v>-21.309973672304999</v>
      </c>
      <c r="Z411" s="9">
        <f>I411-Test!$AI$20</f>
        <v>-16.209208877230878</v>
      </c>
      <c r="AA411" s="9">
        <f t="shared" si="34"/>
        <v>-7.5414937288013206</v>
      </c>
      <c r="AF411" s="11"/>
      <c r="AG411" s="11"/>
      <c r="AH411" s="11"/>
    </row>
    <row r="412" spans="1:34">
      <c r="A412" s="6">
        <v>5.5911888322897569</v>
      </c>
      <c r="B412" s="6">
        <v>6.3747762917543263</v>
      </c>
      <c r="C412" s="6">
        <v>0.25081617330259937</v>
      </c>
      <c r="D412" s="6">
        <v>0.17620010500928973</v>
      </c>
      <c r="E412" s="6">
        <v>5.1931771352595488</v>
      </c>
      <c r="F412" s="6">
        <v>2.4635161483384449</v>
      </c>
      <c r="G412" s="6">
        <v>-1.4410471248595167</v>
      </c>
      <c r="H412" s="6">
        <v>-4.1080115822148677</v>
      </c>
      <c r="I412" s="9">
        <f>SUMPRODUCT(J412:O412,Results!B$12:G$12)+Results!$E$5*H412</f>
        <v>35.76723336022021</v>
      </c>
      <c r="J412" s="9">
        <f>SUMPRODUCT($A412:$F412,Results!$B$15:$G$15)</f>
        <v>25.200064105812761</v>
      </c>
      <c r="K412" s="9">
        <f>SUMPRODUCT($A412:$F412,Results!$B$16:$G$16)</f>
        <v>-21.027962403288392</v>
      </c>
      <c r="L412" s="9">
        <f>SUMPRODUCT($A412:$F412,Results!$B$17:$G$17)</f>
        <v>15.137831805451031</v>
      </c>
      <c r="M412" s="9">
        <f>SUMPRODUCT($A412:$F412,Results!$B$18:$G$18)</f>
        <v>0.22301115651739023</v>
      </c>
      <c r="N412" s="9">
        <f>SUMPRODUCT($A412:$F412,Results!$B$19:$G$19)</f>
        <v>-7.9123596022038392</v>
      </c>
      <c r="O412" s="9">
        <f>SUMPRODUCT($A412:$F412,Results!$B$20:$G$20)</f>
        <v>25.771769707357276</v>
      </c>
      <c r="P412" s="9" cm="1">
        <f t="array" ref="P412">SUMPRODUCT(J412:O412,TRANSPOSE(Test!BQ$20:BQ$25))+Test!$AI$20-Test!$BQ$27</f>
        <v>55.842951371049601</v>
      </c>
      <c r="Q412" s="9" cm="1">
        <f t="array" ref="Q412">SUMPRODUCT(J412:O412,TRANSPOSE(Test!EX$20:EX$25))+Test!$AI$20-Test!$EX$27</f>
        <v>59.254457858958403</v>
      </c>
      <c r="R412" s="9">
        <f>I412-Results!$E$5*H412</f>
        <v>60.415302853509417</v>
      </c>
      <c r="S412" s="9" cm="1">
        <f t="array" ref="S412">SUMPRODUCT(J412:O412,TRANSPOSE(Test!AW$28:AW$33))+Test!$AI$20-Test!$AH$26</f>
        <v>41.119074788607364</v>
      </c>
      <c r="T412" s="9">
        <f>SUMPRODUCT(J412:O412,Results!K$9:P$9)</f>
        <v>63.30279345250009</v>
      </c>
      <c r="U412" s="9">
        <f>SUMPRODUCT(J412:O412,Results!K$9:P$9)+Test!$AI$20-Test!$AH$31</f>
        <v>61.720564731426933</v>
      </c>
      <c r="V412" s="9">
        <f t="shared" si="30"/>
        <v>-20.075718010829391</v>
      </c>
      <c r="W412" s="9">
        <f t="shared" si="31"/>
        <v>-23.487224498738193</v>
      </c>
      <c r="X412" s="9">
        <f t="shared" si="32"/>
        <v>-24.648069493289206</v>
      </c>
      <c r="Y412" s="9">
        <f t="shared" si="33"/>
        <v>-5.3518414283871536</v>
      </c>
      <c r="Z412" s="9">
        <f>I412-Test!$AI$20</f>
        <v>3.0250099331300788</v>
      </c>
      <c r="AA412" s="9">
        <f t="shared" si="34"/>
        <v>-25.953331371206723</v>
      </c>
      <c r="AF412" s="11"/>
      <c r="AG412" s="11"/>
      <c r="AH412" s="11"/>
    </row>
    <row r="413" spans="1:34">
      <c r="A413" s="6">
        <v>-1.3982349200606645</v>
      </c>
      <c r="B413" s="6">
        <v>1.0950859896609615</v>
      </c>
      <c r="C413" s="6">
        <v>8.114781290287759</v>
      </c>
      <c r="D413" s="6">
        <v>6.4916473240929378</v>
      </c>
      <c r="E413" s="6">
        <v>-2.255595306355989</v>
      </c>
      <c r="F413" s="6">
        <v>3.7601599677648143</v>
      </c>
      <c r="G413" s="6">
        <v>0.91646508381069913</v>
      </c>
      <c r="H413" s="6">
        <v>-1.7504993735446515</v>
      </c>
      <c r="I413" s="9">
        <f>SUMPRODUCT(J413:O413,Results!B$12:G$12)+Results!$E$5*H413</f>
        <v>-35.864786452643393</v>
      </c>
      <c r="J413" s="9">
        <f>SUMPRODUCT($A413:$F413,Results!$B$15:$G$15)</f>
        <v>-4.5664664299075151</v>
      </c>
      <c r="K413" s="9">
        <f>SUMPRODUCT($A413:$F413,Results!$B$16:$G$16)</f>
        <v>-7.8270026232757823</v>
      </c>
      <c r="L413" s="9">
        <f>SUMPRODUCT($A413:$F413,Results!$B$17:$G$17)</f>
        <v>5.6146145026921124</v>
      </c>
      <c r="M413" s="9">
        <f>SUMPRODUCT($A413:$F413,Results!$B$18:$G$18)</f>
        <v>-4.7930146331413921</v>
      </c>
      <c r="N413" s="9">
        <f>SUMPRODUCT($A413:$F413,Results!$B$19:$G$19)</f>
        <v>-26.24186831579263</v>
      </c>
      <c r="O413" s="9">
        <f>SUMPRODUCT($A413:$F413,Results!$B$20:$G$20)</f>
        <v>-2.9016925440542494</v>
      </c>
      <c r="P413" s="9" cm="1">
        <f t="array" ref="P413">SUMPRODUCT(J413:O413,TRANSPOSE(Test!BQ$20:BQ$25))+Test!$AI$20-Test!$BQ$27</f>
        <v>-10.868197116856457</v>
      </c>
      <c r="Q413" s="9" cm="1">
        <f t="array" ref="Q413">SUMPRODUCT(J413:O413,TRANSPOSE(Test!EX$20:EX$25))+Test!$AI$20-Test!$EX$27</f>
        <v>-24.470243830769238</v>
      </c>
      <c r="R413" s="9">
        <f>I413-Results!$E$5*H413</f>
        <v>-25.361790211375485</v>
      </c>
      <c r="S413" s="9" cm="1">
        <f t="array" ref="S413">SUMPRODUCT(J413:O413,TRANSPOSE(Test!AW$28:AW$33))+Test!$AI$20-Test!$AH$26</f>
        <v>18.580724647430685</v>
      </c>
      <c r="T413" s="9">
        <f>SUMPRODUCT(J413:O413,Results!K$9:P$9)</f>
        <v>-25.502520635670031</v>
      </c>
      <c r="U413" s="9">
        <f>SUMPRODUCT(J413:O413,Results!K$9:P$9)+Test!$AI$20-Test!$AH$31</f>
        <v>-27.084749356743188</v>
      </c>
      <c r="V413" s="9">
        <f t="shared" si="30"/>
        <v>-24.996589335786936</v>
      </c>
      <c r="W413" s="9">
        <f t="shared" si="31"/>
        <v>-11.394542621874155</v>
      </c>
      <c r="X413" s="9">
        <f t="shared" si="32"/>
        <v>-10.502996241267908</v>
      </c>
      <c r="Y413" s="9">
        <f t="shared" si="33"/>
        <v>-54.445511100074079</v>
      </c>
      <c r="Z413" s="9">
        <f>I413-Test!$AI$20</f>
        <v>-68.607009879733525</v>
      </c>
      <c r="AA413" s="9">
        <f t="shared" si="34"/>
        <v>-8.7800370959002052</v>
      </c>
      <c r="AF413" s="11"/>
      <c r="AG413" s="11"/>
      <c r="AH413" s="11"/>
    </row>
    <row r="414" spans="1:34">
      <c r="A414" s="6">
        <v>3.1818684715586776</v>
      </c>
      <c r="B414" s="6">
        <v>8.8120909040028383</v>
      </c>
      <c r="C414" s="6">
        <v>3.4207736696519553</v>
      </c>
      <c r="D414" s="6">
        <v>0.95684200120197227</v>
      </c>
      <c r="E414" s="6">
        <v>2.1811951447590068</v>
      </c>
      <c r="F414" s="6">
        <v>-6.6630257359846281</v>
      </c>
      <c r="G414" s="6">
        <v>0.70850250880857624</v>
      </c>
      <c r="H414" s="6">
        <v>-1.9584619485467742</v>
      </c>
      <c r="I414" s="9">
        <f>SUMPRODUCT(J414:O414,Results!B$12:G$12)+Results!$E$5*H414</f>
        <v>24.277162666133826</v>
      </c>
      <c r="J414" s="9">
        <f>SUMPRODUCT($A414:$F414,Results!$B$15:$G$15)</f>
        <v>3.5112418229050677</v>
      </c>
      <c r="K414" s="9">
        <f>SUMPRODUCT($A414:$F414,Results!$B$16:$G$16)</f>
        <v>-23.64632253070139</v>
      </c>
      <c r="L414" s="9">
        <f>SUMPRODUCT($A414:$F414,Results!$B$17:$G$17)</f>
        <v>0.80488990910431824</v>
      </c>
      <c r="M414" s="9">
        <f>SUMPRODUCT($A414:$F414,Results!$B$18:$G$18)</f>
        <v>-6.6395237500162203</v>
      </c>
      <c r="N414" s="9">
        <f>SUMPRODUCT($A414:$F414,Results!$B$19:$G$19)</f>
        <v>-13.31504565595759</v>
      </c>
      <c r="O414" s="9">
        <f>SUMPRODUCT($A414:$F414,Results!$B$20:$G$20)</f>
        <v>33.200016833879303</v>
      </c>
      <c r="P414" s="9" cm="1">
        <f t="array" ref="P414">SUMPRODUCT(J414:O414,TRANSPOSE(Test!BQ$20:BQ$25))+Test!$AI$20-Test!$BQ$27</f>
        <v>18.070624190514671</v>
      </c>
      <c r="Q414" s="9" cm="1">
        <f t="array" ref="Q414">SUMPRODUCT(J414:O414,TRANSPOSE(Test!EX$20:EX$25))+Test!$AI$20-Test!$EX$27</f>
        <v>29.999265336879262</v>
      </c>
      <c r="R414" s="9">
        <f>I414-Results!$E$5*H414</f>
        <v>36.027934357414473</v>
      </c>
      <c r="S414" s="9" cm="1">
        <f t="array" ref="S414">SUMPRODUCT(J414:O414,TRANSPOSE(Test!AW$28:AW$33))+Test!$AI$20-Test!$AH$26</f>
        <v>26.498118769641565</v>
      </c>
      <c r="T414" s="9">
        <f>SUMPRODUCT(J414:O414,Results!K$9:P$9)</f>
        <v>35.356338819950452</v>
      </c>
      <c r="U414" s="9">
        <f>SUMPRODUCT(J414:O414,Results!K$9:P$9)+Test!$AI$20-Test!$AH$31</f>
        <v>33.774110098877287</v>
      </c>
      <c r="V414" s="9">
        <f t="shared" si="30"/>
        <v>6.2065384756191548</v>
      </c>
      <c r="W414" s="9">
        <f t="shared" si="31"/>
        <v>-5.7221026707454357</v>
      </c>
      <c r="X414" s="9">
        <f t="shared" si="32"/>
        <v>-11.750771691280647</v>
      </c>
      <c r="Y414" s="9">
        <f t="shared" si="33"/>
        <v>-2.2209561035077385</v>
      </c>
      <c r="Z414" s="9">
        <f>I414-Test!$AI$20</f>
        <v>-8.4650607609563053</v>
      </c>
      <c r="AA414" s="9">
        <f t="shared" si="34"/>
        <v>-9.4969474327434611</v>
      </c>
      <c r="AF414" s="11"/>
      <c r="AG414" s="11"/>
      <c r="AH414" s="11"/>
    </row>
    <row r="415" spans="1:34">
      <c r="A415" s="6">
        <v>2.3549559774094644</v>
      </c>
      <c r="B415" s="6">
        <v>2.6899306233432907</v>
      </c>
      <c r="C415" s="6">
        <v>-1.824991863561074</v>
      </c>
      <c r="D415" s="6">
        <v>-1.1035352581329105</v>
      </c>
      <c r="E415" s="6">
        <v>2.0225013652565451</v>
      </c>
      <c r="F415" s="6">
        <v>3.5742335605426687</v>
      </c>
      <c r="G415" s="6">
        <v>4.1571997576034869</v>
      </c>
      <c r="H415" s="6">
        <v>1.4902353002481363</v>
      </c>
      <c r="I415" s="9">
        <f>SUMPRODUCT(J415:O415,Results!B$12:G$12)+Results!$E$5*H415</f>
        <v>23.56668013901503</v>
      </c>
      <c r="J415" s="9">
        <f>SUMPRODUCT($A415:$F415,Results!$B$15:$G$15)</f>
        <v>7.6268301251748296</v>
      </c>
      <c r="K415" s="9">
        <f>SUMPRODUCT($A415:$F415,Results!$B$16:$G$16)</f>
        <v>-6.2195133387297208</v>
      </c>
      <c r="L415" s="9">
        <f>SUMPRODUCT($A415:$F415,Results!$B$17:$G$17)</f>
        <v>8.8925917607757352</v>
      </c>
      <c r="M415" s="9">
        <f>SUMPRODUCT($A415:$F415,Results!$B$18:$G$18)</f>
        <v>5.594097281637012</v>
      </c>
      <c r="N415" s="9">
        <f>SUMPRODUCT($A415:$F415,Results!$B$19:$G$19)</f>
        <v>4.6257503668684787</v>
      </c>
      <c r="O415" s="9">
        <f>SUMPRODUCT($A415:$F415,Results!$B$20:$G$20)</f>
        <v>6.7546023539607507</v>
      </c>
      <c r="P415" s="9" cm="1">
        <f t="array" ref="P415">SUMPRODUCT(J415:O415,TRANSPOSE(Test!BQ$20:BQ$25))+Test!$AI$20-Test!$BQ$27</f>
        <v>16.297373768387679</v>
      </c>
      <c r="Q415" s="9" cm="1">
        <f t="array" ref="Q415">SUMPRODUCT(J415:O415,TRANSPOSE(Test!EX$20:EX$25))+Test!$AI$20-Test!$EX$27</f>
        <v>14.888289925259386</v>
      </c>
      <c r="R415" s="9">
        <f>I415-Results!$E$5*H415</f>
        <v>14.625268337526212</v>
      </c>
      <c r="S415" s="9" cm="1">
        <f t="array" ref="S415">SUMPRODUCT(J415:O415,TRANSPOSE(Test!AW$28:AW$33))+Test!$AI$20-Test!$AH$26</f>
        <v>3.2370874492993522</v>
      </c>
      <c r="T415" s="9">
        <f>SUMPRODUCT(J415:O415,Results!K$9:P$9)</f>
        <v>16.460899270470584</v>
      </c>
      <c r="U415" s="9">
        <f>SUMPRODUCT(J415:O415,Results!K$9:P$9)+Test!$AI$20-Test!$AH$31</f>
        <v>14.878670549397427</v>
      </c>
      <c r="V415" s="9">
        <f t="shared" si="30"/>
        <v>7.2693063706273513</v>
      </c>
      <c r="W415" s="9">
        <f t="shared" si="31"/>
        <v>8.6783902137556446</v>
      </c>
      <c r="X415" s="9">
        <f t="shared" si="32"/>
        <v>8.9414118014888189</v>
      </c>
      <c r="Y415" s="9">
        <f t="shared" si="33"/>
        <v>20.329592689715678</v>
      </c>
      <c r="Z415" s="9">
        <f>I415-Test!$AI$20</f>
        <v>-9.1755432880751009</v>
      </c>
      <c r="AA415" s="9">
        <f t="shared" si="34"/>
        <v>8.6880095896176037</v>
      </c>
      <c r="AF415" s="11"/>
      <c r="AG415" s="11"/>
      <c r="AH415" s="11"/>
    </row>
    <row r="416" spans="1:34">
      <c r="A416" s="6">
        <v>-2.1405581829268145</v>
      </c>
      <c r="B416" s="6">
        <v>5.0327620205124352E-2</v>
      </c>
      <c r="C416" s="6">
        <v>-1.3471772300888047</v>
      </c>
      <c r="D416" s="6">
        <v>-1.5709027148994446</v>
      </c>
      <c r="E416" s="6">
        <v>0.57587836784457258</v>
      </c>
      <c r="F416" s="6">
        <v>14.058966574513985</v>
      </c>
      <c r="G416" s="6">
        <v>6.1803059593889502</v>
      </c>
      <c r="H416" s="6">
        <v>3.5133415020335996</v>
      </c>
      <c r="I416" s="9">
        <f>SUMPRODUCT(J416:O416,Results!B$12:G$12)+Results!$E$5*H416</f>
        <v>-13.914051449177578</v>
      </c>
      <c r="J416" s="9">
        <f>SUMPRODUCT($A416:$F416,Results!$B$15:$G$15)</f>
        <v>-4.6693733498961159</v>
      </c>
      <c r="K416" s="9">
        <f>SUMPRODUCT($A416:$F416,Results!$B$16:$G$16)</f>
        <v>11.184555623316836</v>
      </c>
      <c r="L416" s="9">
        <f>SUMPRODUCT($A416:$F416,Results!$B$17:$G$17)</f>
        <v>24.540772091708433</v>
      </c>
      <c r="M416" s="9">
        <f>SUMPRODUCT($A416:$F416,Results!$B$18:$G$18)</f>
        <v>12.697326058042087</v>
      </c>
      <c r="N416" s="9">
        <f>SUMPRODUCT($A416:$F416,Results!$B$19:$G$19)</f>
        <v>5.4442086695550458</v>
      </c>
      <c r="O416" s="9">
        <f>SUMPRODUCT($A416:$F416,Results!$B$20:$G$20)</f>
        <v>-27.623674331490633</v>
      </c>
      <c r="P416" s="9" cm="1">
        <f t="array" ref="P416">SUMPRODUCT(J416:O416,TRANSPOSE(Test!BQ$20:BQ$25))+Test!$AI$20-Test!$BQ$27</f>
        <v>-4.4780814775099671</v>
      </c>
      <c r="Q416" s="9" cm="1">
        <f t="array" ref="Q416">SUMPRODUCT(J416:O416,TRANSPOSE(Test!EX$20:EX$25))+Test!$AI$20-Test!$EX$27</f>
        <v>-29.428113478812698</v>
      </c>
      <c r="R416" s="9">
        <f>I416-Results!$E$5*H416</f>
        <v>-34.994100461379176</v>
      </c>
      <c r="S416" s="9" cm="1">
        <f t="array" ref="S416">SUMPRODUCT(J416:O416,TRANSPOSE(Test!AW$28:AW$33))+Test!$AI$20-Test!$AH$26</f>
        <v>-12.992956488663449</v>
      </c>
      <c r="T416" s="9">
        <f>SUMPRODUCT(J416:O416,Results!K$9:P$9)</f>
        <v>-31.229142983275779</v>
      </c>
      <c r="U416" s="9">
        <f>SUMPRODUCT(J416:O416,Results!K$9:P$9)+Test!$AI$20-Test!$AH$31</f>
        <v>-32.811371704348936</v>
      </c>
      <c r="V416" s="9">
        <f t="shared" si="30"/>
        <v>-9.4359699716676104</v>
      </c>
      <c r="W416" s="9">
        <f t="shared" si="31"/>
        <v>15.51406202963512</v>
      </c>
      <c r="X416" s="9">
        <f t="shared" si="32"/>
        <v>21.080049012201599</v>
      </c>
      <c r="Y416" s="9">
        <f t="shared" si="33"/>
        <v>-0.92109496051412876</v>
      </c>
      <c r="Z416" s="9">
        <f>I416-Test!$AI$20</f>
        <v>-46.656274876267709</v>
      </c>
      <c r="AA416" s="9">
        <f t="shared" si="34"/>
        <v>18.897320255171358</v>
      </c>
      <c r="AF416" s="11"/>
      <c r="AG416" s="11"/>
      <c r="AH416" s="11"/>
    </row>
    <row r="417" spans="1:34">
      <c r="A417" s="6">
        <v>4.140845022087313</v>
      </c>
      <c r="B417" s="6">
        <v>5.027274330128912</v>
      </c>
      <c r="C417" s="6">
        <v>3.1869610341582497</v>
      </c>
      <c r="D417" s="6">
        <v>2.5835590768150301</v>
      </c>
      <c r="E417" s="6">
        <v>3.2775137139224806</v>
      </c>
      <c r="F417" s="6">
        <v>7.3997734065573715</v>
      </c>
      <c r="G417" s="6">
        <v>1.2049758818505993</v>
      </c>
      <c r="H417" s="6">
        <v>-1.4619885755047513</v>
      </c>
      <c r="I417" s="9">
        <f>SUMPRODUCT(J417:O417,Results!B$12:G$12)+Results!$E$5*H417</f>
        <v>21.85198122033027</v>
      </c>
      <c r="J417" s="9">
        <f>SUMPRODUCT($A417:$F417,Results!$B$15:$G$15)</f>
        <v>20.633728512612446</v>
      </c>
      <c r="K417" s="9">
        <f>SUMPRODUCT($A417:$F417,Results!$B$16:$G$16)</f>
        <v>-19.012704539114338</v>
      </c>
      <c r="L417" s="9">
        <f>SUMPRODUCT($A417:$F417,Results!$B$17:$G$17)</f>
        <v>18.74351999358618</v>
      </c>
      <c r="M417" s="9">
        <f>SUMPRODUCT($A417:$F417,Results!$B$18:$G$18)</f>
        <v>1.1868811915578847</v>
      </c>
      <c r="N417" s="9">
        <f>SUMPRODUCT($A417:$F417,Results!$B$19:$G$19)</f>
        <v>-15.383066904757028</v>
      </c>
      <c r="O417" s="9">
        <f>SUMPRODUCT($A417:$F417,Results!$B$20:$G$20)</f>
        <v>13.695990751774742</v>
      </c>
      <c r="P417" s="9" cm="1">
        <f t="array" ref="P417">SUMPRODUCT(J417:O417,TRANSPOSE(Test!BQ$20:BQ$25))+Test!$AI$20-Test!$BQ$27</f>
        <v>42.610954498465709</v>
      </c>
      <c r="Q417" s="9" cm="1">
        <f t="array" ref="Q417">SUMPRODUCT(J417:O417,TRANSPOSE(Test!EX$20:EX$25))+Test!$AI$20-Test!$EX$27</f>
        <v>31.974102130817499</v>
      </c>
      <c r="R417" s="9">
        <f>I417-Results!$E$5*H417</f>
        <v>30.623912673358777</v>
      </c>
      <c r="S417" s="9" cm="1">
        <f t="array" ref="S417">SUMPRODUCT(J417:O417,TRANSPOSE(Test!AW$28:AW$33))+Test!$AI$20-Test!$AH$26</f>
        <v>40.732361963771595</v>
      </c>
      <c r="T417" s="9">
        <f>SUMPRODUCT(J417:O417,Results!K$9:P$9)</f>
        <v>33.88172315200007</v>
      </c>
      <c r="U417" s="9">
        <f>SUMPRODUCT(J417:O417,Results!K$9:P$9)+Test!$AI$20-Test!$AH$31</f>
        <v>32.299494430926913</v>
      </c>
      <c r="V417" s="9">
        <f t="shared" si="30"/>
        <v>-20.758973278135439</v>
      </c>
      <c r="W417" s="9">
        <f t="shared" si="31"/>
        <v>-10.122120910487229</v>
      </c>
      <c r="X417" s="9">
        <f t="shared" si="32"/>
        <v>-8.7719314530285075</v>
      </c>
      <c r="Y417" s="9">
        <f t="shared" si="33"/>
        <v>-18.880380743441325</v>
      </c>
      <c r="Z417" s="9">
        <f>I417-Test!$AI$20</f>
        <v>-10.890242206759861</v>
      </c>
      <c r="AA417" s="9">
        <f t="shared" si="34"/>
        <v>-10.447513210596643</v>
      </c>
      <c r="AF417" s="11"/>
      <c r="AG417" s="11"/>
      <c r="AH417" s="11"/>
    </row>
    <row r="418" spans="1:34">
      <c r="A418" s="6">
        <v>2.1006232767500612</v>
      </c>
      <c r="B418" s="6">
        <v>0.82545469622999745</v>
      </c>
      <c r="C418" s="6">
        <v>-0.34828770066354248</v>
      </c>
      <c r="D418" s="6">
        <v>1.8156679134327818</v>
      </c>
      <c r="E418" s="6">
        <v>9.6322333198510517</v>
      </c>
      <c r="F418" s="6">
        <v>0.99249311236361104</v>
      </c>
      <c r="G418" s="6">
        <v>-1.8896146295066936</v>
      </c>
      <c r="H418" s="6">
        <v>-4.5565790868620439</v>
      </c>
      <c r="I418" s="9">
        <f>SUMPRODUCT(J418:O418,Results!B$12:G$12)+Results!$E$5*H418</f>
        <v>95.670285114843281</v>
      </c>
      <c r="J418" s="9">
        <f>SUMPRODUCT($A418:$F418,Results!$B$15:$G$15)</f>
        <v>40.528316967026569</v>
      </c>
      <c r="K418" s="9">
        <f>SUMPRODUCT($A418:$F418,Results!$B$16:$G$16)</f>
        <v>-0.96465960842551168</v>
      </c>
      <c r="L418" s="9">
        <f>SUMPRODUCT($A418:$F418,Results!$B$17:$G$17)</f>
        <v>29.049075590586781</v>
      </c>
      <c r="M418" s="9">
        <f>SUMPRODUCT($A418:$F418,Results!$B$18:$G$18)</f>
        <v>-7.9843221757922738</v>
      </c>
      <c r="N418" s="9">
        <f>SUMPRODUCT($A418:$F418,Results!$B$19:$G$19)</f>
        <v>-21.847352286787419</v>
      </c>
      <c r="O418" s="9">
        <f>SUMPRODUCT($A418:$F418,Results!$B$20:$G$20)</f>
        <v>13.268769949498211</v>
      </c>
      <c r="P418" s="9" cm="1">
        <f t="array" ref="P418">SUMPRODUCT(J418:O418,TRANSPOSE(Test!BQ$20:BQ$25))+Test!$AI$20-Test!$BQ$27</f>
        <v>104.35054655197135</v>
      </c>
      <c r="Q418" s="9" cm="1">
        <f t="array" ref="Q418">SUMPRODUCT(J418:O418,TRANSPOSE(Test!EX$20:EX$25))+Test!$AI$20-Test!$EX$27</f>
        <v>123.68972023636476</v>
      </c>
      <c r="R418" s="9">
        <f>I418-Results!$E$5*H418</f>
        <v>123.00975963601554</v>
      </c>
      <c r="S418" s="9" cm="1">
        <f t="array" ref="S418">SUMPRODUCT(J418:O418,TRANSPOSE(Test!AW$28:AW$33))+Test!$AI$20-Test!$AH$26</f>
        <v>73.778314901519124</v>
      </c>
      <c r="T418" s="9">
        <f>SUMPRODUCT(J418:O418,Results!K$9:P$9)</f>
        <v>127.07904667117276</v>
      </c>
      <c r="U418" s="9">
        <f>SUMPRODUCT(J418:O418,Results!K$9:P$9)+Test!$AI$20-Test!$AH$31</f>
        <v>125.4968179500996</v>
      </c>
      <c r="V418" s="9">
        <f t="shared" si="30"/>
        <v>-8.6802614371280669</v>
      </c>
      <c r="W418" s="9">
        <f t="shared" si="31"/>
        <v>-28.019435121521482</v>
      </c>
      <c r="X418" s="9">
        <f t="shared" si="32"/>
        <v>-27.339474521172264</v>
      </c>
      <c r="Y418" s="9">
        <f t="shared" si="33"/>
        <v>21.891970213324157</v>
      </c>
      <c r="Z418" s="9">
        <f>I418-Test!$AI$20</f>
        <v>62.92806168775315</v>
      </c>
      <c r="AA418" s="9">
        <f t="shared" si="34"/>
        <v>-29.826532835256316</v>
      </c>
      <c r="AF418" s="11"/>
      <c r="AG418" s="11"/>
      <c r="AH418" s="11"/>
    </row>
    <row r="419" spans="1:34">
      <c r="A419" s="6">
        <v>0.97656444449839741</v>
      </c>
      <c r="B419" s="6">
        <v>0.19004154787628519</v>
      </c>
      <c r="C419" s="6">
        <v>4.7196564171665694</v>
      </c>
      <c r="D419" s="6">
        <v>6.714976342364368</v>
      </c>
      <c r="E419" s="6">
        <v>4.0832793219849526</v>
      </c>
      <c r="F419" s="6">
        <v>6.9971401888317117E-2</v>
      </c>
      <c r="G419" s="6">
        <v>-0.36223738354076773</v>
      </c>
      <c r="H419" s="6">
        <v>-3.0292018408961185</v>
      </c>
      <c r="I419" s="9">
        <f>SUMPRODUCT(J419:O419,Results!B$12:G$12)+Results!$E$5*H419</f>
        <v>50.229748083431872</v>
      </c>
      <c r="J419" s="9">
        <f>SUMPRODUCT($A419:$F419,Results!$B$15:$G$15)</f>
        <v>23.173732147765808</v>
      </c>
      <c r="K419" s="9">
        <f>SUMPRODUCT($A419:$F419,Results!$B$16:$G$16)</f>
        <v>-7.0508700007810399</v>
      </c>
      <c r="L419" s="9">
        <f>SUMPRODUCT($A419:$F419,Results!$B$17:$G$17)</f>
        <v>15.142736069071162</v>
      </c>
      <c r="M419" s="9">
        <f>SUMPRODUCT($A419:$F419,Results!$B$18:$G$18)</f>
        <v>-8.9536211768112732</v>
      </c>
      <c r="N419" s="9">
        <f>SUMPRODUCT($A419:$F419,Results!$B$19:$G$19)</f>
        <v>-30.389352117540742</v>
      </c>
      <c r="O419" s="9">
        <f>SUMPRODUCT($A419:$F419,Results!$B$20:$G$20)</f>
        <v>13.473616535522062</v>
      </c>
      <c r="P419" s="9" cm="1">
        <f t="array" ref="P419">SUMPRODUCT(J419:O419,TRANSPOSE(Test!BQ$20:BQ$25))+Test!$AI$20-Test!$BQ$27</f>
        <v>59.009535361973128</v>
      </c>
      <c r="Q419" s="9" cm="1">
        <f t="array" ref="Q419">SUMPRODUCT(J419:O419,TRANSPOSE(Test!EX$20:EX$25))+Test!$AI$20-Test!$EX$27</f>
        <v>68.688323421151523</v>
      </c>
      <c r="R419" s="9">
        <f>I419-Results!$E$5*H419</f>
        <v>68.404959128808585</v>
      </c>
      <c r="S419" s="9" cm="1">
        <f t="array" ref="S419">SUMPRODUCT(J419:O419,TRANSPOSE(Test!AW$28:AW$33))+Test!$AI$20-Test!$AH$26</f>
        <v>58.149357846416777</v>
      </c>
      <c r="T419" s="9">
        <f>SUMPRODUCT(J419:O419,Results!K$9:P$9)</f>
        <v>69.904756051412733</v>
      </c>
      <c r="U419" s="9">
        <f>SUMPRODUCT(J419:O419,Results!K$9:P$9)+Test!$AI$20-Test!$AH$31</f>
        <v>68.322527330339568</v>
      </c>
      <c r="V419" s="9">
        <f t="shared" si="30"/>
        <v>-8.7797872785412565</v>
      </c>
      <c r="W419" s="9">
        <f t="shared" si="31"/>
        <v>-18.458575337719651</v>
      </c>
      <c r="X419" s="9">
        <f t="shared" si="32"/>
        <v>-18.175211045376713</v>
      </c>
      <c r="Y419" s="9">
        <f t="shared" si="33"/>
        <v>-7.9196097629849049</v>
      </c>
      <c r="Z419" s="9">
        <f>I419-Test!$AI$20</f>
        <v>17.487524656341741</v>
      </c>
      <c r="AA419" s="9">
        <f t="shared" si="34"/>
        <v>-18.092779246907696</v>
      </c>
      <c r="AF419" s="11"/>
      <c r="AG419" s="11"/>
      <c r="AH419" s="11"/>
    </row>
    <row r="420" spans="1:34">
      <c r="A420" s="6">
        <v>3.6632440061505505</v>
      </c>
      <c r="B420" s="6">
        <v>1.5069803441665561</v>
      </c>
      <c r="C420" s="6">
        <v>4.5367754005115932</v>
      </c>
      <c r="D420" s="6">
        <v>0.19920096912750018</v>
      </c>
      <c r="E420" s="6">
        <v>-0.41529465414574701</v>
      </c>
      <c r="F420" s="6">
        <v>0.79762154643597272</v>
      </c>
      <c r="G420" s="6">
        <v>11.186410098476436</v>
      </c>
      <c r="H420" s="6">
        <v>8.5194456411210862</v>
      </c>
      <c r="I420" s="9">
        <f>SUMPRODUCT(J420:O420,Results!B$12:G$12)+Results!$E$5*H420</f>
        <v>51.573217723177123</v>
      </c>
      <c r="J420" s="9">
        <f>SUMPRODUCT($A420:$F420,Results!$B$15:$G$15)</f>
        <v>15.598448622769309</v>
      </c>
      <c r="K420" s="9">
        <f>SUMPRODUCT($A420:$F420,Results!$B$16:$G$16)</f>
        <v>-17.853905259585698</v>
      </c>
      <c r="L420" s="9">
        <f>SUMPRODUCT($A420:$F420,Results!$B$17:$G$17)</f>
        <v>-6.9085338630772348</v>
      </c>
      <c r="M420" s="9">
        <f>SUMPRODUCT($A420:$F420,Results!$B$18:$G$18)</f>
        <v>-8.8430093497394253</v>
      </c>
      <c r="N420" s="9">
        <f>SUMPRODUCT($A420:$F420,Results!$B$19:$G$19)</f>
        <v>-10.924013138685581</v>
      </c>
      <c r="O420" s="9">
        <f>SUMPRODUCT($A420:$F420,Results!$B$20:$G$20)</f>
        <v>8.0809541885932248</v>
      </c>
      <c r="P420" s="9" cm="1">
        <f t="array" ref="P420">SUMPRODUCT(J420:O420,TRANSPOSE(Test!BQ$20:BQ$25))+Test!$AI$20-Test!$BQ$27</f>
        <v>3.3702689438869342</v>
      </c>
      <c r="Q420" s="9" cm="1">
        <f t="array" ref="Q420">SUMPRODUCT(J420:O420,TRANSPOSE(Test!EX$20:EX$25))+Test!$AI$20-Test!$EX$27</f>
        <v>-0.73840175988338785</v>
      </c>
      <c r="R420" s="9">
        <f>I420-Results!$E$5*H420</f>
        <v>0.45654387645060979</v>
      </c>
      <c r="S420" s="9" cm="1">
        <f t="array" ref="S420">SUMPRODUCT(J420:O420,TRANSPOSE(Test!AW$28:AW$33))+Test!$AI$20-Test!$AH$26</f>
        <v>19.164829801664368</v>
      </c>
      <c r="T420" s="9">
        <f>SUMPRODUCT(J420:O420,Results!K$9:P$9)</f>
        <v>0.53148332131081233</v>
      </c>
      <c r="U420" s="9">
        <f>SUMPRODUCT(J420:O420,Results!K$9:P$9)+Test!$AI$20-Test!$AH$31</f>
        <v>-1.0507453997623486</v>
      </c>
      <c r="V420" s="9">
        <f t="shared" si="30"/>
        <v>48.202948779290189</v>
      </c>
      <c r="W420" s="9">
        <f t="shared" si="31"/>
        <v>52.311619483060511</v>
      </c>
      <c r="X420" s="9">
        <f t="shared" si="32"/>
        <v>51.116673846726513</v>
      </c>
      <c r="Y420" s="9">
        <f t="shared" si="33"/>
        <v>32.408387921512755</v>
      </c>
      <c r="Z420" s="9">
        <f>I420-Test!$AI$20</f>
        <v>18.830994296086992</v>
      </c>
      <c r="AA420" s="9">
        <f t="shared" si="34"/>
        <v>52.623963122939472</v>
      </c>
      <c r="AF420" s="11"/>
      <c r="AG420" s="11"/>
      <c r="AH420" s="11"/>
    </row>
    <row r="421" spans="1:34">
      <c r="A421" s="6">
        <v>0.84845568757928835</v>
      </c>
      <c r="B421" s="6">
        <v>1.2756808195296281</v>
      </c>
      <c r="C421" s="6">
        <v>0.43550791046614895</v>
      </c>
      <c r="D421" s="6">
        <v>3.6850381481575929</v>
      </c>
      <c r="E421" s="6">
        <v>-1.4752550332412933</v>
      </c>
      <c r="F421" s="6">
        <v>0.83210243753426305</v>
      </c>
      <c r="G421" s="6">
        <v>4.4354374045218803</v>
      </c>
      <c r="H421" s="6">
        <v>1.7684729471665297</v>
      </c>
      <c r="I421" s="9">
        <f>SUMPRODUCT(J421:O421,Results!B$12:G$12)+Results!$E$5*H421</f>
        <v>-0.17261675397107012</v>
      </c>
      <c r="J421" s="9">
        <f>SUMPRODUCT($A421:$F421,Results!$B$15:$G$15)</f>
        <v>-6.6083048951026875</v>
      </c>
      <c r="K421" s="9">
        <f>SUMPRODUCT($A421:$F421,Results!$B$16:$G$16)</f>
        <v>-6.2603136863953681</v>
      </c>
      <c r="L421" s="9">
        <f>SUMPRODUCT($A421:$F421,Results!$B$17:$G$17)</f>
        <v>-0.71485234486495131</v>
      </c>
      <c r="M421" s="9">
        <f>SUMPRODUCT($A421:$F421,Results!$B$18:$G$18)</f>
        <v>6.4410283209802008</v>
      </c>
      <c r="N421" s="9">
        <f>SUMPRODUCT($A421:$F421,Results!$B$19:$G$19)</f>
        <v>-0.57639249374648882</v>
      </c>
      <c r="O421" s="9">
        <f>SUMPRODUCT($A421:$F421,Results!$B$20:$G$20)</f>
        <v>10.216097989639266</v>
      </c>
      <c r="P421" s="9" cm="1">
        <f t="array" ref="P421">SUMPRODUCT(J421:O421,TRANSPOSE(Test!BQ$20:BQ$25))+Test!$AI$20-Test!$BQ$27</f>
        <v>-10.391128045770955</v>
      </c>
      <c r="Q421" s="9" cm="1">
        <f t="array" ref="Q421">SUMPRODUCT(J421:O421,TRANSPOSE(Test!EX$20:EX$25))+Test!$AI$20-Test!$EX$27</f>
        <v>-11.069725081298579</v>
      </c>
      <c r="R421" s="9">
        <f>I421-Results!$E$5*H421</f>
        <v>-10.783454436970249</v>
      </c>
      <c r="S421" s="9" cm="1">
        <f t="array" ref="S421">SUMPRODUCT(J421:O421,TRANSPOSE(Test!AW$28:AW$33))+Test!$AI$20-Test!$AH$26</f>
        <v>-9.340384128726761</v>
      </c>
      <c r="T421" s="9">
        <f>SUMPRODUCT(J421:O421,Results!K$9:P$9)</f>
        <v>-11.150173331270995</v>
      </c>
      <c r="U421" s="9">
        <f>SUMPRODUCT(J421:O421,Results!K$9:P$9)+Test!$AI$20-Test!$AH$31</f>
        <v>-12.732402052344153</v>
      </c>
      <c r="V421" s="9">
        <f t="shared" si="30"/>
        <v>10.218511291799885</v>
      </c>
      <c r="W421" s="9">
        <f t="shared" si="31"/>
        <v>10.897108327327508</v>
      </c>
      <c r="X421" s="9">
        <f t="shared" si="32"/>
        <v>10.610837682999179</v>
      </c>
      <c r="Y421" s="9">
        <f t="shared" si="33"/>
        <v>9.1677673747556909</v>
      </c>
      <c r="Z421" s="9">
        <f>I421-Test!$AI$20</f>
        <v>-32.914840181061201</v>
      </c>
      <c r="AA421" s="9">
        <f t="shared" si="34"/>
        <v>12.559785298373082</v>
      </c>
      <c r="AF421" s="11"/>
      <c r="AG421" s="11"/>
      <c r="AH421" s="11"/>
    </row>
    <row r="422" spans="1:34">
      <c r="A422" s="6">
        <v>0.28652491227883581</v>
      </c>
      <c r="B422" s="6">
        <v>2.6629335209428651</v>
      </c>
      <c r="C422" s="6">
        <v>0.50737394967166793</v>
      </c>
      <c r="D422" s="6">
        <v>2.0019122643131766</v>
      </c>
      <c r="E422" s="6">
        <v>3.2896318664208022</v>
      </c>
      <c r="F422" s="6">
        <v>14.39134551400317</v>
      </c>
      <c r="G422" s="6">
        <v>0.19272467064259843</v>
      </c>
      <c r="H422" s="6">
        <v>-2.4742397867127521</v>
      </c>
      <c r="I422" s="9">
        <f>SUMPRODUCT(J422:O422,Results!B$12:G$12)+Results!$E$5*H422</f>
        <v>-7.2990329373706544</v>
      </c>
      <c r="J422" s="9">
        <f>SUMPRODUCT($A422:$F422,Results!$B$15:$G$15)</f>
        <v>9.4709936501131633</v>
      </c>
      <c r="K422" s="9">
        <f>SUMPRODUCT($A422:$F422,Results!$B$16:$G$16)</f>
        <v>-0.25790944158021967</v>
      </c>
      <c r="L422" s="9">
        <f>SUMPRODUCT($A422:$F422,Results!$B$17:$G$17)</f>
        <v>33.771541586611278</v>
      </c>
      <c r="M422" s="9">
        <f>SUMPRODUCT($A422:$F422,Results!$B$18:$G$18)</f>
        <v>11.108183311437413</v>
      </c>
      <c r="N422" s="9">
        <f>SUMPRODUCT($A422:$F422,Results!$B$19:$G$19)</f>
        <v>-8.1336053465586282</v>
      </c>
      <c r="O422" s="9">
        <f>SUMPRODUCT($A422:$F422,Results!$B$20:$G$20)</f>
        <v>-10.084940279959339</v>
      </c>
      <c r="P422" s="9" cm="1">
        <f t="array" ref="P422">SUMPRODUCT(J422:O422,TRANSPOSE(Test!BQ$20:BQ$25))+Test!$AI$20-Test!$BQ$27</f>
        <v>34.65822084905917</v>
      </c>
      <c r="Q422" s="9" cm="1">
        <f t="array" ref="Q422">SUMPRODUCT(J422:O422,TRANSPOSE(Test!EX$20:EX$25))+Test!$AI$20-Test!$EX$27</f>
        <v>12.933912848579745</v>
      </c>
      <c r="R422" s="9">
        <f>I422-Results!$E$5*H422</f>
        <v>7.5464057829058575</v>
      </c>
      <c r="S422" s="9" cm="1">
        <f t="array" ref="S422">SUMPRODUCT(J422:O422,TRANSPOSE(Test!AW$28:AW$33))+Test!$AI$20-Test!$AH$26</f>
        <v>22.347656914630875</v>
      </c>
      <c r="T422" s="9">
        <f>SUMPRODUCT(J422:O422,Results!K$9:P$9)</f>
        <v>12.493984091899826</v>
      </c>
      <c r="U422" s="9">
        <f>SUMPRODUCT(J422:O422,Results!K$9:P$9)+Test!$AI$20-Test!$AH$31</f>
        <v>10.911755370826668</v>
      </c>
      <c r="V422" s="9">
        <f t="shared" si="30"/>
        <v>-41.957253786429824</v>
      </c>
      <c r="W422" s="9">
        <f t="shared" si="31"/>
        <v>-20.232945785950399</v>
      </c>
      <c r="X422" s="9">
        <f t="shared" si="32"/>
        <v>-14.845438720276512</v>
      </c>
      <c r="Y422" s="9">
        <f t="shared" si="33"/>
        <v>-29.646689852001529</v>
      </c>
      <c r="Z422" s="9">
        <f>I422-Test!$AI$20</f>
        <v>-40.041256364460786</v>
      </c>
      <c r="AA422" s="9">
        <f t="shared" si="34"/>
        <v>-18.210788308197323</v>
      </c>
      <c r="AF422" s="11"/>
      <c r="AG422" s="11"/>
      <c r="AH422" s="11"/>
    </row>
    <row r="423" spans="1:34">
      <c r="A423" s="6">
        <v>6.360733600234191</v>
      </c>
      <c r="B423" s="6">
        <v>7.2852640944484257</v>
      </c>
      <c r="C423" s="6">
        <v>0.57996906807013904</v>
      </c>
      <c r="D423" s="6">
        <v>3.2906918452211658</v>
      </c>
      <c r="E423" s="6">
        <v>3.2382641542232742E-2</v>
      </c>
      <c r="F423" s="6">
        <v>6.0945899090488957</v>
      </c>
      <c r="G423" s="6">
        <v>6.8967572512746553</v>
      </c>
      <c r="H423" s="6">
        <v>4.2297927939193052</v>
      </c>
      <c r="I423" s="9">
        <f>SUMPRODUCT(J423:O423,Results!B$12:G$12)+Results!$E$5*H423</f>
        <v>22.920771473892579</v>
      </c>
      <c r="J423" s="9">
        <f>SUMPRODUCT($A423:$F423,Results!$B$15:$G$15)</f>
        <v>5.7296850361170337</v>
      </c>
      <c r="K423" s="9">
        <f>SUMPRODUCT($A423:$F423,Results!$B$16:$G$16)</f>
        <v>-28.281701817491861</v>
      </c>
      <c r="L423" s="9">
        <f>SUMPRODUCT($A423:$F423,Results!$B$17:$G$17)</f>
        <v>6.324929112467955</v>
      </c>
      <c r="M423" s="9">
        <f>SUMPRODUCT($A423:$F423,Results!$B$18:$G$18)</f>
        <v>12.662789932646515</v>
      </c>
      <c r="N423" s="9">
        <f>SUMPRODUCT($A423:$F423,Results!$B$19:$G$19)</f>
        <v>1.323515380895667</v>
      </c>
      <c r="O423" s="9">
        <f>SUMPRODUCT($A423:$F423,Results!$B$20:$G$20)</f>
        <v>29.003069895403588</v>
      </c>
      <c r="P423" s="9" cm="1">
        <f t="array" ref="P423">SUMPRODUCT(J423:O423,TRANSPOSE(Test!BQ$20:BQ$25))+Test!$AI$20-Test!$BQ$27</f>
        <v>9.8731167362446897</v>
      </c>
      <c r="Q423" s="9" cm="1">
        <f t="array" ref="Q423">SUMPRODUCT(J423:O423,TRANSPOSE(Test!EX$20:EX$25))+Test!$AI$20-Test!$EX$27</f>
        <v>-2.4718255318971174</v>
      </c>
      <c r="R423" s="9">
        <f>I423-Results!$E$5*H423</f>
        <v>-2.4579852896232524</v>
      </c>
      <c r="S423" s="9" cm="1">
        <f t="array" ref="S423">SUMPRODUCT(J423:O423,TRANSPOSE(Test!AW$28:AW$33))+Test!$AI$20-Test!$AH$26</f>
        <v>6.4521322184348477</v>
      </c>
      <c r="T423" s="9">
        <f>SUMPRODUCT(J423:O423,Results!K$9:P$9)</f>
        <v>-0.67189271772269876</v>
      </c>
      <c r="U423" s="9">
        <f>SUMPRODUCT(J423:O423,Results!K$9:P$9)+Test!$AI$20-Test!$AH$31</f>
        <v>-2.2541214387958561</v>
      </c>
      <c r="V423" s="9">
        <f t="shared" si="30"/>
        <v>13.047654737647889</v>
      </c>
      <c r="W423" s="9">
        <f t="shared" si="31"/>
        <v>25.392597005789696</v>
      </c>
      <c r="X423" s="9">
        <f t="shared" si="32"/>
        <v>25.378756763515831</v>
      </c>
      <c r="Y423" s="9">
        <f t="shared" si="33"/>
        <v>16.468639255457731</v>
      </c>
      <c r="Z423" s="9">
        <f>I423-Test!$AI$20</f>
        <v>-9.8214519531975526</v>
      </c>
      <c r="AA423" s="9">
        <f t="shared" si="34"/>
        <v>25.174892912688435</v>
      </c>
      <c r="AF423" s="11"/>
      <c r="AG423" s="11"/>
      <c r="AH423" s="11"/>
    </row>
    <row r="424" spans="1:34">
      <c r="A424" s="6">
        <v>1.1420754435164409</v>
      </c>
      <c r="B424" s="6">
        <v>-0.8387807371059508</v>
      </c>
      <c r="C424" s="6">
        <v>5.6195047991423674</v>
      </c>
      <c r="D424" s="6">
        <v>-0.15336002907946866</v>
      </c>
      <c r="E424" s="6">
        <v>2.744608292750315</v>
      </c>
      <c r="F424" s="6">
        <v>1.2811707646061896</v>
      </c>
      <c r="G424" s="6">
        <v>-3.196717457506717</v>
      </c>
      <c r="H424" s="6">
        <v>-5.8636819148620676</v>
      </c>
      <c r="I424" s="9">
        <f>SUMPRODUCT(J424:O424,Results!B$12:G$12)+Results!$E$5*H424</f>
        <v>-0.5549597031997564</v>
      </c>
      <c r="J424" s="9">
        <f>SUMPRODUCT($A424:$F424,Results!$B$15:$G$15)</f>
        <v>26.365999511562581</v>
      </c>
      <c r="K424" s="9">
        <f>SUMPRODUCT($A424:$F424,Results!$B$16:$G$16)</f>
        <v>-6.2687820443352518</v>
      </c>
      <c r="L424" s="9">
        <f>SUMPRODUCT($A424:$F424,Results!$B$17:$G$17)</f>
        <v>5.3182616760640151</v>
      </c>
      <c r="M424" s="9">
        <f>SUMPRODUCT($A424:$F424,Results!$B$18:$G$18)</f>
        <v>-16.914741121516258</v>
      </c>
      <c r="N424" s="9">
        <f>SUMPRODUCT($A424:$F424,Results!$B$19:$G$19)</f>
        <v>-23.327769126255919</v>
      </c>
      <c r="O424" s="9">
        <f>SUMPRODUCT($A424:$F424,Results!$B$20:$G$20)</f>
        <v>-4.9062871784228372</v>
      </c>
      <c r="P424" s="9" cm="1">
        <f t="array" ref="P424">SUMPRODUCT(J424:O424,TRANSPOSE(Test!BQ$20:BQ$25))+Test!$AI$20-Test!$BQ$27</f>
        <v>33.926439857039078</v>
      </c>
      <c r="Q424" s="9" cm="1">
        <f t="array" ref="Q424">SUMPRODUCT(J424:O424,TRANSPOSE(Test!EX$20:EX$25))+Test!$AI$20-Test!$EX$27</f>
        <v>34.63699768819852</v>
      </c>
      <c r="R424" s="9">
        <f>I424-Results!$E$5*H424</f>
        <v>34.627131785972651</v>
      </c>
      <c r="S424" s="9" cm="1">
        <f t="array" ref="S424">SUMPRODUCT(J424:O424,TRANSPOSE(Test!AW$28:AW$33))+Test!$AI$20-Test!$AH$26</f>
        <v>45.730775690697882</v>
      </c>
      <c r="T424" s="9">
        <f>SUMPRODUCT(J424:O424,Results!K$9:P$9)</f>
        <v>35.945935427412536</v>
      </c>
      <c r="U424" s="9">
        <f>SUMPRODUCT(J424:O424,Results!K$9:P$9)+Test!$AI$20-Test!$AH$31</f>
        <v>34.363706706339372</v>
      </c>
      <c r="V424" s="9">
        <f t="shared" si="30"/>
        <v>-34.481399560238835</v>
      </c>
      <c r="W424" s="9">
        <f t="shared" si="31"/>
        <v>-35.191957391398276</v>
      </c>
      <c r="X424" s="9">
        <f t="shared" si="32"/>
        <v>-35.182091489172407</v>
      </c>
      <c r="Y424" s="9">
        <f t="shared" si="33"/>
        <v>-46.285735393897639</v>
      </c>
      <c r="Z424" s="9">
        <f>I424-Test!$AI$20</f>
        <v>-33.297183130289888</v>
      </c>
      <c r="AA424" s="9">
        <f t="shared" si="34"/>
        <v>-34.918666409539128</v>
      </c>
      <c r="AF424" s="11"/>
      <c r="AG424" s="11"/>
      <c r="AH424" s="11"/>
    </row>
    <row r="425" spans="1:34">
      <c r="A425" s="6">
        <v>9.7728660791268602</v>
      </c>
      <c r="B425" s="6">
        <v>2.8945899215192696</v>
      </c>
      <c r="C425" s="6">
        <v>-1.6858513756097742</v>
      </c>
      <c r="D425" s="6">
        <v>5.4808385795109595</v>
      </c>
      <c r="E425" s="6">
        <v>1.4097677428424307</v>
      </c>
      <c r="F425" s="6">
        <v>2.8792841610747253</v>
      </c>
      <c r="G425" s="6">
        <v>4.8149592969400192</v>
      </c>
      <c r="H425" s="6">
        <v>2.1479948395846686</v>
      </c>
      <c r="I425" s="9">
        <f>SUMPRODUCT(J425:O425,Results!B$12:G$12)+Results!$E$5*H425</f>
        <v>57.099236908929001</v>
      </c>
      <c r="J425" s="9">
        <f>SUMPRODUCT($A425:$F425,Results!$B$15:$G$15)</f>
        <v>27.260221809045653</v>
      </c>
      <c r="K425" s="9">
        <f>SUMPRODUCT($A425:$F425,Results!$B$16:$G$16)</f>
        <v>-31.398495266610045</v>
      </c>
      <c r="L425" s="9">
        <f>SUMPRODUCT($A425:$F425,Results!$B$17:$G$17)</f>
        <v>-3.3034256011644128</v>
      </c>
      <c r="M425" s="9">
        <f>SUMPRODUCT($A425:$F425,Results!$B$18:$G$18)</f>
        <v>10.355539850070434</v>
      </c>
      <c r="N425" s="9">
        <f>SUMPRODUCT($A425:$F425,Results!$B$19:$G$19)</f>
        <v>2.8396741849958462</v>
      </c>
      <c r="O425" s="9">
        <f>SUMPRODUCT($A425:$F425,Results!$B$20:$G$20)</f>
        <v>43.13258967857945</v>
      </c>
      <c r="P425" s="9" cm="1">
        <f t="array" ref="P425">SUMPRODUCT(J425:O425,TRANSPOSE(Test!BQ$20:BQ$25))+Test!$AI$20-Test!$BQ$27</f>
        <v>40.680733441014077</v>
      </c>
      <c r="Q425" s="9" cm="1">
        <f t="array" ref="Q425">SUMPRODUCT(J425:O425,TRANSPOSE(Test!EX$20:EX$25))+Test!$AI$20-Test!$EX$27</f>
        <v>44.432993399359702</v>
      </c>
      <c r="R425" s="9">
        <f>I425-Results!$E$5*H425</f>
        <v>44.211267871420986</v>
      </c>
      <c r="S425" s="9" cm="1">
        <f t="array" ref="S425">SUMPRODUCT(J425:O425,TRANSPOSE(Test!AW$28:AW$33))+Test!$AI$20-Test!$AH$26</f>
        <v>20.886350758555793</v>
      </c>
      <c r="T425" s="9">
        <f>SUMPRODUCT(J425:O425,Results!K$9:P$9)</f>
        <v>45.746402945060694</v>
      </c>
      <c r="U425" s="9">
        <f>SUMPRODUCT(J425:O425,Results!K$9:P$9)+Test!$AI$20-Test!$AH$31</f>
        <v>44.164174223987544</v>
      </c>
      <c r="V425" s="9">
        <f t="shared" si="30"/>
        <v>16.418503467914924</v>
      </c>
      <c r="W425" s="9">
        <f t="shared" si="31"/>
        <v>12.666243509569298</v>
      </c>
      <c r="X425" s="9">
        <f t="shared" si="32"/>
        <v>12.887969037508014</v>
      </c>
      <c r="Y425" s="9">
        <f t="shared" si="33"/>
        <v>36.212886150373208</v>
      </c>
      <c r="Z425" s="9">
        <f>I425-Test!$AI$20</f>
        <v>24.357013481838869</v>
      </c>
      <c r="AA425" s="9">
        <f t="shared" si="34"/>
        <v>12.935062684941457</v>
      </c>
      <c r="AF425" s="11"/>
      <c r="AG425" s="11"/>
      <c r="AH425" s="11"/>
    </row>
    <row r="426" spans="1:34">
      <c r="A426" s="6">
        <v>3.1902093430350584</v>
      </c>
      <c r="B426" s="6">
        <v>1.7104311248081507</v>
      </c>
      <c r="C426" s="6">
        <v>5.1259644164893752</v>
      </c>
      <c r="D426" s="6">
        <v>7.4938995330025389</v>
      </c>
      <c r="E426" s="6">
        <v>4.748853271028139</v>
      </c>
      <c r="F426" s="6">
        <v>1.7393159193964878</v>
      </c>
      <c r="G426" s="6">
        <v>-0.58678650657308595</v>
      </c>
      <c r="H426" s="6">
        <v>-3.2537509639284368</v>
      </c>
      <c r="I426" s="9">
        <f>SUMPRODUCT(J426:O426,Results!B$12:G$12)+Results!$E$5*H426</f>
        <v>57.996280534186596</v>
      </c>
      <c r="J426" s="9">
        <f>SUMPRODUCT($A426:$F426,Results!$B$15:$G$15)</f>
        <v>30.452956823968744</v>
      </c>
      <c r="K426" s="9">
        <f>SUMPRODUCT($A426:$F426,Results!$B$16:$G$16)</f>
        <v>-15.474810605625205</v>
      </c>
      <c r="L426" s="9">
        <f>SUMPRODUCT($A426:$F426,Results!$B$17:$G$17)</f>
        <v>17.230976262690476</v>
      </c>
      <c r="M426" s="9">
        <f>SUMPRODUCT($A426:$F426,Results!$B$18:$G$18)</f>
        <v>-7.6464281248957118</v>
      </c>
      <c r="N426" s="9">
        <f>SUMPRODUCT($A426:$F426,Results!$B$19:$G$19)</f>
        <v>-32.132944641675728</v>
      </c>
      <c r="O426" s="9">
        <f>SUMPRODUCT($A426:$F426,Results!$B$20:$G$20)</f>
        <v>21.692469638649108</v>
      </c>
      <c r="P426" s="9" cm="1">
        <f t="array" ref="P426">SUMPRODUCT(J426:O426,TRANSPOSE(Test!BQ$20:BQ$25))+Test!$AI$20-Test!$BQ$27</f>
        <v>71.198774909362584</v>
      </c>
      <c r="Q426" s="9" cm="1">
        <f t="array" ref="Q426">SUMPRODUCT(J426:O426,TRANSPOSE(Test!EX$20:EX$25))+Test!$AI$20-Test!$EX$27</f>
        <v>78.077170177008668</v>
      </c>
      <c r="R426" s="9">
        <f>I426-Results!$E$5*H426</f>
        <v>77.518786317757218</v>
      </c>
      <c r="S426" s="9" cm="1">
        <f t="array" ref="S426">SUMPRODUCT(J426:O426,TRANSPOSE(Test!AW$28:AW$33))+Test!$AI$20-Test!$AH$26</f>
        <v>68.603726141462388</v>
      </c>
      <c r="T426" s="9">
        <f>SUMPRODUCT(J426:O426,Results!K$9:P$9)</f>
        <v>79.764767665420408</v>
      </c>
      <c r="U426" s="9">
        <f>SUMPRODUCT(J426:O426,Results!K$9:P$9)+Test!$AI$20-Test!$AH$31</f>
        <v>78.182538944347243</v>
      </c>
      <c r="V426" s="9">
        <f t="shared" si="30"/>
        <v>-13.202494375175988</v>
      </c>
      <c r="W426" s="9">
        <f t="shared" si="31"/>
        <v>-20.080889642822072</v>
      </c>
      <c r="X426" s="9">
        <f t="shared" si="32"/>
        <v>-19.522505783570622</v>
      </c>
      <c r="Y426" s="9">
        <f t="shared" si="33"/>
        <v>-10.607445607275793</v>
      </c>
      <c r="Z426" s="9">
        <f>I426-Test!$AI$20</f>
        <v>25.254057107096465</v>
      </c>
      <c r="AA426" s="9">
        <f t="shared" si="34"/>
        <v>-20.186258410160647</v>
      </c>
      <c r="AF426" s="11"/>
      <c r="AG426" s="11"/>
      <c r="AH426" s="11"/>
    </row>
    <row r="427" spans="1:34">
      <c r="A427" s="6">
        <v>0.26220299501735522</v>
      </c>
      <c r="B427" s="6">
        <v>0.30995123313739625</v>
      </c>
      <c r="C427" s="6">
        <v>7.0727959093711199</v>
      </c>
      <c r="D427" s="6">
        <v>-0.54628337586168718</v>
      </c>
      <c r="E427" s="6">
        <v>-0.876076050426427</v>
      </c>
      <c r="F427" s="6">
        <v>11.179489639314632</v>
      </c>
      <c r="G427" s="6">
        <v>1.2279251625076033</v>
      </c>
      <c r="H427" s="6">
        <v>-1.4390392948477473</v>
      </c>
      <c r="I427" s="9">
        <f>SUMPRODUCT(J427:O427,Results!B$12:G$12)+Results!$E$5*H427</f>
        <v>-46.102281892422113</v>
      </c>
      <c r="J427" s="9">
        <f>SUMPRODUCT($A427:$F427,Results!$B$15:$G$15)</f>
        <v>11.243235091394608</v>
      </c>
      <c r="K427" s="9">
        <f>SUMPRODUCT($A427:$F427,Results!$B$16:$G$16)</f>
        <v>-6.9320885596258641</v>
      </c>
      <c r="L427" s="9">
        <f>SUMPRODUCT($A427:$F427,Results!$B$17:$G$17)</f>
        <v>10.243357233016679</v>
      </c>
      <c r="M427" s="9">
        <f>SUMPRODUCT($A427:$F427,Results!$B$18:$G$18)</f>
        <v>-6.9632912255438413</v>
      </c>
      <c r="N427" s="9">
        <f>SUMPRODUCT($A427:$F427,Results!$B$19:$G$19)</f>
        <v>-17.568916441373634</v>
      </c>
      <c r="O427" s="9">
        <f>SUMPRODUCT($A427:$F427,Results!$B$20:$G$20)</f>
        <v>-22.73513699322644</v>
      </c>
      <c r="P427" s="9" cm="1">
        <f t="array" ref="P427">SUMPRODUCT(J427:O427,TRANSPOSE(Test!BQ$20:BQ$25))+Test!$AI$20-Test!$BQ$27</f>
        <v>-5.4663569853812923</v>
      </c>
      <c r="Q427" s="9" cm="1">
        <f t="array" ref="Q427">SUMPRODUCT(J427:O427,TRANSPOSE(Test!EX$20:EX$25))+Test!$AI$20-Test!$EX$27</f>
        <v>-33.979381748496358</v>
      </c>
      <c r="R427" s="9">
        <f>I427-Results!$E$5*H427</f>
        <v>-37.468046123335625</v>
      </c>
      <c r="S427" s="9" cm="1">
        <f t="array" ref="S427">SUMPRODUCT(J427:O427,TRANSPOSE(Test!AW$28:AW$33))+Test!$AI$20-Test!$AH$26</f>
        <v>20.292837319814467</v>
      </c>
      <c r="T427" s="9">
        <f>SUMPRODUCT(J427:O427,Results!K$9:P$9)</f>
        <v>-35.085192000036514</v>
      </c>
      <c r="U427" s="9">
        <f>SUMPRODUCT(J427:O427,Results!K$9:P$9)+Test!$AI$20-Test!$AH$31</f>
        <v>-36.667420721109671</v>
      </c>
      <c r="V427" s="9">
        <f t="shared" si="30"/>
        <v>-40.635924907040817</v>
      </c>
      <c r="W427" s="9">
        <f t="shared" si="31"/>
        <v>-12.122900143925754</v>
      </c>
      <c r="X427" s="9">
        <f t="shared" si="32"/>
        <v>-8.6342357690864873</v>
      </c>
      <c r="Y427" s="9">
        <f t="shared" si="33"/>
        <v>-66.39511921223658</v>
      </c>
      <c r="Z427" s="9">
        <f>I427-Test!$AI$20</f>
        <v>-78.844505319512251</v>
      </c>
      <c r="AA427" s="9">
        <f t="shared" si="34"/>
        <v>-9.4348611713124413</v>
      </c>
      <c r="AF427" s="11"/>
      <c r="AG427" s="11"/>
      <c r="AH427" s="11"/>
    </row>
    <row r="428" spans="1:34">
      <c r="A428" s="6">
        <v>4.5878071000552456</v>
      </c>
      <c r="B428" s="6">
        <v>5.7511749252047819</v>
      </c>
      <c r="C428" s="6">
        <v>-2.4174257261843226</v>
      </c>
      <c r="D428" s="6">
        <v>0.59476923492943168</v>
      </c>
      <c r="E428" s="6">
        <v>1.1999493139930733</v>
      </c>
      <c r="F428" s="6">
        <v>3.3060179758402088</v>
      </c>
      <c r="G428" s="6">
        <v>-0.48018908513614383</v>
      </c>
      <c r="H428" s="6">
        <v>-3.1471535424914943</v>
      </c>
      <c r="I428" s="9">
        <f>SUMPRODUCT(J428:O428,Results!B$12:G$12)+Results!$E$5*H428</f>
        <v>-9.3013286906140316</v>
      </c>
      <c r="J428" s="9">
        <f>SUMPRODUCT($A428:$F428,Results!$B$15:$G$15)</f>
        <v>3.270923302934273</v>
      </c>
      <c r="K428" s="9">
        <f>SUMPRODUCT($A428:$F428,Results!$B$16:$G$16)</f>
        <v>-17.028651132309541</v>
      </c>
      <c r="L428" s="9">
        <f>SUMPRODUCT($A428:$F428,Results!$B$17:$G$17)</f>
        <v>6.4709564338803283</v>
      </c>
      <c r="M428" s="9">
        <f>SUMPRODUCT($A428:$F428,Results!$B$18:$G$18)</f>
        <v>12.117677606685827</v>
      </c>
      <c r="N428" s="9">
        <f>SUMPRODUCT($A428:$F428,Results!$B$19:$G$19)</f>
        <v>8.7957681708847737</v>
      </c>
      <c r="O428" s="9">
        <f>SUMPRODUCT($A428:$F428,Results!$B$20:$G$20)</f>
        <v>22.823398882458292</v>
      </c>
      <c r="P428" s="9" cm="1">
        <f t="array" ref="P428">SUMPRODUCT(J428:O428,TRANSPOSE(Test!BQ$20:BQ$25))+Test!$AI$20-Test!$BQ$27</f>
        <v>11.533646987017889</v>
      </c>
      <c r="Q428" s="9" cm="1">
        <f t="array" ref="Q428">SUMPRODUCT(J428:O428,TRANSPOSE(Test!EX$20:EX$25))+Test!$AI$20-Test!$EX$27</f>
        <v>8.9010132784582723</v>
      </c>
      <c r="R428" s="9">
        <f>I428-Results!$E$5*H428</f>
        <v>9.5815925643349331</v>
      </c>
      <c r="S428" s="9" cm="1">
        <f t="array" ref="S428">SUMPRODUCT(J428:O428,TRANSPOSE(Test!AW$28:AW$33))+Test!$AI$20-Test!$AH$26</f>
        <v>-2.8989020935093919</v>
      </c>
      <c r="T428" s="9">
        <f>SUMPRODUCT(J428:O428,Results!K$9:P$9)</f>
        <v>11.126243740504947</v>
      </c>
      <c r="U428" s="9">
        <f>SUMPRODUCT(J428:O428,Results!K$9:P$9)+Test!$AI$20-Test!$AH$31</f>
        <v>9.5440150194317894</v>
      </c>
      <c r="V428" s="9">
        <f t="shared" si="30"/>
        <v>-20.83497567763192</v>
      </c>
      <c r="W428" s="9">
        <f t="shared" si="31"/>
        <v>-18.202341969072304</v>
      </c>
      <c r="X428" s="9">
        <f t="shared" si="32"/>
        <v>-18.882921254948965</v>
      </c>
      <c r="Y428" s="9">
        <f t="shared" si="33"/>
        <v>-6.4024265971046397</v>
      </c>
      <c r="Z428" s="9">
        <f>I428-Test!$AI$20</f>
        <v>-42.043552117704166</v>
      </c>
      <c r="AA428" s="9">
        <f t="shared" si="34"/>
        <v>-18.845343710045821</v>
      </c>
      <c r="AF428" s="11"/>
      <c r="AG428" s="11"/>
      <c r="AH428" s="11"/>
    </row>
    <row r="429" spans="1:34">
      <c r="A429" s="6">
        <v>13.372413253759905</v>
      </c>
      <c r="B429" s="6">
        <v>-3.446374790670816</v>
      </c>
      <c r="C429" s="6">
        <v>6.2653601213740409</v>
      </c>
      <c r="D429" s="6">
        <v>-1.1926410390859257</v>
      </c>
      <c r="E429" s="6">
        <v>1.6800613297114615</v>
      </c>
      <c r="F429" s="6">
        <v>1.4708176213802444</v>
      </c>
      <c r="G429" s="6">
        <v>6.6114184567205543</v>
      </c>
      <c r="H429" s="6">
        <v>3.9444539993652037</v>
      </c>
      <c r="I429" s="9">
        <f>SUMPRODUCT(J429:O429,Results!B$12:G$12)+Results!$E$5*H429</f>
        <v>79.20038287389248</v>
      </c>
      <c r="J429" s="9">
        <f>SUMPRODUCT($A429:$F429,Results!$B$15:$G$15)</f>
        <v>72.416635721917217</v>
      </c>
      <c r="K429" s="9">
        <f>SUMPRODUCT($A429:$F429,Results!$B$16:$G$16)</f>
        <v>-41.649295515766639</v>
      </c>
      <c r="L429" s="9">
        <f>SUMPRODUCT($A429:$F429,Results!$B$17:$G$17)</f>
        <v>-26.36269574764539</v>
      </c>
      <c r="M429" s="9">
        <f>SUMPRODUCT($A429:$F429,Results!$B$18:$G$18)</f>
        <v>-24.679583831780942</v>
      </c>
      <c r="N429" s="9">
        <f>SUMPRODUCT($A429:$F429,Results!$B$19:$G$19)</f>
        <v>-16.425613929306881</v>
      </c>
      <c r="O429" s="9">
        <f>SUMPRODUCT($A429:$F429,Results!$B$20:$G$20)</f>
        <v>23.278570137752506</v>
      </c>
      <c r="P429" s="9" cm="1">
        <f t="array" ref="P429">SUMPRODUCT(J429:O429,TRANSPOSE(Test!BQ$20:BQ$25))+Test!$AI$20-Test!$BQ$27</f>
        <v>54.150766516494691</v>
      </c>
      <c r="Q429" s="9" cm="1">
        <f t="array" ref="Q429">SUMPRODUCT(J429:O429,TRANSPOSE(Test!EX$20:EX$25))+Test!$AI$20-Test!$EX$27</f>
        <v>55.318685103819888</v>
      </c>
      <c r="R429" s="9">
        <f>I429-Results!$E$5*H429</f>
        <v>55.533658877701257</v>
      </c>
      <c r="S429" s="9" cm="1">
        <f t="array" ref="S429">SUMPRODUCT(J429:O429,TRANSPOSE(Test!AW$28:AW$33))+Test!$AI$20-Test!$AH$26</f>
        <v>66.333172940935512</v>
      </c>
      <c r="T429" s="9">
        <f>SUMPRODUCT(J429:O429,Results!K$9:P$9)</f>
        <v>56.728504924552922</v>
      </c>
      <c r="U429" s="9">
        <f>SUMPRODUCT(J429:O429,Results!K$9:P$9)+Test!$AI$20-Test!$AH$31</f>
        <v>55.146276203479772</v>
      </c>
      <c r="V429" s="9">
        <f t="shared" si="30"/>
        <v>25.049616357397788</v>
      </c>
      <c r="W429" s="9">
        <f t="shared" si="31"/>
        <v>23.881697770072591</v>
      </c>
      <c r="X429" s="9">
        <f t="shared" si="32"/>
        <v>23.666723996191223</v>
      </c>
      <c r="Y429" s="9">
        <f t="shared" si="33"/>
        <v>12.867209932956968</v>
      </c>
      <c r="Z429" s="9">
        <f>I429-Test!$AI$20</f>
        <v>46.458159446802348</v>
      </c>
      <c r="AA429" s="9">
        <f t="shared" si="34"/>
        <v>24.054106670412708</v>
      </c>
      <c r="AF429" s="11"/>
      <c r="AG429" s="11"/>
      <c r="AH429" s="11"/>
    </row>
    <row r="430" spans="1:34">
      <c r="A430" s="6">
        <v>2.3963937877459278</v>
      </c>
      <c r="B430" s="6">
        <v>16.225853970105465</v>
      </c>
      <c r="C430" s="6">
        <v>0.17610823732774353</v>
      </c>
      <c r="D430" s="6">
        <v>6.4472955786477089</v>
      </c>
      <c r="E430" s="6">
        <v>4.6948403613395815</v>
      </c>
      <c r="F430" s="6">
        <v>7.7046457611156081</v>
      </c>
      <c r="G430" s="6">
        <v>3.0465325145448277</v>
      </c>
      <c r="H430" s="6">
        <v>0.37956805718947706</v>
      </c>
      <c r="I430" s="9">
        <f>SUMPRODUCT(J430:O430,Results!B$12:G$12)+Results!$E$5*H430</f>
        <v>33.412900547853901</v>
      </c>
      <c r="J430" s="9">
        <f>SUMPRODUCT($A430:$F430,Results!$B$15:$G$15)</f>
        <v>-12.931030678385964</v>
      </c>
      <c r="K430" s="9">
        <f>SUMPRODUCT($A430:$F430,Results!$B$16:$G$16)</f>
        <v>-23.682873416628127</v>
      </c>
      <c r="L430" s="9">
        <f>SUMPRODUCT($A430:$F430,Results!$B$17:$G$17)</f>
        <v>43.507424879017897</v>
      </c>
      <c r="M430" s="9">
        <f>SUMPRODUCT($A430:$F430,Results!$B$18:$G$18)</f>
        <v>23.268846093425655</v>
      </c>
      <c r="N430" s="9">
        <f>SUMPRODUCT($A430:$F430,Results!$B$19:$G$19)</f>
        <v>-10.394769920366588</v>
      </c>
      <c r="O430" s="9">
        <f>SUMPRODUCT($A430:$F430,Results!$B$20:$G$20)</f>
        <v>38.832536025979351</v>
      </c>
      <c r="P430" s="9" cm="1">
        <f t="array" ref="P430">SUMPRODUCT(J430:O430,TRANSPOSE(Test!BQ$20:BQ$25))+Test!$AI$20-Test!$BQ$27</f>
        <v>42.381133967284832</v>
      </c>
      <c r="Q430" s="9" cm="1">
        <f t="array" ref="Q430">SUMPRODUCT(J430:O430,TRANSPOSE(Test!EX$20:EX$25))+Test!$AI$20-Test!$EX$27</f>
        <v>30.379390880271913</v>
      </c>
      <c r="R430" s="9">
        <f>I430-Results!$E$5*H430</f>
        <v>31.135492204717039</v>
      </c>
      <c r="S430" s="9" cm="1">
        <f t="array" ref="S430">SUMPRODUCT(J430:O430,TRANSPOSE(Test!AW$28:AW$33))+Test!$AI$20-Test!$AH$26</f>
        <v>26.346675243616076</v>
      </c>
      <c r="T430" s="9">
        <f>SUMPRODUCT(J430:O430,Results!K$9:P$9)</f>
        <v>35.185990055661847</v>
      </c>
      <c r="U430" s="9">
        <f>SUMPRODUCT(J430:O430,Results!K$9:P$9)+Test!$AI$20-Test!$AH$31</f>
        <v>33.603761334588683</v>
      </c>
      <c r="V430" s="9">
        <f t="shared" si="30"/>
        <v>-8.9682334194309306</v>
      </c>
      <c r="W430" s="9">
        <f t="shared" si="31"/>
        <v>3.0335096675819884</v>
      </c>
      <c r="X430" s="9">
        <f t="shared" si="32"/>
        <v>2.2774083431368624</v>
      </c>
      <c r="Y430" s="9">
        <f t="shared" si="33"/>
        <v>7.0662253042378254</v>
      </c>
      <c r="Z430" s="9">
        <f>I430-Test!$AI$20</f>
        <v>0.67067712076377006</v>
      </c>
      <c r="AA430" s="9">
        <f t="shared" si="34"/>
        <v>-0.19086078673478113</v>
      </c>
      <c r="AF430" s="11"/>
      <c r="AG430" s="11"/>
      <c r="AH430" s="11"/>
    </row>
    <row r="431" spans="1:34">
      <c r="A431" s="6">
        <v>1.8350099537075666</v>
      </c>
      <c r="B431" s="6">
        <v>1.8561324480419343</v>
      </c>
      <c r="C431" s="6">
        <v>6.3932586599199617</v>
      </c>
      <c r="D431" s="6">
        <v>2.2033665325453864</v>
      </c>
      <c r="E431" s="6">
        <v>6.4256961390308653</v>
      </c>
      <c r="F431" s="6">
        <v>-1.6097652443395063</v>
      </c>
      <c r="G431" s="6">
        <v>3.608340911128451</v>
      </c>
      <c r="H431" s="6">
        <v>0.94137645377310042</v>
      </c>
      <c r="I431" s="9">
        <f>SUMPRODUCT(J431:O431,Results!B$12:G$12)+Results!$E$5*H431</f>
        <v>94.226701614910596</v>
      </c>
      <c r="J431" s="9">
        <f>SUMPRODUCT($A431:$F431,Results!$B$15:$G$15)</f>
        <v>36.215811802983843</v>
      </c>
      <c r="K431" s="9">
        <f>SUMPRODUCT($A431:$F431,Results!$B$16:$G$16)</f>
        <v>-11.039355297076883</v>
      </c>
      <c r="L431" s="9">
        <f>SUMPRODUCT($A431:$F431,Results!$B$17:$G$17)</f>
        <v>15.941976751478595</v>
      </c>
      <c r="M431" s="9">
        <f>SUMPRODUCT($A431:$F431,Results!$B$18:$G$18)</f>
        <v>-20.374660765035735</v>
      </c>
      <c r="N431" s="9">
        <f>SUMPRODUCT($A431:$F431,Results!$B$19:$G$19)</f>
        <v>-35.936828131658061</v>
      </c>
      <c r="O431" s="9">
        <f>SUMPRODUCT($A431:$F431,Results!$B$20:$G$20)</f>
        <v>11.048628389030313</v>
      </c>
      <c r="P431" s="9" cm="1">
        <f t="array" ref="P431">SUMPRODUCT(J431:O431,TRANSPOSE(Test!BQ$20:BQ$25))+Test!$AI$20-Test!$BQ$27</f>
        <v>74.970066039872108</v>
      </c>
      <c r="Q431" s="9" cm="1">
        <f t="array" ref="Q431">SUMPRODUCT(J431:O431,TRANSPOSE(Test!EX$20:EX$25))+Test!$AI$20-Test!$EX$27</f>
        <v>87.125264195012875</v>
      </c>
      <c r="R431" s="9">
        <f>I431-Results!$E$5*H431</f>
        <v>88.578442892271994</v>
      </c>
      <c r="S431" s="9" cm="1">
        <f t="array" ref="S431">SUMPRODUCT(J431:O431,TRANSPOSE(Test!AW$28:AW$33))+Test!$AI$20-Test!$AH$26</f>
        <v>78.950496781666558</v>
      </c>
      <c r="T431" s="9">
        <f>SUMPRODUCT(J431:O431,Results!K$9:P$9)</f>
        <v>90.633145238961063</v>
      </c>
      <c r="U431" s="9">
        <f>SUMPRODUCT(J431:O431,Results!K$9:P$9)+Test!$AI$20-Test!$AH$31</f>
        <v>89.050916517887913</v>
      </c>
      <c r="V431" s="9">
        <f t="shared" si="30"/>
        <v>19.256635575038487</v>
      </c>
      <c r="W431" s="9">
        <f t="shared" si="31"/>
        <v>7.1014374198977208</v>
      </c>
      <c r="X431" s="9">
        <f t="shared" si="32"/>
        <v>5.6482587226386016</v>
      </c>
      <c r="Y431" s="9">
        <f t="shared" si="33"/>
        <v>15.276204833244037</v>
      </c>
      <c r="Z431" s="9">
        <f>I431-Test!$AI$20</f>
        <v>61.484478187820464</v>
      </c>
      <c r="AA431" s="9">
        <f t="shared" si="34"/>
        <v>5.1757850970226826</v>
      </c>
      <c r="AF431" s="11"/>
      <c r="AG431" s="11"/>
      <c r="AH431" s="11"/>
    </row>
    <row r="432" spans="1:34">
      <c r="A432" s="6">
        <v>5.5188046715137098</v>
      </c>
      <c r="B432" s="6">
        <v>1.707307283857008</v>
      </c>
      <c r="C432" s="6">
        <v>4.3822179631157345</v>
      </c>
      <c r="D432" s="6">
        <v>1.7242627901210349E-2</v>
      </c>
      <c r="E432" s="6">
        <v>3.9354185571386751</v>
      </c>
      <c r="F432" s="6">
        <v>1.1954212772040409</v>
      </c>
      <c r="G432" s="6">
        <v>1.2110413161256703</v>
      </c>
      <c r="H432" s="6">
        <v>-1.4559231412296803</v>
      </c>
      <c r="I432" s="9">
        <f>SUMPRODUCT(J432:O432,Results!B$12:G$12)+Results!$E$5*H432</f>
        <v>47.590817033629037</v>
      </c>
      <c r="J432" s="9">
        <f>SUMPRODUCT($A432:$F432,Results!$B$15:$G$15)</f>
        <v>37.96323785263148</v>
      </c>
      <c r="K432" s="9">
        <f>SUMPRODUCT($A432:$F432,Results!$B$16:$G$16)</f>
        <v>-20.624960390129029</v>
      </c>
      <c r="L432" s="9">
        <f>SUMPRODUCT($A432:$F432,Results!$B$17:$G$17)</f>
        <v>3.2850098527178</v>
      </c>
      <c r="M432" s="9">
        <f>SUMPRODUCT($A432:$F432,Results!$B$18:$G$18)</f>
        <v>-14.02853906768749</v>
      </c>
      <c r="N432" s="9">
        <f>SUMPRODUCT($A432:$F432,Results!$B$19:$G$19)</f>
        <v>-19.413403163807626</v>
      </c>
      <c r="O432" s="9">
        <f>SUMPRODUCT($A432:$F432,Results!$B$20:$G$20)</f>
        <v>14.461595803785226</v>
      </c>
      <c r="P432" s="9" cm="1">
        <f t="array" ref="P432">SUMPRODUCT(J432:O432,TRANSPOSE(Test!BQ$20:BQ$25))+Test!$AI$20-Test!$BQ$27</f>
        <v>52.318335237351768</v>
      </c>
      <c r="Q432" s="9" cm="1">
        <f t="array" ref="Q432">SUMPRODUCT(J432:O432,TRANSPOSE(Test!EX$20:EX$25))+Test!$AI$20-Test!$EX$27</f>
        <v>55.519858860341216</v>
      </c>
      <c r="R432" s="9">
        <f>I432-Results!$E$5*H432</f>
        <v>56.326355881007117</v>
      </c>
      <c r="S432" s="9" cm="1">
        <f t="array" ref="S432">SUMPRODUCT(J432:O432,TRANSPOSE(Test!AW$28:AW$33))+Test!$AI$20-Test!$AH$26</f>
        <v>55.288759044789899</v>
      </c>
      <c r="T432" s="9">
        <f>SUMPRODUCT(J432:O432,Results!K$9:P$9)</f>
        <v>58.254479727794688</v>
      </c>
      <c r="U432" s="9">
        <f>SUMPRODUCT(J432:O432,Results!K$9:P$9)+Test!$AI$20-Test!$AH$31</f>
        <v>56.672251006721524</v>
      </c>
      <c r="V432" s="9">
        <f t="shared" si="30"/>
        <v>-4.727518203722731</v>
      </c>
      <c r="W432" s="9">
        <f t="shared" si="31"/>
        <v>-7.9290418267121794</v>
      </c>
      <c r="X432" s="9">
        <f t="shared" si="32"/>
        <v>-8.7355388473780806</v>
      </c>
      <c r="Y432" s="9">
        <f t="shared" si="33"/>
        <v>-7.6979420111608619</v>
      </c>
      <c r="Z432" s="9">
        <f>I432-Test!$AI$20</f>
        <v>14.848593606538905</v>
      </c>
      <c r="AA432" s="9">
        <f t="shared" si="34"/>
        <v>-9.0814339730924871</v>
      </c>
      <c r="AF432" s="11"/>
      <c r="AG432" s="11"/>
      <c r="AH432" s="11"/>
    </row>
    <row r="433" spans="1:34">
      <c r="A433" s="6">
        <v>-0.84537420674277219</v>
      </c>
      <c r="B433" s="6">
        <v>5.7684615995582407</v>
      </c>
      <c r="C433" s="6">
        <v>3.1800272504629166</v>
      </c>
      <c r="D433" s="6">
        <v>1.9272508614361585</v>
      </c>
      <c r="E433" s="6">
        <v>5.3700945428632733E-2</v>
      </c>
      <c r="F433" s="6">
        <v>7.2207923014649547</v>
      </c>
      <c r="G433" s="6">
        <v>0.81080662085116917</v>
      </c>
      <c r="H433" s="6">
        <v>-1.8561578365041815</v>
      </c>
      <c r="I433" s="9">
        <f>SUMPRODUCT(J433:O433,Results!B$12:G$12)+Results!$E$5*H433</f>
        <v>-35.25476453563148</v>
      </c>
      <c r="J433" s="9">
        <f>SUMPRODUCT($A433:$F433,Results!$B$15:$G$15)</f>
        <v>-10.282684351517414</v>
      </c>
      <c r="K433" s="9">
        <f>SUMPRODUCT($A433:$F433,Results!$B$16:$G$16)</f>
        <v>-6.6332105431784605</v>
      </c>
      <c r="L433" s="9">
        <f>SUMPRODUCT($A433:$F433,Results!$B$17:$G$17)</f>
        <v>19.027905616939844</v>
      </c>
      <c r="M433" s="9">
        <f>SUMPRODUCT($A433:$F433,Results!$B$18:$G$18)</f>
        <v>6.638104899772598</v>
      </c>
      <c r="N433" s="9">
        <f>SUMPRODUCT($A433:$F433,Results!$B$19:$G$19)</f>
        <v>-9.4591765180335994</v>
      </c>
      <c r="O433" s="9">
        <f>SUMPRODUCT($A433:$F433,Results!$B$20:$G$20)</f>
        <v>-1.805633452335119</v>
      </c>
      <c r="P433" s="9" cm="1">
        <f t="array" ref="P433">SUMPRODUCT(J433:O433,TRANSPOSE(Test!BQ$20:BQ$25))+Test!$AI$20-Test!$BQ$27</f>
        <v>-5.224920863840719</v>
      </c>
      <c r="Q433" s="9" cm="1">
        <f t="array" ref="Q433">SUMPRODUCT(J433:O433,TRANSPOSE(Test!EX$20:EX$25))+Test!$AI$20-Test!$EX$27</f>
        <v>-23.125486489413181</v>
      </c>
      <c r="R433" s="9">
        <f>I433-Results!$E$5*H433</f>
        <v>-24.11781751660639</v>
      </c>
      <c r="S433" s="9" cm="1">
        <f t="array" ref="S433">SUMPRODUCT(J433:O433,TRANSPOSE(Test!AW$28:AW$33))+Test!$AI$20-Test!$AH$26</f>
        <v>4.4156302976100648</v>
      </c>
      <c r="T433" s="9">
        <f>SUMPRODUCT(J433:O433,Results!K$9:P$9)</f>
        <v>-22.264857679397842</v>
      </c>
      <c r="U433" s="9">
        <f>SUMPRODUCT(J433:O433,Results!K$9:P$9)+Test!$AI$20-Test!$AH$31</f>
        <v>-23.847086400470999</v>
      </c>
      <c r="V433" s="9">
        <f t="shared" si="30"/>
        <v>-30.029843671790761</v>
      </c>
      <c r="W433" s="9">
        <f t="shared" si="31"/>
        <v>-12.1292780462183</v>
      </c>
      <c r="X433" s="9">
        <f t="shared" si="32"/>
        <v>-11.13694701902509</v>
      </c>
      <c r="Y433" s="9">
        <f t="shared" si="33"/>
        <v>-39.670394833241545</v>
      </c>
      <c r="Z433" s="9">
        <f>I433-Test!$AI$20</f>
        <v>-67.996987962721619</v>
      </c>
      <c r="AA433" s="9">
        <f t="shared" si="34"/>
        <v>-11.407678135160481</v>
      </c>
      <c r="AF433" s="11"/>
      <c r="AG433" s="11"/>
      <c r="AH433" s="11"/>
    </row>
    <row r="434" spans="1:34">
      <c r="A434" s="6">
        <v>8.1695730261532127</v>
      </c>
      <c r="B434" s="6">
        <v>8.351355548807998</v>
      </c>
      <c r="C434" s="6">
        <v>3.5908324726075334</v>
      </c>
      <c r="D434" s="6">
        <v>5.1898918152460851</v>
      </c>
      <c r="E434" s="6">
        <v>-1.5042056789876868</v>
      </c>
      <c r="F434" s="6">
        <v>2.8848195211177279</v>
      </c>
      <c r="G434" s="6">
        <v>0.70822514282475468</v>
      </c>
      <c r="H434" s="6">
        <v>-1.9587393145305958</v>
      </c>
      <c r="I434" s="9">
        <f>SUMPRODUCT(J434:O434,Results!B$12:G$12)+Results!$E$5*H434</f>
        <v>-17.940119274598182</v>
      </c>
      <c r="J434" s="9">
        <f>SUMPRODUCT($A434:$F434,Results!$B$15:$G$15)</f>
        <v>7.4806017654836587</v>
      </c>
      <c r="K434" s="9">
        <f>SUMPRODUCT($A434:$F434,Results!$B$16:$G$16)</f>
        <v>-40.241750373400677</v>
      </c>
      <c r="L434" s="9">
        <f>SUMPRODUCT($A434:$F434,Results!$B$17:$G$17)</f>
        <v>-4.4607608607140801</v>
      </c>
      <c r="M434" s="9">
        <f>SUMPRODUCT($A434:$F434,Results!$B$18:$G$18)</f>
        <v>7.4998197603152121</v>
      </c>
      <c r="N434" s="9">
        <f>SUMPRODUCT($A434:$F434,Results!$B$19:$G$19)</f>
        <v>-5.5670408930935098</v>
      </c>
      <c r="O434" s="9">
        <f>SUMPRODUCT($A434:$F434,Results!$B$20:$G$20)</f>
        <v>41.117725485803334</v>
      </c>
      <c r="P434" s="9" cm="1">
        <f t="array" ref="P434">SUMPRODUCT(J434:O434,TRANSPOSE(Test!BQ$20:BQ$25))+Test!$AI$20-Test!$BQ$27</f>
        <v>2.5566458830724343</v>
      </c>
      <c r="Q434" s="9" cm="1">
        <f t="array" ref="Q434">SUMPRODUCT(J434:O434,TRANSPOSE(Test!EX$20:EX$25))+Test!$AI$20-Test!$EX$27</f>
        <v>-8.1135705836419802</v>
      </c>
      <c r="R434" s="9">
        <f>I434-Results!$E$5*H434</f>
        <v>-6.1876833874146069</v>
      </c>
      <c r="S434" s="9" cm="1">
        <f t="array" ref="S434">SUMPRODUCT(J434:O434,TRANSPOSE(Test!AW$28:AW$33))+Test!$AI$20-Test!$AH$26</f>
        <v>13.148365672900525</v>
      </c>
      <c r="T434" s="9">
        <f>SUMPRODUCT(J434:O434,Results!K$9:P$9)</f>
        <v>-5.8199954911051037</v>
      </c>
      <c r="U434" s="9">
        <f>SUMPRODUCT(J434:O434,Results!K$9:P$9)+Test!$AI$20-Test!$AH$31</f>
        <v>-7.4022242121782611</v>
      </c>
      <c r="V434" s="9">
        <f t="shared" si="30"/>
        <v>-20.496765157670616</v>
      </c>
      <c r="W434" s="9">
        <f t="shared" si="31"/>
        <v>-9.8265486909562014</v>
      </c>
      <c r="X434" s="9">
        <f t="shared" si="32"/>
        <v>-11.752435887183575</v>
      </c>
      <c r="Y434" s="9">
        <f t="shared" si="33"/>
        <v>-31.088484947498706</v>
      </c>
      <c r="Z434" s="9">
        <f>I434-Test!$AI$20</f>
        <v>-50.682342701688313</v>
      </c>
      <c r="AA434" s="9">
        <f t="shared" si="34"/>
        <v>-10.537895062419921</v>
      </c>
      <c r="AF434" s="11"/>
      <c r="AG434" s="11"/>
      <c r="AH434" s="11"/>
    </row>
    <row r="435" spans="1:34">
      <c r="A435" s="6">
        <v>3.776219483075347</v>
      </c>
      <c r="B435" s="6">
        <v>-2.1539310224906623</v>
      </c>
      <c r="C435" s="6">
        <v>2.3934803958254487</v>
      </c>
      <c r="D435" s="6">
        <v>11.201971289615191</v>
      </c>
      <c r="E435" s="6">
        <v>1.4136898440025663</v>
      </c>
      <c r="F435" s="6">
        <v>1.9442609354732288</v>
      </c>
      <c r="G435" s="6">
        <v>0.22473375502129186</v>
      </c>
      <c r="H435" s="6">
        <v>-2.4422307023340588</v>
      </c>
      <c r="I435" s="9">
        <f>SUMPRODUCT(J435:O435,Results!B$12:G$12)+Results!$E$5*H435</f>
        <v>39.913669631310214</v>
      </c>
      <c r="J435" s="9">
        <f>SUMPRODUCT($A435:$F435,Results!$B$15:$G$15)</f>
        <v>22.037224770869539</v>
      </c>
      <c r="K435" s="9">
        <f>SUMPRODUCT($A435:$F435,Results!$B$16:$G$16)</f>
        <v>-12.936691442221436</v>
      </c>
      <c r="L435" s="9">
        <f>SUMPRODUCT($A435:$F435,Results!$B$17:$G$17)</f>
        <v>5.6001205629686837</v>
      </c>
      <c r="M435" s="9">
        <f>SUMPRODUCT($A435:$F435,Results!$B$18:$G$18)</f>
        <v>2.6614961959405745</v>
      </c>
      <c r="N435" s="9">
        <f>SUMPRODUCT($A435:$F435,Results!$B$19:$G$19)</f>
        <v>-20.347083368956351</v>
      </c>
      <c r="O435" s="9">
        <f>SUMPRODUCT($A435:$F435,Results!$B$20:$G$20)</f>
        <v>25.733479213130853</v>
      </c>
      <c r="P435" s="9" cm="1">
        <f t="array" ref="P435">SUMPRODUCT(J435:O435,TRANSPOSE(Test!BQ$20:BQ$25))+Test!$AI$20-Test!$BQ$27</f>
        <v>48.745770886831288</v>
      </c>
      <c r="Q435" s="9" cm="1">
        <f t="array" ref="Q435">SUMPRODUCT(J435:O435,TRANSPOSE(Test!EX$20:EX$25))+Test!$AI$20-Test!$EX$27</f>
        <v>56.647513820615359</v>
      </c>
      <c r="R435" s="9">
        <f>I435-Results!$E$5*H435</f>
        <v>54.567053845314568</v>
      </c>
      <c r="S435" s="9" cm="1">
        <f t="array" ref="S435">SUMPRODUCT(J435:O435,TRANSPOSE(Test!AW$28:AW$33))+Test!$AI$20-Test!$AH$26</f>
        <v>39.748723116323148</v>
      </c>
      <c r="T435" s="9">
        <f>SUMPRODUCT(J435:O435,Results!K$9:P$9)</f>
        <v>55.519202033784715</v>
      </c>
      <c r="U435" s="9">
        <f>SUMPRODUCT(J435:O435,Results!K$9:P$9)+Test!$AI$20-Test!$AH$31</f>
        <v>53.936973312711558</v>
      </c>
      <c r="V435" s="9">
        <f t="shared" si="30"/>
        <v>-8.8321012555210743</v>
      </c>
      <c r="W435" s="9">
        <f t="shared" si="31"/>
        <v>-16.733844189305145</v>
      </c>
      <c r="X435" s="9">
        <f t="shared" si="32"/>
        <v>-14.653384214004355</v>
      </c>
      <c r="Y435" s="9">
        <f t="shared" si="33"/>
        <v>0.16494651498706503</v>
      </c>
      <c r="Z435" s="9">
        <f>I435-Test!$AI$20</f>
        <v>7.1714462042200822</v>
      </c>
      <c r="AA435" s="9">
        <f t="shared" si="34"/>
        <v>-14.023303681401345</v>
      </c>
      <c r="AF435" s="11"/>
      <c r="AG435" s="11"/>
      <c r="AH435" s="11"/>
    </row>
    <row r="436" spans="1:34">
      <c r="A436" s="6">
        <v>-1.616426853767758</v>
      </c>
      <c r="B436" s="6">
        <v>2.0042781717694811</v>
      </c>
      <c r="C436" s="6">
        <v>3.7286454822547848</v>
      </c>
      <c r="D436" s="6">
        <v>3.3666418117796661</v>
      </c>
      <c r="E436" s="6">
        <v>14.164971183402736</v>
      </c>
      <c r="F436" s="6">
        <v>5.1126451840619938</v>
      </c>
      <c r="G436" s="6">
        <v>2.912072855307605</v>
      </c>
      <c r="H436" s="6">
        <v>0.24510839795225436</v>
      </c>
      <c r="I436" s="9">
        <f>SUMPRODUCT(J436:O436,Results!B$12:G$12)+Results!$E$5*H436</f>
        <v>162.00974588148503</v>
      </c>
      <c r="J436" s="9">
        <f>SUMPRODUCT($A436:$F436,Results!$B$15:$G$15)</f>
        <v>49.070837881992446</v>
      </c>
      <c r="K436" s="9">
        <f>SUMPRODUCT($A436:$F436,Results!$B$16:$G$16)</f>
        <v>8.1138630621639685</v>
      </c>
      <c r="L436" s="9">
        <f>SUMPRODUCT($A436:$F436,Results!$B$17:$G$17)</f>
        <v>57.632019954774137</v>
      </c>
      <c r="M436" s="9">
        <f>SUMPRODUCT($A436:$F436,Results!$B$18:$G$18)</f>
        <v>-15.73042389102199</v>
      </c>
      <c r="N436" s="9">
        <f>SUMPRODUCT($A436:$F436,Results!$B$19:$G$19)</f>
        <v>-47.635686597023984</v>
      </c>
      <c r="O436" s="9">
        <f>SUMPRODUCT($A436:$F436,Results!$B$20:$G$20)</f>
        <v>-0.87669194580512233</v>
      </c>
      <c r="P436" s="9" cm="1">
        <f t="array" ref="P436">SUMPRODUCT(J436:O436,TRANSPOSE(Test!BQ$20:BQ$25))+Test!$AI$20-Test!$BQ$27</f>
        <v>148.26208440683268</v>
      </c>
      <c r="Q436" s="9" cm="1">
        <f t="array" ref="Q436">SUMPRODUCT(J436:O436,TRANSPOSE(Test!EX$20:EX$25))+Test!$AI$20-Test!$EX$27</f>
        <v>163.20703098890249</v>
      </c>
      <c r="R436" s="9">
        <f>I436-Results!$E$5*H436</f>
        <v>160.5390954937715</v>
      </c>
      <c r="S436" s="9" cm="1">
        <f t="array" ref="S436">SUMPRODUCT(J436:O436,TRANSPOSE(Test!AW$28:AW$33))+Test!$AI$20-Test!$AH$26</f>
        <v>120.32626533671639</v>
      </c>
      <c r="T436" s="9">
        <f>SUMPRODUCT(J436:O436,Results!K$9:P$9)</f>
        <v>167.27225728150606</v>
      </c>
      <c r="U436" s="9">
        <f>SUMPRODUCT(J436:O436,Results!K$9:P$9)+Test!$AI$20-Test!$AH$31</f>
        <v>165.69002856043289</v>
      </c>
      <c r="V436" s="9">
        <f t="shared" si="30"/>
        <v>13.747661474652347</v>
      </c>
      <c r="W436" s="9">
        <f t="shared" si="31"/>
        <v>-1.1972851074174571</v>
      </c>
      <c r="X436" s="9">
        <f t="shared" si="32"/>
        <v>1.4706503877135333</v>
      </c>
      <c r="Y436" s="9">
        <f t="shared" si="33"/>
        <v>41.683480544768642</v>
      </c>
      <c r="Z436" s="9">
        <f>I436-Test!$AI$20</f>
        <v>129.26752245439491</v>
      </c>
      <c r="AA436" s="9">
        <f t="shared" si="34"/>
        <v>-3.6802826789478615</v>
      </c>
      <c r="AF436" s="11"/>
      <c r="AG436" s="11"/>
      <c r="AH436" s="11"/>
    </row>
    <row r="437" spans="1:34">
      <c r="A437" s="6">
        <v>0.18797181050048245</v>
      </c>
      <c r="B437" s="6">
        <v>2.8685437240570275</v>
      </c>
      <c r="C437" s="6">
        <v>2.9637110541004241</v>
      </c>
      <c r="D437" s="6">
        <v>-1.1729857064518141</v>
      </c>
      <c r="E437" s="6">
        <v>-1.5090045576097459</v>
      </c>
      <c r="F437" s="6">
        <v>5.2566532396965142</v>
      </c>
      <c r="G437" s="6">
        <v>0.96825371376510638</v>
      </c>
      <c r="H437" s="6">
        <v>-1.6987107435902442</v>
      </c>
      <c r="I437" s="9">
        <f>SUMPRODUCT(J437:O437,Results!B$12:G$12)+Results!$E$5*H437</f>
        <v>-48.346100218805958</v>
      </c>
      <c r="J437" s="9">
        <f>SUMPRODUCT($A437:$F437,Results!$B$15:$G$15)</f>
        <v>-5.0473746130383326</v>
      </c>
      <c r="K437" s="9">
        <f>SUMPRODUCT($A437:$F437,Results!$B$16:$G$16)</f>
        <v>-6.7811634053664482</v>
      </c>
      <c r="L437" s="9">
        <f>SUMPRODUCT($A437:$F437,Results!$B$17:$G$17)</f>
        <v>3.7113127634739786</v>
      </c>
      <c r="M437" s="9">
        <f>SUMPRODUCT($A437:$F437,Results!$B$18:$G$18)</f>
        <v>0.79767300360475701</v>
      </c>
      <c r="N437" s="9">
        <f>SUMPRODUCT($A437:$F437,Results!$B$19:$G$19)</f>
        <v>-2.7473205800594025</v>
      </c>
      <c r="O437" s="9">
        <f>SUMPRODUCT($A437:$F437,Results!$B$20:$G$20)</f>
        <v>-7.650525597307329</v>
      </c>
      <c r="P437" s="9" cm="1">
        <f t="array" ref="P437">SUMPRODUCT(J437:O437,TRANSPOSE(Test!BQ$20:BQ$25))+Test!$AI$20-Test!$BQ$27</f>
        <v>-21.652652610909861</v>
      </c>
      <c r="Q437" s="9" cm="1">
        <f t="array" ref="Q437">SUMPRODUCT(J437:O437,TRANSPOSE(Test!EX$20:EX$25))+Test!$AI$20-Test!$EX$27</f>
        <v>-37.770346641687958</v>
      </c>
      <c r="R437" s="9">
        <f>I437-Results!$E$5*H437</f>
        <v>-38.153835757264488</v>
      </c>
      <c r="S437" s="9" cm="1">
        <f t="array" ref="S437">SUMPRODUCT(J437:O437,TRANSPOSE(Test!AW$28:AW$33))+Test!$AI$20-Test!$AH$26</f>
        <v>-6.7107182239809902</v>
      </c>
      <c r="T437" s="9">
        <f>SUMPRODUCT(J437:O437,Results!K$9:P$9)</f>
        <v>-37.400146933799</v>
      </c>
      <c r="U437" s="9">
        <f>SUMPRODUCT(J437:O437,Results!K$9:P$9)+Test!$AI$20-Test!$AH$31</f>
        <v>-38.982375654872158</v>
      </c>
      <c r="V437" s="9">
        <f t="shared" si="30"/>
        <v>-26.693447607896097</v>
      </c>
      <c r="W437" s="9">
        <f t="shared" si="31"/>
        <v>-10.575753577118</v>
      </c>
      <c r="X437" s="9">
        <f t="shared" si="32"/>
        <v>-10.19226446154147</v>
      </c>
      <c r="Y437" s="9">
        <f t="shared" si="33"/>
        <v>-41.635381994824968</v>
      </c>
      <c r="Z437" s="9">
        <f>I437-Test!$AI$20</f>
        <v>-81.088323645896082</v>
      </c>
      <c r="AA437" s="9">
        <f t="shared" si="34"/>
        <v>-9.3637245639338005</v>
      </c>
      <c r="AF437" s="11"/>
      <c r="AG437" s="11"/>
      <c r="AH437" s="11"/>
    </row>
    <row r="438" spans="1:34">
      <c r="A438" s="6">
        <v>3.4115089838821038</v>
      </c>
      <c r="B438" s="6">
        <v>-1.9569467183832836</v>
      </c>
      <c r="C438" s="6">
        <v>8.4814320090877384</v>
      </c>
      <c r="D438" s="6">
        <v>2.055631675131167</v>
      </c>
      <c r="E438" s="6">
        <v>-1.9215341605572331</v>
      </c>
      <c r="F438" s="6">
        <v>4.4389334978566701</v>
      </c>
      <c r="G438" s="6">
        <v>3.1018717875083045E-2</v>
      </c>
      <c r="H438" s="6">
        <v>-2.6359457394802677</v>
      </c>
      <c r="I438" s="9">
        <f>SUMPRODUCT(J438:O438,Results!B$12:G$12)+Results!$E$5*H438</f>
        <v>-31.45972166412437</v>
      </c>
      <c r="J438" s="9">
        <f>SUMPRODUCT($A438:$F438,Results!$B$15:$G$15)</f>
        <v>23.435064369898384</v>
      </c>
      <c r="K438" s="9">
        <f>SUMPRODUCT($A438:$F438,Results!$B$16:$G$16)</f>
        <v>-17.890079670253673</v>
      </c>
      <c r="L438" s="9">
        <f>SUMPRODUCT($A438:$F438,Results!$B$17:$G$17)</f>
        <v>-9.34065255374232</v>
      </c>
      <c r="M438" s="9">
        <f>SUMPRODUCT($A438:$F438,Results!$B$18:$G$18)</f>
        <v>-14.974708578142696</v>
      </c>
      <c r="N438" s="9">
        <f>SUMPRODUCT($A438:$F438,Results!$B$19:$G$19)</f>
        <v>-22.2218086393794</v>
      </c>
      <c r="O438" s="9">
        <f>SUMPRODUCT($A438:$F438,Results!$B$20:$G$20)</f>
        <v>-4.3091804786977885</v>
      </c>
      <c r="P438" s="9" cm="1">
        <f t="array" ref="P438">SUMPRODUCT(J438:O438,TRANSPOSE(Test!BQ$20:BQ$25))+Test!$AI$20-Test!$BQ$27</f>
        <v>-0.16686136665806828</v>
      </c>
      <c r="Q438" s="9" cm="1">
        <f t="array" ref="Q438">SUMPRODUCT(J438:O438,TRANSPOSE(Test!EX$20:EX$25))+Test!$AI$20-Test!$EX$27</f>
        <v>-14.461216665274396</v>
      </c>
      <c r="R438" s="9">
        <f>I438-Results!$E$5*H438</f>
        <v>-15.644047227242764</v>
      </c>
      <c r="S438" s="9" cm="1">
        <f t="array" ref="S438">SUMPRODUCT(J438:O438,TRANSPOSE(Test!AW$28:AW$33))+Test!$AI$20-Test!$AH$26</f>
        <v>30.753477989382446</v>
      </c>
      <c r="T438" s="9">
        <f>SUMPRODUCT(J438:O438,Results!K$9:P$9)</f>
        <v>-15.384802332640835</v>
      </c>
      <c r="U438" s="9">
        <f>SUMPRODUCT(J438:O438,Results!K$9:P$9)+Test!$AI$20-Test!$AH$31</f>
        <v>-16.967031053713992</v>
      </c>
      <c r="V438" s="9">
        <f t="shared" si="30"/>
        <v>-31.292860297466301</v>
      </c>
      <c r="W438" s="9">
        <f t="shared" si="31"/>
        <v>-16.998504998849974</v>
      </c>
      <c r="X438" s="9">
        <f t="shared" si="32"/>
        <v>-15.815674436881606</v>
      </c>
      <c r="Y438" s="9">
        <f t="shared" si="33"/>
        <v>-62.21319965350682</v>
      </c>
      <c r="Z438" s="9">
        <f>I438-Test!$AI$20</f>
        <v>-64.201945091214498</v>
      </c>
      <c r="AA438" s="9">
        <f t="shared" si="34"/>
        <v>-14.492690610410378</v>
      </c>
      <c r="AF438" s="11"/>
      <c r="AG438" s="11"/>
      <c r="AH438" s="11"/>
    </row>
    <row r="439" spans="1:34">
      <c r="A439" s="6">
        <v>-4.0563014248422151</v>
      </c>
      <c r="B439" s="6">
        <v>2.2163786391681577</v>
      </c>
      <c r="C439" s="6">
        <v>5.1399697563622926</v>
      </c>
      <c r="D439" s="6">
        <v>0.84607165813332708</v>
      </c>
      <c r="E439" s="6">
        <v>1.2776705958624157</v>
      </c>
      <c r="F439" s="6">
        <v>-1.4179195772153916</v>
      </c>
      <c r="G439" s="6">
        <v>8.3086445714751758</v>
      </c>
      <c r="H439" s="6">
        <v>5.6416801141198256</v>
      </c>
      <c r="I439" s="9">
        <f>SUMPRODUCT(J439:O439,Results!B$12:G$12)+Results!$E$5*H439</f>
        <v>40.071171964896891</v>
      </c>
      <c r="J439" s="9">
        <f>SUMPRODUCT($A439:$F439,Results!$B$15:$G$15)</f>
        <v>-6.011770183238319</v>
      </c>
      <c r="K439" s="9">
        <f>SUMPRODUCT($A439:$F439,Results!$B$16:$G$16)</f>
        <v>4.8224169404510331</v>
      </c>
      <c r="L439" s="9">
        <f>SUMPRODUCT($A439:$F439,Results!$B$17:$G$17)</f>
        <v>12.007570736106729</v>
      </c>
      <c r="M439" s="9">
        <f>SUMPRODUCT($A439:$F439,Results!$B$18:$G$18)</f>
        <v>-10.225130298885157</v>
      </c>
      <c r="N439" s="9">
        <f>SUMPRODUCT($A439:$F439,Results!$B$19:$G$19)</f>
        <v>-21.436868497562116</v>
      </c>
      <c r="O439" s="9">
        <f>SUMPRODUCT($A439:$F439,Results!$B$20:$G$20)</f>
        <v>-9.097338752165502</v>
      </c>
      <c r="P439" s="9" cm="1">
        <f t="array" ref="P439">SUMPRODUCT(J439:O439,TRANSPOSE(Test!BQ$20:BQ$25))+Test!$AI$20-Test!$BQ$27</f>
        <v>3.0855431211836972</v>
      </c>
      <c r="Q439" s="9" cm="1">
        <f t="array" ref="Q439">SUMPRODUCT(J439:O439,TRANSPOSE(Test!EX$20:EX$25))+Test!$AI$20-Test!$EX$27</f>
        <v>4.556597895936136</v>
      </c>
      <c r="R439" s="9">
        <f>I439-Results!$E$5*H439</f>
        <v>6.2210912801779372</v>
      </c>
      <c r="S439" s="9" cm="1">
        <f t="array" ref="S439">SUMPRODUCT(J439:O439,TRANSPOSE(Test!AW$28:AW$33))+Test!$AI$20-Test!$AH$26</f>
        <v>19.865716781838742</v>
      </c>
      <c r="T439" s="9">
        <f>SUMPRODUCT(J439:O439,Results!K$9:P$9)</f>
        <v>6.211501599253868</v>
      </c>
      <c r="U439" s="9">
        <f>SUMPRODUCT(J439:O439,Results!K$9:P$9)+Test!$AI$20-Test!$AH$31</f>
        <v>4.6292728781807142</v>
      </c>
      <c r="V439" s="9">
        <f t="shared" si="30"/>
        <v>36.985628843713194</v>
      </c>
      <c r="W439" s="9">
        <f t="shared" si="31"/>
        <v>35.514574068960755</v>
      </c>
      <c r="X439" s="9">
        <f t="shared" si="32"/>
        <v>33.850080684718954</v>
      </c>
      <c r="Y439" s="9">
        <f t="shared" si="33"/>
        <v>20.205455183058149</v>
      </c>
      <c r="Z439" s="9">
        <f>I439-Test!$AI$20</f>
        <v>7.3289485378067596</v>
      </c>
      <c r="AA439" s="9">
        <f t="shared" si="34"/>
        <v>35.441899086716177</v>
      </c>
      <c r="AF439" s="11"/>
      <c r="AG439" s="11"/>
      <c r="AH439" s="11"/>
    </row>
    <row r="440" spans="1:34">
      <c r="A440" s="6">
        <v>3.9020519384501835</v>
      </c>
      <c r="B440" s="6">
        <v>4.4143549910901738</v>
      </c>
      <c r="C440" s="6">
        <v>-3.1611600734525664</v>
      </c>
      <c r="D440" s="6">
        <v>1.4837010252472687</v>
      </c>
      <c r="E440" s="6">
        <v>4.0491647984065438</v>
      </c>
      <c r="F440" s="6">
        <v>-1.3095652607007087</v>
      </c>
      <c r="G440" s="6">
        <v>7.2411810972360575</v>
      </c>
      <c r="H440" s="6">
        <v>4.5742166398807065</v>
      </c>
      <c r="I440" s="9">
        <f>SUMPRODUCT(J440:O440,Results!B$12:G$12)+Results!$E$5*H440</f>
        <v>85.124376798493643</v>
      </c>
      <c r="J440" s="9">
        <f>SUMPRODUCT($A440:$F440,Results!$B$15:$G$15)</f>
        <v>12.279396767308524</v>
      </c>
      <c r="K440" s="9">
        <f>SUMPRODUCT($A440:$F440,Results!$B$16:$G$16)</f>
        <v>-11.769366820910138</v>
      </c>
      <c r="L440" s="9">
        <f>SUMPRODUCT($A440:$F440,Results!$B$17:$G$17)</f>
        <v>9.6445085614901807</v>
      </c>
      <c r="M440" s="9">
        <f>SUMPRODUCT($A440:$F440,Results!$B$18:$G$18)</f>
        <v>6.4642558733161595</v>
      </c>
      <c r="N440" s="9">
        <f>SUMPRODUCT($A440:$F440,Results!$B$19:$G$19)</f>
        <v>2.0820977056446419</v>
      </c>
      <c r="O440" s="9">
        <f>SUMPRODUCT($A440:$F440,Results!$B$20:$G$20)</f>
        <v>28.39102775153313</v>
      </c>
      <c r="P440" s="9" cm="1">
        <f t="array" ref="P440">SUMPRODUCT(J440:O440,TRANSPOSE(Test!BQ$20:BQ$25))+Test!$AI$20-Test!$BQ$27</f>
        <v>41.916121314690891</v>
      </c>
      <c r="Q440" s="9" cm="1">
        <f t="array" ref="Q440">SUMPRODUCT(J440:O440,TRANSPOSE(Test!EX$20:EX$25))+Test!$AI$20-Test!$EX$27</f>
        <v>55.877782618576617</v>
      </c>
      <c r="R440" s="9">
        <f>I440-Results!$E$5*H440</f>
        <v>57.679076959209404</v>
      </c>
      <c r="S440" s="9" cm="1">
        <f t="array" ref="S440">SUMPRODUCT(J440:O440,TRANSPOSE(Test!AW$28:AW$33))+Test!$AI$20-Test!$AH$26</f>
        <v>17.122977951607361</v>
      </c>
      <c r="T440" s="9">
        <f>SUMPRODUCT(J440:O440,Results!K$9:P$9)</f>
        <v>59.13641318003495</v>
      </c>
      <c r="U440" s="9">
        <f>SUMPRODUCT(J440:O440,Results!K$9:P$9)+Test!$AI$20-Test!$AH$31</f>
        <v>57.554184458961799</v>
      </c>
      <c r="V440" s="9">
        <f t="shared" si="30"/>
        <v>43.208255483802752</v>
      </c>
      <c r="W440" s="9">
        <f t="shared" si="31"/>
        <v>29.246594179917025</v>
      </c>
      <c r="X440" s="9">
        <f t="shared" si="32"/>
        <v>27.445299839284239</v>
      </c>
      <c r="Y440" s="9">
        <f t="shared" si="33"/>
        <v>68.001398846886275</v>
      </c>
      <c r="Z440" s="9">
        <f>I440-Test!$AI$20</f>
        <v>52.382153371403511</v>
      </c>
      <c r="AA440" s="9">
        <f t="shared" si="34"/>
        <v>27.570192339531843</v>
      </c>
      <c r="AF440" s="11"/>
      <c r="AG440" s="11"/>
      <c r="AH440" s="11"/>
    </row>
    <row r="441" spans="1:34">
      <c r="A441" s="6">
        <v>3.5326150536801277</v>
      </c>
      <c r="B441" s="6">
        <v>5.533761998330279</v>
      </c>
      <c r="C441" s="6">
        <v>-0.35782429526232595</v>
      </c>
      <c r="D441" s="6">
        <v>1.1645424238507394</v>
      </c>
      <c r="E441" s="6">
        <v>5.285422643855024</v>
      </c>
      <c r="F441" s="6">
        <v>-1.8554986351741363</v>
      </c>
      <c r="G441" s="6">
        <v>3.1663040534980942</v>
      </c>
      <c r="H441" s="6">
        <v>0.49933959614274359</v>
      </c>
      <c r="I441" s="9">
        <f>SUMPRODUCT(J441:O441,Results!B$12:G$12)+Results!$E$5*H441</f>
        <v>73.121495027173367</v>
      </c>
      <c r="J441" s="9">
        <f>SUMPRODUCT($A441:$F441,Results!$B$15:$G$15)</f>
        <v>18.084581370720787</v>
      </c>
      <c r="K441" s="9">
        <f>SUMPRODUCT($A441:$F441,Results!$B$16:$G$16)</f>
        <v>-14.078865465635204</v>
      </c>
      <c r="L441" s="9">
        <f>SUMPRODUCT($A441:$F441,Results!$B$17:$G$17)</f>
        <v>13.678363610357898</v>
      </c>
      <c r="M441" s="9">
        <f>SUMPRODUCT($A441:$F441,Results!$B$18:$G$18)</f>
        <v>-1.091362301355983</v>
      </c>
      <c r="N441" s="9">
        <f>SUMPRODUCT($A441:$F441,Results!$B$19:$G$19)</f>
        <v>-9.165315664634619</v>
      </c>
      <c r="O441" s="9">
        <f>SUMPRODUCT($A441:$F441,Results!$B$20:$G$20)</f>
        <v>26.954526837046846</v>
      </c>
      <c r="P441" s="9" cm="1">
        <f t="array" ref="P441">SUMPRODUCT(J441:O441,TRANSPOSE(Test!BQ$20:BQ$25))+Test!$AI$20-Test!$BQ$27</f>
        <v>53.926859527558527</v>
      </c>
      <c r="Q441" s="9" cm="1">
        <f t="array" ref="Q441">SUMPRODUCT(J441:O441,TRANSPOSE(Test!EX$20:EX$25))+Test!$AI$20-Test!$EX$27</f>
        <v>67.662878796531231</v>
      </c>
      <c r="R441" s="9">
        <f>I441-Results!$E$5*H441</f>
        <v>70.125457450316901</v>
      </c>
      <c r="S441" s="9" cm="1">
        <f t="array" ref="S441">SUMPRODUCT(J441:O441,TRANSPOSE(Test!AW$28:AW$33))+Test!$AI$20-Test!$AH$26</f>
        <v>37.291119729158908</v>
      </c>
      <c r="T441" s="9">
        <f>SUMPRODUCT(J441:O441,Results!K$9:P$9)</f>
        <v>71.895369115545464</v>
      </c>
      <c r="U441" s="9">
        <f>SUMPRODUCT(J441:O441,Results!K$9:P$9)+Test!$AI$20-Test!$AH$31</f>
        <v>70.313140394472299</v>
      </c>
      <c r="V441" s="9">
        <f t="shared" si="30"/>
        <v>19.19463549961484</v>
      </c>
      <c r="W441" s="9">
        <f t="shared" si="31"/>
        <v>5.4586162306421357</v>
      </c>
      <c r="X441" s="9">
        <f t="shared" si="32"/>
        <v>2.996037576856466</v>
      </c>
      <c r="Y441" s="9">
        <f t="shared" si="33"/>
        <v>35.830375298014459</v>
      </c>
      <c r="Z441" s="9">
        <f>I441-Test!$AI$20</f>
        <v>40.379271600083236</v>
      </c>
      <c r="AA441" s="9">
        <f t="shared" si="34"/>
        <v>2.808354632701068</v>
      </c>
      <c r="AF441" s="11"/>
      <c r="AG441" s="11"/>
      <c r="AH441" s="11"/>
    </row>
    <row r="442" spans="1:34">
      <c r="A442" s="6">
        <v>1.3654757488776936</v>
      </c>
      <c r="B442" s="6">
        <v>-1.7826667024777973</v>
      </c>
      <c r="C442" s="6">
        <v>1.9869195858385353</v>
      </c>
      <c r="D442" s="6">
        <v>0.71938266032597109</v>
      </c>
      <c r="E442" s="6">
        <v>0.34563986878656427</v>
      </c>
      <c r="F442" s="6">
        <v>-1.4805238386927817</v>
      </c>
      <c r="G442" s="6">
        <v>2.6702176775145858</v>
      </c>
      <c r="H442" s="6">
        <v>3.2532201592352372E-3</v>
      </c>
      <c r="I442" s="9">
        <f>SUMPRODUCT(J442:O442,Results!B$12:G$12)+Results!$E$5*H442</f>
        <v>16.361846494827411</v>
      </c>
      <c r="J442" s="9">
        <f>SUMPRODUCT($A442:$F442,Results!$B$15:$G$15)</f>
        <v>12.988012911860565</v>
      </c>
      <c r="K442" s="9">
        <f>SUMPRODUCT($A442:$F442,Results!$B$16:$G$16)</f>
        <v>-4.3549164957723736</v>
      </c>
      <c r="L442" s="9">
        <f>SUMPRODUCT($A442:$F442,Results!$B$17:$G$17)</f>
        <v>-5.6541409757988799</v>
      </c>
      <c r="M442" s="9">
        <f>SUMPRODUCT($A442:$F442,Results!$B$18:$G$18)</f>
        <v>-7.808621809622136</v>
      </c>
      <c r="N442" s="9">
        <f>SUMPRODUCT($A442:$F442,Results!$B$19:$G$19)</f>
        <v>-7.823331416363863</v>
      </c>
      <c r="O442" s="9">
        <f>SUMPRODUCT($A442:$F442,Results!$B$20:$G$20)</f>
        <v>2.6328122120662405</v>
      </c>
      <c r="P442" s="9" cm="1">
        <f t="array" ref="P442">SUMPRODUCT(J442:O442,TRANSPOSE(Test!BQ$20:BQ$25))+Test!$AI$20-Test!$BQ$27</f>
        <v>9.1078470788618873</v>
      </c>
      <c r="Q442" s="9" cm="1">
        <f t="array" ref="Q442">SUMPRODUCT(J442:O442,TRANSPOSE(Test!EX$20:EX$25))+Test!$AI$20-Test!$EX$27</f>
        <v>15.578201451614824</v>
      </c>
      <c r="R442" s="9">
        <f>I442-Results!$E$5*H442</f>
        <v>16.342327173872</v>
      </c>
      <c r="S442" s="9" cm="1">
        <f t="array" ref="S442">SUMPRODUCT(J442:O442,TRANSPOSE(Test!AW$28:AW$33))+Test!$AI$20-Test!$AH$26</f>
        <v>13.132760154602579</v>
      </c>
      <c r="T442" s="9">
        <f>SUMPRODUCT(J442:O442,Results!K$9:P$9)</f>
        <v>16.06604385172367</v>
      </c>
      <c r="U442" s="9">
        <f>SUMPRODUCT(J442:O442,Results!K$9:P$9)+Test!$AI$20-Test!$AH$31</f>
        <v>14.483815130650513</v>
      </c>
      <c r="V442" s="9">
        <f t="shared" si="30"/>
        <v>7.2539994159655237</v>
      </c>
      <c r="W442" s="9">
        <f t="shared" si="31"/>
        <v>0.78364504321258721</v>
      </c>
      <c r="X442" s="9">
        <f t="shared" si="32"/>
        <v>1.9519320955410535E-2</v>
      </c>
      <c r="Y442" s="9">
        <f t="shared" si="33"/>
        <v>3.229086340224832</v>
      </c>
      <c r="Z442" s="9">
        <f>I442-Test!$AI$20</f>
        <v>-16.38037693226272</v>
      </c>
      <c r="AA442" s="9">
        <f t="shared" si="34"/>
        <v>1.8780313641768984</v>
      </c>
      <c r="AF442" s="11"/>
      <c r="AG442" s="11"/>
      <c r="AH442" s="11"/>
    </row>
    <row r="443" spans="1:34">
      <c r="A443" s="6">
        <v>2.2984260059274857</v>
      </c>
      <c r="B443" s="6">
        <v>-1.3169886287413723</v>
      </c>
      <c r="C443" s="6">
        <v>6.1279694884942666</v>
      </c>
      <c r="D443" s="6">
        <v>1.9833608569500694</v>
      </c>
      <c r="E443" s="6">
        <v>0.67225400327154439</v>
      </c>
      <c r="F443" s="6">
        <v>1.2701977201431882</v>
      </c>
      <c r="G443" s="6">
        <v>6.9958812932238974</v>
      </c>
      <c r="H443" s="6">
        <v>4.3289168358685473</v>
      </c>
      <c r="I443" s="9">
        <f>SUMPRODUCT(J443:O443,Results!B$12:G$12)+Results!$E$5*H443</f>
        <v>44.746938388845322</v>
      </c>
      <c r="J443" s="9">
        <f>SUMPRODUCT($A443:$F443,Results!$B$15:$G$15)</f>
        <v>23.383662323880948</v>
      </c>
      <c r="K443" s="9">
        <f>SUMPRODUCT($A443:$F443,Results!$B$16:$G$16)</f>
        <v>-11.650174046639952</v>
      </c>
      <c r="L443" s="9">
        <f>SUMPRODUCT($A443:$F443,Results!$B$17:$G$17)</f>
        <v>-2.2631598960146242</v>
      </c>
      <c r="M443" s="9">
        <f>SUMPRODUCT($A443:$F443,Results!$B$18:$G$18)</f>
        <v>-14.186875072275322</v>
      </c>
      <c r="N443" s="9">
        <f>SUMPRODUCT($A443:$F443,Results!$B$19:$G$19)</f>
        <v>-21.729880899067975</v>
      </c>
      <c r="O443" s="9">
        <f>SUMPRODUCT($A443:$F443,Results!$B$20:$G$20)</f>
        <v>0.93290610059432999</v>
      </c>
      <c r="P443" s="9" cm="1">
        <f t="array" ref="P443">SUMPRODUCT(J443:O443,TRANSPOSE(Test!BQ$20:BQ$25))+Test!$AI$20-Test!$BQ$27</f>
        <v>20.589818886730903</v>
      </c>
      <c r="Q443" s="9" cm="1">
        <f t="array" ref="Q443">SUMPRODUCT(J443:O443,TRANSPOSE(Test!EX$20:EX$25))+Test!$AI$20-Test!$EX$27</f>
        <v>18.888320351392004</v>
      </c>
      <c r="R443" s="9">
        <f>I443-Results!$E$5*H443</f>
        <v>18.773437373634039</v>
      </c>
      <c r="S443" s="9" cm="1">
        <f t="array" ref="S443">SUMPRODUCT(J443:O443,TRANSPOSE(Test!AW$28:AW$33))+Test!$AI$20-Test!$AH$26</f>
        <v>37.22299052987087</v>
      </c>
      <c r="T443" s="9">
        <f>SUMPRODUCT(J443:O443,Results!K$9:P$9)</f>
        <v>19.269973588472208</v>
      </c>
      <c r="U443" s="9">
        <f>SUMPRODUCT(J443:O443,Results!K$9:P$9)+Test!$AI$20-Test!$AH$31</f>
        <v>17.687744867399047</v>
      </c>
      <c r="V443" s="9">
        <f t="shared" si="30"/>
        <v>24.157119502114419</v>
      </c>
      <c r="W443" s="9">
        <f t="shared" si="31"/>
        <v>25.858618037453319</v>
      </c>
      <c r="X443" s="9">
        <f t="shared" si="32"/>
        <v>25.973501015211284</v>
      </c>
      <c r="Y443" s="9">
        <f t="shared" si="33"/>
        <v>7.5239478589744522</v>
      </c>
      <c r="Z443" s="9">
        <f>I443-Test!$AI$20</f>
        <v>12.004714961755191</v>
      </c>
      <c r="AA443" s="9">
        <f t="shared" si="34"/>
        <v>27.059193521446275</v>
      </c>
      <c r="AF443" s="11"/>
      <c r="AG443" s="11"/>
      <c r="AH443" s="11"/>
    </row>
    <row r="444" spans="1:34">
      <c r="A444" s="6">
        <v>-0.10699058404765135</v>
      </c>
      <c r="B444" s="6">
        <v>-0.32459250650665034</v>
      </c>
      <c r="C444" s="6">
        <v>4.3097362572286224</v>
      </c>
      <c r="D444" s="6">
        <v>2.5679333793118011</v>
      </c>
      <c r="E444" s="6">
        <v>3.6151743884260603</v>
      </c>
      <c r="F444" s="6">
        <v>0.59015558802314572</v>
      </c>
      <c r="G444" s="6">
        <v>-0.99031214464337181</v>
      </c>
      <c r="H444" s="6">
        <v>-3.6572766019987224</v>
      </c>
      <c r="I444" s="9">
        <f>SUMPRODUCT(J444:O444,Results!B$12:G$12)+Results!$E$5*H444</f>
        <v>27.36846011100452</v>
      </c>
      <c r="J444" s="9">
        <f>SUMPRODUCT($A444:$F444,Results!$B$15:$G$15)</f>
        <v>20.348926914962433</v>
      </c>
      <c r="K444" s="9">
        <f>SUMPRODUCT($A444:$F444,Results!$B$16:$G$16)</f>
        <v>-1.9129112767010632</v>
      </c>
      <c r="L444" s="9">
        <f>SUMPRODUCT($A444:$F444,Results!$B$17:$G$17)</f>
        <v>12.719678704007505</v>
      </c>
      <c r="M444" s="9">
        <f>SUMPRODUCT($A444:$F444,Results!$B$18:$G$18)</f>
        <v>-11.623285729252881</v>
      </c>
      <c r="N444" s="9">
        <f>SUMPRODUCT($A444:$F444,Results!$B$19:$G$19)</f>
        <v>-24.546491778951413</v>
      </c>
      <c r="O444" s="9">
        <f>SUMPRODUCT($A444:$F444,Results!$B$20:$G$20)</f>
        <v>0.41466249036384428</v>
      </c>
      <c r="P444" s="9" cm="1">
        <f t="array" ref="P444">SUMPRODUCT(J444:O444,TRANSPOSE(Test!BQ$20:BQ$25))+Test!$AI$20-Test!$BQ$27</f>
        <v>43.592443511901344</v>
      </c>
      <c r="Q444" s="9" cm="1">
        <f t="array" ref="Q444">SUMPRODUCT(J444:O444,TRANSPOSE(Test!EX$20:EX$25))+Test!$AI$20-Test!$EX$27</f>
        <v>49.485112974073658</v>
      </c>
      <c r="R444" s="9">
        <f>I444-Results!$E$5*H444</f>
        <v>49.312119722996854</v>
      </c>
      <c r="S444" s="9" cm="1">
        <f t="array" ref="S444">SUMPRODUCT(J444:O444,TRANSPOSE(Test!AW$28:AW$33))+Test!$AI$20-Test!$AH$26</f>
        <v>46.45807526705444</v>
      </c>
      <c r="T444" s="9">
        <f>SUMPRODUCT(J444:O444,Results!K$9:P$9)</f>
        <v>50.771759208980185</v>
      </c>
      <c r="U444" s="9">
        <f>SUMPRODUCT(J444:O444,Results!K$9:P$9)+Test!$AI$20-Test!$AH$31</f>
        <v>49.189530487907035</v>
      </c>
      <c r="V444" s="9">
        <f t="shared" si="30"/>
        <v>-16.223983400896824</v>
      </c>
      <c r="W444" s="9">
        <f t="shared" si="31"/>
        <v>-22.116652863069138</v>
      </c>
      <c r="X444" s="9">
        <f t="shared" si="32"/>
        <v>-21.943659611992334</v>
      </c>
      <c r="Y444" s="9">
        <f t="shared" si="33"/>
        <v>-19.08961515604992</v>
      </c>
      <c r="Z444" s="9">
        <f>I444-Test!$AI$20</f>
        <v>-5.3737633160856113</v>
      </c>
      <c r="AA444" s="9">
        <f t="shared" si="34"/>
        <v>-21.821070376902515</v>
      </c>
      <c r="AF444" s="11"/>
      <c r="AG444" s="11"/>
      <c r="AH444" s="11"/>
    </row>
    <row r="445" spans="1:34">
      <c r="A445" s="6">
        <v>0.50682990353624957</v>
      </c>
      <c r="B445" s="6">
        <v>1.3726410549930341</v>
      </c>
      <c r="C445" s="6">
        <v>0.29244715035130942</v>
      </c>
      <c r="D445" s="6">
        <v>6.710751805717817</v>
      </c>
      <c r="E445" s="6">
        <v>-0.4099189086697253</v>
      </c>
      <c r="F445" s="6">
        <v>4.0339415984497764</v>
      </c>
      <c r="G445" s="6">
        <v>-4.8086212289026031</v>
      </c>
      <c r="H445" s="6">
        <v>-7.4755856862579542</v>
      </c>
      <c r="I445" s="9">
        <f>SUMPRODUCT(J445:O445,Results!B$12:G$12)+Results!$E$5*H445</f>
        <v>-43.611542890951171</v>
      </c>
      <c r="J445" s="9">
        <f>SUMPRODUCT($A445:$F445,Results!$B$15:$G$15)</f>
        <v>-5.2959825909963456</v>
      </c>
      <c r="K445" s="9">
        <f>SUMPRODUCT($A445:$F445,Results!$B$16:$G$16)</f>
        <v>-4.6397730653343086</v>
      </c>
      <c r="L445" s="9">
        <f>SUMPRODUCT($A445:$F445,Results!$B$17:$G$17)</f>
        <v>10.286316040170732</v>
      </c>
      <c r="M445" s="9">
        <f>SUMPRODUCT($A445:$F445,Results!$B$18:$G$18)</f>
        <v>11.453618786764194</v>
      </c>
      <c r="N445" s="9">
        <f>SUMPRODUCT($A445:$F445,Results!$B$19:$G$19)</f>
        <v>-5.2846683820077232</v>
      </c>
      <c r="O445" s="9">
        <f>SUMPRODUCT($A445:$F445,Results!$B$20:$G$20)</f>
        <v>11.569701347332554</v>
      </c>
      <c r="P445" s="9" cm="1">
        <f t="array" ref="P445">SUMPRODUCT(J445:O445,TRANSPOSE(Test!BQ$20:BQ$25))+Test!$AI$20-Test!$BQ$27</f>
        <v>6.3008793374856182</v>
      </c>
      <c r="Q445" s="9" cm="1">
        <f t="array" ref="Q445">SUMPRODUCT(J445:O445,TRANSPOSE(Test!EX$20:EX$25))+Test!$AI$20-Test!$EX$27</f>
        <v>2.8222356156931312</v>
      </c>
      <c r="R445" s="9">
        <f>I445-Results!$E$5*H445</f>
        <v>1.2419712265965543</v>
      </c>
      <c r="S445" s="9" cm="1">
        <f t="array" ref="S445">SUMPRODUCT(J445:O445,TRANSPOSE(Test!AW$28:AW$33))+Test!$AI$20-Test!$AH$26</f>
        <v>0.56307008569991979</v>
      </c>
      <c r="T445" s="9">
        <f>SUMPRODUCT(J445:O445,Results!K$9:P$9)</f>
        <v>2.0683207897481033</v>
      </c>
      <c r="U445" s="9">
        <f>SUMPRODUCT(J445:O445,Results!K$9:P$9)+Test!$AI$20-Test!$AH$31</f>
        <v>0.48609206867494947</v>
      </c>
      <c r="V445" s="9">
        <f t="shared" si="30"/>
        <v>-49.912422228436789</v>
      </c>
      <c r="W445" s="9">
        <f t="shared" si="31"/>
        <v>-46.433778506644302</v>
      </c>
      <c r="X445" s="9">
        <f t="shared" si="32"/>
        <v>-44.853514117547725</v>
      </c>
      <c r="Y445" s="9">
        <f t="shared" si="33"/>
        <v>-44.17461297665109</v>
      </c>
      <c r="Z445" s="9">
        <f>I445-Test!$AI$20</f>
        <v>-76.353766318041295</v>
      </c>
      <c r="AA445" s="9">
        <f t="shared" si="34"/>
        <v>-44.09763495962612</v>
      </c>
      <c r="AF445" s="11"/>
      <c r="AG445" s="11"/>
      <c r="AH445" s="11"/>
    </row>
    <row r="446" spans="1:34">
      <c r="A446" s="6">
        <v>-1.1731521880368265</v>
      </c>
      <c r="B446" s="6">
        <v>0.59235639338367085</v>
      </c>
      <c r="C446" s="6">
        <v>1.566553254020133</v>
      </c>
      <c r="D446" s="6">
        <v>2.085512759926301</v>
      </c>
      <c r="E446" s="6">
        <v>0.81481531685359188</v>
      </c>
      <c r="F446" s="6">
        <v>0.69798679818729159</v>
      </c>
      <c r="G446" s="6">
        <v>-1.0525650999400606</v>
      </c>
      <c r="H446" s="6">
        <v>-3.7195295572954112</v>
      </c>
      <c r="I446" s="9">
        <f>SUMPRODUCT(J446:O446,Results!B$12:G$12)+Results!$E$5*H446</f>
        <v>-12.981632787635901</v>
      </c>
      <c r="J446" s="9">
        <f>SUMPRODUCT($A446:$F446,Results!$B$15:$G$15)</f>
        <v>-0.58330948259910032</v>
      </c>
      <c r="K446" s="9">
        <f>SUMPRODUCT($A446:$F446,Results!$B$16:$G$16)</f>
        <v>1.4136084093413519</v>
      </c>
      <c r="L446" s="9">
        <f>SUMPRODUCT($A446:$F446,Results!$B$17:$G$17)</f>
        <v>7.8064773132473162</v>
      </c>
      <c r="M446" s="9">
        <f>SUMPRODUCT($A446:$F446,Results!$B$18:$G$18)</f>
        <v>-0.89955035193999733</v>
      </c>
      <c r="N446" s="9">
        <f>SUMPRODUCT($A446:$F446,Results!$B$19:$G$19)</f>
        <v>-9.1643485798522963</v>
      </c>
      <c r="O446" s="9">
        <f>SUMPRODUCT($A446:$F446,Results!$B$20:$G$20)</f>
        <v>-0.43258182794297095</v>
      </c>
      <c r="P446" s="9" cm="1">
        <f t="array" ref="P446">SUMPRODUCT(J446:O446,TRANSPOSE(Test!BQ$20:BQ$25))+Test!$AI$20-Test!$BQ$27</f>
        <v>7.2990403262171455</v>
      </c>
      <c r="Q446" s="9" cm="1">
        <f t="array" ref="Q446">SUMPRODUCT(J446:O446,TRANSPOSE(Test!EX$20:EX$25))+Test!$AI$20-Test!$EX$27</f>
        <v>9.2380039414581958</v>
      </c>
      <c r="R446" s="9">
        <f>I446-Results!$E$5*H446</f>
        <v>9.3355445561365666</v>
      </c>
      <c r="S446" s="9" cm="1">
        <f t="array" ref="S446">SUMPRODUCT(J446:O446,TRANSPOSE(Test!AW$28:AW$33))+Test!$AI$20-Test!$AH$26</f>
        <v>8.5560238389085868</v>
      </c>
      <c r="T446" s="9">
        <f>SUMPRODUCT(J446:O446,Results!K$9:P$9)</f>
        <v>9.7674198420548528</v>
      </c>
      <c r="U446" s="9">
        <f>SUMPRODUCT(J446:O446,Results!K$9:P$9)+Test!$AI$20-Test!$AH$31</f>
        <v>8.185191120981699</v>
      </c>
      <c r="V446" s="9">
        <f t="shared" si="30"/>
        <v>-20.280673113853048</v>
      </c>
      <c r="W446" s="9">
        <f t="shared" si="31"/>
        <v>-22.219636729094098</v>
      </c>
      <c r="X446" s="9">
        <f t="shared" si="32"/>
        <v>-22.317177343772467</v>
      </c>
      <c r="Y446" s="9">
        <f t="shared" si="33"/>
        <v>-21.537656626544489</v>
      </c>
      <c r="Z446" s="9">
        <f>I446-Test!$AI$20</f>
        <v>-45.723856214726034</v>
      </c>
      <c r="AA446" s="9">
        <f t="shared" si="34"/>
        <v>-21.166823908617602</v>
      </c>
      <c r="AF446" s="11"/>
      <c r="AG446" s="11"/>
      <c r="AH446" s="11"/>
    </row>
    <row r="447" spans="1:34">
      <c r="A447" s="6">
        <v>4.3070916352216173</v>
      </c>
      <c r="B447" s="6">
        <v>-0.64653089054845259</v>
      </c>
      <c r="C447" s="6">
        <v>-0.14242226732494423</v>
      </c>
      <c r="D447" s="6">
        <v>6.924556346396443</v>
      </c>
      <c r="E447" s="6">
        <v>10.792045693541098</v>
      </c>
      <c r="F447" s="6">
        <v>0.96506375355378649</v>
      </c>
      <c r="G447" s="6">
        <v>3.394954885038016</v>
      </c>
      <c r="H447" s="6">
        <v>0.72799042768266542</v>
      </c>
      <c r="I447" s="9">
        <f>SUMPRODUCT(J447:O447,Results!B$12:G$12)+Results!$E$5*H447</f>
        <v>162.78040855189815</v>
      </c>
      <c r="J447" s="9">
        <f>SUMPRODUCT($A447:$F447,Results!$B$15:$G$15)</f>
        <v>53.647387741948251</v>
      </c>
      <c r="K447" s="9">
        <f>SUMPRODUCT($A447:$F447,Results!$B$16:$G$16)</f>
        <v>-6.6753139268537138</v>
      </c>
      <c r="L447" s="9">
        <f>SUMPRODUCT($A447:$F447,Results!$B$17:$G$17)</f>
        <v>30.62037599643034</v>
      </c>
      <c r="M447" s="9">
        <f>SUMPRODUCT($A447:$F447,Results!$B$18:$G$18)</f>
        <v>-6.7176556820283624</v>
      </c>
      <c r="N447" s="9">
        <f>SUMPRODUCT($A447:$F447,Results!$B$19:$G$19)</f>
        <v>-29.620269979910443</v>
      </c>
      <c r="O447" s="9">
        <f>SUMPRODUCT($A447:$F447,Results!$B$20:$G$20)</f>
        <v>27.901333613426136</v>
      </c>
      <c r="P447" s="9" cm="1">
        <f t="array" ref="P447">SUMPRODUCT(J447:O447,TRANSPOSE(Test!BQ$20:BQ$25))+Test!$AI$20-Test!$BQ$27</f>
        <v>134.37171095938552</v>
      </c>
      <c r="Q447" s="9" cm="1">
        <f t="array" ref="Q447">SUMPRODUCT(J447:O447,TRANSPOSE(Test!EX$20:EX$25))+Test!$AI$20-Test!$EX$27</f>
        <v>160.11369015325621</v>
      </c>
      <c r="R447" s="9">
        <f>I447-Results!$E$5*H447</f>
        <v>158.41246598580216</v>
      </c>
      <c r="S447" s="9" cm="1">
        <f t="array" ref="S447">SUMPRODUCT(J447:O447,TRANSPOSE(Test!AW$28:AW$33))+Test!$AI$20-Test!$AH$26</f>
        <v>95.301633872024539</v>
      </c>
      <c r="T447" s="9">
        <f>SUMPRODUCT(J447:O447,Results!K$9:P$9)</f>
        <v>162.90410668681969</v>
      </c>
      <c r="U447" s="9">
        <f>SUMPRODUCT(J447:O447,Results!K$9:P$9)+Test!$AI$20-Test!$AH$31</f>
        <v>161.32187796574652</v>
      </c>
      <c r="V447" s="9">
        <f t="shared" si="30"/>
        <v>28.408697592512624</v>
      </c>
      <c r="W447" s="9">
        <f t="shared" si="31"/>
        <v>2.6667183986419332</v>
      </c>
      <c r="X447" s="9">
        <f t="shared" si="32"/>
        <v>4.3679425660959907</v>
      </c>
      <c r="Y447" s="9">
        <f t="shared" si="33"/>
        <v>67.478774679873609</v>
      </c>
      <c r="Z447" s="9">
        <f>I447-Test!$AI$20</f>
        <v>130.03818512480802</v>
      </c>
      <c r="AA447" s="9">
        <f t="shared" si="34"/>
        <v>1.4585305861516247</v>
      </c>
      <c r="AF447" s="11"/>
      <c r="AG447" s="11"/>
      <c r="AH447" s="11"/>
    </row>
    <row r="448" spans="1:34">
      <c r="A448" s="6">
        <v>2.7025497909608691</v>
      </c>
      <c r="B448" s="6">
        <v>3.6316822146251093</v>
      </c>
      <c r="C448" s="6">
        <v>6.3561243946713573</v>
      </c>
      <c r="D448" s="6">
        <v>-0.5398377595157885</v>
      </c>
      <c r="E448" s="6">
        <v>2.1918721536938848</v>
      </c>
      <c r="F448" s="6">
        <v>7.0202369266605809</v>
      </c>
      <c r="G448" s="6">
        <v>0.46464962700903284</v>
      </c>
      <c r="H448" s="6">
        <v>-2.2023148303463178</v>
      </c>
      <c r="I448" s="9">
        <f>SUMPRODUCT(J448:O448,Results!B$12:G$12)+Results!$E$5*H448</f>
        <v>-3.7530073112087159</v>
      </c>
      <c r="J448" s="9">
        <f>SUMPRODUCT($A448:$F448,Results!$B$15:$G$15)</f>
        <v>21.817614811475242</v>
      </c>
      <c r="K448" s="9">
        <f>SUMPRODUCT($A448:$F448,Results!$B$16:$G$16)</f>
        <v>-16.290181396790274</v>
      </c>
      <c r="L448" s="9">
        <f>SUMPRODUCT($A448:$F448,Results!$B$17:$G$17)</f>
        <v>12.852547002567166</v>
      </c>
      <c r="M448" s="9">
        <f>SUMPRODUCT($A448:$F448,Results!$B$18:$G$18)</f>
        <v>-9.5734707812827544</v>
      </c>
      <c r="N448" s="9">
        <f>SUMPRODUCT($A448:$F448,Results!$B$19:$G$19)</f>
        <v>-20.868120354079661</v>
      </c>
      <c r="O448" s="9">
        <f>SUMPRODUCT($A448:$F448,Results!$B$20:$G$20)</f>
        <v>-2.3040052844249086</v>
      </c>
      <c r="P448" s="9" cm="1">
        <f t="array" ref="P448">SUMPRODUCT(J448:O448,TRANSPOSE(Test!BQ$20:BQ$25))+Test!$AI$20-Test!$BQ$27</f>
        <v>26.183699771937007</v>
      </c>
      <c r="Q448" s="9" cm="1">
        <f t="array" ref="Q448">SUMPRODUCT(J448:O448,TRANSPOSE(Test!EX$20:EX$25))+Test!$AI$20-Test!$EX$27</f>
        <v>10.402239467549336</v>
      </c>
      <c r="R448" s="9">
        <f>I448-Results!$E$5*H448</f>
        <v>9.4608816708691919</v>
      </c>
      <c r="S448" s="9" cm="1">
        <f t="array" ref="S448">SUMPRODUCT(J448:O448,TRANSPOSE(Test!AW$28:AW$33))+Test!$AI$20-Test!$AH$26</f>
        <v>42.183260974712752</v>
      </c>
      <c r="T448" s="9">
        <f>SUMPRODUCT(J448:O448,Results!K$9:P$9)</f>
        <v>12.117966360993133</v>
      </c>
      <c r="U448" s="9">
        <f>SUMPRODUCT(J448:O448,Results!K$9:P$9)+Test!$AI$20-Test!$AH$31</f>
        <v>10.535737639919972</v>
      </c>
      <c r="V448" s="9">
        <f t="shared" si="30"/>
        <v>-29.936707083145723</v>
      </c>
      <c r="W448" s="9">
        <f t="shared" si="31"/>
        <v>-14.155246778758052</v>
      </c>
      <c r="X448" s="9">
        <f t="shared" si="32"/>
        <v>-13.213888982077908</v>
      </c>
      <c r="Y448" s="9">
        <f t="shared" si="33"/>
        <v>-45.936268285921471</v>
      </c>
      <c r="Z448" s="9">
        <f>I448-Test!$AI$20</f>
        <v>-36.495230738298844</v>
      </c>
      <c r="AA448" s="9">
        <f t="shared" si="34"/>
        <v>-14.288744951128688</v>
      </c>
      <c r="AF448" s="11"/>
      <c r="AG448" s="11"/>
      <c r="AH448" s="11"/>
    </row>
    <row r="449" spans="1:34">
      <c r="A449" s="6">
        <v>11.372602448952572</v>
      </c>
      <c r="B449" s="6">
        <v>1.8624615951422998</v>
      </c>
      <c r="C449" s="6">
        <v>5.790349391660488</v>
      </c>
      <c r="D449" s="6">
        <v>-1.7473910773915176</v>
      </c>
      <c r="E449" s="6">
        <v>-1.5522180360540825</v>
      </c>
      <c r="F449" s="6">
        <v>4.7723848445133177</v>
      </c>
      <c r="G449" s="6">
        <v>3.512886555460446</v>
      </c>
      <c r="H449" s="6">
        <v>0.84592209810509544</v>
      </c>
      <c r="I449" s="9">
        <f>SUMPRODUCT(J449:O449,Results!B$12:G$12)+Results!$E$5*H449</f>
        <v>-2.7647967682598207</v>
      </c>
      <c r="J449" s="9">
        <f>SUMPRODUCT($A449:$F449,Results!$B$15:$G$15)</f>
        <v>41.029343041329739</v>
      </c>
      <c r="K449" s="9">
        <f>SUMPRODUCT($A449:$F449,Results!$B$16:$G$16)</f>
        <v>-42.680622139461988</v>
      </c>
      <c r="L449" s="9">
        <f>SUMPRODUCT($A449:$F449,Results!$B$17:$G$17)</f>
        <v>-22.05131201625127</v>
      </c>
      <c r="M449" s="9">
        <f>SUMPRODUCT($A449:$F449,Results!$B$18:$G$18)</f>
        <v>-11.346539676696247</v>
      </c>
      <c r="N449" s="9">
        <f>SUMPRODUCT($A449:$F449,Results!$B$19:$G$19)</f>
        <v>-5.6278844094572529</v>
      </c>
      <c r="O449" s="9">
        <f>SUMPRODUCT($A449:$F449,Results!$B$20:$G$20)</f>
        <v>20.274987590199586</v>
      </c>
      <c r="P449" s="9" cm="1">
        <f t="array" ref="P449">SUMPRODUCT(J449:O449,TRANSPOSE(Test!BQ$20:BQ$25))+Test!$AI$20-Test!$BQ$27</f>
        <v>7.0896933180230661</v>
      </c>
      <c r="Q449" s="9" cm="1">
        <f t="array" ref="Q449">SUMPRODUCT(J449:O449,TRANSPOSE(Test!EX$20:EX$25))+Test!$AI$20-Test!$EX$27</f>
        <v>-8.3662469587014243</v>
      </c>
      <c r="R449" s="9">
        <f>I449-Results!$E$5*H449</f>
        <v>-7.8403293568903933</v>
      </c>
      <c r="S449" s="9" cm="1">
        <f t="array" ref="S449">SUMPRODUCT(J449:O449,TRANSPOSE(Test!AW$28:AW$33))+Test!$AI$20-Test!$AH$26</f>
        <v>28.546659714693661</v>
      </c>
      <c r="T449" s="9">
        <f>SUMPRODUCT(J449:O449,Results!K$9:P$9)</f>
        <v>-7.0193835227360282</v>
      </c>
      <c r="U449" s="9">
        <f>SUMPRODUCT(J449:O449,Results!K$9:P$9)+Test!$AI$20-Test!$AH$31</f>
        <v>-8.6016122438091855</v>
      </c>
      <c r="V449" s="9">
        <f t="shared" si="30"/>
        <v>-9.8544900862828868</v>
      </c>
      <c r="W449" s="9">
        <f t="shared" si="31"/>
        <v>5.6014501904416036</v>
      </c>
      <c r="X449" s="9">
        <f t="shared" si="32"/>
        <v>5.0755325886305727</v>
      </c>
      <c r="Y449" s="9">
        <f t="shared" si="33"/>
        <v>-31.311456482953481</v>
      </c>
      <c r="Z449" s="9">
        <f>I449-Test!$AI$20</f>
        <v>-35.507020195349952</v>
      </c>
      <c r="AA449" s="9">
        <f t="shared" si="34"/>
        <v>5.8368154755493649</v>
      </c>
      <c r="AF449" s="11"/>
      <c r="AG449" s="11"/>
      <c r="AH449" s="11"/>
    </row>
    <row r="450" spans="1:34">
      <c r="A450" s="6">
        <v>0.76468864674529369</v>
      </c>
      <c r="B450" s="6">
        <v>3.4042173354241658</v>
      </c>
      <c r="C450" s="6">
        <v>3.4043442931109111</v>
      </c>
      <c r="D450" s="6">
        <v>-1.3899597408564393</v>
      </c>
      <c r="E450" s="6">
        <v>1.5332608850674569</v>
      </c>
      <c r="F450" s="6">
        <v>1.9162238481850831</v>
      </c>
      <c r="G450" s="6">
        <v>10.464691410028962</v>
      </c>
      <c r="H450" s="6">
        <v>7.7977269526736119</v>
      </c>
      <c r="I450" s="9">
        <f>SUMPRODUCT(J450:O450,Results!B$12:G$12)+Results!$E$5*H450</f>
        <v>53.188412178369163</v>
      </c>
      <c r="J450" s="9">
        <f>SUMPRODUCT($A450:$F450,Results!$B$15:$G$15)</f>
        <v>7.6176009679718417</v>
      </c>
      <c r="K450" s="9">
        <f>SUMPRODUCT($A450:$F450,Results!$B$16:$G$16)</f>
        <v>-8.1850048080543107</v>
      </c>
      <c r="L450" s="9">
        <f>SUMPRODUCT($A450:$F450,Results!$B$17:$G$17)</f>
        <v>7.5442369661718853</v>
      </c>
      <c r="M450" s="9">
        <f>SUMPRODUCT($A450:$F450,Results!$B$18:$G$18)</f>
        <v>-6.4453881450302202</v>
      </c>
      <c r="N450" s="9">
        <f>SUMPRODUCT($A450:$F450,Results!$B$19:$G$19)</f>
        <v>-11.088449084570959</v>
      </c>
      <c r="O450" s="9">
        <f>SUMPRODUCT($A450:$F450,Results!$B$20:$G$20)</f>
        <v>-0.28955982833491678</v>
      </c>
      <c r="P450" s="9" cm="1">
        <f t="array" ref="P450">SUMPRODUCT(J450:O450,TRANSPOSE(Test!BQ$20:BQ$25))+Test!$AI$20-Test!$BQ$27</f>
        <v>9.9900862387049969</v>
      </c>
      <c r="Q450" s="9" cm="1">
        <f t="array" ref="Q450">SUMPRODUCT(J450:O450,TRANSPOSE(Test!EX$20:EX$25))+Test!$AI$20-Test!$EX$27</f>
        <v>5.3863822788345743</v>
      </c>
      <c r="R450" s="9">
        <f>I450-Results!$E$5*H450</f>
        <v>6.4020504623274945</v>
      </c>
      <c r="S450" s="9" cm="1">
        <f t="array" ref="S450">SUMPRODUCT(J450:O450,TRANSPOSE(Test!AW$28:AW$33))+Test!$AI$20-Test!$AH$26</f>
        <v>19.373667644222209</v>
      </c>
      <c r="T450" s="9">
        <f>SUMPRODUCT(J450:O450,Results!K$9:P$9)</f>
        <v>7.518659107785826</v>
      </c>
      <c r="U450" s="9">
        <f>SUMPRODUCT(J450:O450,Results!K$9:P$9)+Test!$AI$20-Test!$AH$31</f>
        <v>5.9364303867126722</v>
      </c>
      <c r="V450" s="9">
        <f t="shared" si="30"/>
        <v>43.198325939664166</v>
      </c>
      <c r="W450" s="9">
        <f t="shared" si="31"/>
        <v>47.802029899534588</v>
      </c>
      <c r="X450" s="9">
        <f t="shared" si="32"/>
        <v>46.786361716041668</v>
      </c>
      <c r="Y450" s="9">
        <f t="shared" si="33"/>
        <v>33.814744534146953</v>
      </c>
      <c r="Z450" s="9">
        <f>I450-Test!$AI$20</f>
        <v>20.446188751279031</v>
      </c>
      <c r="AA450" s="9">
        <f t="shared" si="34"/>
        <v>47.25198179165649</v>
      </c>
      <c r="AF450" s="11"/>
      <c r="AG450" s="11"/>
      <c r="AH450" s="11"/>
    </row>
    <row r="451" spans="1:34">
      <c r="A451" s="6">
        <v>0.38890504639022577</v>
      </c>
      <c r="B451" s="6">
        <v>8.3329228492856551</v>
      </c>
      <c r="C451" s="6">
        <v>4.4516996113057159</v>
      </c>
      <c r="D451" s="6">
        <v>1.5139482684583665</v>
      </c>
      <c r="E451" s="6">
        <v>0.48756121325454754</v>
      </c>
      <c r="F451" s="6">
        <v>1.1441826383946179</v>
      </c>
      <c r="G451" s="6">
        <v>5.5249818351283624</v>
      </c>
      <c r="H451" s="6">
        <v>2.8580173777730118</v>
      </c>
      <c r="I451" s="9">
        <f>SUMPRODUCT(J451:O451,Results!B$12:G$12)+Results!$E$5*H451</f>
        <v>9.6834553589372661</v>
      </c>
      <c r="J451" s="9">
        <f>SUMPRODUCT($A451:$F451,Results!$B$15:$G$15)</f>
        <v>-8.7636750902140825</v>
      </c>
      <c r="K451" s="9">
        <f>SUMPRODUCT($A451:$F451,Results!$B$16:$G$16)</f>
        <v>-15.455688434837041</v>
      </c>
      <c r="L451" s="9">
        <f>SUMPRODUCT($A451:$F451,Results!$B$17:$G$17)</f>
        <v>11.687015638589692</v>
      </c>
      <c r="M451" s="9">
        <f>SUMPRODUCT($A451:$F451,Results!$B$18:$G$18)</f>
        <v>0.17861396290837928</v>
      </c>
      <c r="N451" s="9">
        <f>SUMPRODUCT($A451:$F451,Results!$B$19:$G$19)</f>
        <v>-13.504363056198059</v>
      </c>
      <c r="O451" s="9">
        <f>SUMPRODUCT($A451:$F451,Results!$B$20:$G$20)</f>
        <v>12.804889328827388</v>
      </c>
      <c r="P451" s="9" cm="1">
        <f t="array" ref="P451">SUMPRODUCT(J451:O451,TRANSPOSE(Test!BQ$20:BQ$25))+Test!$AI$20-Test!$BQ$27</f>
        <v>-2.2257074426440724</v>
      </c>
      <c r="Q451" s="9" cm="1">
        <f t="array" ref="Q451">SUMPRODUCT(J451:O451,TRANSPOSE(Test!EX$20:EX$25))+Test!$AI$20-Test!$EX$27</f>
        <v>-9.9935739274072866</v>
      </c>
      <c r="R451" s="9">
        <f>I451-Results!$E$5*H451</f>
        <v>-7.4646489077008056</v>
      </c>
      <c r="S451" s="9" cm="1">
        <f t="array" ref="S451">SUMPRODUCT(J451:O451,TRANSPOSE(Test!AW$28:AW$33))+Test!$AI$20-Test!$AH$26</f>
        <v>13.215728514550214</v>
      </c>
      <c r="T451" s="9">
        <f>SUMPRODUCT(J451:O451,Results!K$9:P$9)</f>
        <v>-6.9219680650809323</v>
      </c>
      <c r="U451" s="9">
        <f>SUMPRODUCT(J451:O451,Results!K$9:P$9)+Test!$AI$20-Test!$AH$31</f>
        <v>-8.5041967861540897</v>
      </c>
      <c r="V451" s="9">
        <f t="shared" ref="V451:V514" si="35">I451-P451</f>
        <v>11.909162801581338</v>
      </c>
      <c r="W451" s="9">
        <f t="shared" ref="W451:W514" si="36">I451-Q451</f>
        <v>19.677029286344553</v>
      </c>
      <c r="X451" s="9">
        <f t="shared" ref="X451:X514" si="37">I451-R451</f>
        <v>17.148104266638072</v>
      </c>
      <c r="Y451" s="9">
        <f t="shared" ref="Y451:Y514" si="38">I451-S451</f>
        <v>-3.5322731556129483</v>
      </c>
      <c r="Z451" s="9">
        <f>I451-Test!$AI$20</f>
        <v>-23.058768068152865</v>
      </c>
      <c r="AA451" s="9">
        <f t="shared" ref="AA451:AA514" si="39">I451-U451</f>
        <v>18.187652145091356</v>
      </c>
      <c r="AF451" s="11"/>
      <c r="AG451" s="11"/>
      <c r="AH451" s="11"/>
    </row>
    <row r="452" spans="1:34">
      <c r="A452" s="6">
        <v>-2.4554463758723619</v>
      </c>
      <c r="B452" s="6">
        <v>-0.64373186853119679</v>
      </c>
      <c r="C452" s="6">
        <v>-2.4075351577334971</v>
      </c>
      <c r="D452" s="6">
        <v>7.1929874861740339</v>
      </c>
      <c r="E452" s="6">
        <v>9.1892222810353612</v>
      </c>
      <c r="F452" s="6">
        <v>-0.15411178324742603</v>
      </c>
      <c r="G452" s="6">
        <v>0.65761225431099612</v>
      </c>
      <c r="H452" s="6">
        <v>-2.0093522030443545</v>
      </c>
      <c r="I452" s="9">
        <f>SUMPRODUCT(J452:O452,Results!B$12:G$12)+Results!$E$5*H452</f>
        <v>112.44645805045661</v>
      </c>
      <c r="J452" s="9">
        <f>SUMPRODUCT($A452:$F452,Results!$B$15:$G$15)</f>
        <v>19.848366257381173</v>
      </c>
      <c r="K452" s="9">
        <f>SUMPRODUCT($A452:$F452,Results!$B$16:$G$16)</f>
        <v>15.014466355901961</v>
      </c>
      <c r="L452" s="9">
        <f>SUMPRODUCT($A452:$F452,Results!$B$17:$G$17)</f>
        <v>38.681049423112633</v>
      </c>
      <c r="M452" s="9">
        <f>SUMPRODUCT($A452:$F452,Results!$B$18:$G$18)</f>
        <v>2.0663280087657787</v>
      </c>
      <c r="N452" s="9">
        <f>SUMPRODUCT($A452:$F452,Results!$B$19:$G$19)</f>
        <v>-22.645641384899225</v>
      </c>
      <c r="O452" s="9">
        <f>SUMPRODUCT($A452:$F452,Results!$B$20:$G$20)</f>
        <v>11.833366846408437</v>
      </c>
      <c r="P452" s="9" cm="1">
        <f t="array" ref="P452">SUMPRODUCT(J452:O452,TRANSPOSE(Test!BQ$20:BQ$25))+Test!$AI$20-Test!$BQ$27</f>
        <v>100.05987915857528</v>
      </c>
      <c r="Q452" s="9" cm="1">
        <f t="array" ref="Q452">SUMPRODUCT(J452:O452,TRANSPOSE(Test!EX$20:EX$25))+Test!$AI$20-Test!$EX$27</f>
        <v>126.20013288744713</v>
      </c>
      <c r="R452" s="9">
        <f>I452-Results!$E$5*H452</f>
        <v>124.50257126872273</v>
      </c>
      <c r="S452" s="9" cm="1">
        <f t="array" ref="S452">SUMPRODUCT(J452:O452,TRANSPOSE(Test!AW$28:AW$33))+Test!$AI$20-Test!$AH$26</f>
        <v>59.519455675135703</v>
      </c>
      <c r="T452" s="9">
        <f>SUMPRODUCT(J452:O452,Results!K$9:P$9)</f>
        <v>127.95945344707555</v>
      </c>
      <c r="U452" s="9">
        <f>SUMPRODUCT(J452:O452,Results!K$9:P$9)+Test!$AI$20-Test!$AH$31</f>
        <v>126.3772247260024</v>
      </c>
      <c r="V452" s="9">
        <f t="shared" si="35"/>
        <v>12.386578891881328</v>
      </c>
      <c r="W452" s="9">
        <f t="shared" si="36"/>
        <v>-13.753674836990513</v>
      </c>
      <c r="X452" s="9">
        <f t="shared" si="37"/>
        <v>-12.05611321826612</v>
      </c>
      <c r="Y452" s="9">
        <f t="shared" si="38"/>
        <v>52.92700237532091</v>
      </c>
      <c r="Z452" s="9">
        <f>I452-Test!$AI$20</f>
        <v>79.704234623366489</v>
      </c>
      <c r="AA452" s="9">
        <f t="shared" si="39"/>
        <v>-13.930766675545783</v>
      </c>
      <c r="AF452" s="11"/>
      <c r="AG452" s="11"/>
      <c r="AH452" s="11"/>
    </row>
    <row r="453" spans="1:34">
      <c r="A453" s="6">
        <v>0.70678157774201034</v>
      </c>
      <c r="B453" s="6">
        <v>2.1686999282730941</v>
      </c>
      <c r="C453" s="6">
        <v>-0.97062819211417606</v>
      </c>
      <c r="D453" s="6">
        <v>0.91113038454228512</v>
      </c>
      <c r="E453" s="6">
        <v>-0.22126204981719585</v>
      </c>
      <c r="F453" s="6">
        <v>2.5229623196456643</v>
      </c>
      <c r="G453" s="6">
        <v>1.6252375145131635</v>
      </c>
      <c r="H453" s="6">
        <v>-1.0417269428421871</v>
      </c>
      <c r="I453" s="9">
        <f>SUMPRODUCT(J453:O453,Results!B$12:G$12)+Results!$E$5*H453</f>
        <v>-14.706417804612446</v>
      </c>
      <c r="J453" s="9">
        <f>SUMPRODUCT($A453:$F453,Results!$B$15:$G$15)</f>
        <v>-5.1299867861113251</v>
      </c>
      <c r="K453" s="9">
        <f>SUMPRODUCT($A453:$F453,Results!$B$16:$G$16)</f>
        <v>-3.6125362623420147</v>
      </c>
      <c r="L453" s="9">
        <f>SUMPRODUCT($A453:$F453,Results!$B$17:$G$17)</f>
        <v>4.7931676401116654</v>
      </c>
      <c r="M453" s="9">
        <f>SUMPRODUCT($A453:$F453,Results!$B$18:$G$18)</f>
        <v>7.595591418740602</v>
      </c>
      <c r="N453" s="9">
        <f>SUMPRODUCT($A453:$F453,Results!$B$19:$G$19)</f>
        <v>4.0769216660962755</v>
      </c>
      <c r="O453" s="9">
        <f>SUMPRODUCT($A453:$F453,Results!$B$20:$G$20)</f>
        <v>5.062164914949852</v>
      </c>
      <c r="P453" s="9" cm="1">
        <f t="array" ref="P453">SUMPRODUCT(J453:O453,TRANSPOSE(Test!BQ$20:BQ$25))+Test!$AI$20-Test!$BQ$27</f>
        <v>-5.5481719696585685</v>
      </c>
      <c r="Q453" s="9" cm="1">
        <f t="array" ref="Q453">SUMPRODUCT(J453:O453,TRANSPOSE(Test!EX$20:EX$25))+Test!$AI$20-Test!$EX$27</f>
        <v>-8.4020585076871619</v>
      </c>
      <c r="R453" s="9">
        <f>I453-Results!$E$5*H453</f>
        <v>-8.4560561475593232</v>
      </c>
      <c r="S453" s="9" cm="1">
        <f t="array" ref="S453">SUMPRODUCT(J453:O453,TRANSPOSE(Test!AW$28:AW$33))+Test!$AI$20-Test!$AH$26</f>
        <v>-10.557582844496544</v>
      </c>
      <c r="T453" s="9">
        <f>SUMPRODUCT(J453:O453,Results!K$9:P$9)</f>
        <v>-7.8442053912851488</v>
      </c>
      <c r="U453" s="9">
        <f>SUMPRODUCT(J453:O453,Results!K$9:P$9)+Test!$AI$20-Test!$AH$31</f>
        <v>-9.426434112358308</v>
      </c>
      <c r="V453" s="9">
        <f t="shared" si="35"/>
        <v>-9.1582458349538776</v>
      </c>
      <c r="W453" s="9">
        <f t="shared" si="36"/>
        <v>-6.3043592969252842</v>
      </c>
      <c r="X453" s="9">
        <f t="shared" si="37"/>
        <v>-6.2503616570531229</v>
      </c>
      <c r="Y453" s="9">
        <f t="shared" si="38"/>
        <v>-4.1488349601159022</v>
      </c>
      <c r="Z453" s="9">
        <f>I453-Test!$AI$20</f>
        <v>-47.448641231702581</v>
      </c>
      <c r="AA453" s="9">
        <f t="shared" si="39"/>
        <v>-5.2799836922541381</v>
      </c>
      <c r="AF453" s="11"/>
      <c r="AG453" s="11"/>
      <c r="AH453" s="11"/>
    </row>
    <row r="454" spans="1:34">
      <c r="A454" s="6">
        <v>0.99871679381600176</v>
      </c>
      <c r="B454" s="6">
        <v>2.763062570010375</v>
      </c>
      <c r="C454" s="6">
        <v>2.7630268962235482</v>
      </c>
      <c r="D454" s="6">
        <v>-1.170412778324776</v>
      </c>
      <c r="E454" s="6">
        <v>3.7630081114185532</v>
      </c>
      <c r="F454" s="6">
        <v>0.71947505748021545</v>
      </c>
      <c r="G454" s="6">
        <v>3.3160089056281059</v>
      </c>
      <c r="H454" s="6">
        <v>0.64904444827275531</v>
      </c>
      <c r="I454" s="9">
        <f>SUMPRODUCT(J454:O454,Results!B$12:G$12)+Results!$E$5*H454</f>
        <v>42.44376163799118</v>
      </c>
      <c r="J454" s="9">
        <f>SUMPRODUCT($A454:$F454,Results!$B$15:$G$15)</f>
        <v>16.936293159187755</v>
      </c>
      <c r="K454" s="9">
        <f>SUMPRODUCT($A454:$F454,Results!$B$16:$G$16)</f>
        <v>-6.2855653792697392</v>
      </c>
      <c r="L454" s="9">
        <f>SUMPRODUCT($A454:$F454,Results!$B$17:$G$17)</f>
        <v>11.865381699885742</v>
      </c>
      <c r="M454" s="9">
        <f>SUMPRODUCT($A454:$F454,Results!$B$18:$G$18)</f>
        <v>-9.1283826388773015</v>
      </c>
      <c r="N454" s="9">
        <f>SUMPRODUCT($A454:$F454,Results!$B$19:$G$19)</f>
        <v>-14.804951975363201</v>
      </c>
      <c r="O454" s="9">
        <f>SUMPRODUCT($A454:$F454,Results!$B$20:$G$20)</f>
        <v>2.7397669071698423</v>
      </c>
      <c r="P454" s="9" cm="1">
        <f t="array" ref="P454">SUMPRODUCT(J454:O454,TRANSPOSE(Test!BQ$20:BQ$25))+Test!$AI$20-Test!$BQ$27</f>
        <v>34.381461270625188</v>
      </c>
      <c r="Q454" s="9" cm="1">
        <f t="array" ref="Q454">SUMPRODUCT(J454:O454,TRANSPOSE(Test!EX$20:EX$25))+Test!$AI$20-Test!$EX$27</f>
        <v>37.471195811713841</v>
      </c>
      <c r="R454" s="9">
        <f>I454-Results!$E$5*H454</f>
        <v>38.549494948354649</v>
      </c>
      <c r="S454" s="9" cm="1">
        <f t="array" ref="S454">SUMPRODUCT(J454:O454,TRANSPOSE(Test!AW$28:AW$33))+Test!$AI$20-Test!$AH$26</f>
        <v>35.14914061835087</v>
      </c>
      <c r="T454" s="9">
        <f>SUMPRODUCT(J454:O454,Results!K$9:P$9)</f>
        <v>40.238665191665504</v>
      </c>
      <c r="U454" s="9">
        <f>SUMPRODUCT(J454:O454,Results!K$9:P$9)+Test!$AI$20-Test!$AH$31</f>
        <v>38.656436470592354</v>
      </c>
      <c r="V454" s="9">
        <f t="shared" si="35"/>
        <v>8.0623003673659923</v>
      </c>
      <c r="W454" s="9">
        <f t="shared" si="36"/>
        <v>4.9725658262773393</v>
      </c>
      <c r="X454" s="9">
        <f t="shared" si="37"/>
        <v>3.894266689636531</v>
      </c>
      <c r="Y454" s="9">
        <f t="shared" si="38"/>
        <v>7.2946210196403101</v>
      </c>
      <c r="Z454" s="9">
        <f>I454-Test!$AI$20</f>
        <v>9.7015382109010488</v>
      </c>
      <c r="AA454" s="9">
        <f t="shared" si="39"/>
        <v>3.7873251673988264</v>
      </c>
      <c r="AF454" s="11"/>
      <c r="AG454" s="11"/>
      <c r="AH454" s="11"/>
    </row>
    <row r="455" spans="1:34">
      <c r="A455" s="6">
        <v>0.23651427310423515</v>
      </c>
      <c r="B455" s="6">
        <v>0.29702120328886472</v>
      </c>
      <c r="C455" s="6">
        <v>9.8067834818545485</v>
      </c>
      <c r="D455" s="6">
        <v>4.3283999393183219</v>
      </c>
      <c r="E455" s="6">
        <v>-0.11210043550964324</v>
      </c>
      <c r="F455" s="6">
        <v>1.8620381365682923</v>
      </c>
      <c r="G455" s="6">
        <v>1.6875812230338856</v>
      </c>
      <c r="H455" s="6">
        <v>-0.97938323432146501</v>
      </c>
      <c r="I455" s="9">
        <f>SUMPRODUCT(J455:O455,Results!B$12:G$12)+Results!$E$5*H455</f>
        <v>-0.46788968011868093</v>
      </c>
      <c r="J455" s="9">
        <f>SUMPRODUCT($A455:$F455,Results!$B$15:$G$15)</f>
        <v>14.838368395526771</v>
      </c>
      <c r="K455" s="9">
        <f>SUMPRODUCT($A455:$F455,Results!$B$16:$G$16)</f>
        <v>-12.049662083234285</v>
      </c>
      <c r="L455" s="9">
        <f>SUMPRODUCT($A455:$F455,Results!$B$17:$G$17)</f>
        <v>3.1216657264455927</v>
      </c>
      <c r="M455" s="9">
        <f>SUMPRODUCT($A455:$F455,Results!$B$18:$G$18)</f>
        <v>-16.541351503051168</v>
      </c>
      <c r="N455" s="9">
        <f>SUMPRODUCT($A455:$F455,Results!$B$19:$G$19)</f>
        <v>-34.127939308177929</v>
      </c>
      <c r="O455" s="9">
        <f>SUMPRODUCT($A455:$F455,Results!$B$20:$G$20)</f>
        <v>-2.2551694870167474</v>
      </c>
      <c r="P455" s="9" cm="1">
        <f t="array" ref="P455">SUMPRODUCT(J455:O455,TRANSPOSE(Test!BQ$20:BQ$25))+Test!$AI$20-Test!$BQ$27</f>
        <v>13.196871283203599</v>
      </c>
      <c r="Q455" s="9" cm="1">
        <f t="array" ref="Q455">SUMPRODUCT(J455:O455,TRANSPOSE(Test!EX$20:EX$25))+Test!$AI$20-Test!$EX$27</f>
        <v>5.4074355230566198</v>
      </c>
      <c r="R455" s="9">
        <f>I455-Results!$E$5*H455</f>
        <v>5.4084097258101096</v>
      </c>
      <c r="S455" s="9" cm="1">
        <f t="array" ref="S455">SUMPRODUCT(J455:O455,TRANSPOSE(Test!AW$28:AW$33))+Test!$AI$20-Test!$AH$26</f>
        <v>44.775377256466371</v>
      </c>
      <c r="T455" s="9">
        <f>SUMPRODUCT(J455:O455,Results!K$9:P$9)</f>
        <v>5.6438510422390822</v>
      </c>
      <c r="U455" s="9">
        <f>SUMPRODUCT(J455:O455,Results!K$9:P$9)+Test!$AI$20-Test!$AH$31</f>
        <v>4.0616223211659275</v>
      </c>
      <c r="V455" s="9">
        <f t="shared" si="35"/>
        <v>-13.66476096332228</v>
      </c>
      <c r="W455" s="9">
        <f t="shared" si="36"/>
        <v>-5.8753252031753007</v>
      </c>
      <c r="X455" s="9">
        <f t="shared" si="37"/>
        <v>-5.8762994059287905</v>
      </c>
      <c r="Y455" s="9">
        <f t="shared" si="38"/>
        <v>-45.243266936585051</v>
      </c>
      <c r="Z455" s="9">
        <f>I455-Test!$AI$20</f>
        <v>-33.210113107208812</v>
      </c>
      <c r="AA455" s="9">
        <f t="shared" si="39"/>
        <v>-4.5295120012846084</v>
      </c>
      <c r="AF455" s="11"/>
      <c r="AG455" s="11"/>
      <c r="AH455" s="11"/>
    </row>
    <row r="456" spans="1:34">
      <c r="A456" s="6">
        <v>2.850177827900084</v>
      </c>
      <c r="B456" s="6">
        <v>1.0525208139836653</v>
      </c>
      <c r="C456" s="6">
        <v>4.2826875889248264</v>
      </c>
      <c r="D456" s="6">
        <v>0.92334674823751473</v>
      </c>
      <c r="E456" s="6">
        <v>1.1236988318791146</v>
      </c>
      <c r="F456" s="6">
        <v>7.2144697932175079</v>
      </c>
      <c r="G456" s="6">
        <v>3.6093915338618108</v>
      </c>
      <c r="H456" s="6">
        <v>0.94242707650646018</v>
      </c>
      <c r="I456" s="9">
        <f>SUMPRODUCT(J456:O456,Results!B$12:G$12)+Results!$E$5*H456</f>
        <v>10.543385359943397</v>
      </c>
      <c r="J456" s="9">
        <f>SUMPRODUCT($A456:$F456,Results!$B$15:$G$15)</f>
        <v>19.84863490523886</v>
      </c>
      <c r="K456" s="9">
        <f>SUMPRODUCT($A456:$F456,Results!$B$16:$G$16)</f>
        <v>-12.57598873107178</v>
      </c>
      <c r="L456" s="9">
        <f>SUMPRODUCT($A456:$F456,Results!$B$17:$G$17)</f>
        <v>8.4248861632470984</v>
      </c>
      <c r="M456" s="9">
        <f>SUMPRODUCT($A456:$F456,Results!$B$18:$G$18)</f>
        <v>-4.472684465955318</v>
      </c>
      <c r="N456" s="9">
        <f>SUMPRODUCT($A456:$F456,Results!$B$19:$G$19)</f>
        <v>-14.055650118416793</v>
      </c>
      <c r="O456" s="9">
        <f>SUMPRODUCT($A456:$F456,Results!$B$20:$G$20)</f>
        <v>-1.8766920725729079</v>
      </c>
      <c r="P456" s="9" cm="1">
        <f t="array" ref="P456">SUMPRODUCT(J456:O456,TRANSPOSE(Test!BQ$20:BQ$25))+Test!$AI$20-Test!$BQ$27</f>
        <v>20.40058576945885</v>
      </c>
      <c r="Q456" s="9" cm="1">
        <f t="array" ref="Q456">SUMPRODUCT(J456:O456,TRANSPOSE(Test!EX$20:EX$25))+Test!$AI$20-Test!$EX$27</f>
        <v>6.8812738891584502</v>
      </c>
      <c r="R456" s="9">
        <f>I456-Results!$E$5*H456</f>
        <v>4.8888229009046356</v>
      </c>
      <c r="S456" s="9" cm="1">
        <f t="array" ref="S456">SUMPRODUCT(J456:O456,TRANSPOSE(Test!AW$28:AW$33))+Test!$AI$20-Test!$AH$26</f>
        <v>29.121567103933216</v>
      </c>
      <c r="T456" s="9">
        <f>SUMPRODUCT(J456:O456,Results!K$9:P$9)</f>
        <v>7.1574496910101324</v>
      </c>
      <c r="U456" s="9">
        <f>SUMPRODUCT(J456:O456,Results!K$9:P$9)+Test!$AI$20-Test!$AH$31</f>
        <v>5.5752209699369786</v>
      </c>
      <c r="V456" s="9">
        <f t="shared" si="35"/>
        <v>-9.8572004095154533</v>
      </c>
      <c r="W456" s="9">
        <f t="shared" si="36"/>
        <v>3.6621114707849465</v>
      </c>
      <c r="X456" s="9">
        <f t="shared" si="37"/>
        <v>5.6545624590387611</v>
      </c>
      <c r="Y456" s="9">
        <f t="shared" si="38"/>
        <v>-18.57818174398982</v>
      </c>
      <c r="Z456" s="9">
        <f>I456-Test!$AI$20</f>
        <v>-22.198838067146735</v>
      </c>
      <c r="AA456" s="9">
        <f t="shared" si="39"/>
        <v>4.9681643900064181</v>
      </c>
      <c r="AF456" s="11"/>
      <c r="AG456" s="11"/>
      <c r="AH456" s="11"/>
    </row>
    <row r="457" spans="1:34">
      <c r="A457" s="6">
        <v>-1.2526401564463174</v>
      </c>
      <c r="B457" s="6">
        <v>4.515954960799478</v>
      </c>
      <c r="C457" s="6">
        <v>0.19574041419559496</v>
      </c>
      <c r="D457" s="6">
        <v>6.5593359109381026</v>
      </c>
      <c r="E457" s="6">
        <v>2.4705067615793004</v>
      </c>
      <c r="F457" s="6">
        <v>0.93018379359617642</v>
      </c>
      <c r="G457" s="6">
        <v>8.662203976671206</v>
      </c>
      <c r="H457" s="6">
        <v>5.9952395193158559</v>
      </c>
      <c r="I457" s="9">
        <f>SUMPRODUCT(J457:O457,Results!B$12:G$12)+Results!$E$5*H457</f>
        <v>68.42263452229875</v>
      </c>
      <c r="J457" s="9">
        <f>SUMPRODUCT($A457:$F457,Results!$B$15:$G$15)</f>
        <v>-8.2591229607298811</v>
      </c>
      <c r="K457" s="9">
        <f>SUMPRODUCT($A457:$F457,Results!$B$16:$G$16)</f>
        <v>-1.4947642374440577</v>
      </c>
      <c r="L457" s="9">
        <f>SUMPRODUCT($A457:$F457,Results!$B$17:$G$17)</f>
        <v>21.784197746106209</v>
      </c>
      <c r="M457" s="9">
        <f>SUMPRODUCT($A457:$F457,Results!$B$18:$G$18)</f>
        <v>9.417347197877227</v>
      </c>
      <c r="N457" s="9">
        <f>SUMPRODUCT($A457:$F457,Results!$B$19:$G$19)</f>
        <v>-11.948612596047054</v>
      </c>
      <c r="O457" s="9">
        <f>SUMPRODUCT($A457:$F457,Results!$B$20:$G$20)</f>
        <v>16.836892217076269</v>
      </c>
      <c r="P457" s="9" cm="1">
        <f t="array" ref="P457">SUMPRODUCT(J457:O457,TRANSPOSE(Test!BQ$20:BQ$25))+Test!$AI$20-Test!$BQ$27</f>
        <v>26.651693777209097</v>
      </c>
      <c r="Q457" s="9" cm="1">
        <f t="array" ref="Q457">SUMPRODUCT(J457:O457,TRANSPOSE(Test!EX$20:EX$25))+Test!$AI$20-Test!$EX$27</f>
        <v>32.169210446254709</v>
      </c>
      <c r="R457" s="9">
        <f>I457-Results!$E$5*H457</f>
        <v>32.451197406403615</v>
      </c>
      <c r="S457" s="9" cm="1">
        <f t="array" ref="S457">SUMPRODUCT(J457:O457,TRANSPOSE(Test!AW$28:AW$33))+Test!$AI$20-Test!$AH$26</f>
        <v>15.505086166348484</v>
      </c>
      <c r="T457" s="9">
        <f>SUMPRODUCT(J457:O457,Results!K$9:P$9)</f>
        <v>33.634096093908219</v>
      </c>
      <c r="U457" s="9">
        <f>SUMPRODUCT(J457:O457,Results!K$9:P$9)+Test!$AI$20-Test!$AH$31</f>
        <v>32.051867372835062</v>
      </c>
      <c r="V457" s="9">
        <f t="shared" si="35"/>
        <v>41.770940745089653</v>
      </c>
      <c r="W457" s="9">
        <f t="shared" si="36"/>
        <v>36.253424076044041</v>
      </c>
      <c r="X457" s="9">
        <f t="shared" si="37"/>
        <v>35.971437115895135</v>
      </c>
      <c r="Y457" s="9">
        <f t="shared" si="38"/>
        <v>52.917548355950267</v>
      </c>
      <c r="Z457" s="9">
        <f>I457-Test!$AI$20</f>
        <v>35.680411095208619</v>
      </c>
      <c r="AA457" s="9">
        <f t="shared" si="39"/>
        <v>36.370767149463688</v>
      </c>
      <c r="AF457" s="11"/>
      <c r="AG457" s="11"/>
      <c r="AH457" s="11"/>
    </row>
    <row r="458" spans="1:34">
      <c r="A458" s="6">
        <v>1.0735752074451381</v>
      </c>
      <c r="B458" s="6">
        <v>1.0057776243780066</v>
      </c>
      <c r="C458" s="6">
        <v>-1.2893629856037161</v>
      </c>
      <c r="D458" s="6">
        <v>-2.3863735250424614</v>
      </c>
      <c r="E458" s="6">
        <v>4.9595962183579116</v>
      </c>
      <c r="F458" s="6">
        <v>1.6329780174375057</v>
      </c>
      <c r="G458" s="6">
        <v>-0.26741703839354791</v>
      </c>
      <c r="H458" s="6">
        <v>-2.9343814957488985</v>
      </c>
      <c r="I458" s="9">
        <f>SUMPRODUCT(J458:O458,Results!B$12:G$12)+Results!$E$5*H458</f>
        <v>33.732419691586756</v>
      </c>
      <c r="J458" s="9">
        <f>SUMPRODUCT($A458:$F458,Results!$B$15:$G$15)</f>
        <v>19.481017159564054</v>
      </c>
      <c r="K458" s="9">
        <f>SUMPRODUCT($A458:$F458,Results!$B$16:$G$16)</f>
        <v>1.009407856897373</v>
      </c>
      <c r="L458" s="9">
        <f>SUMPRODUCT($A458:$F458,Results!$B$17:$G$17)</f>
        <v>14.703496593188758</v>
      </c>
      <c r="M458" s="9">
        <f>SUMPRODUCT($A458:$F458,Results!$B$18:$G$18)</f>
        <v>-3.530132898749871</v>
      </c>
      <c r="N458" s="9">
        <f>SUMPRODUCT($A458:$F458,Results!$B$19:$G$19)</f>
        <v>-4.1518199095246757</v>
      </c>
      <c r="O458" s="9">
        <f>SUMPRODUCT($A458:$F458,Results!$B$20:$G$20)</f>
        <v>0.52654689415281553</v>
      </c>
      <c r="P458" s="9" cm="1">
        <f t="array" ref="P458">SUMPRODUCT(J458:O458,TRANSPOSE(Test!BQ$20:BQ$25))+Test!$AI$20-Test!$BQ$27</f>
        <v>43.773724724304692</v>
      </c>
      <c r="Q458" s="9" cm="1">
        <f t="array" ref="Q458">SUMPRODUCT(J458:O458,TRANSPOSE(Test!EX$20:EX$25))+Test!$AI$20-Test!$EX$27</f>
        <v>51.399043228056982</v>
      </c>
      <c r="R458" s="9">
        <f>I458-Results!$E$5*H458</f>
        <v>51.338708666080151</v>
      </c>
      <c r="S458" s="9" cm="1">
        <f t="array" ref="S458">SUMPRODUCT(J458:O458,TRANSPOSE(Test!AW$28:AW$33))+Test!$AI$20-Test!$AH$26</f>
        <v>26.435661377891606</v>
      </c>
      <c r="T458" s="9">
        <f>SUMPRODUCT(J458:O458,Results!K$9:P$9)</f>
        <v>53.776626776006381</v>
      </c>
      <c r="U458" s="9">
        <f>SUMPRODUCT(J458:O458,Results!K$9:P$9)+Test!$AI$20-Test!$AH$31</f>
        <v>52.194398054933231</v>
      </c>
      <c r="V458" s="9">
        <f t="shared" si="35"/>
        <v>-10.041305032717936</v>
      </c>
      <c r="W458" s="9">
        <f t="shared" si="36"/>
        <v>-17.666623536470226</v>
      </c>
      <c r="X458" s="9">
        <f t="shared" si="37"/>
        <v>-17.606288974493395</v>
      </c>
      <c r="Y458" s="9">
        <f t="shared" si="38"/>
        <v>7.2967583136951504</v>
      </c>
      <c r="Z458" s="9">
        <f>I458-Test!$AI$20</f>
        <v>0.99019626449662468</v>
      </c>
      <c r="AA458" s="9">
        <f t="shared" si="39"/>
        <v>-18.461978363346475</v>
      </c>
      <c r="AF458" s="11"/>
      <c r="AG458" s="11"/>
      <c r="AH458" s="11"/>
    </row>
    <row r="459" spans="1:34">
      <c r="A459" s="6">
        <v>3.0842710295493636</v>
      </c>
      <c r="B459" s="6">
        <v>-0.22883970031544706</v>
      </c>
      <c r="C459" s="6">
        <v>4.9541225947120564</v>
      </c>
      <c r="D459" s="6">
        <v>6.8827064023508484</v>
      </c>
      <c r="E459" s="6">
        <v>1.1059095152144736</v>
      </c>
      <c r="F459" s="6">
        <v>3.5996107845548329</v>
      </c>
      <c r="G459" s="6">
        <v>0.20207200261755637</v>
      </c>
      <c r="H459" s="6">
        <v>-2.4648924547377944</v>
      </c>
      <c r="I459" s="9">
        <f>SUMPRODUCT(J459:O459,Results!B$12:G$12)+Results!$E$5*H459</f>
        <v>16.094579049337945</v>
      </c>
      <c r="J459" s="9">
        <f>SUMPRODUCT($A459:$F459,Results!$B$15:$G$15)</f>
        <v>21.02767719216623</v>
      </c>
      <c r="K459" s="9">
        <f>SUMPRODUCT($A459:$F459,Results!$B$16:$G$16)</f>
        <v>-14.598100905297457</v>
      </c>
      <c r="L459" s="9">
        <f>SUMPRODUCT($A459:$F459,Results!$B$17:$G$17)</f>
        <v>6.251105251740924</v>
      </c>
      <c r="M459" s="9">
        <f>SUMPRODUCT($A459:$F459,Results!$B$18:$G$18)</f>
        <v>-3.9929121820684177</v>
      </c>
      <c r="N459" s="9">
        <f>SUMPRODUCT($A459:$F459,Results!$B$19:$G$19)</f>
        <v>-22.833329637294785</v>
      </c>
      <c r="O459" s="9">
        <f>SUMPRODUCT($A459:$F459,Results!$B$20:$G$20)</f>
        <v>13.215115340485596</v>
      </c>
      <c r="P459" s="9" cm="1">
        <f t="array" ref="P459">SUMPRODUCT(J459:O459,TRANSPOSE(Test!BQ$20:BQ$25))+Test!$AI$20-Test!$BQ$27</f>
        <v>34.757288459339627</v>
      </c>
      <c r="Q459" s="9" cm="1">
        <f t="array" ref="Q459">SUMPRODUCT(J459:O459,TRANSPOSE(Test!EX$20:EX$25))+Test!$AI$20-Test!$EX$27</f>
        <v>32.395557282891417</v>
      </c>
      <c r="R459" s="9">
        <f>I459-Results!$E$5*H459</f>
        <v>30.88393377776471</v>
      </c>
      <c r="S459" s="9" cm="1">
        <f t="array" ref="S459">SUMPRODUCT(J459:O459,TRANSPOSE(Test!AW$28:AW$33))+Test!$AI$20-Test!$AH$26</f>
        <v>40.776078659130448</v>
      </c>
      <c r="T459" s="9">
        <f>SUMPRODUCT(J459:O459,Results!K$9:P$9)</f>
        <v>32.148853476578779</v>
      </c>
      <c r="U459" s="9">
        <f>SUMPRODUCT(J459:O459,Results!K$9:P$9)+Test!$AI$20-Test!$AH$31</f>
        <v>30.566624755505615</v>
      </c>
      <c r="V459" s="9">
        <f t="shared" si="35"/>
        <v>-18.662709410001682</v>
      </c>
      <c r="W459" s="9">
        <f t="shared" si="36"/>
        <v>-16.300978233553472</v>
      </c>
      <c r="X459" s="9">
        <f t="shared" si="37"/>
        <v>-14.789354728426765</v>
      </c>
      <c r="Y459" s="9">
        <f t="shared" si="38"/>
        <v>-24.681499609792503</v>
      </c>
      <c r="Z459" s="9">
        <f>I459-Test!$AI$20</f>
        <v>-16.647644377752187</v>
      </c>
      <c r="AA459" s="9">
        <f t="shared" si="39"/>
        <v>-14.47204570616767</v>
      </c>
      <c r="AF459" s="11"/>
      <c r="AG459" s="11"/>
      <c r="AH459" s="11"/>
    </row>
    <row r="460" spans="1:34">
      <c r="A460" s="6">
        <v>7.6178793504112949</v>
      </c>
      <c r="B460" s="6">
        <v>5.0976456284242051</v>
      </c>
      <c r="C460" s="6">
        <v>0.56878415963654605</v>
      </c>
      <c r="D460" s="6">
        <v>3.7045778505657219</v>
      </c>
      <c r="E460" s="6">
        <v>2.0458577565865159</v>
      </c>
      <c r="F460" s="6">
        <v>-0.30725574551931883</v>
      </c>
      <c r="G460" s="6">
        <v>2.7713316664509131</v>
      </c>
      <c r="H460" s="6">
        <v>0.10436720909556252</v>
      </c>
      <c r="I460" s="9">
        <f>SUMPRODUCT(J460:O460,Results!B$12:G$12)+Results!$E$5*H460</f>
        <v>45.738485377811337</v>
      </c>
      <c r="J460" s="9">
        <f>SUMPRODUCT($A460:$F460,Results!$B$15:$G$15)</f>
        <v>21.49945618608486</v>
      </c>
      <c r="K460" s="9">
        <f>SUMPRODUCT($A460:$F460,Results!$B$16:$G$16)</f>
        <v>-29.474759852568063</v>
      </c>
      <c r="L460" s="9">
        <f>SUMPRODUCT($A460:$F460,Results!$B$17:$G$17)</f>
        <v>-0.97687212436348847</v>
      </c>
      <c r="M460" s="9">
        <f>SUMPRODUCT($A460:$F460,Results!$B$18:$G$18)</f>
        <v>2.8738392418851868</v>
      </c>
      <c r="N460" s="9">
        <f>SUMPRODUCT($A460:$F460,Results!$B$19:$G$19)</f>
        <v>-4.7997701240225519</v>
      </c>
      <c r="O460" s="9">
        <f>SUMPRODUCT($A460:$F460,Results!$B$20:$G$20)</f>
        <v>39.372230627020762</v>
      </c>
      <c r="P460" s="9" cm="1">
        <f t="array" ref="P460">SUMPRODUCT(J460:O460,TRANSPOSE(Test!BQ$20:BQ$25))+Test!$AI$20-Test!$BQ$27</f>
        <v>36.775241884396671</v>
      </c>
      <c r="Q460" s="9" cm="1">
        <f t="array" ref="Q460">SUMPRODUCT(J460:O460,TRANSPOSE(Test!EX$20:EX$25))+Test!$AI$20-Test!$EX$27</f>
        <v>43.139885311831478</v>
      </c>
      <c r="R460" s="9">
        <f>I460-Results!$E$5*H460</f>
        <v>45.112282123237961</v>
      </c>
      <c r="S460" s="9" cm="1">
        <f t="array" ref="S460">SUMPRODUCT(J460:O460,TRANSPOSE(Test!AW$28:AW$33))+Test!$AI$20-Test!$AH$26</f>
        <v>27.758881460322627</v>
      </c>
      <c r="T460" s="9">
        <f>SUMPRODUCT(J460:O460,Results!K$9:P$9)</f>
        <v>46.056895921096626</v>
      </c>
      <c r="U460" s="9">
        <f>SUMPRODUCT(J460:O460,Results!K$9:P$9)+Test!$AI$20-Test!$AH$31</f>
        <v>44.474667200023475</v>
      </c>
      <c r="V460" s="9">
        <f t="shared" si="35"/>
        <v>8.9632434934146659</v>
      </c>
      <c r="W460" s="9">
        <f t="shared" si="36"/>
        <v>2.5986000659798592</v>
      </c>
      <c r="X460" s="9">
        <f t="shared" si="37"/>
        <v>0.626203254573376</v>
      </c>
      <c r="Y460" s="9">
        <f t="shared" si="38"/>
        <v>17.97960391748871</v>
      </c>
      <c r="Z460" s="9">
        <f>I460-Test!$AI$20</f>
        <v>12.996261950721205</v>
      </c>
      <c r="AA460" s="9">
        <f t="shared" si="39"/>
        <v>1.2638181777878614</v>
      </c>
      <c r="AF460" s="11"/>
      <c r="AG460" s="11"/>
      <c r="AH460" s="11"/>
    </row>
    <row r="461" spans="1:34">
      <c r="A461" s="6">
        <v>3.5609261769978446</v>
      </c>
      <c r="B461" s="6">
        <v>2.7830544954183303</v>
      </c>
      <c r="C461" s="6">
        <v>1.1438675445186088</v>
      </c>
      <c r="D461" s="6">
        <v>1.7682794902959091</v>
      </c>
      <c r="E461" s="6">
        <v>-0.70993186242882</v>
      </c>
      <c r="F461" s="6">
        <v>3.7736421063433347</v>
      </c>
      <c r="G461" s="6">
        <v>1.9560976688344103</v>
      </c>
      <c r="H461" s="6">
        <v>-0.71086678852094032</v>
      </c>
      <c r="I461" s="9">
        <f>SUMPRODUCT(J461:O461,Results!B$12:G$12)+Results!$E$5*H461</f>
        <v>-13.04330242276124</v>
      </c>
      <c r="J461" s="9">
        <f>SUMPRODUCT($A461:$F461,Results!$B$15:$G$15)</f>
        <v>4.939705128609301</v>
      </c>
      <c r="K461" s="9">
        <f>SUMPRODUCT($A461:$F461,Results!$B$16:$G$16)</f>
        <v>-15.554696696657288</v>
      </c>
      <c r="L461" s="9">
        <f>SUMPRODUCT($A461:$F461,Results!$B$17:$G$17)</f>
        <v>9.5015236405833647E-2</v>
      </c>
      <c r="M461" s="9">
        <f>SUMPRODUCT($A461:$F461,Results!$B$18:$G$18)</f>
        <v>4.8932116855511278</v>
      </c>
      <c r="N461" s="9">
        <f>SUMPRODUCT($A461:$F461,Results!$B$19:$G$19)</f>
        <v>-0.39269225248435924</v>
      </c>
      <c r="O461" s="9">
        <f>SUMPRODUCT($A461:$F461,Results!$B$20:$G$20)</f>
        <v>12.303523066982869</v>
      </c>
      <c r="P461" s="9" cm="1">
        <f t="array" ref="P461">SUMPRODUCT(J461:O461,TRANSPOSE(Test!BQ$20:BQ$25))+Test!$AI$20-Test!$BQ$27</f>
        <v>-0.9912534785075735</v>
      </c>
      <c r="Q461" s="9" cm="1">
        <f t="array" ref="Q461">SUMPRODUCT(J461:O461,TRANSPOSE(Test!EX$20:EX$25))+Test!$AI$20-Test!$EX$27</f>
        <v>-8.6320999749729523</v>
      </c>
      <c r="R461" s="9">
        <f>I461-Results!$E$5*H461</f>
        <v>-8.7781016916355981</v>
      </c>
      <c r="S461" s="9" cm="1">
        <f t="array" ref="S461">SUMPRODUCT(J461:O461,TRANSPOSE(Test!AW$28:AW$33))+Test!$AI$20-Test!$AH$26</f>
        <v>1.2065042472684908</v>
      </c>
      <c r="T461" s="9">
        <f>SUMPRODUCT(J461:O461,Results!K$9:P$9)</f>
        <v>-8.0061633122226752</v>
      </c>
      <c r="U461" s="9">
        <f>SUMPRODUCT(J461:O461,Results!K$9:P$9)+Test!$AI$20-Test!$AH$31</f>
        <v>-9.5883920332958326</v>
      </c>
      <c r="V461" s="9">
        <f t="shared" si="35"/>
        <v>-12.052048944253666</v>
      </c>
      <c r="W461" s="9">
        <f t="shared" si="36"/>
        <v>-4.4112024477882876</v>
      </c>
      <c r="X461" s="9">
        <f t="shared" si="37"/>
        <v>-4.2652007311256419</v>
      </c>
      <c r="Y461" s="9">
        <f t="shared" si="38"/>
        <v>-14.249806670029731</v>
      </c>
      <c r="Z461" s="9">
        <f>I461-Test!$AI$20</f>
        <v>-45.785525849851368</v>
      </c>
      <c r="AA461" s="9">
        <f t="shared" si="39"/>
        <v>-3.4549103894654074</v>
      </c>
      <c r="AF461" s="11"/>
      <c r="AG461" s="11"/>
      <c r="AH461" s="11"/>
    </row>
    <row r="462" spans="1:34">
      <c r="A462" s="6">
        <v>0.71855442555377813</v>
      </c>
      <c r="B462" s="6">
        <v>-2.1881802571094124</v>
      </c>
      <c r="C462" s="6">
        <v>-0.62921310305167855</v>
      </c>
      <c r="D462" s="6">
        <v>1.9757994160245689</v>
      </c>
      <c r="E462" s="6">
        <v>2.7137877072998671</v>
      </c>
      <c r="F462" s="6">
        <v>5.9596236163816636</v>
      </c>
      <c r="G462" s="6">
        <v>-0.90071472248195383</v>
      </c>
      <c r="H462" s="6">
        <v>-3.5676791798373042</v>
      </c>
      <c r="I462" s="9">
        <f>SUMPRODUCT(J462:O462,Results!B$12:G$12)+Results!$E$5*H462</f>
        <v>8.6942024019252457</v>
      </c>
      <c r="J462" s="9">
        <f>SUMPRODUCT($A462:$F462,Results!$B$15:$G$15)</f>
        <v>16.615461541252355</v>
      </c>
      <c r="K462" s="9">
        <f>SUMPRODUCT($A462:$F462,Results!$B$16:$G$16)</f>
        <v>3.4115390880341385</v>
      </c>
      <c r="L462" s="9">
        <f>SUMPRODUCT($A462:$F462,Results!$B$17:$G$17)</f>
        <v>14.389401640347762</v>
      </c>
      <c r="M462" s="9">
        <f>SUMPRODUCT($A462:$F462,Results!$B$18:$G$18)</f>
        <v>2.4718094406752242</v>
      </c>
      <c r="N462" s="9">
        <f>SUMPRODUCT($A462:$F462,Results!$B$19:$G$19)</f>
        <v>-5.8031302725029699</v>
      </c>
      <c r="O462" s="9">
        <f>SUMPRODUCT($A462:$F462,Results!$B$20:$G$20)</f>
        <v>-4.4987516056372803</v>
      </c>
      <c r="P462" s="9" cm="1">
        <f t="array" ref="P462">SUMPRODUCT(J462:O462,TRANSPOSE(Test!BQ$20:BQ$25))+Test!$AI$20-Test!$BQ$27</f>
        <v>34.330246273331092</v>
      </c>
      <c r="Q462" s="9" cm="1">
        <f t="array" ref="Q462">SUMPRODUCT(J462:O462,TRANSPOSE(Test!EX$20:EX$25))+Test!$AI$20-Test!$EX$27</f>
        <v>33.255961328758303</v>
      </c>
      <c r="R462" s="9">
        <f>I462-Results!$E$5*H462</f>
        <v>30.100277480949071</v>
      </c>
      <c r="S462" s="9" cm="1">
        <f t="array" ref="S462">SUMPRODUCT(J462:O462,TRANSPOSE(Test!AW$28:AW$33))+Test!$AI$20-Test!$AH$26</f>
        <v>19.426644067995369</v>
      </c>
      <c r="T462" s="9">
        <f>SUMPRODUCT(J462:O462,Results!K$9:P$9)</f>
        <v>32.639024896826108</v>
      </c>
      <c r="U462" s="9">
        <f>SUMPRODUCT(J462:O462,Results!K$9:P$9)+Test!$AI$20-Test!$AH$31</f>
        <v>31.05679617575295</v>
      </c>
      <c r="V462" s="9">
        <f t="shared" si="35"/>
        <v>-25.636043871405846</v>
      </c>
      <c r="W462" s="9">
        <f t="shared" si="36"/>
        <v>-24.561758926833058</v>
      </c>
      <c r="X462" s="9">
        <f t="shared" si="37"/>
        <v>-21.406075079023825</v>
      </c>
      <c r="Y462" s="9">
        <f t="shared" si="38"/>
        <v>-10.732441666070123</v>
      </c>
      <c r="Z462" s="9">
        <f>I462-Test!$AI$20</f>
        <v>-24.048021025164886</v>
      </c>
      <c r="AA462" s="9">
        <f t="shared" si="39"/>
        <v>-22.362593773827705</v>
      </c>
      <c r="AF462" s="11"/>
      <c r="AG462" s="11"/>
      <c r="AH462" s="11"/>
    </row>
    <row r="463" spans="1:34">
      <c r="A463" s="6">
        <v>-1.958788534801037</v>
      </c>
      <c r="B463" s="6">
        <v>10.350158423834063</v>
      </c>
      <c r="C463" s="6">
        <v>6.3318255397783911</v>
      </c>
      <c r="D463" s="6">
        <v>8.1519588895226232</v>
      </c>
      <c r="E463" s="6">
        <v>-0.2230382075340557</v>
      </c>
      <c r="F463" s="6">
        <v>11.431684453939658</v>
      </c>
      <c r="G463" s="6">
        <v>-1.1412111522190418</v>
      </c>
      <c r="H463" s="6">
        <v>-3.8081756095743922</v>
      </c>
      <c r="I463" s="9">
        <f>SUMPRODUCT(J463:O463,Results!B$12:G$12)+Results!$E$5*H463</f>
        <v>-55.922236017873637</v>
      </c>
      <c r="J463" s="9">
        <f>SUMPRODUCT($A463:$F463,Results!$B$15:$G$15)</f>
        <v>-22.788393545366439</v>
      </c>
      <c r="K463" s="9">
        <f>SUMPRODUCT($A463:$F463,Results!$B$16:$G$16)</f>
        <v>-12.830130125218123</v>
      </c>
      <c r="L463" s="9">
        <f>SUMPRODUCT($A463:$F463,Results!$B$17:$G$17)</f>
        <v>35.686461077122281</v>
      </c>
      <c r="M463" s="9">
        <f>SUMPRODUCT($A463:$F463,Results!$B$18:$G$18)</f>
        <v>14.749364925697027</v>
      </c>
      <c r="N463" s="9">
        <f>SUMPRODUCT($A463:$F463,Results!$B$19:$G$19)</f>
        <v>-23.268886229428396</v>
      </c>
      <c r="O463" s="9">
        <f>SUMPRODUCT($A463:$F463,Results!$B$20:$G$20)</f>
        <v>6.5031986300840323</v>
      </c>
      <c r="P463" s="9" cm="1">
        <f t="array" ref="P463">SUMPRODUCT(J463:O463,TRANSPOSE(Test!BQ$20:BQ$25))+Test!$AI$20-Test!$BQ$27</f>
        <v>-1.3322707312915938</v>
      </c>
      <c r="Q463" s="9" cm="1">
        <f t="array" ref="Q463">SUMPRODUCT(J463:O463,TRANSPOSE(Test!EX$20:EX$25))+Test!$AI$20-Test!$EX$27</f>
        <v>-30.965639517493251</v>
      </c>
      <c r="R463" s="9">
        <f>I463-Results!$E$5*H463</f>
        <v>-33.073182360427282</v>
      </c>
      <c r="S463" s="9" cm="1">
        <f t="array" ref="S463">SUMPRODUCT(J463:O463,TRANSPOSE(Test!AW$28:AW$33))+Test!$AI$20-Test!$AH$26</f>
        <v>16.106327368705308</v>
      </c>
      <c r="T463" s="9">
        <f>SUMPRODUCT(J463:O463,Results!K$9:P$9)</f>
        <v>-30.323481904360385</v>
      </c>
      <c r="U463" s="9">
        <f>SUMPRODUCT(J463:O463,Results!K$9:P$9)+Test!$AI$20-Test!$AH$31</f>
        <v>-31.905710625433542</v>
      </c>
      <c r="V463" s="9">
        <f t="shared" si="35"/>
        <v>-54.589965286582043</v>
      </c>
      <c r="W463" s="9">
        <f t="shared" si="36"/>
        <v>-24.956596500380385</v>
      </c>
      <c r="X463" s="9">
        <f t="shared" si="37"/>
        <v>-22.849053657446355</v>
      </c>
      <c r="Y463" s="9">
        <f t="shared" si="38"/>
        <v>-72.028563386578952</v>
      </c>
      <c r="Z463" s="9">
        <f>I463-Test!$AI$20</f>
        <v>-88.664459444963768</v>
      </c>
      <c r="AA463" s="9">
        <f t="shared" si="39"/>
        <v>-24.016525392440094</v>
      </c>
      <c r="AF463" s="11"/>
      <c r="AG463" s="11"/>
      <c r="AH463" s="11"/>
    </row>
    <row r="464" spans="1:34">
      <c r="A464" s="6">
        <v>5.2661135419494753</v>
      </c>
      <c r="B464" s="6">
        <v>3.2869747224385133</v>
      </c>
      <c r="C464" s="6">
        <v>3.3836539953129012</v>
      </c>
      <c r="D464" s="6">
        <v>5.0303133567544345</v>
      </c>
      <c r="E464" s="6">
        <v>10.994958373614297</v>
      </c>
      <c r="F464" s="6">
        <v>6.6764955633552336</v>
      </c>
      <c r="G464" s="6">
        <v>12.040600687585924</v>
      </c>
      <c r="H464" s="6">
        <v>9.3736362302305736</v>
      </c>
      <c r="I464" s="9">
        <f>SUMPRODUCT(J464:O464,Results!B$12:G$12)+Results!$E$5*H464</f>
        <v>194.44721638011276</v>
      </c>
      <c r="J464" s="9">
        <f>SUMPRODUCT($A464:$F464,Results!$B$15:$G$15)</f>
        <v>56.751733824800802</v>
      </c>
      <c r="K464" s="9">
        <f>SUMPRODUCT($A464:$F464,Results!$B$16:$G$16)</f>
        <v>-16.267042971032883</v>
      </c>
      <c r="L464" s="9">
        <f>SUMPRODUCT($A464:$F464,Results!$B$17:$G$17)</f>
        <v>39.072857517116219</v>
      </c>
      <c r="M464" s="9">
        <f>SUMPRODUCT($A464:$F464,Results!$B$18:$G$18)</f>
        <v>-8.8452940634935615</v>
      </c>
      <c r="N464" s="9">
        <f>SUMPRODUCT($A464:$F464,Results!$B$19:$G$19)</f>
        <v>-36.630169606804053</v>
      </c>
      <c r="O464" s="9">
        <f>SUMPRODUCT($A464:$F464,Results!$B$20:$G$20)</f>
        <v>22.220359480593203</v>
      </c>
      <c r="P464" s="9" cm="1">
        <f t="array" ref="P464">SUMPRODUCT(J464:O464,TRANSPOSE(Test!BQ$20:BQ$25))+Test!$AI$20-Test!$BQ$27</f>
        <v>133.13250362171075</v>
      </c>
      <c r="Q464" s="9" cm="1">
        <f t="array" ref="Q464">SUMPRODUCT(J464:O464,TRANSPOSE(Test!EX$20:EX$25))+Test!$AI$20-Test!$EX$27</f>
        <v>140.68954159683739</v>
      </c>
      <c r="R464" s="9">
        <f>I464-Results!$E$5*H464</f>
        <v>138.20539899872932</v>
      </c>
      <c r="S464" s="9" cm="1">
        <f t="array" ref="S464">SUMPRODUCT(J464:O464,TRANSPOSE(Test!AW$28:AW$33))+Test!$AI$20-Test!$AH$26</f>
        <v>108.15575360814641</v>
      </c>
      <c r="T464" s="9">
        <f>SUMPRODUCT(J464:O464,Results!K$9:P$9)</f>
        <v>144.26882945569682</v>
      </c>
      <c r="U464" s="9">
        <f>SUMPRODUCT(J464:O464,Results!K$9:P$9)+Test!$AI$20-Test!$AH$31</f>
        <v>142.68660073462365</v>
      </c>
      <c r="V464" s="9">
        <f t="shared" si="35"/>
        <v>61.31471275840201</v>
      </c>
      <c r="W464" s="9">
        <f t="shared" si="36"/>
        <v>53.757674783275377</v>
      </c>
      <c r="X464" s="9">
        <f t="shared" si="37"/>
        <v>56.241817381383441</v>
      </c>
      <c r="Y464" s="9">
        <f t="shared" si="38"/>
        <v>86.291462771966351</v>
      </c>
      <c r="Z464" s="9">
        <f>I464-Test!$AI$20</f>
        <v>161.70499295302264</v>
      </c>
      <c r="AA464" s="9">
        <f t="shared" si="39"/>
        <v>51.760615645489111</v>
      </c>
      <c r="AF464" s="11"/>
      <c r="AG464" s="11"/>
      <c r="AH464" s="11"/>
    </row>
    <row r="465" spans="1:34">
      <c r="A465" s="6">
        <v>2.4115945142313442</v>
      </c>
      <c r="B465" s="6">
        <v>2.6352621071091669</v>
      </c>
      <c r="C465" s="6">
        <v>5.3235461808345415</v>
      </c>
      <c r="D465" s="6">
        <v>-1.6174960343649167</v>
      </c>
      <c r="E465" s="6">
        <v>10.422574831904782</v>
      </c>
      <c r="F465" s="6">
        <v>1.1965410196959603</v>
      </c>
      <c r="G465" s="6">
        <v>3.7269389251006522</v>
      </c>
      <c r="H465" s="6">
        <v>1.0599744677453016</v>
      </c>
      <c r="I465" s="9">
        <f>SUMPRODUCT(J465:O465,Results!B$12:G$12)+Results!$E$5*H465</f>
        <v>127.4530782483706</v>
      </c>
      <c r="J465" s="9">
        <f>SUMPRODUCT($A465:$F465,Results!$B$15:$G$15)</f>
        <v>52.156421794305942</v>
      </c>
      <c r="K465" s="9">
        <f>SUMPRODUCT($A465:$F465,Results!$B$16:$G$16)</f>
        <v>-8.5437238362527488</v>
      </c>
      <c r="L465" s="9">
        <f>SUMPRODUCT($A465:$F465,Results!$B$17:$G$17)</f>
        <v>28.827983943988919</v>
      </c>
      <c r="M465" s="9">
        <f>SUMPRODUCT($A465:$F465,Results!$B$18:$G$18)</f>
        <v>-23.923084878922396</v>
      </c>
      <c r="N465" s="9">
        <f>SUMPRODUCT($A465:$F465,Results!$B$19:$G$19)</f>
        <v>-37.243906395303604</v>
      </c>
      <c r="O465" s="9">
        <f>SUMPRODUCT($A465:$F465,Results!$B$20:$G$20)</f>
        <v>4.6181267678701312</v>
      </c>
      <c r="P465" s="9" cm="1">
        <f t="array" ref="P465">SUMPRODUCT(J465:O465,TRANSPOSE(Test!BQ$20:BQ$25))+Test!$AI$20-Test!$BQ$27</f>
        <v>108.55459516628096</v>
      </c>
      <c r="Q465" s="9" cm="1">
        <f t="array" ref="Q465">SUMPRODUCT(J465:O465,TRANSPOSE(Test!EX$20:EX$25))+Test!$AI$20-Test!$EX$27</f>
        <v>120.54105479069221</v>
      </c>
      <c r="R465" s="9">
        <f>I465-Results!$E$5*H465</f>
        <v>121.09323144189879</v>
      </c>
      <c r="S465" s="9" cm="1">
        <f t="array" ref="S465">SUMPRODUCT(J465:O465,TRANSPOSE(Test!AW$28:AW$33))+Test!$AI$20-Test!$AH$26</f>
        <v>100.78283897653522</v>
      </c>
      <c r="T465" s="9">
        <f>SUMPRODUCT(J465:O465,Results!K$9:P$9)</f>
        <v>125.50022550827673</v>
      </c>
      <c r="U465" s="9">
        <f>SUMPRODUCT(J465:O465,Results!K$9:P$9)+Test!$AI$20-Test!$AH$31</f>
        <v>123.91799678720358</v>
      </c>
      <c r="V465" s="9">
        <f t="shared" si="35"/>
        <v>18.898483082089641</v>
      </c>
      <c r="W465" s="9">
        <f t="shared" si="36"/>
        <v>6.9120234576783872</v>
      </c>
      <c r="X465" s="9">
        <f t="shared" si="37"/>
        <v>6.3598468064718077</v>
      </c>
      <c r="Y465" s="9">
        <f t="shared" si="38"/>
        <v>26.670239271835385</v>
      </c>
      <c r="Z465" s="9">
        <f>I465-Test!$AI$20</f>
        <v>94.710854821280464</v>
      </c>
      <c r="AA465" s="9">
        <f t="shared" si="39"/>
        <v>3.5350814611670245</v>
      </c>
      <c r="AF465" s="11"/>
      <c r="AG465" s="11"/>
      <c r="AH465" s="11"/>
    </row>
    <row r="466" spans="1:34">
      <c r="A466" s="6">
        <v>4.1345872458726696</v>
      </c>
      <c r="B466" s="6">
        <v>-0.31536780016796934</v>
      </c>
      <c r="C466" s="6">
        <v>4.4354646923121912</v>
      </c>
      <c r="D466" s="6">
        <v>2.897419853095812</v>
      </c>
      <c r="E466" s="6">
        <v>5.5850030923692451</v>
      </c>
      <c r="F466" s="6">
        <v>3.6422557485530547</v>
      </c>
      <c r="G466" s="6">
        <v>0.48301095031544877</v>
      </c>
      <c r="H466" s="6">
        <v>-2.1839535070399019</v>
      </c>
      <c r="I466" s="9">
        <f>SUMPRODUCT(J466:O466,Results!B$12:G$12)+Results!$E$5*H466</f>
        <v>64.964310277892025</v>
      </c>
      <c r="J466" s="9">
        <f>SUMPRODUCT($A466:$F466,Results!$B$15:$G$15)</f>
        <v>43.035740583229156</v>
      </c>
      <c r="K466" s="9">
        <f>SUMPRODUCT($A466:$F466,Results!$B$16:$G$16)</f>
        <v>-13.247417970014586</v>
      </c>
      <c r="L466" s="9">
        <f>SUMPRODUCT($A466:$F466,Results!$B$17:$G$17)</f>
        <v>14.602785182743428</v>
      </c>
      <c r="M466" s="9">
        <f>SUMPRODUCT($A466:$F466,Results!$B$18:$G$18)</f>
        <v>-12.859525694547189</v>
      </c>
      <c r="N466" s="9">
        <f>SUMPRODUCT($A466:$F466,Results!$B$19:$G$19)</f>
        <v>-27.280620486620464</v>
      </c>
      <c r="O466" s="9">
        <f>SUMPRODUCT($A466:$F466,Results!$B$20:$G$20)</f>
        <v>9.8206112080567465</v>
      </c>
      <c r="P466" s="9" cm="1">
        <f t="array" ref="P466">SUMPRODUCT(J466:O466,TRANSPOSE(Test!BQ$20:BQ$25))+Test!$AI$20-Test!$BQ$27</f>
        <v>75.424671056108565</v>
      </c>
      <c r="Q466" s="9" cm="1">
        <f t="array" ref="Q466">SUMPRODUCT(J466:O466,TRANSPOSE(Test!EX$20:EX$25))+Test!$AI$20-Test!$EX$27</f>
        <v>79.496244139655346</v>
      </c>
      <c r="R466" s="9">
        <f>I466-Results!$E$5*H466</f>
        <v>78.068031320131439</v>
      </c>
      <c r="S466" s="9" cm="1">
        <f t="array" ref="S466">SUMPRODUCT(J466:O466,TRANSPOSE(Test!AW$28:AW$33))+Test!$AI$20-Test!$AH$26</f>
        <v>70.770191881717537</v>
      </c>
      <c r="T466" s="9">
        <f>SUMPRODUCT(J466:O466,Results!K$9:P$9)</f>
        <v>81.16446023208978</v>
      </c>
      <c r="U466" s="9">
        <f>SUMPRODUCT(J466:O466,Results!K$9:P$9)+Test!$AI$20-Test!$AH$31</f>
        <v>79.58223151101663</v>
      </c>
      <c r="V466" s="9">
        <f t="shared" si="35"/>
        <v>-10.46036077821654</v>
      </c>
      <c r="W466" s="9">
        <f t="shared" si="36"/>
        <v>-14.531933861763321</v>
      </c>
      <c r="X466" s="9">
        <f t="shared" si="37"/>
        <v>-13.103721042239414</v>
      </c>
      <c r="Y466" s="9">
        <f t="shared" si="38"/>
        <v>-5.8058816038255117</v>
      </c>
      <c r="Z466" s="9">
        <f>I466-Test!$AI$20</f>
        <v>32.222086850801894</v>
      </c>
      <c r="AA466" s="9">
        <f t="shared" si="39"/>
        <v>-14.617921233124605</v>
      </c>
      <c r="AF466" s="11"/>
      <c r="AG466" s="11"/>
      <c r="AH466" s="11"/>
    </row>
    <row r="467" spans="1:34">
      <c r="A467" s="6">
        <v>1.2504834809559866</v>
      </c>
      <c r="B467" s="6">
        <v>9.178244085156992</v>
      </c>
      <c r="C467" s="6">
        <v>1.2298428783791735</v>
      </c>
      <c r="D467" s="6">
        <v>-2.1942173346441222E-2</v>
      </c>
      <c r="E467" s="6">
        <v>4.162408270833021</v>
      </c>
      <c r="F467" s="6">
        <v>0.45366629873802039</v>
      </c>
      <c r="G467" s="6">
        <v>5.4406785483827562</v>
      </c>
      <c r="H467" s="6">
        <v>2.7737140910274056</v>
      </c>
      <c r="I467" s="9">
        <f>SUMPRODUCT(J467:O467,Results!B$12:G$12)+Results!$E$5*H467</f>
        <v>52.109794847227427</v>
      </c>
      <c r="J467" s="9">
        <f>SUMPRODUCT($A467:$F467,Results!$B$15:$G$15)</f>
        <v>1.3015510539932</v>
      </c>
      <c r="K467" s="9">
        <f>SUMPRODUCT($A467:$F467,Results!$B$16:$G$16)</f>
        <v>-13.073477972687764</v>
      </c>
      <c r="L467" s="9">
        <f>SUMPRODUCT($A467:$F467,Results!$B$17:$G$17)</f>
        <v>20.722583839659823</v>
      </c>
      <c r="M467" s="9">
        <f>SUMPRODUCT($A467:$F467,Results!$B$18:$G$18)</f>
        <v>1.6994613917664023</v>
      </c>
      <c r="N467" s="9">
        <f>SUMPRODUCT($A467:$F467,Results!$B$19:$G$19)</f>
        <v>-9.9562672302434621</v>
      </c>
      <c r="O467" s="9">
        <f>SUMPRODUCT($A467:$F467,Results!$B$20:$G$20)</f>
        <v>18.943509620711975</v>
      </c>
      <c r="P467" s="9" cm="1">
        <f t="array" ref="P467">SUMPRODUCT(J467:O467,TRANSPOSE(Test!BQ$20:BQ$25))+Test!$AI$20-Test!$BQ$27</f>
        <v>30.853119121215947</v>
      </c>
      <c r="Q467" s="9" cm="1">
        <f t="array" ref="Q467">SUMPRODUCT(J467:O467,TRANSPOSE(Test!EX$20:EX$25))+Test!$AI$20-Test!$EX$27</f>
        <v>32.725244723078987</v>
      </c>
      <c r="R467" s="9">
        <f>I467-Results!$E$5*H467</f>
        <v>35.467510301062994</v>
      </c>
      <c r="S467" s="9" cm="1">
        <f t="array" ref="S467">SUMPRODUCT(J467:O467,TRANSPOSE(Test!AW$28:AW$33))+Test!$AI$20-Test!$AH$26</f>
        <v>25.928706481886962</v>
      </c>
      <c r="T467" s="9">
        <f>SUMPRODUCT(J467:O467,Results!K$9:P$9)</f>
        <v>37.374651775760192</v>
      </c>
      <c r="U467" s="9">
        <f>SUMPRODUCT(J467:O467,Results!K$9:P$9)+Test!$AI$20-Test!$AH$31</f>
        <v>35.792423054687035</v>
      </c>
      <c r="V467" s="9">
        <f t="shared" si="35"/>
        <v>21.25667572601148</v>
      </c>
      <c r="W467" s="9">
        <f t="shared" si="36"/>
        <v>19.38455012414844</v>
      </c>
      <c r="X467" s="9">
        <f t="shared" si="37"/>
        <v>16.642284546164433</v>
      </c>
      <c r="Y467" s="9">
        <f t="shared" si="38"/>
        <v>26.181088365340464</v>
      </c>
      <c r="Z467" s="9">
        <f>I467-Test!$AI$20</f>
        <v>19.367571420137295</v>
      </c>
      <c r="AA467" s="9">
        <f t="shared" si="39"/>
        <v>16.317371792540392</v>
      </c>
      <c r="AF467" s="11"/>
      <c r="AG467" s="11"/>
      <c r="AH467" s="11"/>
    </row>
    <row r="468" spans="1:34">
      <c r="A468" s="6">
        <v>5.3061420788834628</v>
      </c>
      <c r="B468" s="6">
        <v>2.2046261021475613</v>
      </c>
      <c r="C468" s="6">
        <v>-5.0381507628820588</v>
      </c>
      <c r="D468" s="6">
        <v>6.1572481530005847</v>
      </c>
      <c r="E468" s="6">
        <v>-1.0534237774429427</v>
      </c>
      <c r="F468" s="6">
        <v>1.9028545654495383</v>
      </c>
      <c r="G468" s="6">
        <v>2.3638359352625309</v>
      </c>
      <c r="H468" s="6">
        <v>-0.30312852209281971</v>
      </c>
      <c r="I468" s="9">
        <f>SUMPRODUCT(J468:O468,Results!B$12:G$12)+Results!$E$5*H468</f>
        <v>6.0102915413510658</v>
      </c>
      <c r="J468" s="9">
        <f>SUMPRODUCT($A468:$F468,Results!$B$15:$G$15)</f>
        <v>-2.3362170692943756</v>
      </c>
      <c r="K468" s="9">
        <f>SUMPRODUCT($A468:$F468,Results!$B$16:$G$16)</f>
        <v>-15.416883910703627</v>
      </c>
      <c r="L468" s="9">
        <f>SUMPRODUCT($A468:$F468,Results!$B$17:$G$17)</f>
        <v>-2.4752417562156173</v>
      </c>
      <c r="M468" s="9">
        <f>SUMPRODUCT($A468:$F468,Results!$B$18:$G$18)</f>
        <v>21.832892034317268</v>
      </c>
      <c r="N468" s="9">
        <f>SUMPRODUCT($A468:$F468,Results!$B$19:$G$19)</f>
        <v>15.787119175105056</v>
      </c>
      <c r="O468" s="9">
        <f>SUMPRODUCT($A468:$F468,Results!$B$20:$G$20)</f>
        <v>34.083016231595366</v>
      </c>
      <c r="P468" s="9" cm="1">
        <f t="array" ref="P468">SUMPRODUCT(J468:O468,TRANSPOSE(Test!BQ$20:BQ$25))+Test!$AI$20-Test!$BQ$27</f>
        <v>3.8056518863714999</v>
      </c>
      <c r="Q468" s="9" cm="1">
        <f t="array" ref="Q468">SUMPRODUCT(J468:O468,TRANSPOSE(Test!EX$20:EX$25))+Test!$AI$20-Test!$EX$27</f>
        <v>8.2135235269193814</v>
      </c>
      <c r="R468" s="9">
        <f>I468-Results!$E$5*H468</f>
        <v>7.829062673907984</v>
      </c>
      <c r="S468" s="9" cm="1">
        <f t="array" ref="S468">SUMPRODUCT(J468:O468,TRANSPOSE(Test!AW$28:AW$33))+Test!$AI$20-Test!$AH$26</f>
        <v>-20.806625021277696</v>
      </c>
      <c r="T468" s="9">
        <f>SUMPRODUCT(J468:O468,Results!K$9:P$9)</f>
        <v>8.0857151317113107</v>
      </c>
      <c r="U468" s="9">
        <f>SUMPRODUCT(J468:O468,Results!K$9:P$9)+Test!$AI$20-Test!$AH$31</f>
        <v>6.5034864106381534</v>
      </c>
      <c r="V468" s="9">
        <f t="shared" si="35"/>
        <v>2.2046396549795659</v>
      </c>
      <c r="W468" s="9">
        <f t="shared" si="36"/>
        <v>-2.2032319855683156</v>
      </c>
      <c r="X468" s="9">
        <f t="shared" si="37"/>
        <v>-1.8187711325569182</v>
      </c>
      <c r="Y468" s="9">
        <f t="shared" si="38"/>
        <v>26.816916562628762</v>
      </c>
      <c r="Z468" s="9">
        <f>I468-Test!$AI$20</f>
        <v>-26.731931885739066</v>
      </c>
      <c r="AA468" s="9">
        <f t="shared" si="39"/>
        <v>-0.49319486928708756</v>
      </c>
      <c r="AF468" s="11"/>
      <c r="AG468" s="11"/>
      <c r="AH468" s="11"/>
    </row>
    <row r="469" spans="1:34">
      <c r="A469" s="6">
        <v>0.84376422608364421</v>
      </c>
      <c r="B469" s="6">
        <v>6.676242233423765</v>
      </c>
      <c r="C469" s="6">
        <v>3.0358643680815383</v>
      </c>
      <c r="D469" s="6">
        <v>-0.85659229275578674</v>
      </c>
      <c r="E469" s="6">
        <v>4.3606089915519322</v>
      </c>
      <c r="F469" s="6">
        <v>3.8809388301895678</v>
      </c>
      <c r="G469" s="6">
        <v>5.2899781664972556</v>
      </c>
      <c r="H469" s="6">
        <v>2.623013709141905</v>
      </c>
      <c r="I469" s="9">
        <f>SUMPRODUCT(J469:O469,Results!B$12:G$12)+Results!$E$5*H469</f>
        <v>47.307117533639357</v>
      </c>
      <c r="J469" s="9">
        <f>SUMPRODUCT($A469:$F469,Results!$B$15:$G$15)</f>
        <v>10.501477849681848</v>
      </c>
      <c r="K469" s="9">
        <f>SUMPRODUCT($A469:$F469,Results!$B$16:$G$16)</f>
        <v>-9.8104470536370378</v>
      </c>
      <c r="L469" s="9">
        <f>SUMPRODUCT($A469:$F469,Results!$B$17:$G$17)</f>
        <v>22.914779941034656</v>
      </c>
      <c r="M469" s="9">
        <f>SUMPRODUCT($A469:$F469,Results!$B$18:$G$18)</f>
        <v>-3.4587823652664991</v>
      </c>
      <c r="N469" s="9">
        <f>SUMPRODUCT($A469:$F469,Results!$B$19:$G$19)</f>
        <v>-15.724450049419071</v>
      </c>
      <c r="O469" s="9">
        <f>SUMPRODUCT($A469:$F469,Results!$B$20:$G$20)</f>
        <v>5.1804095396298617</v>
      </c>
      <c r="P469" s="9" cm="1">
        <f t="array" ref="P469">SUMPRODUCT(J469:O469,TRANSPOSE(Test!BQ$20:BQ$25))+Test!$AI$20-Test!$BQ$27</f>
        <v>35.953290617122867</v>
      </c>
      <c r="Q469" s="9" cm="1">
        <f t="array" ref="Q469">SUMPRODUCT(J469:O469,TRANSPOSE(Test!EX$20:EX$25))+Test!$AI$20-Test!$EX$27</f>
        <v>30.815151163735891</v>
      </c>
      <c r="R469" s="9">
        <f>I469-Results!$E$5*H469</f>
        <v>31.569035278787926</v>
      </c>
      <c r="S469" s="9" cm="1">
        <f t="array" ref="S469">SUMPRODUCT(J469:O469,TRANSPOSE(Test!AW$28:AW$33))+Test!$AI$20-Test!$AH$26</f>
        <v>36.539331967621408</v>
      </c>
      <c r="T469" s="9">
        <f>SUMPRODUCT(J469:O469,Results!K$9:P$9)</f>
        <v>34.34592219379779</v>
      </c>
      <c r="U469" s="9">
        <f>SUMPRODUCT(J469:O469,Results!K$9:P$9)+Test!$AI$20-Test!$AH$31</f>
        <v>32.76369347272464</v>
      </c>
      <c r="V469" s="9">
        <f t="shared" si="35"/>
        <v>11.353826916516489</v>
      </c>
      <c r="W469" s="9">
        <f t="shared" si="36"/>
        <v>16.491966369903466</v>
      </c>
      <c r="X469" s="9">
        <f t="shared" si="37"/>
        <v>15.738082254851431</v>
      </c>
      <c r="Y469" s="9">
        <f t="shared" si="38"/>
        <v>10.767785566017949</v>
      </c>
      <c r="Z469" s="9">
        <f>I469-Test!$AI$20</f>
        <v>14.564894106549225</v>
      </c>
      <c r="AA469" s="9">
        <f t="shared" si="39"/>
        <v>14.543424060914717</v>
      </c>
      <c r="AF469" s="11"/>
      <c r="AG469" s="11"/>
      <c r="AH469" s="11"/>
    </row>
    <row r="470" spans="1:34">
      <c r="A470" s="6">
        <v>3.3428147066064056</v>
      </c>
      <c r="B470" s="6">
        <v>3.6796449885445521</v>
      </c>
      <c r="C470" s="6">
        <v>1.1488058981640636</v>
      </c>
      <c r="D470" s="6">
        <v>0.36896224934666944</v>
      </c>
      <c r="E470" s="6">
        <v>4.8722888065414098</v>
      </c>
      <c r="F470" s="6">
        <v>-0.92601597179548067</v>
      </c>
      <c r="G470" s="6">
        <v>5.2384763158970156</v>
      </c>
      <c r="H470" s="6">
        <v>2.571511858541665</v>
      </c>
      <c r="I470" s="9">
        <f>SUMPRODUCT(J470:O470,Results!B$12:G$12)+Results!$E$5*H470</f>
        <v>79.43132103745414</v>
      </c>
      <c r="J470" s="9">
        <f>SUMPRODUCT($A470:$F470,Results!$B$15:$G$15)</f>
        <v>23.29707111371992</v>
      </c>
      <c r="K470" s="9">
        <f>SUMPRODUCT($A470:$F470,Results!$B$16:$G$16)</f>
        <v>-12.792536070893505</v>
      </c>
      <c r="L470" s="9">
        <f>SUMPRODUCT($A470:$F470,Results!$B$17:$G$17)</f>
        <v>10.960675407926361</v>
      </c>
      <c r="M470" s="9">
        <f>SUMPRODUCT($A470:$F470,Results!$B$18:$G$18)</f>
        <v>-6.1307150135578761</v>
      </c>
      <c r="N470" s="9">
        <f>SUMPRODUCT($A470:$F470,Results!$B$19:$G$19)</f>
        <v>-12.65991676866121</v>
      </c>
      <c r="O470" s="9">
        <f>SUMPRODUCT($A470:$F470,Results!$B$20:$G$20)</f>
        <v>18.637058667416213</v>
      </c>
      <c r="P470" s="9" cm="1">
        <f t="array" ref="P470">SUMPRODUCT(J470:O470,TRANSPOSE(Test!BQ$20:BQ$25))+Test!$AI$20-Test!$BQ$27</f>
        <v>51.66791217745817</v>
      </c>
      <c r="Q470" s="9" cm="1">
        <f t="array" ref="Q470">SUMPRODUCT(J470:O470,TRANSPOSE(Test!EX$20:EX$25))+Test!$AI$20-Test!$EX$27</f>
        <v>62.228499820244025</v>
      </c>
      <c r="R470" s="9">
        <f>I470-Results!$E$5*H470</f>
        <v>64.002249886204154</v>
      </c>
      <c r="S470" s="9" cm="1">
        <f t="array" ref="S470">SUMPRODUCT(J470:O470,TRANSPOSE(Test!AW$28:AW$33))+Test!$AI$20-Test!$AH$26</f>
        <v>41.740728734225613</v>
      </c>
      <c r="T470" s="9">
        <f>SUMPRODUCT(J470:O470,Results!K$9:P$9)</f>
        <v>65.79234818948899</v>
      </c>
      <c r="U470" s="9">
        <f>SUMPRODUCT(J470:O470,Results!K$9:P$9)+Test!$AI$20-Test!$AH$31</f>
        <v>64.210119468415826</v>
      </c>
      <c r="V470" s="9">
        <f t="shared" si="35"/>
        <v>27.76340885999597</v>
      </c>
      <c r="W470" s="9">
        <f t="shared" si="36"/>
        <v>17.202821217210115</v>
      </c>
      <c r="X470" s="9">
        <f t="shared" si="37"/>
        <v>15.429071151249985</v>
      </c>
      <c r="Y470" s="9">
        <f t="shared" si="38"/>
        <v>37.690592303228527</v>
      </c>
      <c r="Z470" s="9">
        <f>I470-Test!$AI$20</f>
        <v>46.689097610364009</v>
      </c>
      <c r="AA470" s="9">
        <f t="shared" si="39"/>
        <v>15.221201569038314</v>
      </c>
      <c r="AF470" s="11"/>
      <c r="AG470" s="11"/>
      <c r="AH470" s="11"/>
    </row>
    <row r="471" spans="1:34">
      <c r="A471" s="6">
        <v>2.1015408837848599</v>
      </c>
      <c r="B471" s="6">
        <v>1.4725530681588588</v>
      </c>
      <c r="C471" s="6">
        <v>5.1806436299450089</v>
      </c>
      <c r="D471" s="6">
        <v>-1.7129848076258989</v>
      </c>
      <c r="E471" s="6">
        <v>1.3426367750131263</v>
      </c>
      <c r="F471" s="6">
        <v>0.37790606339615496</v>
      </c>
      <c r="G471" s="6">
        <v>-0.64940891943290135</v>
      </c>
      <c r="H471" s="6">
        <v>-3.3163733767882517</v>
      </c>
      <c r="I471" s="9">
        <f>SUMPRODUCT(J471:O471,Results!B$12:G$12)+Results!$E$5*H471</f>
        <v>-5.9252400670522007</v>
      </c>
      <c r="J471" s="9">
        <f>SUMPRODUCT($A471:$F471,Results!$B$15:$G$15)</f>
        <v>18.981046094869875</v>
      </c>
      <c r="K471" s="9">
        <f>SUMPRODUCT($A471:$F471,Results!$B$16:$G$16)</f>
        <v>-12.167211989619981</v>
      </c>
      <c r="L471" s="9">
        <f>SUMPRODUCT($A471:$F471,Results!$B$17:$G$17)</f>
        <v>-0.74432552598946555</v>
      </c>
      <c r="M471" s="9">
        <f>SUMPRODUCT($A471:$F471,Results!$B$18:$G$18)</f>
        <v>-14.409846034318496</v>
      </c>
      <c r="N471" s="9">
        <f>SUMPRODUCT($A471:$F471,Results!$B$19:$G$19)</f>
        <v>-16.035574779807426</v>
      </c>
      <c r="O471" s="9">
        <f>SUMPRODUCT($A471:$F471,Results!$B$20:$G$20)</f>
        <v>-1.3139444071033735E-2</v>
      </c>
      <c r="P471" s="9" cm="1">
        <f t="array" ref="P471">SUMPRODUCT(J471:O471,TRANSPOSE(Test!BQ$20:BQ$25))+Test!$AI$20-Test!$BQ$27</f>
        <v>14.581339287658771</v>
      </c>
      <c r="Q471" s="9" cm="1">
        <f t="array" ref="Q471">SUMPRODUCT(J471:O471,TRANSPOSE(Test!EX$20:EX$25))+Test!$AI$20-Test!$EX$27</f>
        <v>12.575899135264493</v>
      </c>
      <c r="R471" s="9">
        <f>I471-Results!$E$5*H471</f>
        <v>13.973000193677308</v>
      </c>
      <c r="S471" s="9" cm="1">
        <f t="array" ref="S471">SUMPRODUCT(J471:O471,TRANSPOSE(Test!AW$28:AW$33))+Test!$AI$20-Test!$AH$26</f>
        <v>30.581153588065874</v>
      </c>
      <c r="T471" s="9">
        <f>SUMPRODUCT(J471:O471,Results!K$9:P$9)</f>
        <v>14.599115733984277</v>
      </c>
      <c r="U471" s="9">
        <f>SUMPRODUCT(J471:O471,Results!K$9:P$9)+Test!$AI$20-Test!$AH$31</f>
        <v>13.01688701291112</v>
      </c>
      <c r="V471" s="9">
        <f t="shared" si="35"/>
        <v>-20.506579354710972</v>
      </c>
      <c r="W471" s="9">
        <f t="shared" si="36"/>
        <v>-18.501139202316693</v>
      </c>
      <c r="X471" s="9">
        <f t="shared" si="37"/>
        <v>-19.898240260729509</v>
      </c>
      <c r="Y471" s="9">
        <f t="shared" si="38"/>
        <v>-36.506393655118075</v>
      </c>
      <c r="Z471" s="9">
        <f>I471-Test!$AI$20</f>
        <v>-38.667463494142332</v>
      </c>
      <c r="AA471" s="9">
        <f t="shared" si="39"/>
        <v>-18.942127079963321</v>
      </c>
      <c r="AF471" s="11"/>
      <c r="AG471" s="11"/>
      <c r="AH471" s="11"/>
    </row>
    <row r="472" spans="1:34">
      <c r="A472" s="6">
        <v>2.0911071709706377</v>
      </c>
      <c r="B472" s="6">
        <v>-0.11823749592629161</v>
      </c>
      <c r="C472" s="6">
        <v>3.7022790330525548</v>
      </c>
      <c r="D472" s="6">
        <v>0.41910283084115074</v>
      </c>
      <c r="E472" s="6">
        <v>5.5457432931533628</v>
      </c>
      <c r="F472" s="6">
        <v>3.8542981459524137</v>
      </c>
      <c r="G472" s="6">
        <v>2.6154538122151911</v>
      </c>
      <c r="H472" s="6">
        <v>-5.1510645140159461E-2</v>
      </c>
      <c r="I472" s="9">
        <f>SUMPRODUCT(J472:O472,Results!B$12:G$12)+Results!$E$5*H472</f>
        <v>64.890997074888503</v>
      </c>
      <c r="J472" s="9">
        <f>SUMPRODUCT($A472:$F472,Results!$B$15:$G$15)</f>
        <v>35.39543504050318</v>
      </c>
      <c r="K472" s="9">
        <f>SUMPRODUCT($A472:$F472,Results!$B$16:$G$16)</f>
        <v>-5.8586274770179818</v>
      </c>
      <c r="L472" s="9">
        <f>SUMPRODUCT($A472:$F472,Results!$B$17:$G$17)</f>
        <v>17.268114343528953</v>
      </c>
      <c r="M472" s="9">
        <f>SUMPRODUCT($A472:$F472,Results!$B$18:$G$18)</f>
        <v>-12.709912584683618</v>
      </c>
      <c r="N472" s="9">
        <f>SUMPRODUCT($A472:$F472,Results!$B$19:$G$19)</f>
        <v>-23.390575469342448</v>
      </c>
      <c r="O472" s="9">
        <f>SUMPRODUCT($A472:$F472,Results!$B$20:$G$20)</f>
        <v>-0.53091937636454567</v>
      </c>
      <c r="P472" s="9" cm="1">
        <f t="array" ref="P472">SUMPRODUCT(J472:O472,TRANSPOSE(Test!BQ$20:BQ$25))+Test!$AI$20-Test!$BQ$27</f>
        <v>64.234821148819748</v>
      </c>
      <c r="Q472" s="9" cm="1">
        <f t="array" ref="Q472">SUMPRODUCT(J472:O472,TRANSPOSE(Test!EX$20:EX$25))+Test!$AI$20-Test!$EX$27</f>
        <v>66.521773345174267</v>
      </c>
      <c r="R472" s="9">
        <f>I472-Results!$E$5*H472</f>
        <v>65.200060945729462</v>
      </c>
      <c r="S472" s="9" cm="1">
        <f t="array" ref="S472">SUMPRODUCT(J472:O472,TRANSPOSE(Test!AW$28:AW$33))+Test!$AI$20-Test!$AH$26</f>
        <v>60.093059290117893</v>
      </c>
      <c r="T472" s="9">
        <f>SUMPRODUCT(J472:O472,Results!K$9:P$9)</f>
        <v>68.325091348583229</v>
      </c>
      <c r="U472" s="9">
        <f>SUMPRODUCT(J472:O472,Results!K$9:P$9)+Test!$AI$20-Test!$AH$31</f>
        <v>66.742862627510078</v>
      </c>
      <c r="V472" s="9">
        <f t="shared" si="35"/>
        <v>0.65617592606875519</v>
      </c>
      <c r="W472" s="9">
        <f t="shared" si="36"/>
        <v>-1.6307762702857644</v>
      </c>
      <c r="X472" s="9">
        <f t="shared" si="37"/>
        <v>-0.30906387084095854</v>
      </c>
      <c r="Y472" s="9">
        <f t="shared" si="38"/>
        <v>4.7979377847706104</v>
      </c>
      <c r="Z472" s="9">
        <f>I472-Test!$AI$20</f>
        <v>32.148773647798372</v>
      </c>
      <c r="AA472" s="9">
        <f t="shared" si="39"/>
        <v>-1.8518655526215753</v>
      </c>
      <c r="AF472" s="11"/>
      <c r="AG472" s="11"/>
      <c r="AH472" s="11"/>
    </row>
    <row r="473" spans="1:34">
      <c r="A473" s="6">
        <v>0.80518105738147006</v>
      </c>
      <c r="B473" s="6">
        <v>-0.77361519144034407</v>
      </c>
      <c r="C473" s="6">
        <v>-1.0796290426389805</v>
      </c>
      <c r="D473" s="6">
        <v>3.0755697465279686</v>
      </c>
      <c r="E473" s="6">
        <v>-0.1637746443514296</v>
      </c>
      <c r="F473" s="6">
        <v>1.0438598185916532</v>
      </c>
      <c r="G473" s="6">
        <v>1.900977282918302</v>
      </c>
      <c r="H473" s="6">
        <v>-0.76598717443704856</v>
      </c>
      <c r="I473" s="9">
        <f>SUMPRODUCT(J473:O473,Results!B$12:G$12)+Results!$E$5*H473</f>
        <v>2.2202972958267129</v>
      </c>
      <c r="J473" s="9">
        <f>SUMPRODUCT($A473:$F473,Results!$B$15:$G$15)</f>
        <v>0.62631568170159824</v>
      </c>
      <c r="K473" s="9">
        <f>SUMPRODUCT($A473:$F473,Results!$B$16:$G$16)</f>
        <v>-1.0958432984356163</v>
      </c>
      <c r="L473" s="9">
        <f>SUMPRODUCT($A473:$F473,Results!$B$17:$G$17)</f>
        <v>1.2677417385780831</v>
      </c>
      <c r="M473" s="9">
        <f>SUMPRODUCT($A473:$F473,Results!$B$18:$G$18)</f>
        <v>5.7626471386715954</v>
      </c>
      <c r="N473" s="9">
        <f>SUMPRODUCT($A473:$F473,Results!$B$19:$G$19)</f>
        <v>1.030622942773926</v>
      </c>
      <c r="O473" s="9">
        <f>SUMPRODUCT($A473:$F473,Results!$B$20:$G$20)</f>
        <v>6.9014202934401805</v>
      </c>
      <c r="P473" s="9" cm="1">
        <f t="array" ref="P473">SUMPRODUCT(J473:O473,TRANSPOSE(Test!BQ$20:BQ$25))+Test!$AI$20-Test!$BQ$27</f>
        <v>3.6180767703894929</v>
      </c>
      <c r="Q473" s="9" cm="1">
        <f t="array" ref="Q473">SUMPRODUCT(J473:O473,TRANSPOSE(Test!EX$20:EX$25))+Test!$AI$20-Test!$EX$27</f>
        <v>7.3622348571072891</v>
      </c>
      <c r="R473" s="9">
        <f>I473-Results!$E$5*H473</f>
        <v>6.8162203424490038</v>
      </c>
      <c r="S473" s="9" cm="1">
        <f t="array" ref="S473">SUMPRODUCT(J473:O473,TRANSPOSE(Test!AW$28:AW$33))+Test!$AI$20-Test!$AH$26</f>
        <v>-4.6952590484975261</v>
      </c>
      <c r="T473" s="9">
        <f>SUMPRODUCT(J473:O473,Results!K$9:P$9)</f>
        <v>7.0107032248937333</v>
      </c>
      <c r="U473" s="9">
        <f>SUMPRODUCT(J473:O473,Results!K$9:P$9)+Test!$AI$20-Test!$AH$31</f>
        <v>5.4284745038205742</v>
      </c>
      <c r="V473" s="9">
        <f t="shared" si="35"/>
        <v>-1.3977794745627801</v>
      </c>
      <c r="W473" s="9">
        <f t="shared" si="36"/>
        <v>-5.1419375612805762</v>
      </c>
      <c r="X473" s="9">
        <f t="shared" si="37"/>
        <v>-4.5959230466222909</v>
      </c>
      <c r="Y473" s="9">
        <f t="shared" si="38"/>
        <v>6.9155563443242389</v>
      </c>
      <c r="Z473" s="9">
        <f>I473-Test!$AI$20</f>
        <v>-30.52192613126342</v>
      </c>
      <c r="AA473" s="9">
        <f t="shared" si="39"/>
        <v>-3.2081772079938613</v>
      </c>
      <c r="AF473" s="11"/>
      <c r="AG473" s="11"/>
      <c r="AH473" s="11"/>
    </row>
    <row r="474" spans="1:34">
      <c r="A474" s="6">
        <v>3.0512265401974821</v>
      </c>
      <c r="B474" s="6">
        <v>3.2502083362848708</v>
      </c>
      <c r="C474" s="6">
        <v>-0.28586238408632791</v>
      </c>
      <c r="D474" s="6">
        <v>3.9865139634813951</v>
      </c>
      <c r="E474" s="6">
        <v>2.1833266348562259</v>
      </c>
      <c r="F474" s="6">
        <v>4.2754936029470212</v>
      </c>
      <c r="G474" s="6">
        <v>1.3468569707289462</v>
      </c>
      <c r="H474" s="6">
        <v>-1.3201074866264044</v>
      </c>
      <c r="I474" s="9">
        <f>SUMPRODUCT(J474:O474,Results!B$12:G$12)+Results!$E$5*H474</f>
        <v>20.537530020928923</v>
      </c>
      <c r="J474" s="9">
        <f>SUMPRODUCT($A474:$F474,Results!$B$15:$G$15)</f>
        <v>9.506980354843126</v>
      </c>
      <c r="K474" s="9">
        <f>SUMPRODUCT($A474:$F474,Results!$B$16:$G$16)</f>
        <v>-11.61129502355972</v>
      </c>
      <c r="L474" s="9">
        <f>SUMPRODUCT($A474:$F474,Results!$B$17:$G$17)</f>
        <v>13.381469855386419</v>
      </c>
      <c r="M474" s="9">
        <f>SUMPRODUCT($A474:$F474,Results!$B$18:$G$18)</f>
        <v>8.1339158325860907</v>
      </c>
      <c r="N474" s="9">
        <f>SUMPRODUCT($A474:$F474,Results!$B$19:$G$19)</f>
        <v>-4.9505581616591749</v>
      </c>
      <c r="O474" s="9">
        <f>SUMPRODUCT($A474:$F474,Results!$B$20:$G$20)</f>
        <v>17.762684944068798</v>
      </c>
      <c r="P474" s="9" cm="1">
        <f t="array" ref="P474">SUMPRODUCT(J474:O474,TRANSPOSE(Test!BQ$20:BQ$25))+Test!$AI$20-Test!$BQ$27</f>
        <v>30.609587727788259</v>
      </c>
      <c r="Q474" s="9" cm="1">
        <f t="array" ref="Q474">SUMPRODUCT(J474:O474,TRANSPOSE(Test!EX$20:EX$25))+Test!$AI$20-Test!$EX$27</f>
        <v>29.377396318405303</v>
      </c>
      <c r="R474" s="9">
        <f>I474-Results!$E$5*H474</f>
        <v>28.45817494068735</v>
      </c>
      <c r="S474" s="9" cm="1">
        <f t="array" ref="S474">SUMPRODUCT(J474:O474,TRANSPOSE(Test!AW$28:AW$33))+Test!$AI$20-Test!$AH$26</f>
        <v>17.883344891243198</v>
      </c>
      <c r="T474" s="9">
        <f>SUMPRODUCT(J474:O474,Results!K$9:P$9)</f>
        <v>30.486652294034691</v>
      </c>
      <c r="U474" s="9">
        <f>SUMPRODUCT(J474:O474,Results!K$9:P$9)+Test!$AI$20-Test!$AH$31</f>
        <v>28.904423572961534</v>
      </c>
      <c r="V474" s="9">
        <f t="shared" si="35"/>
        <v>-10.072057706859336</v>
      </c>
      <c r="W474" s="9">
        <f t="shared" si="36"/>
        <v>-8.8398662974763802</v>
      </c>
      <c r="X474" s="9">
        <f t="shared" si="37"/>
        <v>-7.920644919758427</v>
      </c>
      <c r="Y474" s="9">
        <f t="shared" si="38"/>
        <v>2.6541851296857253</v>
      </c>
      <c r="Z474" s="9">
        <f>I474-Test!$AI$20</f>
        <v>-12.204693406161208</v>
      </c>
      <c r="AA474" s="9">
        <f t="shared" si="39"/>
        <v>-8.3668935520326109</v>
      </c>
      <c r="AF474" s="11"/>
      <c r="AG474" s="11"/>
      <c r="AH474" s="11"/>
    </row>
    <row r="475" spans="1:34">
      <c r="A475" s="6">
        <v>1.9240309127922397</v>
      </c>
      <c r="B475" s="6">
        <v>2.2171386323156397</v>
      </c>
      <c r="C475" s="6">
        <v>5.8306309960540181</v>
      </c>
      <c r="D475" s="6">
        <v>1.9036511225812562</v>
      </c>
      <c r="E475" s="6">
        <v>-1.6050642049834325</v>
      </c>
      <c r="F475" s="6">
        <v>7.3821857658241887</v>
      </c>
      <c r="G475" s="6">
        <v>5.2989324484099996</v>
      </c>
      <c r="H475" s="6">
        <v>2.631967991054649</v>
      </c>
      <c r="I475" s="9">
        <f>SUMPRODUCT(J475:O475,Results!B$12:G$12)+Results!$E$5*H475</f>
        <v>-14.9301866761434</v>
      </c>
      <c r="J475" s="9">
        <f>SUMPRODUCT($A475:$F475,Results!$B$15:$G$15)</f>
        <v>5.8292952822832396</v>
      </c>
      <c r="K475" s="9">
        <f>SUMPRODUCT($A475:$F475,Results!$B$16:$G$16)</f>
        <v>-14.724433863154104</v>
      </c>
      <c r="L475" s="9">
        <f>SUMPRODUCT($A475:$F475,Results!$B$17:$G$17)</f>
        <v>3.9079044473888001</v>
      </c>
      <c r="M475" s="9">
        <f>SUMPRODUCT($A475:$F475,Results!$B$18:$G$18)</f>
        <v>-2.08007803634779</v>
      </c>
      <c r="N475" s="9">
        <f>SUMPRODUCT($A475:$F475,Results!$B$19:$G$19)</f>
        <v>-13.520763211205454</v>
      </c>
      <c r="O475" s="9">
        <f>SUMPRODUCT($A475:$F475,Results!$B$20:$G$20)</f>
        <v>-3.1898733323095261</v>
      </c>
      <c r="P475" s="9" cm="1">
        <f t="array" ref="P475">SUMPRODUCT(J475:O475,TRANSPOSE(Test!BQ$20:BQ$25))+Test!$AI$20-Test!$BQ$27</f>
        <v>-8.5343917684938795</v>
      </c>
      <c r="Q475" s="9" cm="1">
        <f t="array" ref="Q475">SUMPRODUCT(J475:O475,TRANSPOSE(Test!EX$20:EX$25))+Test!$AI$20-Test!$EX$27</f>
        <v>-29.171708550251786</v>
      </c>
      <c r="R475" s="9">
        <f>I475-Results!$E$5*H475</f>
        <v>-30.721994622471293</v>
      </c>
      <c r="S475" s="9" cm="1">
        <f t="array" ref="S475">SUMPRODUCT(J475:O475,TRANSPOSE(Test!AW$28:AW$33))+Test!$AI$20-Test!$AH$26</f>
        <v>13.114224338758646</v>
      </c>
      <c r="T475" s="9">
        <f>SUMPRODUCT(J475:O475,Results!K$9:P$9)</f>
        <v>-29.514777542017477</v>
      </c>
      <c r="U475" s="9">
        <f>SUMPRODUCT(J475:O475,Results!K$9:P$9)+Test!$AI$20-Test!$AH$31</f>
        <v>-31.097006263090634</v>
      </c>
      <c r="V475" s="9">
        <f t="shared" si="35"/>
        <v>-6.3957949076495204</v>
      </c>
      <c r="W475" s="9">
        <f t="shared" si="36"/>
        <v>14.241521874108386</v>
      </c>
      <c r="X475" s="9">
        <f t="shared" si="37"/>
        <v>15.791807946327893</v>
      </c>
      <c r="Y475" s="9">
        <f t="shared" si="38"/>
        <v>-28.044411014902046</v>
      </c>
      <c r="Z475" s="9">
        <f>I475-Test!$AI$20</f>
        <v>-47.672410103233531</v>
      </c>
      <c r="AA475" s="9">
        <f t="shared" si="39"/>
        <v>16.166819586947234</v>
      </c>
      <c r="AF475" s="11"/>
      <c r="AG475" s="11"/>
      <c r="AH475" s="11"/>
    </row>
    <row r="476" spans="1:34">
      <c r="A476" s="6">
        <v>6.3853273464009161</v>
      </c>
      <c r="B476" s="6">
        <v>13.00242225752039</v>
      </c>
      <c r="C476" s="6">
        <v>-2.450419743101619</v>
      </c>
      <c r="D476" s="6">
        <v>1.4433417639276642</v>
      </c>
      <c r="E476" s="6">
        <v>7.3891473612240164</v>
      </c>
      <c r="F476" s="6">
        <v>0.68012625892335266</v>
      </c>
      <c r="G476" s="6">
        <v>-1.3134682329324072</v>
      </c>
      <c r="H476" s="6">
        <v>-3.980432690287758</v>
      </c>
      <c r="I476" s="9">
        <f>SUMPRODUCT(J476:O476,Results!B$12:G$12)+Results!$E$5*H476</f>
        <v>60.024771153802419</v>
      </c>
      <c r="J476" s="9">
        <f>SUMPRODUCT($A476:$F476,Results!$B$15:$G$15)</f>
        <v>15.437120255740219</v>
      </c>
      <c r="K476" s="9">
        <f>SUMPRODUCT($A476:$F476,Results!$B$16:$G$16)</f>
        <v>-27.633298999736208</v>
      </c>
      <c r="L476" s="9">
        <f>SUMPRODUCT($A476:$F476,Results!$B$17:$G$17)</f>
        <v>26.933760612519819</v>
      </c>
      <c r="M476" s="9">
        <f>SUMPRODUCT($A476:$F476,Results!$B$18:$G$18)</f>
        <v>10.5751208989268</v>
      </c>
      <c r="N476" s="9">
        <f>SUMPRODUCT($A476:$F476,Results!$B$19:$G$19)</f>
        <v>-3.6387157544670625</v>
      </c>
      <c r="O476" s="9">
        <f>SUMPRODUCT($A476:$F476,Results!$B$20:$G$20)</f>
        <v>48.020020265025487</v>
      </c>
      <c r="P476" s="9" cm="1">
        <f t="array" ref="P476">SUMPRODUCT(J476:O476,TRANSPOSE(Test!BQ$20:BQ$25))+Test!$AI$20-Test!$BQ$27</f>
        <v>70.992540492609038</v>
      </c>
      <c r="Q476" s="9" cm="1">
        <f t="array" ref="Q476">SUMPRODUCT(J476:O476,TRANSPOSE(Test!EX$20:EX$25))+Test!$AI$20-Test!$EX$27</f>
        <v>80.604441297633713</v>
      </c>
      <c r="R476" s="9">
        <f>I476-Results!$E$5*H476</f>
        <v>83.907367295528971</v>
      </c>
      <c r="S476" s="9" cm="1">
        <f t="array" ref="S476">SUMPRODUCT(J476:O476,TRANSPOSE(Test!AW$28:AW$33))+Test!$AI$20-Test!$AH$26</f>
        <v>41.489045462794152</v>
      </c>
      <c r="T476" s="9">
        <f>SUMPRODUCT(J476:O476,Results!K$9:P$9)</f>
        <v>87.366301058176305</v>
      </c>
      <c r="U476" s="9">
        <f>SUMPRODUCT(J476:O476,Results!K$9:P$9)+Test!$AI$20-Test!$AH$31</f>
        <v>85.78407233710314</v>
      </c>
      <c r="V476" s="9">
        <f t="shared" si="35"/>
        <v>-10.967769338806619</v>
      </c>
      <c r="W476" s="9">
        <f t="shared" si="36"/>
        <v>-20.579670143831294</v>
      </c>
      <c r="X476" s="9">
        <f t="shared" si="37"/>
        <v>-23.882596141726552</v>
      </c>
      <c r="Y476" s="9">
        <f t="shared" si="38"/>
        <v>18.535725691008267</v>
      </c>
      <c r="Z476" s="9">
        <f>I476-Test!$AI$20</f>
        <v>27.282547726712288</v>
      </c>
      <c r="AA476" s="9">
        <f t="shared" si="39"/>
        <v>-25.759301183300721</v>
      </c>
      <c r="AF476" s="11"/>
      <c r="AG476" s="11"/>
      <c r="AH476" s="11"/>
    </row>
    <row r="477" spans="1:34">
      <c r="A477" s="6">
        <v>2.1933582289705775</v>
      </c>
      <c r="B477" s="6">
        <v>1.2898214714744747</v>
      </c>
      <c r="C477" s="6">
        <v>-1.2385101910275074</v>
      </c>
      <c r="D477" s="6">
        <v>8.2988706117088125</v>
      </c>
      <c r="E477" s="6">
        <v>14.088583934997329</v>
      </c>
      <c r="F477" s="6">
        <v>12.880044355602541</v>
      </c>
      <c r="G477" s="6">
        <v>1.696657738731598</v>
      </c>
      <c r="H477" s="6">
        <v>-0.97030671862375262</v>
      </c>
      <c r="I477" s="9">
        <f>SUMPRODUCT(J477:O477,Results!B$12:G$12)+Results!$E$5*H477</f>
        <v>159.41453600330922</v>
      </c>
      <c r="J477" s="9">
        <f>SUMPRODUCT($A477:$F477,Results!$B$15:$G$15)</f>
        <v>53.630581190322282</v>
      </c>
      <c r="K477" s="9">
        <f>SUMPRODUCT($A477:$F477,Results!$B$16:$G$16)</f>
        <v>2.6293948216664424</v>
      </c>
      <c r="L477" s="9">
        <f>SUMPRODUCT($A477:$F477,Results!$B$17:$G$17)</f>
        <v>64.946082619472307</v>
      </c>
      <c r="M477" s="9">
        <f>SUMPRODUCT($A477:$F477,Results!$B$18:$G$18)</f>
        <v>5.4891918865767728</v>
      </c>
      <c r="N477" s="9">
        <f>SUMPRODUCT($A477:$F477,Results!$B$19:$G$19)</f>
        <v>-33.96456184964611</v>
      </c>
      <c r="O477" s="9">
        <f>SUMPRODUCT($A477:$F477,Results!$B$20:$G$20)</f>
        <v>13.252340000826901</v>
      </c>
      <c r="P477" s="9" cm="1">
        <f t="array" ref="P477">SUMPRODUCT(J477:O477,TRANSPOSE(Test!BQ$20:BQ$25))+Test!$AI$20-Test!$BQ$27</f>
        <v>164.63449703428222</v>
      </c>
      <c r="Q477" s="9" cm="1">
        <f t="array" ref="Q477">SUMPRODUCT(J477:O477,TRANSPOSE(Test!EX$20:EX$25))+Test!$AI$20-Test!$EX$27</f>
        <v>172.19061449854757</v>
      </c>
      <c r="R477" s="9">
        <f>I477-Results!$E$5*H477</f>
        <v>165.23637631505173</v>
      </c>
      <c r="S477" s="9" cm="1">
        <f t="array" ref="S477">SUMPRODUCT(J477:O477,TRANSPOSE(Test!AW$28:AW$33))+Test!$AI$20-Test!$AH$26</f>
        <v>110.09875924544802</v>
      </c>
      <c r="T477" s="9">
        <f>SUMPRODUCT(J477:O477,Results!K$9:P$9)</f>
        <v>174.01569222450695</v>
      </c>
      <c r="U477" s="9">
        <f>SUMPRODUCT(J477:O477,Results!K$9:P$9)+Test!$AI$20-Test!$AH$31</f>
        <v>172.43346350343379</v>
      </c>
      <c r="V477" s="9">
        <f t="shared" si="35"/>
        <v>-5.2199610309729962</v>
      </c>
      <c r="W477" s="9">
        <f t="shared" si="36"/>
        <v>-12.776078495238352</v>
      </c>
      <c r="X477" s="9">
        <f t="shared" si="37"/>
        <v>-5.8218403117425055</v>
      </c>
      <c r="Y477" s="9">
        <f t="shared" si="38"/>
        <v>49.315776757861201</v>
      </c>
      <c r="Z477" s="9">
        <f>I477-Test!$AI$20</f>
        <v>126.6723125762191</v>
      </c>
      <c r="AA477" s="9">
        <f t="shared" si="39"/>
        <v>-13.018927500124562</v>
      </c>
      <c r="AF477" s="11"/>
      <c r="AG477" s="11"/>
      <c r="AH477" s="11"/>
    </row>
    <row r="478" spans="1:34">
      <c r="A478" s="6">
        <v>8.356418631834444</v>
      </c>
      <c r="B478" s="6">
        <v>-0.74746171637282766</v>
      </c>
      <c r="C478" s="6">
        <v>1.9185949231877468</v>
      </c>
      <c r="D478" s="6">
        <v>-0.96785718681357735</v>
      </c>
      <c r="E478" s="6">
        <v>6.3439770259380994</v>
      </c>
      <c r="F478" s="6">
        <v>2.9382864784121838</v>
      </c>
      <c r="G478" s="6">
        <v>2.368786551840337</v>
      </c>
      <c r="H478" s="6">
        <v>-0.29817790551501355</v>
      </c>
      <c r="I478" s="9">
        <f>SUMPRODUCT(J478:O478,Results!B$12:G$12)+Results!$E$5*H478</f>
        <v>89.250072815117761</v>
      </c>
      <c r="J478" s="9">
        <f>SUMPRODUCT($A478:$F478,Results!$B$15:$G$15)</f>
        <v>59.063184180210847</v>
      </c>
      <c r="K478" s="9">
        <f>SUMPRODUCT($A478:$F478,Results!$B$16:$G$16)</f>
        <v>-21.71086176757693</v>
      </c>
      <c r="L478" s="9">
        <f>SUMPRODUCT($A478:$F478,Results!$B$17:$G$17)</f>
        <v>4.3764612371687797</v>
      </c>
      <c r="M478" s="9">
        <f>SUMPRODUCT($A478:$F478,Results!$B$18:$G$18)</f>
        <v>-14.33229040861379</v>
      </c>
      <c r="N478" s="9">
        <f>SUMPRODUCT($A478:$F478,Results!$B$19:$G$19)</f>
        <v>-15.491482451803623</v>
      </c>
      <c r="O478" s="9">
        <f>SUMPRODUCT($A478:$F478,Results!$B$20:$G$20)</f>
        <v>17.301408403732243</v>
      </c>
      <c r="P478" s="9" cm="1">
        <f t="array" ref="P478">SUMPRODUCT(J478:O478,TRANSPOSE(Test!BQ$20:BQ$25))+Test!$AI$20-Test!$BQ$27</f>
        <v>83.849869333332862</v>
      </c>
      <c r="Q478" s="9" cm="1">
        <f t="array" ref="Q478">SUMPRODUCT(J478:O478,TRANSPOSE(Test!EX$20:EX$25))+Test!$AI$20-Test!$EX$27</f>
        <v>91.778397632196686</v>
      </c>
      <c r="R478" s="9">
        <f>I478-Results!$E$5*H478</f>
        <v>91.039140248207843</v>
      </c>
      <c r="S478" s="9" cm="1">
        <f t="array" ref="S478">SUMPRODUCT(J478:O478,TRANSPOSE(Test!AW$28:AW$33))+Test!$AI$20-Test!$AH$26</f>
        <v>69.662132292349852</v>
      </c>
      <c r="T478" s="9">
        <f>SUMPRODUCT(J478:O478,Results!K$9:P$9)</f>
        <v>94.424736726569307</v>
      </c>
      <c r="U478" s="9">
        <f>SUMPRODUCT(J478:O478,Results!K$9:P$9)+Test!$AI$20-Test!$AH$31</f>
        <v>92.842508005496143</v>
      </c>
      <c r="V478" s="9">
        <f t="shared" si="35"/>
        <v>5.4002034817848994</v>
      </c>
      <c r="W478" s="9">
        <f t="shared" si="36"/>
        <v>-2.528324817078925</v>
      </c>
      <c r="X478" s="9">
        <f t="shared" si="37"/>
        <v>-1.7890674330900822</v>
      </c>
      <c r="Y478" s="9">
        <f t="shared" si="38"/>
        <v>19.587940522767909</v>
      </c>
      <c r="Z478" s="9">
        <f>I478-Test!$AI$20</f>
        <v>56.50784938802763</v>
      </c>
      <c r="AA478" s="9">
        <f t="shared" si="39"/>
        <v>-3.5924351903783815</v>
      </c>
      <c r="AF478" s="11"/>
      <c r="AG478" s="11"/>
      <c r="AH478" s="11"/>
    </row>
    <row r="479" spans="1:34">
      <c r="A479" s="6">
        <v>2.9432726378864902</v>
      </c>
      <c r="B479" s="6">
        <v>4.4664623413521767</v>
      </c>
      <c r="C479" s="6">
        <v>5.1733599781274764</v>
      </c>
      <c r="D479" s="6">
        <v>1.6317593176085747</v>
      </c>
      <c r="E479" s="6">
        <v>-1.5888114035703169</v>
      </c>
      <c r="F479" s="6">
        <v>1.2316761823154934</v>
      </c>
      <c r="G479" s="6">
        <v>1.7934990974523262</v>
      </c>
      <c r="H479" s="6">
        <v>-0.87346535990302443</v>
      </c>
      <c r="I479" s="9">
        <f>SUMPRODUCT(J479:O479,Results!B$12:G$12)+Results!$E$5*H479</f>
        <v>-23.861051928904239</v>
      </c>
      <c r="J479" s="9">
        <f>SUMPRODUCT($A479:$F479,Results!$B$15:$G$15)</f>
        <v>2.2953410700384884</v>
      </c>
      <c r="K479" s="9">
        <f>SUMPRODUCT($A479:$F479,Results!$B$16:$G$16)</f>
        <v>-20.837481598575444</v>
      </c>
      <c r="L479" s="9">
        <f>SUMPRODUCT($A479:$F479,Results!$B$17:$G$17)</f>
        <v>-4.1113834406309762</v>
      </c>
      <c r="M479" s="9">
        <f>SUMPRODUCT($A479:$F479,Results!$B$18:$G$18)</f>
        <v>-3.6805432297089866</v>
      </c>
      <c r="N479" s="9">
        <f>SUMPRODUCT($A479:$F479,Results!$B$19:$G$19)</f>
        <v>-10.925893299371356</v>
      </c>
      <c r="O479" s="9">
        <f>SUMPRODUCT($A479:$F479,Results!$B$20:$G$20)</f>
        <v>12.415188184286277</v>
      </c>
      <c r="P479" s="9" cm="1">
        <f t="array" ref="P479">SUMPRODUCT(J479:O479,TRANSPOSE(Test!BQ$20:BQ$25))+Test!$AI$20-Test!$BQ$27</f>
        <v>-11.299231403722086</v>
      </c>
      <c r="Q479" s="9" cm="1">
        <f t="array" ref="Q479">SUMPRODUCT(J479:O479,TRANSPOSE(Test!EX$20:EX$25))+Test!$AI$20-Test!$EX$27</f>
        <v>-20.399193768166878</v>
      </c>
      <c r="R479" s="9">
        <f>I479-Results!$E$5*H479</f>
        <v>-18.62025976948609</v>
      </c>
      <c r="S479" s="9" cm="1">
        <f t="array" ref="S479">SUMPRODUCT(J479:O479,TRANSPOSE(Test!AW$28:AW$33))+Test!$AI$20-Test!$AH$26</f>
        <v>9.9024867341459242</v>
      </c>
      <c r="T479" s="9">
        <f>SUMPRODUCT(J479:O479,Results!K$9:P$9)</f>
        <v>-18.88533882074961</v>
      </c>
      <c r="U479" s="9">
        <f>SUMPRODUCT(J479:O479,Results!K$9:P$9)+Test!$AI$20-Test!$AH$31</f>
        <v>-20.467567541822767</v>
      </c>
      <c r="V479" s="9">
        <f t="shared" si="35"/>
        <v>-12.561820525182153</v>
      </c>
      <c r="W479" s="9">
        <f t="shared" si="36"/>
        <v>-3.4618581607373606</v>
      </c>
      <c r="X479" s="9">
        <f t="shared" si="37"/>
        <v>-5.2407921594181488</v>
      </c>
      <c r="Y479" s="9">
        <f t="shared" si="38"/>
        <v>-33.763538663050163</v>
      </c>
      <c r="Z479" s="9">
        <f>I479-Test!$AI$20</f>
        <v>-56.60327535599437</v>
      </c>
      <c r="AA479" s="9">
        <f t="shared" si="39"/>
        <v>-3.3934843870814717</v>
      </c>
      <c r="AF479" s="11"/>
      <c r="AG479" s="11"/>
      <c r="AH479" s="11"/>
    </row>
    <row r="480" spans="1:34">
      <c r="A480" s="6">
        <v>3.9825917960722408</v>
      </c>
      <c r="B480" s="6">
        <v>2.1109191858003511</v>
      </c>
      <c r="C480" s="6">
        <v>5.449343014372559</v>
      </c>
      <c r="D480" s="6">
        <v>5.8134635064623579</v>
      </c>
      <c r="E480" s="6">
        <v>3.2534270410556281</v>
      </c>
      <c r="F480" s="6">
        <v>2.2482554252196909</v>
      </c>
      <c r="G480" s="6">
        <v>1.5561404167380859</v>
      </c>
      <c r="H480" s="6">
        <v>-1.1108240406172647</v>
      </c>
      <c r="I480" s="9">
        <f>SUMPRODUCT(J480:O480,Results!B$12:G$12)+Results!$E$5*H480</f>
        <v>48.677485864019509</v>
      </c>
      <c r="J480" s="9">
        <f>SUMPRODUCT($A480:$F480,Results!$B$15:$G$15)</f>
        <v>28.129420749242716</v>
      </c>
      <c r="K480" s="9">
        <f>SUMPRODUCT($A480:$F480,Results!$B$16:$G$16)</f>
        <v>-19.183337572046451</v>
      </c>
      <c r="L480" s="9">
        <f>SUMPRODUCT($A480:$F480,Results!$B$17:$G$17)</f>
        <v>10.73298593771548</v>
      </c>
      <c r="M480" s="9">
        <f>SUMPRODUCT($A480:$F480,Results!$B$18:$G$18)</f>
        <v>-7.7897757774403669</v>
      </c>
      <c r="N480" s="9">
        <f>SUMPRODUCT($A480:$F480,Results!$B$19:$G$19)</f>
        <v>-27.364120654883383</v>
      </c>
      <c r="O480" s="9">
        <f>SUMPRODUCT($A480:$F480,Results!$B$20:$G$20)</f>
        <v>19.780342144961836</v>
      </c>
      <c r="P480" s="9" cm="1">
        <f t="array" ref="P480">SUMPRODUCT(J480:O480,TRANSPOSE(Test!BQ$20:BQ$25))+Test!$AI$20-Test!$BQ$27</f>
        <v>53.876701050401358</v>
      </c>
      <c r="Q480" s="9" cm="1">
        <f t="array" ref="Q480">SUMPRODUCT(J480:O480,TRANSPOSE(Test!EX$20:EX$25))+Test!$AI$20-Test!$EX$27</f>
        <v>55.57549955101274</v>
      </c>
      <c r="R480" s="9">
        <f>I480-Results!$E$5*H480</f>
        <v>55.342430107723096</v>
      </c>
      <c r="S480" s="9" cm="1">
        <f t="array" ref="S480">SUMPRODUCT(J480:O480,TRANSPOSE(Test!AW$28:AW$33))+Test!$AI$20-Test!$AH$26</f>
        <v>57.769245946295129</v>
      </c>
      <c r="T480" s="9">
        <f>SUMPRODUCT(J480:O480,Results!K$9:P$9)</f>
        <v>57.168342802735673</v>
      </c>
      <c r="U480" s="9">
        <f>SUMPRODUCT(J480:O480,Results!K$9:P$9)+Test!$AI$20-Test!$AH$31</f>
        <v>55.586114081662515</v>
      </c>
      <c r="V480" s="9">
        <f t="shared" si="35"/>
        <v>-5.1992151863818492</v>
      </c>
      <c r="W480" s="9">
        <f t="shared" si="36"/>
        <v>-6.8980136869932309</v>
      </c>
      <c r="X480" s="9">
        <f t="shared" si="37"/>
        <v>-6.6649442437035873</v>
      </c>
      <c r="Y480" s="9">
        <f t="shared" si="38"/>
        <v>-9.0917600822756199</v>
      </c>
      <c r="Z480" s="9">
        <f>I480-Test!$AI$20</f>
        <v>15.935262436929378</v>
      </c>
      <c r="AA480" s="9">
        <f t="shared" si="39"/>
        <v>-6.9086282176430061</v>
      </c>
      <c r="AF480" s="11"/>
      <c r="AG480" s="11"/>
      <c r="AH480" s="11"/>
    </row>
    <row r="481" spans="1:34">
      <c r="A481" s="6">
        <v>2.1440941212761744</v>
      </c>
      <c r="B481" s="6">
        <v>3.1110256577208992</v>
      </c>
      <c r="C481" s="6">
        <v>11.745590640662792</v>
      </c>
      <c r="D481" s="6">
        <v>-1.152386848802561</v>
      </c>
      <c r="E481" s="6">
        <v>-0.80859425848432498</v>
      </c>
      <c r="F481" s="6">
        <v>-1.3583953809395277</v>
      </c>
      <c r="G481" s="6">
        <v>4.6111627437340088</v>
      </c>
      <c r="H481" s="6">
        <v>1.9441982863786582</v>
      </c>
      <c r="I481" s="9">
        <f>SUMPRODUCT(J481:O481,Results!B$12:G$12)+Results!$E$5*H481</f>
        <v>2.1074597106163573</v>
      </c>
      <c r="J481" s="9">
        <f>SUMPRODUCT($A481:$F481,Results!$B$15:$G$15)</f>
        <v>18.084556833715798</v>
      </c>
      <c r="K481" s="9">
        <f>SUMPRODUCT($A481:$F481,Results!$B$16:$G$16)</f>
        <v>-22.907341515788445</v>
      </c>
      <c r="L481" s="9">
        <f>SUMPRODUCT($A481:$F481,Results!$B$17:$G$17)</f>
        <v>-9.1926087221341781</v>
      </c>
      <c r="M481" s="9">
        <f>SUMPRODUCT($A481:$F481,Results!$B$18:$G$18)</f>
        <v>-26.252536492054318</v>
      </c>
      <c r="N481" s="9">
        <f>SUMPRODUCT($A481:$F481,Results!$B$19:$G$19)</f>
        <v>-31.742576113771843</v>
      </c>
      <c r="O481" s="9">
        <f>SUMPRODUCT($A481:$F481,Results!$B$20:$G$20)</f>
        <v>-0.63169295462923336</v>
      </c>
      <c r="P481" s="9" cm="1">
        <f t="array" ref="P481">SUMPRODUCT(J481:O481,TRANSPOSE(Test!BQ$20:BQ$25))+Test!$AI$20-Test!$BQ$27</f>
        <v>-3.6242289331301549</v>
      </c>
      <c r="Q481" s="9" cm="1">
        <f t="array" ref="Q481">SUMPRODUCT(J481:O481,TRANSPOSE(Test!EX$20:EX$25))+Test!$AI$20-Test!$EX$27</f>
        <v>-12.776342578395518</v>
      </c>
      <c r="R481" s="9">
        <f>I481-Results!$E$5*H481</f>
        <v>-9.5577300076555929</v>
      </c>
      <c r="S481" s="9" cm="1">
        <f t="array" ref="S481">SUMPRODUCT(J481:O481,TRANSPOSE(Test!AW$28:AW$33))+Test!$AI$20-Test!$AH$26</f>
        <v>43.166299090941223</v>
      </c>
      <c r="T481" s="9">
        <f>SUMPRODUCT(J481:O481,Results!K$9:P$9)</f>
        <v>-10.295894917678853</v>
      </c>
      <c r="U481" s="9">
        <f>SUMPRODUCT(J481:O481,Results!K$9:P$9)+Test!$AI$20-Test!$AH$31</f>
        <v>-11.878123638752008</v>
      </c>
      <c r="V481" s="9">
        <f t="shared" si="35"/>
        <v>5.7316886437465122</v>
      </c>
      <c r="W481" s="9">
        <f t="shared" si="36"/>
        <v>14.883802289011875</v>
      </c>
      <c r="X481" s="9">
        <f t="shared" si="37"/>
        <v>11.66518971827195</v>
      </c>
      <c r="Y481" s="9">
        <f t="shared" si="38"/>
        <v>-41.058839380324869</v>
      </c>
      <c r="Z481" s="9">
        <f>I481-Test!$AI$20</f>
        <v>-30.634763716473774</v>
      </c>
      <c r="AA481" s="9">
        <f t="shared" si="39"/>
        <v>13.985583349368365</v>
      </c>
      <c r="AF481" s="11"/>
      <c r="AG481" s="11"/>
      <c r="AH481" s="11"/>
    </row>
    <row r="482" spans="1:34">
      <c r="A482" s="6">
        <v>4.9853120612711903</v>
      </c>
      <c r="B482" s="6">
        <v>6.2816585309803088</v>
      </c>
      <c r="C482" s="6">
        <v>-0.44519408486178258</v>
      </c>
      <c r="D482" s="6">
        <v>5.1997209062710894</v>
      </c>
      <c r="E482" s="6">
        <v>-3.0976589582928424</v>
      </c>
      <c r="F482" s="6">
        <v>0.6614912490855468</v>
      </c>
      <c r="G482" s="6">
        <v>4.3466788797119049</v>
      </c>
      <c r="H482" s="6">
        <v>1.6797144223565543</v>
      </c>
      <c r="I482" s="9">
        <f>SUMPRODUCT(J482:O482,Results!B$12:G$12)+Results!$E$5*H482</f>
        <v>-14.812569052363099</v>
      </c>
      <c r="J482" s="9">
        <f>SUMPRODUCT($A482:$F482,Results!$B$15:$G$15)</f>
        <v>-12.246128345363836</v>
      </c>
      <c r="K482" s="9">
        <f>SUMPRODUCT($A482:$F482,Results!$B$16:$G$16)</f>
        <v>-25.337309315102257</v>
      </c>
      <c r="L482" s="9">
        <f>SUMPRODUCT($A482:$F482,Results!$B$17:$G$17)</f>
        <v>-7.2035612575162524</v>
      </c>
      <c r="M482" s="9">
        <f>SUMPRODUCT($A482:$F482,Results!$B$18:$G$18)</f>
        <v>15.958416057961252</v>
      </c>
      <c r="N482" s="9">
        <f>SUMPRODUCT($A482:$F482,Results!$B$19:$G$19)</f>
        <v>8.1531505950758074</v>
      </c>
      <c r="O482" s="9">
        <f>SUMPRODUCT($A482:$F482,Results!$B$20:$G$20)</f>
        <v>34.786639951411566</v>
      </c>
      <c r="P482" s="9" cm="1">
        <f t="array" ref="P482">SUMPRODUCT(J482:O482,TRANSPOSE(Test!BQ$20:BQ$25))+Test!$AI$20-Test!$BQ$27</f>
        <v>-22.367027566939463</v>
      </c>
      <c r="Q482" s="9" cm="1">
        <f t="array" ref="Q482">SUMPRODUCT(J482:O482,TRANSPOSE(Test!EX$20:EX$25))+Test!$AI$20-Test!$EX$27</f>
        <v>-26.830910674813801</v>
      </c>
      <c r="R482" s="9">
        <f>I482-Results!$E$5*H482</f>
        <v>-24.890855586502425</v>
      </c>
      <c r="S482" s="9" cm="1">
        <f t="array" ref="S482">SUMPRODUCT(J482:O482,TRANSPOSE(Test!AW$28:AW$33))+Test!$AI$20-Test!$AH$26</f>
        <v>-21.565869106750057</v>
      </c>
      <c r="T482" s="9">
        <f>SUMPRODUCT(J482:O482,Results!K$9:P$9)</f>
        <v>-25.752187600831093</v>
      </c>
      <c r="U482" s="9">
        <f>SUMPRODUCT(J482:O482,Results!K$9:P$9)+Test!$AI$20-Test!$AH$31</f>
        <v>-27.33441632190425</v>
      </c>
      <c r="V482" s="9">
        <f t="shared" si="35"/>
        <v>7.5544585145763641</v>
      </c>
      <c r="W482" s="9">
        <f t="shared" si="36"/>
        <v>12.018341622450702</v>
      </c>
      <c r="X482" s="9">
        <f t="shared" si="37"/>
        <v>10.078286534139327</v>
      </c>
      <c r="Y482" s="9">
        <f t="shared" si="38"/>
        <v>6.7533000543869584</v>
      </c>
      <c r="Z482" s="9">
        <f>I482-Test!$AI$20</f>
        <v>-47.554792479453226</v>
      </c>
      <c r="AA482" s="9">
        <f t="shared" si="39"/>
        <v>12.521847269541151</v>
      </c>
      <c r="AF482" s="11"/>
      <c r="AG482" s="11"/>
      <c r="AH482" s="11"/>
    </row>
    <row r="483" spans="1:34">
      <c r="A483" s="6">
        <v>1.2817999483118918</v>
      </c>
      <c r="B483" s="6">
        <v>7.2212455910432407</v>
      </c>
      <c r="C483" s="6">
        <v>1.3457523096101554</v>
      </c>
      <c r="D483" s="6">
        <v>1.552091500182591</v>
      </c>
      <c r="E483" s="6">
        <v>3.528524986555738</v>
      </c>
      <c r="F483" s="6">
        <v>-1.8661753140238848</v>
      </c>
      <c r="G483" s="6">
        <v>0.71635645115829027</v>
      </c>
      <c r="H483" s="6">
        <v>-1.9506080061970603</v>
      </c>
      <c r="I483" s="9">
        <f>SUMPRODUCT(J483:O483,Results!B$12:G$12)+Results!$E$5*H483</f>
        <v>29.093484982010317</v>
      </c>
      <c r="J483" s="9">
        <f>SUMPRODUCT($A483:$F483,Results!$B$15:$G$15)</f>
        <v>2.5104905963592934</v>
      </c>
      <c r="K483" s="9">
        <f>SUMPRODUCT($A483:$F483,Results!$B$16:$G$16)</f>
        <v>-12.206825733343321</v>
      </c>
      <c r="L483" s="9">
        <f>SUMPRODUCT($A483:$F483,Results!$B$17:$G$17)</f>
        <v>14.618069347884763</v>
      </c>
      <c r="M483" s="9">
        <f>SUMPRODUCT($A483:$F483,Results!$B$18:$G$18)</f>
        <v>-5.196279504364365E-2</v>
      </c>
      <c r="N483" s="9">
        <f>SUMPRODUCT($A483:$F483,Results!$B$19:$G$19)</f>
        <v>-11.342761282410143</v>
      </c>
      <c r="O483" s="9">
        <f>SUMPRODUCT($A483:$F483,Results!$B$20:$G$20)</f>
        <v>21.819345237411163</v>
      </c>
      <c r="P483" s="9" cm="1">
        <f t="array" ref="P483">SUMPRODUCT(J483:O483,TRANSPOSE(Test!BQ$20:BQ$25))+Test!$AI$20-Test!$BQ$27</f>
        <v>30.094636756173209</v>
      </c>
      <c r="Q483" s="9" cm="1">
        <f t="array" ref="Q483">SUMPRODUCT(J483:O483,TRANSPOSE(Test!EX$20:EX$25))+Test!$AI$20-Test!$EX$27</f>
        <v>37.752529691052899</v>
      </c>
      <c r="R483" s="9">
        <f>I483-Results!$E$5*H483</f>
        <v>40.797133019192678</v>
      </c>
      <c r="S483" s="9" cm="1">
        <f t="array" ref="S483">SUMPRODUCT(J483:O483,TRANSPOSE(Test!AW$28:AW$33))+Test!$AI$20-Test!$AH$26</f>
        <v>25.677031425163442</v>
      </c>
      <c r="T483" s="9">
        <f>SUMPRODUCT(J483:O483,Results!K$9:P$9)</f>
        <v>41.821090683996218</v>
      </c>
      <c r="U483" s="9">
        <f>SUMPRODUCT(J483:O483,Results!K$9:P$9)+Test!$AI$20-Test!$AH$31</f>
        <v>40.238861962923067</v>
      </c>
      <c r="V483" s="9">
        <f t="shared" si="35"/>
        <v>-1.0011517741628921</v>
      </c>
      <c r="W483" s="9">
        <f t="shared" si="36"/>
        <v>-8.6590447090425826</v>
      </c>
      <c r="X483" s="9">
        <f t="shared" si="37"/>
        <v>-11.703648037182361</v>
      </c>
      <c r="Y483" s="9">
        <f t="shared" si="38"/>
        <v>3.416453556846875</v>
      </c>
      <c r="Z483" s="9">
        <f>I483-Test!$AI$20</f>
        <v>-3.6487384450798146</v>
      </c>
      <c r="AA483" s="9">
        <f t="shared" si="39"/>
        <v>-11.145376980912751</v>
      </c>
      <c r="AF483" s="11"/>
      <c r="AG483" s="11"/>
      <c r="AH483" s="11"/>
    </row>
    <row r="484" spans="1:34">
      <c r="A484" s="6">
        <v>14.188323016473742</v>
      </c>
      <c r="B484" s="6">
        <v>0.94404650735143869</v>
      </c>
      <c r="C484" s="6">
        <v>0.19817348660990355</v>
      </c>
      <c r="D484" s="6">
        <v>3.5669887487186482</v>
      </c>
      <c r="E484" s="6">
        <v>10.419663073979585</v>
      </c>
      <c r="F484" s="6">
        <v>-0.97494443756231475</v>
      </c>
      <c r="G484" s="6">
        <v>5.2024775468732569</v>
      </c>
      <c r="H484" s="6">
        <v>2.5355130895179063</v>
      </c>
      <c r="I484" s="9">
        <f>SUMPRODUCT(J484:O484,Results!B$12:G$12)+Results!$E$5*H484</f>
        <v>188.03020413887191</v>
      </c>
      <c r="J484" s="9">
        <f>SUMPRODUCT($A484:$F484,Results!$B$15:$G$15)</f>
        <v>84.890302405292346</v>
      </c>
      <c r="K484" s="9">
        <f>SUMPRODUCT($A484:$F484,Results!$B$16:$G$16)</f>
        <v>-38.866571778014368</v>
      </c>
      <c r="L484" s="9">
        <f>SUMPRODUCT($A484:$F484,Results!$B$17:$G$17)</f>
        <v>5.7258204315002565</v>
      </c>
      <c r="M484" s="9">
        <f>SUMPRODUCT($A484:$F484,Results!$B$18:$G$18)</f>
        <v>-13.591917919294264</v>
      </c>
      <c r="N484" s="9">
        <f>SUMPRODUCT($A484:$F484,Results!$B$19:$G$19)</f>
        <v>-21.266840755337416</v>
      </c>
      <c r="O484" s="9">
        <f>SUMPRODUCT($A484:$F484,Results!$B$20:$G$20)</f>
        <v>55.161707909390664</v>
      </c>
      <c r="P484" s="9" cm="1">
        <f t="array" ref="P484">SUMPRODUCT(J484:O484,TRANSPOSE(Test!BQ$20:BQ$25))+Test!$AI$20-Test!$BQ$27</f>
        <v>144.81695101178821</v>
      </c>
      <c r="Q484" s="9" cm="1">
        <f t="array" ref="Q484">SUMPRODUCT(J484:O484,TRANSPOSE(Test!EX$20:EX$25))+Test!$AI$20-Test!$EX$27</f>
        <v>172.11736964238082</v>
      </c>
      <c r="R484" s="9">
        <f>I484-Results!$E$5*H484</f>
        <v>172.81712560176447</v>
      </c>
      <c r="S484" s="9" cm="1">
        <f t="array" ref="S484">SUMPRODUCT(J484:O484,TRANSPOSE(Test!AW$28:AW$33))+Test!$AI$20-Test!$AH$26</f>
        <v>108.1942976331553</v>
      </c>
      <c r="T484" s="9">
        <f>SUMPRODUCT(J484:O484,Results!K$9:P$9)</f>
        <v>176.95964268438323</v>
      </c>
      <c r="U484" s="9">
        <f>SUMPRODUCT(J484:O484,Results!K$9:P$9)+Test!$AI$20-Test!$AH$31</f>
        <v>175.37741396331006</v>
      </c>
      <c r="V484" s="9">
        <f t="shared" si="35"/>
        <v>43.213253127083703</v>
      </c>
      <c r="W484" s="9">
        <f t="shared" si="36"/>
        <v>15.912834496491087</v>
      </c>
      <c r="X484" s="9">
        <f t="shared" si="37"/>
        <v>15.213078537107435</v>
      </c>
      <c r="Y484" s="9">
        <f t="shared" si="38"/>
        <v>79.835906505716608</v>
      </c>
      <c r="Z484" s="9">
        <f>I484-Test!$AI$20</f>
        <v>155.28798071178178</v>
      </c>
      <c r="AA484" s="9">
        <f t="shared" si="39"/>
        <v>12.652790175561847</v>
      </c>
      <c r="AF484" s="11"/>
      <c r="AG484" s="11"/>
      <c r="AH484" s="11"/>
    </row>
    <row r="485" spans="1:34">
      <c r="A485" s="6">
        <v>7.0134062408260229</v>
      </c>
      <c r="B485" s="6">
        <v>2.0406162894125992</v>
      </c>
      <c r="C485" s="6">
        <v>1.1264216408608014</v>
      </c>
      <c r="D485" s="6">
        <v>-1.8181037572168561</v>
      </c>
      <c r="E485" s="6">
        <v>2.302283799497566</v>
      </c>
      <c r="F485" s="6">
        <v>3.7974168059956512</v>
      </c>
      <c r="G485" s="6">
        <v>9.8227521651242498</v>
      </c>
      <c r="H485" s="6">
        <v>7.1557877077688996</v>
      </c>
      <c r="I485" s="9">
        <f>SUMPRODUCT(J485:O485,Results!B$12:G$12)+Results!$E$5*H485</f>
        <v>72.101250382655081</v>
      </c>
      <c r="J485" s="9">
        <f>SUMPRODUCT($A485:$F485,Results!$B$15:$G$15)</f>
        <v>31.880964070448201</v>
      </c>
      <c r="K485" s="9">
        <f>SUMPRODUCT($A485:$F485,Results!$B$16:$G$16)</f>
        <v>-22.355743485628985</v>
      </c>
      <c r="L485" s="9">
        <f>SUMPRODUCT($A485:$F485,Results!$B$17:$G$17)</f>
        <v>-1.4527163440749291</v>
      </c>
      <c r="M485" s="9">
        <f>SUMPRODUCT($A485:$F485,Results!$B$18:$G$18)</f>
        <v>-4.3993729906014858</v>
      </c>
      <c r="N485" s="9">
        <f>SUMPRODUCT($A485:$F485,Results!$B$19:$G$19)</f>
        <v>-2.3499373215206862</v>
      </c>
      <c r="O485" s="9">
        <f>SUMPRODUCT($A485:$F485,Results!$B$20:$G$20)</f>
        <v>14.7538183016202</v>
      </c>
      <c r="P485" s="9" cm="1">
        <f t="array" ref="P485">SUMPRODUCT(J485:O485,TRANSPOSE(Test!BQ$20:BQ$25))+Test!$AI$20-Test!$BQ$27</f>
        <v>32.308062542189965</v>
      </c>
      <c r="Q485" s="9" cm="1">
        <f t="array" ref="Q485">SUMPRODUCT(J485:O485,TRANSPOSE(Test!EX$20:EX$25))+Test!$AI$20-Test!$EX$27</f>
        <v>29.135567804905705</v>
      </c>
      <c r="R485" s="9">
        <f>I485-Results!$E$5*H485</f>
        <v>29.166524136041687</v>
      </c>
      <c r="S485" s="9" cm="1">
        <f t="array" ref="S485">SUMPRODUCT(J485:O485,TRANSPOSE(Test!AW$28:AW$33))+Test!$AI$20-Test!$AH$26</f>
        <v>28.076385865775762</v>
      </c>
      <c r="T485" s="9">
        <f>SUMPRODUCT(J485:O485,Results!K$9:P$9)</f>
        <v>31.225389358880037</v>
      </c>
      <c r="U485" s="9">
        <f>SUMPRODUCT(J485:O485,Results!K$9:P$9)+Test!$AI$20-Test!$AH$31</f>
        <v>29.643160637806879</v>
      </c>
      <c r="V485" s="9">
        <f t="shared" si="35"/>
        <v>39.793187840465116</v>
      </c>
      <c r="W485" s="9">
        <f t="shared" si="36"/>
        <v>42.965682577749376</v>
      </c>
      <c r="X485" s="9">
        <f t="shared" si="37"/>
        <v>42.934726246613394</v>
      </c>
      <c r="Y485" s="9">
        <f t="shared" si="38"/>
        <v>44.024864516879319</v>
      </c>
      <c r="Z485" s="9">
        <f>I485-Test!$AI$20</f>
        <v>39.35902695556495</v>
      </c>
      <c r="AA485" s="9">
        <f t="shared" si="39"/>
        <v>42.458089744848202</v>
      </c>
      <c r="AF485" s="11"/>
      <c r="AG485" s="11"/>
      <c r="AH485" s="11"/>
    </row>
    <row r="486" spans="1:34">
      <c r="A486" s="6">
        <v>6.6454343319386684</v>
      </c>
      <c r="B486" s="6">
        <v>1.476505953709998</v>
      </c>
      <c r="C486" s="6">
        <v>3.263620403060536</v>
      </c>
      <c r="D486" s="6">
        <v>0.51371042024422242</v>
      </c>
      <c r="E486" s="6">
        <v>11.160266415822008</v>
      </c>
      <c r="F486" s="6">
        <v>3.6399808616844451</v>
      </c>
      <c r="G486" s="6">
        <v>1.1914923383558804</v>
      </c>
      <c r="H486" s="6">
        <v>-1.4754721189994702</v>
      </c>
      <c r="I486" s="9">
        <f>SUMPRODUCT(J486:O486,Results!B$12:G$12)+Results!$E$5*H486</f>
        <v>134.07299089048479</v>
      </c>
      <c r="J486" s="9">
        <f>SUMPRODUCT($A486:$F486,Results!$B$15:$G$15)</f>
        <v>67.979192723993037</v>
      </c>
      <c r="K486" s="9">
        <f>SUMPRODUCT($A486:$F486,Results!$B$16:$G$16)</f>
        <v>-17.568093665785245</v>
      </c>
      <c r="L486" s="9">
        <f>SUMPRODUCT($A486:$F486,Results!$B$17:$G$17)</f>
        <v>26.877733168026104</v>
      </c>
      <c r="M486" s="9">
        <f>SUMPRODUCT($A486:$F486,Results!$B$18:$G$18)</f>
        <v>-18.332561494636373</v>
      </c>
      <c r="N486" s="9">
        <f>SUMPRODUCT($A486:$F486,Results!$B$19:$G$19)</f>
        <v>-32.513306720868364</v>
      </c>
      <c r="O486" s="9">
        <f>SUMPRODUCT($A486:$F486,Results!$B$20:$G$20)</f>
        <v>18.312852303642714</v>
      </c>
      <c r="P486" s="9" cm="1">
        <f t="array" ref="P486">SUMPRODUCT(J486:O486,TRANSPOSE(Test!BQ$20:BQ$25))+Test!$AI$20-Test!$BQ$27</f>
        <v>130.95311211372388</v>
      </c>
      <c r="Q486" s="9" cm="1">
        <f t="array" ref="Q486">SUMPRODUCT(J486:O486,TRANSPOSE(Test!EX$20:EX$25))+Test!$AI$20-Test!$EX$27</f>
        <v>143.97926574140655</v>
      </c>
      <c r="R486" s="9">
        <f>I486-Results!$E$5*H486</f>
        <v>142.92582360448162</v>
      </c>
      <c r="S486" s="9" cm="1">
        <f t="array" ref="S486">SUMPRODUCT(J486:O486,TRANSPOSE(Test!AW$28:AW$33))+Test!$AI$20-Test!$AH$26</f>
        <v>108.82551742870844</v>
      </c>
      <c r="T486" s="9">
        <f>SUMPRODUCT(J486:O486,Results!K$9:P$9)</f>
        <v>148.33303039522752</v>
      </c>
      <c r="U486" s="9">
        <f>SUMPRODUCT(J486:O486,Results!K$9:P$9)+Test!$AI$20-Test!$AH$31</f>
        <v>146.75080167415436</v>
      </c>
      <c r="V486" s="9">
        <f t="shared" si="35"/>
        <v>3.1198787767609133</v>
      </c>
      <c r="W486" s="9">
        <f t="shared" si="36"/>
        <v>-9.9062748509217613</v>
      </c>
      <c r="X486" s="9">
        <f t="shared" si="37"/>
        <v>-8.8528327139968326</v>
      </c>
      <c r="Y486" s="9">
        <f t="shared" si="38"/>
        <v>25.247473461776352</v>
      </c>
      <c r="Z486" s="9">
        <f>I486-Test!$AI$20</f>
        <v>101.33076746339466</v>
      </c>
      <c r="AA486" s="9">
        <f t="shared" si="39"/>
        <v>-12.677810783669571</v>
      </c>
      <c r="AF486" s="11"/>
      <c r="AG486" s="11"/>
      <c r="AH486" s="11"/>
    </row>
    <row r="487" spans="1:34">
      <c r="A487" s="6">
        <v>3.9624578754731421</v>
      </c>
      <c r="B487" s="6">
        <v>0.36220370890841996</v>
      </c>
      <c r="C487" s="6">
        <v>0.30058404141684375</v>
      </c>
      <c r="D487" s="6">
        <v>5.8301337567516835</v>
      </c>
      <c r="E487" s="6">
        <v>1.612921448766456</v>
      </c>
      <c r="F487" s="6">
        <v>-0.68392876647723566</v>
      </c>
      <c r="G487" s="6">
        <v>5.3788667562680192</v>
      </c>
      <c r="H487" s="6">
        <v>2.7119022989126687</v>
      </c>
      <c r="I487" s="9">
        <f>SUMPRODUCT(J487:O487,Results!B$12:G$12)+Results!$E$5*H487</f>
        <v>61.628562980901009</v>
      </c>
      <c r="J487" s="9">
        <f>SUMPRODUCT($A487:$F487,Results!$B$15:$G$15)</f>
        <v>16.406766587784702</v>
      </c>
      <c r="K487" s="9">
        <f>SUMPRODUCT($A487:$F487,Results!$B$16:$G$16)</f>
        <v>-13.328176828775264</v>
      </c>
      <c r="L487" s="9">
        <f>SUMPRODUCT($A487:$F487,Results!$B$17:$G$17)</f>
        <v>1.1195521030738265</v>
      </c>
      <c r="M487" s="9">
        <f>SUMPRODUCT($A487:$F487,Results!$B$18:$G$18)</f>
        <v>2.1272474480480548</v>
      </c>
      <c r="N487" s="9">
        <f>SUMPRODUCT($A487:$F487,Results!$B$19:$G$19)</f>
        <v>-8.4683954394233183</v>
      </c>
      <c r="O487" s="9">
        <f>SUMPRODUCT($A487:$F487,Results!$B$20:$G$20)</f>
        <v>25.426252783077604</v>
      </c>
      <c r="P487" s="9" cm="1">
        <f t="array" ref="P487">SUMPRODUCT(J487:O487,TRANSPOSE(Test!BQ$20:BQ$25))+Test!$AI$20-Test!$BQ$27</f>
        <v>34.473172956652697</v>
      </c>
      <c r="Q487" s="9" cm="1">
        <f t="array" ref="Q487">SUMPRODUCT(J487:O487,TRANSPOSE(Test!EX$20:EX$25))+Test!$AI$20-Test!$EX$27</f>
        <v>45.058864800149223</v>
      </c>
      <c r="R487" s="9">
        <f>I487-Results!$E$5*H487</f>
        <v>45.357149187424994</v>
      </c>
      <c r="S487" s="9" cm="1">
        <f t="array" ref="S487">SUMPRODUCT(J487:O487,TRANSPOSE(Test!AW$28:AW$33))+Test!$AI$20-Test!$AH$26</f>
        <v>23.531834908370982</v>
      </c>
      <c r="T487" s="9">
        <f>SUMPRODUCT(J487:O487,Results!K$9:P$9)</f>
        <v>45.855030421288888</v>
      </c>
      <c r="U487" s="9">
        <f>SUMPRODUCT(J487:O487,Results!K$9:P$9)+Test!$AI$20-Test!$AH$31</f>
        <v>44.272801700215723</v>
      </c>
      <c r="V487" s="9">
        <f t="shared" si="35"/>
        <v>27.155390024248312</v>
      </c>
      <c r="W487" s="9">
        <f t="shared" si="36"/>
        <v>16.569698180751786</v>
      </c>
      <c r="X487" s="9">
        <f t="shared" si="37"/>
        <v>16.271413793476015</v>
      </c>
      <c r="Y487" s="9">
        <f t="shared" si="38"/>
        <v>38.096728072530027</v>
      </c>
      <c r="Z487" s="9">
        <f>I487-Test!$AI$20</f>
        <v>28.886339553810878</v>
      </c>
      <c r="AA487" s="9">
        <f t="shared" si="39"/>
        <v>17.355761280685286</v>
      </c>
      <c r="AF487" s="11"/>
      <c r="AG487" s="11"/>
      <c r="AH487" s="11"/>
    </row>
    <row r="488" spans="1:34">
      <c r="A488" s="6">
        <v>6.5564518196741295</v>
      </c>
      <c r="B488" s="6">
        <v>3.0856686654292695</v>
      </c>
      <c r="C488" s="6">
        <v>-1.2556399740020312</v>
      </c>
      <c r="D488" s="6">
        <v>5.7607360946337156</v>
      </c>
      <c r="E488" s="6">
        <v>0.16042297700594008</v>
      </c>
      <c r="F488" s="6">
        <v>3.4649253928033246</v>
      </c>
      <c r="G488" s="6">
        <v>3.7274684205084117</v>
      </c>
      <c r="H488" s="6">
        <v>1.0605039631530611</v>
      </c>
      <c r="I488" s="9">
        <f>SUMPRODUCT(J488:O488,Results!B$12:G$12)+Results!$E$5*H488</f>
        <v>26.020441716979605</v>
      </c>
      <c r="J488" s="9">
        <f>SUMPRODUCT($A488:$F488,Results!$B$15:$G$15)</f>
        <v>11.625690228436291</v>
      </c>
      <c r="K488" s="9">
        <f>SUMPRODUCT($A488:$F488,Results!$B$16:$G$16)</f>
        <v>-23.026115955532621</v>
      </c>
      <c r="L488" s="9">
        <f>SUMPRODUCT($A488:$F488,Results!$B$17:$G$17)</f>
        <v>0.52967385115744126</v>
      </c>
      <c r="M488" s="9">
        <f>SUMPRODUCT($A488:$F488,Results!$B$18:$G$18)</f>
        <v>12.842778343705771</v>
      </c>
      <c r="N488" s="9">
        <f>SUMPRODUCT($A488:$F488,Results!$B$19:$G$19)</f>
        <v>2.6732148835589098</v>
      </c>
      <c r="O488" s="9">
        <f>SUMPRODUCT($A488:$F488,Results!$B$20:$G$20)</f>
        <v>32.923422253867614</v>
      </c>
      <c r="P488" s="9" cm="1">
        <f t="array" ref="P488">SUMPRODUCT(J488:O488,TRANSPOSE(Test!BQ$20:BQ$25))+Test!$AI$20-Test!$BQ$27</f>
        <v>20.792076706761456</v>
      </c>
      <c r="Q488" s="9" cm="1">
        <f t="array" ref="Q488">SUMPRODUCT(J488:O488,TRANSPOSE(Test!EX$20:EX$25))+Test!$AI$20-Test!$EX$27</f>
        <v>20.166992976641616</v>
      </c>
      <c r="R488" s="9">
        <f>I488-Results!$E$5*H488</f>
        <v>19.657417938061236</v>
      </c>
      <c r="S488" s="9" cm="1">
        <f t="array" ref="S488">SUMPRODUCT(J488:O488,TRANSPOSE(Test!AW$28:AW$33))+Test!$AI$20-Test!$AH$26</f>
        <v>6.9143850558949254</v>
      </c>
      <c r="T488" s="9">
        <f>SUMPRODUCT(J488:O488,Results!K$9:P$9)</f>
        <v>20.76949078515657</v>
      </c>
      <c r="U488" s="9">
        <f>SUMPRODUCT(J488:O488,Results!K$9:P$9)+Test!$AI$20-Test!$AH$31</f>
        <v>19.187262064083413</v>
      </c>
      <c r="V488" s="9">
        <f t="shared" si="35"/>
        <v>5.2283650102181483</v>
      </c>
      <c r="W488" s="9">
        <f t="shared" si="36"/>
        <v>5.8534487403379885</v>
      </c>
      <c r="X488" s="9">
        <f t="shared" si="37"/>
        <v>6.3630237789183681</v>
      </c>
      <c r="Y488" s="9">
        <f t="shared" si="38"/>
        <v>19.106056661084679</v>
      </c>
      <c r="Z488" s="9">
        <f>I488-Test!$AI$20</f>
        <v>-6.7217817101105268</v>
      </c>
      <c r="AA488" s="9">
        <f t="shared" si="39"/>
        <v>6.8331796528961917</v>
      </c>
      <c r="AF488" s="11"/>
      <c r="AG488" s="11"/>
      <c r="AH488" s="11"/>
    </row>
    <row r="489" spans="1:34">
      <c r="A489" s="6">
        <v>2.4514442628032209</v>
      </c>
      <c r="B489" s="6">
        <v>2.2245798992570491</v>
      </c>
      <c r="C489" s="6">
        <v>7.7968157049527802</v>
      </c>
      <c r="D489" s="6">
        <v>7.5289341032610366</v>
      </c>
      <c r="E489" s="6">
        <v>2.2376827305728089</v>
      </c>
      <c r="F489" s="6">
        <v>8.3607508508659336</v>
      </c>
      <c r="G489" s="6">
        <v>0.66795030598880101</v>
      </c>
      <c r="H489" s="6">
        <v>-1.9990141513665496</v>
      </c>
      <c r="I489" s="9">
        <f>SUMPRODUCT(J489:O489,Results!B$12:G$12)+Results!$E$5*H489</f>
        <v>17.077216032451389</v>
      </c>
      <c r="J489" s="9">
        <f>SUMPRODUCT($A489:$F489,Results!$B$15:$G$15)</f>
        <v>22.86533884380427</v>
      </c>
      <c r="K489" s="9">
        <f>SUMPRODUCT($A489:$F489,Results!$B$16:$G$16)</f>
        <v>-17.056229730836982</v>
      </c>
      <c r="L489" s="9">
        <f>SUMPRODUCT($A489:$F489,Results!$B$17:$G$17)</f>
        <v>20.08082046279894</v>
      </c>
      <c r="M489" s="9">
        <f>SUMPRODUCT($A489:$F489,Results!$B$18:$G$18)</f>
        <v>-4.7704561322870287</v>
      </c>
      <c r="N489" s="9">
        <f>SUMPRODUCT($A489:$F489,Results!$B$19:$G$19)</f>
        <v>-33.824484869367687</v>
      </c>
      <c r="O489" s="9">
        <f>SUMPRODUCT($A489:$F489,Results!$B$20:$G$20)</f>
        <v>7.7862926214495012</v>
      </c>
      <c r="P489" s="9" cm="1">
        <f t="array" ref="P489">SUMPRODUCT(J489:O489,TRANSPOSE(Test!BQ$20:BQ$25))+Test!$AI$20-Test!$BQ$27</f>
        <v>45.981872630724304</v>
      </c>
      <c r="Q489" s="9" cm="1">
        <f t="array" ref="Q489">SUMPRODUCT(J489:O489,TRANSPOSE(Test!EX$20:EX$25))+Test!$AI$20-Test!$EX$27</f>
        <v>31.94504865870951</v>
      </c>
      <c r="R489" s="9">
        <f>I489-Results!$E$5*H489</f>
        <v>29.071300940650687</v>
      </c>
      <c r="S489" s="9" cm="1">
        <f t="array" ref="S489">SUMPRODUCT(J489:O489,TRANSPOSE(Test!AW$28:AW$33))+Test!$AI$20-Test!$AH$26</f>
        <v>59.018666884596954</v>
      </c>
      <c r="T489" s="9">
        <f>SUMPRODUCT(J489:O489,Results!K$9:P$9)</f>
        <v>31.955649103768103</v>
      </c>
      <c r="U489" s="9">
        <f>SUMPRODUCT(J489:O489,Results!K$9:P$9)+Test!$AI$20-Test!$AH$31</f>
        <v>30.373420382694945</v>
      </c>
      <c r="V489" s="9">
        <f t="shared" si="35"/>
        <v>-28.904656598272915</v>
      </c>
      <c r="W489" s="9">
        <f t="shared" si="36"/>
        <v>-14.867832626258121</v>
      </c>
      <c r="X489" s="9">
        <f t="shared" si="37"/>
        <v>-11.994084908199298</v>
      </c>
      <c r="Y489" s="9">
        <f t="shared" si="38"/>
        <v>-41.941450852145564</v>
      </c>
      <c r="Z489" s="9">
        <f>I489-Test!$AI$20</f>
        <v>-15.665007394638742</v>
      </c>
      <c r="AA489" s="9">
        <f t="shared" si="39"/>
        <v>-13.296204350243556</v>
      </c>
      <c r="AF489" s="11"/>
      <c r="AG489" s="11"/>
      <c r="AH489" s="11"/>
    </row>
    <row r="490" spans="1:34">
      <c r="A490" s="6">
        <v>6.6315771453273014</v>
      </c>
      <c r="B490" s="6">
        <v>1.1936248552434761</v>
      </c>
      <c r="C490" s="6">
        <v>1.407163166622647</v>
      </c>
      <c r="D490" s="6">
        <v>7.1648536552377191</v>
      </c>
      <c r="E490" s="6">
        <v>3.8936221342633077</v>
      </c>
      <c r="F490" s="6">
        <v>-0.68718225873432615</v>
      </c>
      <c r="G490" s="6">
        <v>6.6315579582944499</v>
      </c>
      <c r="H490" s="6">
        <v>3.9645935009390993</v>
      </c>
      <c r="I490" s="9">
        <f>SUMPRODUCT(J490:O490,Results!B$12:G$12)+Results!$E$5*H490</f>
        <v>105.579391561731</v>
      </c>
      <c r="J490" s="9">
        <f>SUMPRODUCT($A490:$F490,Results!$B$15:$G$15)</f>
        <v>33.638447130454821</v>
      </c>
      <c r="K490" s="9">
        <f>SUMPRODUCT($A490:$F490,Results!$B$16:$G$16)</f>
        <v>-22.438156324226902</v>
      </c>
      <c r="L490" s="9">
        <f>SUMPRODUCT($A490:$F490,Results!$B$17:$G$17)</f>
        <v>4.4270051781680264</v>
      </c>
      <c r="M490" s="9">
        <f>SUMPRODUCT($A490:$F490,Results!$B$18:$G$18)</f>
        <v>-1.787479075118773</v>
      </c>
      <c r="N490" s="9">
        <f>SUMPRODUCT($A490:$F490,Results!$B$19:$G$19)</f>
        <v>-16.979181854525908</v>
      </c>
      <c r="O490" s="9">
        <f>SUMPRODUCT($A490:$F490,Results!$B$20:$G$20)</f>
        <v>37.083920756821612</v>
      </c>
      <c r="P490" s="9" cm="1">
        <f t="array" ref="P490">SUMPRODUCT(J490:O490,TRANSPOSE(Test!BQ$20:BQ$25))+Test!$AI$20-Test!$BQ$27</f>
        <v>67.003798470703089</v>
      </c>
      <c r="Q490" s="9" cm="1">
        <f t="array" ref="Q490">SUMPRODUCT(J490:O490,TRANSPOSE(Test!EX$20:EX$25))+Test!$AI$20-Test!$EX$27</f>
        <v>81.389975170030709</v>
      </c>
      <c r="R490" s="9">
        <f>I490-Results!$E$5*H490</f>
        <v>81.7918305560964</v>
      </c>
      <c r="S490" s="9" cm="1">
        <f t="array" ref="S490">SUMPRODUCT(J490:O490,TRANSPOSE(Test!AW$28:AW$33))+Test!$AI$20-Test!$AH$26</f>
        <v>52.07488971767215</v>
      </c>
      <c r="T490" s="9">
        <f>SUMPRODUCT(J490:O490,Results!K$9:P$9)</f>
        <v>83.227116755521934</v>
      </c>
      <c r="U490" s="9">
        <f>SUMPRODUCT(J490:O490,Results!K$9:P$9)+Test!$AI$20-Test!$AH$31</f>
        <v>81.644888034448769</v>
      </c>
      <c r="V490" s="9">
        <f t="shared" si="35"/>
        <v>38.575593091027912</v>
      </c>
      <c r="W490" s="9">
        <f t="shared" si="36"/>
        <v>24.189416391700291</v>
      </c>
      <c r="X490" s="9">
        <f t="shared" si="37"/>
        <v>23.787561005634601</v>
      </c>
      <c r="Y490" s="9">
        <f t="shared" si="38"/>
        <v>53.504501844058851</v>
      </c>
      <c r="Z490" s="9">
        <f>I490-Test!$AI$20</f>
        <v>72.837168134640876</v>
      </c>
      <c r="AA490" s="9">
        <f t="shared" si="39"/>
        <v>23.934503527282232</v>
      </c>
      <c r="AF490" s="11"/>
      <c r="AG490" s="11"/>
      <c r="AH490" s="11"/>
    </row>
    <row r="491" spans="1:34">
      <c r="A491" s="6">
        <v>5.5919171544941735</v>
      </c>
      <c r="B491" s="6">
        <v>1.6612835003434823</v>
      </c>
      <c r="C491" s="6">
        <v>3.335172125809835</v>
      </c>
      <c r="D491" s="6">
        <v>2.4279835552011169</v>
      </c>
      <c r="E491" s="6">
        <v>14.552539821196442</v>
      </c>
      <c r="F491" s="6">
        <v>3.5929951785325542</v>
      </c>
      <c r="G491" s="6">
        <v>1.4115394453336318</v>
      </c>
      <c r="H491" s="6">
        <v>-1.2554250120217187</v>
      </c>
      <c r="I491" s="9">
        <f>SUMPRODUCT(J491:O491,Results!B$12:G$12)+Results!$E$5*H491</f>
        <v>178.3257049888644</v>
      </c>
      <c r="J491" s="9">
        <f>SUMPRODUCT($A491:$F491,Results!$B$15:$G$15)</f>
        <v>75.888401039061606</v>
      </c>
      <c r="K491" s="9">
        <f>SUMPRODUCT($A491:$F491,Results!$B$16:$G$16)</f>
        <v>-12.888301034172819</v>
      </c>
      <c r="L491" s="9">
        <f>SUMPRODUCT($A491:$F491,Results!$B$17:$G$17)</f>
        <v>41.078552837139632</v>
      </c>
      <c r="M491" s="9">
        <f>SUMPRODUCT($A491:$F491,Results!$B$18:$G$18)</f>
        <v>-20.109572627996009</v>
      </c>
      <c r="N491" s="9">
        <f>SUMPRODUCT($A491:$F491,Results!$B$19:$G$19)</f>
        <v>-43.075598783878299</v>
      </c>
      <c r="O491" s="9">
        <f>SUMPRODUCT($A491:$F491,Results!$B$20:$G$20)</f>
        <v>20.493765453975822</v>
      </c>
      <c r="P491" s="9" cm="1">
        <f t="array" ref="P491">SUMPRODUCT(J491:O491,TRANSPOSE(Test!BQ$20:BQ$25))+Test!$AI$20-Test!$BQ$27</f>
        <v>167.4302064229222</v>
      </c>
      <c r="Q491" s="9" cm="1">
        <f t="array" ref="Q491">SUMPRODUCT(J491:O491,TRANSPOSE(Test!EX$20:EX$25))+Test!$AI$20-Test!$EX$27</f>
        <v>187.46202267496085</v>
      </c>
      <c r="R491" s="9">
        <f>I491-Results!$E$5*H491</f>
        <v>185.85825506099471</v>
      </c>
      <c r="S491" s="9" cm="1">
        <f t="array" ref="S491">SUMPRODUCT(J491:O491,TRANSPOSE(Test!AW$28:AW$33))+Test!$AI$20-Test!$AH$26</f>
        <v>135.19946162586996</v>
      </c>
      <c r="T491" s="9">
        <f>SUMPRODUCT(J491:O491,Results!K$9:P$9)</f>
        <v>192.53897030180647</v>
      </c>
      <c r="U491" s="9">
        <f>SUMPRODUCT(J491:O491,Results!K$9:P$9)+Test!$AI$20-Test!$AH$31</f>
        <v>190.95674158073331</v>
      </c>
      <c r="V491" s="9">
        <f t="shared" si="35"/>
        <v>10.895498565942205</v>
      </c>
      <c r="W491" s="9">
        <f t="shared" si="36"/>
        <v>-9.1363176860964472</v>
      </c>
      <c r="X491" s="9">
        <f t="shared" si="37"/>
        <v>-7.5325500721303058</v>
      </c>
      <c r="Y491" s="9">
        <f t="shared" si="38"/>
        <v>43.126243362994444</v>
      </c>
      <c r="Z491" s="9">
        <f>I491-Test!$AI$20</f>
        <v>145.58348156177428</v>
      </c>
      <c r="AA491" s="9">
        <f t="shared" si="39"/>
        <v>-12.631036591868906</v>
      </c>
      <c r="AF491" s="11"/>
      <c r="AG491" s="11"/>
      <c r="AH491" s="11"/>
    </row>
    <row r="492" spans="1:34">
      <c r="A492" s="6">
        <v>5.2912648145457144</v>
      </c>
      <c r="B492" s="6">
        <v>0.2794268000051161</v>
      </c>
      <c r="C492" s="6">
        <v>-1.0180476100193994</v>
      </c>
      <c r="D492" s="6">
        <v>-0.35301286182485542</v>
      </c>
      <c r="E492" s="6">
        <v>7.5058376130121003</v>
      </c>
      <c r="F492" s="6">
        <v>14.32146082273969</v>
      </c>
      <c r="G492" s="6">
        <v>0.49761837747501431</v>
      </c>
      <c r="H492" s="6">
        <v>-2.1693460798803361</v>
      </c>
      <c r="I492" s="9">
        <f>SUMPRODUCT(J492:O492,Results!B$12:G$12)+Results!$E$5*H492</f>
        <v>57.467877689068544</v>
      </c>
      <c r="J492" s="9">
        <f>SUMPRODUCT($A492:$F492,Results!$B$15:$G$15)</f>
        <v>46.841399201100216</v>
      </c>
      <c r="K492" s="9">
        <f>SUMPRODUCT($A492:$F492,Results!$B$16:$G$16)</f>
        <v>-7.830692699841757</v>
      </c>
      <c r="L492" s="9">
        <f>SUMPRODUCT($A492:$F492,Results!$B$17:$G$17)</f>
        <v>32.207043086194695</v>
      </c>
      <c r="M492" s="9">
        <f>SUMPRODUCT($A492:$F492,Results!$B$18:$G$18)</f>
        <v>2.898083626322002</v>
      </c>
      <c r="N492" s="9">
        <f>SUMPRODUCT($A492:$F492,Results!$B$19:$G$19)</f>
        <v>-9.180888107407295</v>
      </c>
      <c r="O492" s="9">
        <f>SUMPRODUCT($A492:$F492,Results!$B$20:$G$20)</f>
        <v>-1.3753363526103932</v>
      </c>
      <c r="P492" s="9" cm="1">
        <f t="array" ref="P492">SUMPRODUCT(J492:O492,TRANSPOSE(Test!BQ$20:BQ$25))+Test!$AI$20-Test!$BQ$27</f>
        <v>87.758584976376937</v>
      </c>
      <c r="Q492" s="9" cm="1">
        <f t="array" ref="Q492">SUMPRODUCT(J492:O492,TRANSPOSE(Test!EX$20:EX$25))+Test!$AI$20-Test!$EX$27</f>
        <v>76.40578110441848</v>
      </c>
      <c r="R492" s="9">
        <f>I492-Results!$E$5*H492</f>
        <v>70.483954168350564</v>
      </c>
      <c r="S492" s="9" cm="1">
        <f t="array" ref="S492">SUMPRODUCT(J492:O492,TRANSPOSE(Test!AW$28:AW$33))+Test!$AI$20-Test!$AH$26</f>
        <v>57.822099614191231</v>
      </c>
      <c r="T492" s="9">
        <f>SUMPRODUCT(J492:O492,Results!K$9:P$9)</f>
        <v>77.187668652338516</v>
      </c>
      <c r="U492" s="9">
        <f>SUMPRODUCT(J492:O492,Results!K$9:P$9)+Test!$AI$20-Test!$AH$31</f>
        <v>75.605439931265352</v>
      </c>
      <c r="V492" s="9">
        <f t="shared" si="35"/>
        <v>-30.290707287308393</v>
      </c>
      <c r="W492" s="9">
        <f t="shared" si="36"/>
        <v>-18.937903415349936</v>
      </c>
      <c r="X492" s="9">
        <f t="shared" si="37"/>
        <v>-13.01607647928202</v>
      </c>
      <c r="Y492" s="9">
        <f t="shared" si="38"/>
        <v>-0.3542219251226868</v>
      </c>
      <c r="Z492" s="9">
        <f>I492-Test!$AI$20</f>
        <v>24.725654261978413</v>
      </c>
      <c r="AA492" s="9">
        <f t="shared" si="39"/>
        <v>-18.137562242196807</v>
      </c>
      <c r="AF492" s="11"/>
      <c r="AG492" s="11"/>
      <c r="AH492" s="11"/>
    </row>
    <row r="493" spans="1:34">
      <c r="A493" s="6">
        <v>0.15163145279312065</v>
      </c>
      <c r="B493" s="6">
        <v>9.5917244881699784</v>
      </c>
      <c r="C493" s="6">
        <v>3.9888560922575245</v>
      </c>
      <c r="D493" s="6">
        <v>2.6912628774687732</v>
      </c>
      <c r="E493" s="6">
        <v>0.64097860935420647</v>
      </c>
      <c r="F493" s="6">
        <v>2.0188117140733564</v>
      </c>
      <c r="G493" s="6">
        <v>0.3870052588890186</v>
      </c>
      <c r="H493" s="6">
        <v>-2.2799591984663321</v>
      </c>
      <c r="I493" s="9">
        <f>SUMPRODUCT(J493:O493,Results!B$12:G$12)+Results!$E$5*H493</f>
        <v>-21.34864878720002</v>
      </c>
      <c r="J493" s="9">
        <f>SUMPRODUCT($A493:$F493,Results!$B$15:$G$15)</f>
        <v>-13.173261695699296</v>
      </c>
      <c r="K493" s="9">
        <f>SUMPRODUCT($A493:$F493,Results!$B$16:$G$16)</f>
        <v>-15.758291239481023</v>
      </c>
      <c r="L493" s="9">
        <f>SUMPRODUCT($A493:$F493,Results!$B$17:$G$17)</f>
        <v>16.339607741711337</v>
      </c>
      <c r="M493" s="9">
        <f>SUMPRODUCT($A493:$F493,Results!$B$18:$G$18)</f>
        <v>4.4315170203380019</v>
      </c>
      <c r="N493" s="9">
        <f>SUMPRODUCT($A493:$F493,Results!$B$19:$G$19)</f>
        <v>-13.170986289679682</v>
      </c>
      <c r="O493" s="9">
        <f>SUMPRODUCT($A493:$F493,Results!$B$20:$G$20)</f>
        <v>15.977665975982168</v>
      </c>
      <c r="P493" s="9" cm="1">
        <f t="array" ref="P493">SUMPRODUCT(J493:O493,TRANSPOSE(Test!BQ$20:BQ$25))+Test!$AI$20-Test!$BQ$27</f>
        <v>-0.86706381008421118</v>
      </c>
      <c r="Q493" s="9" cm="1">
        <f t="array" ref="Q493">SUMPRODUCT(J493:O493,TRANSPOSE(Test!EX$20:EX$25))+Test!$AI$20-Test!$EX$27</f>
        <v>-9.9672564390116278</v>
      </c>
      <c r="R493" s="9">
        <f>I493-Results!$E$5*H493</f>
        <v>-7.6688935964020271</v>
      </c>
      <c r="S493" s="9" cm="1">
        <f t="array" ref="S493">SUMPRODUCT(J493:O493,TRANSPOSE(Test!AW$28:AW$33))+Test!$AI$20-Test!$AH$26</f>
        <v>11.6597559509012</v>
      </c>
      <c r="T493" s="9">
        <f>SUMPRODUCT(J493:O493,Results!K$9:P$9)</f>
        <v>-6.8329838644650422</v>
      </c>
      <c r="U493" s="9">
        <f>SUMPRODUCT(J493:O493,Results!K$9:P$9)+Test!$AI$20-Test!$AH$31</f>
        <v>-8.4152125855381996</v>
      </c>
      <c r="V493" s="9">
        <f t="shared" si="35"/>
        <v>-20.481584977115808</v>
      </c>
      <c r="W493" s="9">
        <f t="shared" si="36"/>
        <v>-11.381392348188392</v>
      </c>
      <c r="X493" s="9">
        <f t="shared" si="37"/>
        <v>-13.679755190797993</v>
      </c>
      <c r="Y493" s="9">
        <f t="shared" si="38"/>
        <v>-33.00840473810122</v>
      </c>
      <c r="Z493" s="9">
        <f>I493-Test!$AI$20</f>
        <v>-54.090872214290151</v>
      </c>
      <c r="AA493" s="9">
        <f t="shared" si="39"/>
        <v>-12.93343620166182</v>
      </c>
      <c r="AF493" s="11"/>
      <c r="AG493" s="11"/>
      <c r="AH493" s="11"/>
    </row>
    <row r="494" spans="1:34">
      <c r="A494" s="6">
        <v>8.305344150196369</v>
      </c>
      <c r="B494" s="6">
        <v>1.5544614800751535</v>
      </c>
      <c r="C494" s="6">
        <v>1.1132870359175826</v>
      </c>
      <c r="D494" s="6">
        <v>0.61660207000122713</v>
      </c>
      <c r="E494" s="6">
        <v>3.6416314571798574</v>
      </c>
      <c r="F494" s="6">
        <v>3.3981114438788658</v>
      </c>
      <c r="G494" s="6">
        <v>1.8894037087097901</v>
      </c>
      <c r="H494" s="6">
        <v>-0.77756074864556046</v>
      </c>
      <c r="I494" s="9">
        <f>SUMPRODUCT(J494:O494,Results!B$12:G$12)+Results!$E$5*H494</f>
        <v>52.024597693453245</v>
      </c>
      <c r="J494" s="9">
        <f>SUMPRODUCT($A494:$F494,Results!$B$15:$G$15)</f>
        <v>41.201800357953935</v>
      </c>
      <c r="K494" s="9">
        <f>SUMPRODUCT($A494:$F494,Results!$B$16:$G$16)</f>
        <v>-25.50285825340243</v>
      </c>
      <c r="L494" s="9">
        <f>SUMPRODUCT($A494:$F494,Results!$B$17:$G$17)</f>
        <v>0.94991843786785779</v>
      </c>
      <c r="M494" s="9">
        <f>SUMPRODUCT($A494:$F494,Results!$B$18:$G$18)</f>
        <v>-4.64812382918997</v>
      </c>
      <c r="N494" s="9">
        <f>SUMPRODUCT($A494:$F494,Results!$B$19:$G$19)</f>
        <v>-7.4213062279488176</v>
      </c>
      <c r="O494" s="9">
        <f>SUMPRODUCT($A494:$F494,Results!$B$20:$G$20)</f>
        <v>23.701712512700105</v>
      </c>
      <c r="P494" s="9" cm="1">
        <f t="array" ref="P494">SUMPRODUCT(J494:O494,TRANSPOSE(Test!BQ$20:BQ$25))+Test!$AI$20-Test!$BQ$27</f>
        <v>54.902448592613446</v>
      </c>
      <c r="Q494" s="9" cm="1">
        <f t="array" ref="Q494">SUMPRODUCT(J494:O494,TRANSPOSE(Test!EX$20:EX$25))+Test!$AI$20-Test!$EX$27</f>
        <v>56.984659323550559</v>
      </c>
      <c r="R494" s="9">
        <f>I494-Results!$E$5*H494</f>
        <v>56.689962185326607</v>
      </c>
      <c r="S494" s="9" cm="1">
        <f t="array" ref="S494">SUMPRODUCT(J494:O494,TRANSPOSE(Test!AW$28:AW$33))+Test!$AI$20-Test!$AH$26</f>
        <v>44.16669370755038</v>
      </c>
      <c r="T494" s="9">
        <f>SUMPRODUCT(J494:O494,Results!K$9:P$9)</f>
        <v>59.171235921999887</v>
      </c>
      <c r="U494" s="9">
        <f>SUMPRODUCT(J494:O494,Results!K$9:P$9)+Test!$AI$20-Test!$AH$31</f>
        <v>57.58900720092673</v>
      </c>
      <c r="V494" s="9">
        <f t="shared" si="35"/>
        <v>-2.877850899160201</v>
      </c>
      <c r="W494" s="9">
        <f t="shared" si="36"/>
        <v>-4.9600616300973144</v>
      </c>
      <c r="X494" s="9">
        <f t="shared" si="37"/>
        <v>-4.6653644918733619</v>
      </c>
      <c r="Y494" s="9">
        <f t="shared" si="38"/>
        <v>7.8579039859028654</v>
      </c>
      <c r="Z494" s="9">
        <f>I494-Test!$AI$20</f>
        <v>19.282374266363114</v>
      </c>
      <c r="AA494" s="9">
        <f t="shared" si="39"/>
        <v>-5.564409507473485</v>
      </c>
      <c r="AF494" s="11"/>
      <c r="AG494" s="11"/>
      <c r="AH494" s="11"/>
    </row>
    <row r="495" spans="1:34">
      <c r="A495" s="6">
        <v>0.71506390179172419</v>
      </c>
      <c r="B495" s="6">
        <v>12.331093808815403</v>
      </c>
      <c r="C495" s="6">
        <v>6.041577631761327</v>
      </c>
      <c r="D495" s="6">
        <v>8.5707713945373278</v>
      </c>
      <c r="E495" s="6">
        <v>4.2671983465875725</v>
      </c>
      <c r="F495" s="6">
        <v>0.26225362210868408</v>
      </c>
      <c r="G495" s="6">
        <v>3.5157239420240769</v>
      </c>
      <c r="H495" s="6">
        <v>0.84875948466872631</v>
      </c>
      <c r="I495" s="9">
        <f>SUMPRODUCT(J495:O495,Results!B$12:G$12)+Results!$E$5*H495</f>
        <v>56.490785997556827</v>
      </c>
      <c r="J495" s="9">
        <f>SUMPRODUCT($A495:$F495,Results!$B$15:$G$15)</f>
        <v>-3.5107447029179859</v>
      </c>
      <c r="K495" s="9">
        <f>SUMPRODUCT($A495:$F495,Results!$B$16:$G$16)</f>
        <v>-22.202500164304787</v>
      </c>
      <c r="L495" s="9">
        <f>SUMPRODUCT($A495:$F495,Results!$B$17:$G$17)</f>
        <v>31.25418145572332</v>
      </c>
      <c r="M495" s="9">
        <f>SUMPRODUCT($A495:$F495,Results!$B$18:$G$18)</f>
        <v>2.7753169796175579</v>
      </c>
      <c r="N495" s="9">
        <f>SUMPRODUCT($A495:$F495,Results!$B$19:$G$19)</f>
        <v>-33.006738745473186</v>
      </c>
      <c r="O495" s="9">
        <f>SUMPRODUCT($A495:$F495,Results!$B$20:$G$20)</f>
        <v>35.983395388981677</v>
      </c>
      <c r="P495" s="9" cm="1">
        <f t="array" ref="P495">SUMPRODUCT(J495:O495,TRANSPOSE(Test!BQ$20:BQ$25))+Test!$AI$20-Test!$BQ$27</f>
        <v>47.682669075700382</v>
      </c>
      <c r="Q495" s="9" cm="1">
        <f t="array" ref="Q495">SUMPRODUCT(J495:O495,TRANSPOSE(Test!EX$20:EX$25))+Test!$AI$20-Test!$EX$27</f>
        <v>48.474758358047012</v>
      </c>
      <c r="R495" s="9">
        <f>I495-Results!$E$5*H495</f>
        <v>51.398229089544472</v>
      </c>
      <c r="S495" s="9" cm="1">
        <f t="array" ref="S495">SUMPRODUCT(J495:O495,TRANSPOSE(Test!AW$28:AW$33))+Test!$AI$20-Test!$AH$26</f>
        <v>53.837401170742226</v>
      </c>
      <c r="T495" s="9">
        <f>SUMPRODUCT(J495:O495,Results!K$9:P$9)</f>
        <v>53.178752113966773</v>
      </c>
      <c r="U495" s="9">
        <f>SUMPRODUCT(J495:O495,Results!K$9:P$9)+Test!$AI$20-Test!$AH$31</f>
        <v>51.596523392893616</v>
      </c>
      <c r="V495" s="9">
        <f t="shared" si="35"/>
        <v>8.8081169218564455</v>
      </c>
      <c r="W495" s="9">
        <f t="shared" si="36"/>
        <v>8.0160276395098151</v>
      </c>
      <c r="X495" s="9">
        <f t="shared" si="37"/>
        <v>5.0925569080123552</v>
      </c>
      <c r="Y495" s="9">
        <f t="shared" si="38"/>
        <v>2.6533848268146016</v>
      </c>
      <c r="Z495" s="9">
        <f>I495-Test!$AI$20</f>
        <v>23.748562570466696</v>
      </c>
      <c r="AA495" s="9">
        <f t="shared" si="39"/>
        <v>4.8942626046632114</v>
      </c>
      <c r="AF495" s="11"/>
      <c r="AG495" s="11"/>
      <c r="AH495" s="11"/>
    </row>
    <row r="496" spans="1:34">
      <c r="A496" s="6">
        <v>4.256681612289297</v>
      </c>
      <c r="B496" s="6">
        <v>5.5850283459833667</v>
      </c>
      <c r="C496" s="6">
        <v>4.0988575990140346</v>
      </c>
      <c r="D496" s="6">
        <v>8.4800687633036436</v>
      </c>
      <c r="E496" s="6">
        <v>1.0832030076773185</v>
      </c>
      <c r="F496" s="6">
        <v>5.5998434003934099</v>
      </c>
      <c r="G496" s="6">
        <v>-1.0887081955025864</v>
      </c>
      <c r="H496" s="6">
        <v>-3.7556726528579372</v>
      </c>
      <c r="I496" s="9">
        <f>SUMPRODUCT(J496:O496,Results!B$12:G$12)+Results!$E$5*H496</f>
        <v>-0.40039710353969227</v>
      </c>
      <c r="J496" s="9">
        <f>SUMPRODUCT($A496:$F496,Results!$B$15:$G$15)</f>
        <v>9.6675658035480776</v>
      </c>
      <c r="K496" s="9">
        <f>SUMPRODUCT($A496:$F496,Results!$B$16:$G$16)</f>
        <v>-24.171997678111982</v>
      </c>
      <c r="L496" s="9">
        <f>SUMPRODUCT($A496:$F496,Results!$B$17:$G$17)</f>
        <v>14.598943307468764</v>
      </c>
      <c r="M496" s="9">
        <f>SUMPRODUCT($A496:$F496,Results!$B$18:$G$18)</f>
        <v>7.1146759238993909</v>
      </c>
      <c r="N496" s="9">
        <f>SUMPRODUCT($A496:$F496,Results!$B$19:$G$19)</f>
        <v>-18.939127971830807</v>
      </c>
      <c r="O496" s="9">
        <f>SUMPRODUCT($A496:$F496,Results!$B$20:$G$20)</f>
        <v>28.040121201207974</v>
      </c>
      <c r="P496" s="9" cm="1">
        <f t="array" ref="P496">SUMPRODUCT(J496:O496,TRANSPOSE(Test!BQ$20:BQ$25))+Test!$AI$20-Test!$BQ$27</f>
        <v>31.751102247887978</v>
      </c>
      <c r="Q496" s="9" cm="1">
        <f t="array" ref="Q496">SUMPRODUCT(J496:O496,TRANSPOSE(Test!EX$20:EX$25))+Test!$AI$20-Test!$EX$27</f>
        <v>23.03585511959492</v>
      </c>
      <c r="R496" s="9">
        <f>I496-Results!$E$5*H496</f>
        <v>22.133638813607931</v>
      </c>
      <c r="S496" s="9" cm="1">
        <f t="array" ref="S496">SUMPRODUCT(J496:O496,TRANSPOSE(Test!AW$28:AW$33))+Test!$AI$20-Test!$AH$26</f>
        <v>34.222197245018933</v>
      </c>
      <c r="T496" s="9">
        <f>SUMPRODUCT(J496:O496,Results!K$9:P$9)</f>
        <v>24.020341307155462</v>
      </c>
      <c r="U496" s="9">
        <f>SUMPRODUCT(J496:O496,Results!K$9:P$9)+Test!$AI$20-Test!$AH$31</f>
        <v>22.438112586082305</v>
      </c>
      <c r="V496" s="9">
        <f t="shared" si="35"/>
        <v>-32.151499351427674</v>
      </c>
      <c r="W496" s="9">
        <f t="shared" si="36"/>
        <v>-23.436252223134613</v>
      </c>
      <c r="X496" s="9">
        <f t="shared" si="37"/>
        <v>-22.534035917147623</v>
      </c>
      <c r="Y496" s="9">
        <f t="shared" si="38"/>
        <v>-34.622594348558621</v>
      </c>
      <c r="Z496" s="9">
        <f>I496-Test!$AI$20</f>
        <v>-33.142620530629827</v>
      </c>
      <c r="AA496" s="9">
        <f t="shared" si="39"/>
        <v>-22.838509689621997</v>
      </c>
      <c r="AF496" s="11"/>
      <c r="AG496" s="11"/>
      <c r="AH496" s="11"/>
    </row>
    <row r="497" spans="1:34">
      <c r="A497" s="6">
        <v>2.460123764373273</v>
      </c>
      <c r="B497" s="6">
        <v>5.0193228571514581</v>
      </c>
      <c r="C497" s="6">
        <v>0.14391114124356652</v>
      </c>
      <c r="D497" s="6">
        <v>0.94189941554878687</v>
      </c>
      <c r="E497" s="6">
        <v>9.8064532426117736</v>
      </c>
      <c r="F497" s="6">
        <v>-0.52787736676053187</v>
      </c>
      <c r="G497" s="6">
        <v>-2.8397980312039852</v>
      </c>
      <c r="H497" s="6">
        <v>-5.5067624885593354</v>
      </c>
      <c r="I497" s="9">
        <f>SUMPRODUCT(J497:O497,Results!B$12:G$12)+Results!$E$5*H497</f>
        <v>86.485093140423771</v>
      </c>
      <c r="J497" s="9">
        <f>SUMPRODUCT($A497:$F497,Results!$B$15:$G$15)</f>
        <v>33.891678745058996</v>
      </c>
      <c r="K497" s="9">
        <f>SUMPRODUCT($A497:$F497,Results!$B$16:$G$16)</f>
        <v>-7.455373537216456</v>
      </c>
      <c r="L497" s="9">
        <f>SUMPRODUCT($A497:$F497,Results!$B$17:$G$17)</f>
        <v>30.595441973556206</v>
      </c>
      <c r="M497" s="9">
        <f>SUMPRODUCT($A497:$F497,Results!$B$18:$G$18)</f>
        <v>-7.1656924209404087</v>
      </c>
      <c r="N497" s="9">
        <f>SUMPRODUCT($A497:$F497,Results!$B$19:$G$19)</f>
        <v>-21.63478856856598</v>
      </c>
      <c r="O497" s="9">
        <f>SUMPRODUCT($A497:$F497,Results!$B$20:$G$20)</f>
        <v>21.484016305069158</v>
      </c>
      <c r="P497" s="9" cm="1">
        <f t="array" ref="P497">SUMPRODUCT(J497:O497,TRANSPOSE(Test!BQ$20:BQ$25))+Test!$AI$20-Test!$BQ$27</f>
        <v>99.346294392074725</v>
      </c>
      <c r="Q497" s="9" cm="1">
        <f t="array" ref="Q497">SUMPRODUCT(J497:O497,TRANSPOSE(Test!EX$20:EX$25))+Test!$AI$20-Test!$EX$27</f>
        <v>118.20140547427309</v>
      </c>
      <c r="R497" s="9">
        <f>I497-Results!$E$5*H497</f>
        <v>119.52566807177979</v>
      </c>
      <c r="S497" s="9" cm="1">
        <f t="array" ref="S497">SUMPRODUCT(J497:O497,TRANSPOSE(Test!AW$28:AW$33))+Test!$AI$20-Test!$AH$26</f>
        <v>72.637831363553275</v>
      </c>
      <c r="T497" s="9">
        <f>SUMPRODUCT(J497:O497,Results!K$9:P$9)</f>
        <v>123.35854446923358</v>
      </c>
      <c r="U497" s="9">
        <f>SUMPRODUCT(J497:O497,Results!K$9:P$9)+Test!$AI$20-Test!$AH$31</f>
        <v>121.77631574816041</v>
      </c>
      <c r="V497" s="9">
        <f t="shared" si="35"/>
        <v>-12.861201251650954</v>
      </c>
      <c r="W497" s="9">
        <f t="shared" si="36"/>
        <v>-31.716312333849316</v>
      </c>
      <c r="X497" s="9">
        <f t="shared" si="37"/>
        <v>-33.040574931356019</v>
      </c>
      <c r="Y497" s="9">
        <f t="shared" si="38"/>
        <v>13.847261776870496</v>
      </c>
      <c r="Z497" s="9">
        <f>I497-Test!$AI$20</f>
        <v>53.74286971333364</v>
      </c>
      <c r="AA497" s="9">
        <f t="shared" si="39"/>
        <v>-35.291222607736643</v>
      </c>
      <c r="AF497" s="11"/>
      <c r="AG497" s="11"/>
      <c r="AH497" s="11"/>
    </row>
    <row r="498" spans="1:34">
      <c r="A498" s="6">
        <v>-2.0171701316350745</v>
      </c>
      <c r="B498" s="6">
        <v>0.67480975656254794</v>
      </c>
      <c r="C498" s="6">
        <v>-0.60702988274519798</v>
      </c>
      <c r="D498" s="6">
        <v>1.6011550693800398</v>
      </c>
      <c r="E498" s="6">
        <v>-1.4618075714241563</v>
      </c>
      <c r="F498" s="6">
        <v>4.6814004234102118</v>
      </c>
      <c r="G498" s="6">
        <v>6.3327690490788697</v>
      </c>
      <c r="H498" s="6">
        <v>3.6658045917235191</v>
      </c>
      <c r="I498" s="9">
        <f>SUMPRODUCT(J498:O498,Results!B$12:G$12)+Results!$E$5*H498</f>
        <v>-9.0594146408912302</v>
      </c>
      <c r="J498" s="9">
        <f>SUMPRODUCT($A498:$F498,Results!$B$15:$G$15)</f>
        <v>-15.241474786930086</v>
      </c>
      <c r="K498" s="9">
        <f>SUMPRODUCT($A498:$F498,Results!$B$16:$G$16)</f>
        <v>5.4970148131755749</v>
      </c>
      <c r="L498" s="9">
        <f>SUMPRODUCT($A498:$F498,Results!$B$17:$G$17)</f>
        <v>8.295477716857091</v>
      </c>
      <c r="M498" s="9">
        <f>SUMPRODUCT($A498:$F498,Results!$B$18:$G$18)</f>
        <v>9.978850676135588</v>
      </c>
      <c r="N498" s="9">
        <f>SUMPRODUCT($A498:$F498,Results!$B$19:$G$19)</f>
        <v>3.639197319122724</v>
      </c>
      <c r="O498" s="9">
        <f>SUMPRODUCT($A498:$F498,Results!$B$20:$G$20)</f>
        <v>-7.9012462029821151</v>
      </c>
      <c r="P498" s="9" cm="1">
        <f t="array" ref="P498">SUMPRODUCT(J498:O498,TRANSPOSE(Test!BQ$20:BQ$25))+Test!$AI$20-Test!$BQ$27</f>
        <v>-20.705876369674698</v>
      </c>
      <c r="Q498" s="9" cm="1">
        <f t="array" ref="Q498">SUMPRODUCT(J498:O498,TRANSPOSE(Test!EX$20:EX$25))+Test!$AI$20-Test!$EX$27</f>
        <v>-29.529423942466185</v>
      </c>
      <c r="R498" s="9">
        <f>I498-Results!$E$5*H498</f>
        <v>-31.054242191232344</v>
      </c>
      <c r="S498" s="9" cm="1">
        <f t="array" ref="S498">SUMPRODUCT(J498:O498,TRANSPOSE(Test!AW$28:AW$33))+Test!$AI$20-Test!$AH$26</f>
        <v>-21.60528924682934</v>
      </c>
      <c r="T498" s="9">
        <f>SUMPRODUCT(J498:O498,Results!K$9:P$9)</f>
        <v>-30.484221672562619</v>
      </c>
      <c r="U498" s="9">
        <f>SUMPRODUCT(J498:O498,Results!K$9:P$9)+Test!$AI$20-Test!$AH$31</f>
        <v>-32.066450393635776</v>
      </c>
      <c r="V498" s="9">
        <f t="shared" si="35"/>
        <v>11.646461728783468</v>
      </c>
      <c r="W498" s="9">
        <f t="shared" si="36"/>
        <v>20.470009301574954</v>
      </c>
      <c r="X498" s="9">
        <f t="shared" si="37"/>
        <v>21.994827550341114</v>
      </c>
      <c r="Y498" s="9">
        <f t="shared" si="38"/>
        <v>12.54587460593811</v>
      </c>
      <c r="Z498" s="9">
        <f>I498-Test!$AI$20</f>
        <v>-41.801638067981358</v>
      </c>
      <c r="AA498" s="9">
        <f t="shared" si="39"/>
        <v>23.007035752744546</v>
      </c>
      <c r="AF498" s="11"/>
      <c r="AG498" s="11"/>
      <c r="AH498" s="11"/>
    </row>
    <row r="499" spans="1:34">
      <c r="A499" s="6">
        <v>0.10053635707491254</v>
      </c>
      <c r="B499" s="6">
        <v>5.7578129571306302</v>
      </c>
      <c r="C499" s="6">
        <v>0.97839646389270873</v>
      </c>
      <c r="D499" s="6">
        <v>4.9022766795288728</v>
      </c>
      <c r="E499" s="6">
        <v>3.9823224385142511</v>
      </c>
      <c r="F499" s="6">
        <v>4.3186741858898579</v>
      </c>
      <c r="G499" s="6">
        <v>-0.2272949069935325</v>
      </c>
      <c r="H499" s="6">
        <v>-2.894259364348883</v>
      </c>
      <c r="I499" s="9">
        <f>SUMPRODUCT(J499:O499,Results!B$12:G$12)+Results!$E$5*H499</f>
        <v>22.713856678438393</v>
      </c>
      <c r="J499" s="9">
        <f>SUMPRODUCT($A499:$F499,Results!$B$15:$G$15)</f>
        <v>2.0798818366824268</v>
      </c>
      <c r="K499" s="9">
        <f>SUMPRODUCT($A499:$F499,Results!$B$16:$G$16)</f>
        <v>-5.8933958023065669</v>
      </c>
      <c r="L499" s="9">
        <f>SUMPRODUCT($A499:$F499,Results!$B$17:$G$17)</f>
        <v>28.139102235438902</v>
      </c>
      <c r="M499" s="9">
        <f>SUMPRODUCT($A499:$F499,Results!$B$18:$G$18)</f>
        <v>7.5626503694653264</v>
      </c>
      <c r="N499" s="9">
        <f>SUMPRODUCT($A499:$F499,Results!$B$19:$G$19)</f>
        <v>-14.712629915589172</v>
      </c>
      <c r="O499" s="9">
        <f>SUMPRODUCT($A499:$F499,Results!$B$20:$G$20)</f>
        <v>14.52100852534781</v>
      </c>
      <c r="P499" s="9" cm="1">
        <f t="array" ref="P499">SUMPRODUCT(J499:O499,TRANSPOSE(Test!BQ$20:BQ$25))+Test!$AI$20-Test!$BQ$27</f>
        <v>41.63594284201924</v>
      </c>
      <c r="Q499" s="9" cm="1">
        <f t="array" ref="Q499">SUMPRODUCT(J499:O499,TRANSPOSE(Test!EX$20:EX$25))+Test!$AI$20-Test!$EX$27</f>
        <v>40.680194722754493</v>
      </c>
      <c r="R499" s="9">
        <f>I499-Results!$E$5*H499</f>
        <v>40.07941286453169</v>
      </c>
      <c r="S499" s="9" cm="1">
        <f t="array" ref="S499">SUMPRODUCT(J499:O499,TRANSPOSE(Test!AW$28:AW$33))+Test!$AI$20-Test!$AH$26</f>
        <v>30.023008435275159</v>
      </c>
      <c r="T499" s="9">
        <f>SUMPRODUCT(J499:O499,Results!K$9:P$9)</f>
        <v>42.76546911311776</v>
      </c>
      <c r="U499" s="9">
        <f>SUMPRODUCT(J499:O499,Results!K$9:P$9)+Test!$AI$20-Test!$AH$31</f>
        <v>41.18324039204461</v>
      </c>
      <c r="V499" s="9">
        <f t="shared" si="35"/>
        <v>-18.922086163580847</v>
      </c>
      <c r="W499" s="9">
        <f t="shared" si="36"/>
        <v>-17.9663380443161</v>
      </c>
      <c r="X499" s="9">
        <f t="shared" si="37"/>
        <v>-17.365556186093297</v>
      </c>
      <c r="Y499" s="9">
        <f t="shared" si="38"/>
        <v>-7.3091517568367657</v>
      </c>
      <c r="Z499" s="9">
        <f>I499-Test!$AI$20</f>
        <v>-10.028366748651738</v>
      </c>
      <c r="AA499" s="9">
        <f t="shared" si="39"/>
        <v>-18.469383713606216</v>
      </c>
      <c r="AF499" s="11"/>
      <c r="AG499" s="11"/>
      <c r="AH499" s="11"/>
    </row>
    <row r="500" spans="1:34">
      <c r="A500" s="6">
        <v>-2.4493920424864504E-2</v>
      </c>
      <c r="B500" s="6">
        <v>3.1616413728139636</v>
      </c>
      <c r="C500" s="6">
        <v>1.7007849792108281</v>
      </c>
      <c r="D500" s="6">
        <v>1.3677122929960355</v>
      </c>
      <c r="E500" s="6">
        <v>5.3378259543905546</v>
      </c>
      <c r="F500" s="6">
        <v>0.71118261313014886</v>
      </c>
      <c r="G500" s="6">
        <v>-0.55850983408415589</v>
      </c>
      <c r="H500" s="6">
        <v>-3.2254742914395065</v>
      </c>
      <c r="I500" s="9">
        <f>SUMPRODUCT(J500:O500,Results!B$12:G$12)+Results!$E$5*H500</f>
        <v>41.207546876782828</v>
      </c>
      <c r="J500" s="9">
        <f>SUMPRODUCT($A500:$F500,Results!$B$15:$G$15)</f>
        <v>15.272807601815842</v>
      </c>
      <c r="K500" s="9">
        <f>SUMPRODUCT($A500:$F500,Results!$B$16:$G$16)</f>
        <v>-2.1102994151157257</v>
      </c>
      <c r="L500" s="9">
        <f>SUMPRODUCT($A500:$F500,Results!$B$17:$G$17)</f>
        <v>21.55543009269638</v>
      </c>
      <c r="M500" s="9">
        <f>SUMPRODUCT($A500:$F500,Results!$B$18:$G$18)</f>
        <v>-5.1203938777372944</v>
      </c>
      <c r="N500" s="9">
        <f>SUMPRODUCT($A500:$F500,Results!$B$19:$G$19)</f>
        <v>-18.088827017194813</v>
      </c>
      <c r="O500" s="9">
        <f>SUMPRODUCT($A500:$F500,Results!$B$20:$G$20)</f>
        <v>7.1670190138286785</v>
      </c>
      <c r="P500" s="9" cm="1">
        <f t="array" ref="P500">SUMPRODUCT(J500:O500,TRANSPOSE(Test!BQ$20:BQ$25))+Test!$AI$20-Test!$BQ$27</f>
        <v>52.025798797626557</v>
      </c>
      <c r="Q500" s="9" cm="1">
        <f t="array" ref="Q500">SUMPRODUCT(J500:O500,TRANSPOSE(Test!EX$20:EX$25))+Test!$AI$20-Test!$EX$27</f>
        <v>59.980468890656937</v>
      </c>
      <c r="R500" s="9">
        <f>I500-Results!$E$5*H500</f>
        <v>60.560392625419865</v>
      </c>
      <c r="S500" s="9" cm="1">
        <f t="array" ref="S500">SUMPRODUCT(J500:O500,TRANSPOSE(Test!AW$28:AW$33))+Test!$AI$20-Test!$AH$26</f>
        <v>42.778166089730618</v>
      </c>
      <c r="T500" s="9">
        <f>SUMPRODUCT(J500:O500,Results!K$9:P$9)</f>
        <v>62.839323642236096</v>
      </c>
      <c r="U500" s="9">
        <f>SUMPRODUCT(J500:O500,Results!K$9:P$9)+Test!$AI$20-Test!$AH$31</f>
        <v>61.257094921162945</v>
      </c>
      <c r="V500" s="9">
        <f t="shared" si="35"/>
        <v>-10.818251920843728</v>
      </c>
      <c r="W500" s="9">
        <f t="shared" si="36"/>
        <v>-18.772922013874108</v>
      </c>
      <c r="X500" s="9">
        <f t="shared" si="37"/>
        <v>-19.352845748637037</v>
      </c>
      <c r="Y500" s="9">
        <f t="shared" si="38"/>
        <v>-1.5706192129477898</v>
      </c>
      <c r="Z500" s="9">
        <f>I500-Test!$AI$20</f>
        <v>8.465323449692697</v>
      </c>
      <c r="AA500" s="9">
        <f t="shared" si="39"/>
        <v>-20.049548044380117</v>
      </c>
      <c r="AF500" s="11"/>
      <c r="AG500" s="11"/>
      <c r="AH500" s="11"/>
    </row>
    <row r="501" spans="1:34">
      <c r="A501" s="6">
        <v>-2.9852041793846193E-2</v>
      </c>
      <c r="B501" s="6">
        <v>12.769257520152671</v>
      </c>
      <c r="C501" s="6">
        <v>4.7131807934566066</v>
      </c>
      <c r="D501" s="6">
        <v>-2.3829299891438187</v>
      </c>
      <c r="E501" s="6">
        <v>7.9363494825828935</v>
      </c>
      <c r="F501" s="6">
        <v>-2.3112180013953405</v>
      </c>
      <c r="G501" s="6">
        <v>0.32403476774784562</v>
      </c>
      <c r="H501" s="6">
        <v>-2.3429296896075051</v>
      </c>
      <c r="I501" s="9">
        <f>SUMPRODUCT(J501:O501,Results!B$12:G$12)+Results!$E$5*H501</f>
        <v>57.648201790900394</v>
      </c>
      <c r="J501" s="9">
        <f>SUMPRODUCT($A501:$F501,Results!$B$15:$G$15)</f>
        <v>9.8039582251840063</v>
      </c>
      <c r="K501" s="9">
        <f>SUMPRODUCT($A501:$F501,Results!$B$16:$G$16)</f>
        <v>-14.451895756218015</v>
      </c>
      <c r="L501" s="9">
        <f>SUMPRODUCT($A501:$F501,Results!$B$17:$G$17)</f>
        <v>32.191820734817831</v>
      </c>
      <c r="M501" s="9">
        <f>SUMPRODUCT($A501:$F501,Results!$B$18:$G$18)</f>
        <v>-11.579916153378207</v>
      </c>
      <c r="N501" s="9">
        <f>SUMPRODUCT($A501:$F501,Results!$B$19:$G$19)</f>
        <v>-27.270137331580322</v>
      </c>
      <c r="O501" s="9">
        <f>SUMPRODUCT($A501:$F501,Results!$B$20:$G$20)</f>
        <v>18.123305751361649</v>
      </c>
      <c r="P501" s="9" cm="1">
        <f t="array" ref="P501">SUMPRODUCT(J501:O501,TRANSPOSE(Test!BQ$20:BQ$25))+Test!$AI$20-Test!$BQ$27</f>
        <v>59.587371227882223</v>
      </c>
      <c r="Q501" s="9" cm="1">
        <f t="array" ref="Q501">SUMPRODUCT(J501:O501,TRANSPOSE(Test!EX$20:EX$25))+Test!$AI$20-Test!$EX$27</f>
        <v>66.625267200384087</v>
      </c>
      <c r="R501" s="9">
        <f>I501-Results!$E$5*H501</f>
        <v>71.705779928545425</v>
      </c>
      <c r="S501" s="9" cm="1">
        <f t="array" ref="S501">SUMPRODUCT(J501:O501,TRANSPOSE(Test!AW$28:AW$33))+Test!$AI$20-Test!$AH$26</f>
        <v>62.224670304261323</v>
      </c>
      <c r="T501" s="9">
        <f>SUMPRODUCT(J501:O501,Results!K$9:P$9)</f>
        <v>74.385354322907773</v>
      </c>
      <c r="U501" s="9">
        <f>SUMPRODUCT(J501:O501,Results!K$9:P$9)+Test!$AI$20-Test!$AH$31</f>
        <v>72.803125601834608</v>
      </c>
      <c r="V501" s="9">
        <f t="shared" si="35"/>
        <v>-1.9391694369818282</v>
      </c>
      <c r="W501" s="9">
        <f t="shared" si="36"/>
        <v>-8.9770654094836928</v>
      </c>
      <c r="X501" s="9">
        <f t="shared" si="37"/>
        <v>-14.057578137645031</v>
      </c>
      <c r="Y501" s="9">
        <f t="shared" si="38"/>
        <v>-4.5764685133609291</v>
      </c>
      <c r="Z501" s="9">
        <f>I501-Test!$AI$20</f>
        <v>24.905978363810263</v>
      </c>
      <c r="AA501" s="9">
        <f t="shared" si="39"/>
        <v>-15.154923810934214</v>
      </c>
      <c r="AF501" s="11"/>
      <c r="AG501" s="11"/>
      <c r="AH501" s="11"/>
    </row>
    <row r="502" spans="1:34">
      <c r="A502" s="6">
        <v>0.88685062128309899</v>
      </c>
      <c r="B502" s="6">
        <v>5.7454211095606791</v>
      </c>
      <c r="C502" s="6">
        <v>9.06667378449353E-2</v>
      </c>
      <c r="D502" s="6">
        <v>0.28729294919457127</v>
      </c>
      <c r="E502" s="6">
        <v>3.8786566330882528</v>
      </c>
      <c r="F502" s="6">
        <v>4.9954696397054397</v>
      </c>
      <c r="G502" s="6">
        <v>6.5551264168179442</v>
      </c>
      <c r="H502" s="6">
        <v>3.8881619594625936</v>
      </c>
      <c r="I502" s="9">
        <f>SUMPRODUCT(J502:O502,Results!B$12:G$12)+Results!$E$5*H502</f>
        <v>51.140977625813761</v>
      </c>
      <c r="J502" s="9">
        <f>SUMPRODUCT($A502:$F502,Results!$B$15:$G$15)</f>
        <v>5.4057997771985855</v>
      </c>
      <c r="K502" s="9">
        <f>SUMPRODUCT($A502:$F502,Results!$B$16:$G$16)</f>
        <v>-6.180980422082258</v>
      </c>
      <c r="L502" s="9">
        <f>SUMPRODUCT($A502:$F502,Results!$B$17:$G$17)</f>
        <v>23.55767870962082</v>
      </c>
      <c r="M502" s="9">
        <f>SUMPRODUCT($A502:$F502,Results!$B$18:$G$18)</f>
        <v>5.1418243038482352</v>
      </c>
      <c r="N502" s="9">
        <f>SUMPRODUCT($A502:$F502,Results!$B$19:$G$19)</f>
        <v>-6.6405428574221723</v>
      </c>
      <c r="O502" s="9">
        <f>SUMPRODUCT($A502:$F502,Results!$B$20:$G$20)</f>
        <v>7.2492951344748393</v>
      </c>
      <c r="P502" s="9" cm="1">
        <f t="array" ref="P502">SUMPRODUCT(J502:O502,TRANSPOSE(Test!BQ$20:BQ$25))+Test!$AI$20-Test!$BQ$27</f>
        <v>32.393837812691693</v>
      </c>
      <c r="Q502" s="9" cm="1">
        <f t="array" ref="Q502">SUMPRODUCT(J502:O502,TRANSPOSE(Test!EX$20:EX$25))+Test!$AI$20-Test!$EX$27</f>
        <v>28.116763528624659</v>
      </c>
      <c r="R502" s="9">
        <f>I502-Results!$E$5*H502</f>
        <v>27.812005869038199</v>
      </c>
      <c r="S502" s="9" cm="1">
        <f t="array" ref="S502">SUMPRODUCT(J502:O502,TRANSPOSE(Test!AW$28:AW$33))+Test!$AI$20-Test!$AH$26</f>
        <v>21.565597465069345</v>
      </c>
      <c r="T502" s="9">
        <f>SUMPRODUCT(J502:O502,Results!K$9:P$9)</f>
        <v>30.70497261051932</v>
      </c>
      <c r="U502" s="9">
        <f>SUMPRODUCT(J502:O502,Results!K$9:P$9)+Test!$AI$20-Test!$AH$31</f>
        <v>29.122743889446163</v>
      </c>
      <c r="V502" s="9">
        <f t="shared" si="35"/>
        <v>18.747139813122068</v>
      </c>
      <c r="W502" s="9">
        <f t="shared" si="36"/>
        <v>23.024214097189102</v>
      </c>
      <c r="X502" s="9">
        <f t="shared" si="37"/>
        <v>23.328971756775562</v>
      </c>
      <c r="Y502" s="9">
        <f t="shared" si="38"/>
        <v>29.575380160744416</v>
      </c>
      <c r="Z502" s="9">
        <f>I502-Test!$AI$20</f>
        <v>18.39875419872363</v>
      </c>
      <c r="AA502" s="9">
        <f t="shared" si="39"/>
        <v>22.018233736367598</v>
      </c>
      <c r="AF502" s="11"/>
      <c r="AG502" s="11"/>
      <c r="AH502" s="11"/>
    </row>
    <row r="503" spans="1:34">
      <c r="A503" s="6">
        <v>12.058043755801963</v>
      </c>
      <c r="B503" s="6">
        <v>5.8300622065099024</v>
      </c>
      <c r="C503" s="6">
        <v>2.9096238249657267</v>
      </c>
      <c r="D503" s="6">
        <v>-1.1715088871973431</v>
      </c>
      <c r="E503" s="6">
        <v>14.008538495909557</v>
      </c>
      <c r="F503" s="6">
        <v>0.2859769318879582</v>
      </c>
      <c r="G503" s="6">
        <v>2.9965650120538254</v>
      </c>
      <c r="H503" s="6">
        <v>0.32960055469847482</v>
      </c>
      <c r="I503" s="9">
        <f>SUMPRODUCT(J503:O503,Results!B$12:G$12)+Results!$E$5*H503</f>
        <v>188.93074271593156</v>
      </c>
      <c r="J503" s="9">
        <f>SUMPRODUCT($A503:$F503,Results!$B$15:$G$15)</f>
        <v>87.301208455071347</v>
      </c>
      <c r="K503" s="9">
        <f>SUMPRODUCT($A503:$F503,Results!$B$16:$G$16)</f>
        <v>-37.183933678565531</v>
      </c>
      <c r="L503" s="9">
        <f>SUMPRODUCT($A503:$F503,Results!$B$17:$G$17)</f>
        <v>23.567435411453307</v>
      </c>
      <c r="M503" s="9">
        <f>SUMPRODUCT($A503:$F503,Results!$B$18:$G$18)</f>
        <v>-22.524325985479212</v>
      </c>
      <c r="N503" s="9">
        <f>SUMPRODUCT($A503:$F503,Results!$B$19:$G$19)</f>
        <v>-32.800280318410429</v>
      </c>
      <c r="O503" s="9">
        <f>SUMPRODUCT($A503:$F503,Results!$B$20:$G$20)</f>
        <v>44.266825416734875</v>
      </c>
      <c r="P503" s="9" cm="1">
        <f t="array" ref="P503">SUMPRODUCT(J503:O503,TRANSPOSE(Test!BQ$20:BQ$25))+Test!$AI$20-Test!$BQ$27</f>
        <v>162.88055836561739</v>
      </c>
      <c r="Q503" s="9" cm="1">
        <f t="array" ref="Q503">SUMPRODUCT(J503:O503,TRANSPOSE(Test!EX$20:EX$25))+Test!$AI$20-Test!$EX$27</f>
        <v>185.05766704255475</v>
      </c>
      <c r="R503" s="9">
        <f>I503-Results!$E$5*H503</f>
        <v>186.95313938774072</v>
      </c>
      <c r="S503" s="9" cm="1">
        <f t="array" ref="S503">SUMPRODUCT(J503:O503,TRANSPOSE(Test!AW$28:AW$33))+Test!$AI$20-Test!$AH$26</f>
        <v>133.49903536298177</v>
      </c>
      <c r="T503" s="9">
        <f>SUMPRODUCT(J503:O503,Results!K$9:P$9)</f>
        <v>192.84992213631577</v>
      </c>
      <c r="U503" s="9">
        <f>SUMPRODUCT(J503:O503,Results!K$9:P$9)+Test!$AI$20-Test!$AH$31</f>
        <v>191.2676934152426</v>
      </c>
      <c r="V503" s="9">
        <f t="shared" si="35"/>
        <v>26.050184350314169</v>
      </c>
      <c r="W503" s="9">
        <f t="shared" si="36"/>
        <v>3.8730756733768033</v>
      </c>
      <c r="X503" s="9">
        <f t="shared" si="37"/>
        <v>1.9776033281908383</v>
      </c>
      <c r="Y503" s="9">
        <f t="shared" si="38"/>
        <v>55.431707352949786</v>
      </c>
      <c r="Z503" s="9">
        <f>I503-Test!$AI$20</f>
        <v>156.18851928884143</v>
      </c>
      <c r="AA503" s="9">
        <f t="shared" si="39"/>
        <v>-2.3369506993110463</v>
      </c>
      <c r="AF503" s="11"/>
      <c r="AG503" s="11"/>
      <c r="AH503" s="11"/>
    </row>
    <row r="504" spans="1:34">
      <c r="A504" s="6">
        <v>6.9930659080760158</v>
      </c>
      <c r="B504" s="6">
        <v>-1.0284652034519375</v>
      </c>
      <c r="C504" s="6">
        <v>4.2751443912059015</v>
      </c>
      <c r="D504" s="6">
        <v>0.20099067748404062</v>
      </c>
      <c r="E504" s="6">
        <v>5.126914742714594</v>
      </c>
      <c r="F504" s="6">
        <v>3.0611296936355523</v>
      </c>
      <c r="G504" s="6">
        <v>0.33072855225910325</v>
      </c>
      <c r="H504" s="6">
        <v>-2.3362359050962471</v>
      </c>
      <c r="I504" s="9">
        <f>SUMPRODUCT(J504:O504,Results!B$12:G$12)+Results!$E$5*H504</f>
        <v>61.905352178282925</v>
      </c>
      <c r="J504" s="9">
        <f>SUMPRODUCT($A504:$F504,Results!$B$15:$G$15)</f>
        <v>53.879926081254318</v>
      </c>
      <c r="K504" s="9">
        <f>SUMPRODUCT($A504:$F504,Results!$B$16:$G$16)</f>
        <v>-20.724564984037755</v>
      </c>
      <c r="L504" s="9">
        <f>SUMPRODUCT($A504:$F504,Results!$B$17:$G$17)</f>
        <v>3.6319985897627225</v>
      </c>
      <c r="M504" s="9">
        <f>SUMPRODUCT($A504:$F504,Results!$B$18:$G$18)</f>
        <v>-16.905942975570923</v>
      </c>
      <c r="N504" s="9">
        <f>SUMPRODUCT($A504:$F504,Results!$B$19:$G$19)</f>
        <v>-21.905916754258399</v>
      </c>
      <c r="O504" s="9">
        <f>SUMPRODUCT($A504:$F504,Results!$B$20:$G$20)</f>
        <v>12.314899207185988</v>
      </c>
      <c r="P504" s="9" cm="1">
        <f t="array" ref="P504">SUMPRODUCT(J504:O504,TRANSPOSE(Test!BQ$20:BQ$25))+Test!$AI$20-Test!$BQ$27</f>
        <v>72.758658088258017</v>
      </c>
      <c r="Q504" s="9" cm="1">
        <f t="array" ref="Q504">SUMPRODUCT(J504:O504,TRANSPOSE(Test!EX$20:EX$25))+Test!$AI$20-Test!$EX$27</f>
        <v>76.746566750878998</v>
      </c>
      <c r="R504" s="9">
        <f>I504-Results!$E$5*H504</f>
        <v>75.922767608860411</v>
      </c>
      <c r="S504" s="9" cm="1">
        <f t="array" ref="S504">SUMPRODUCT(J504:O504,TRANSPOSE(Test!AW$28:AW$33))+Test!$AI$20-Test!$AH$26</f>
        <v>69.987842061142302</v>
      </c>
      <c r="T504" s="9">
        <f>SUMPRODUCT(J504:O504,Results!K$9:P$9)</f>
        <v>78.776801088044138</v>
      </c>
      <c r="U504" s="9">
        <f>SUMPRODUCT(J504:O504,Results!K$9:P$9)+Test!$AI$20-Test!$AH$31</f>
        <v>77.194572366970988</v>
      </c>
      <c r="V504" s="9">
        <f t="shared" si="35"/>
        <v>-10.853305909975091</v>
      </c>
      <c r="W504" s="9">
        <f t="shared" si="36"/>
        <v>-14.841214572596073</v>
      </c>
      <c r="X504" s="9">
        <f t="shared" si="37"/>
        <v>-14.017415430577486</v>
      </c>
      <c r="Y504" s="9">
        <f t="shared" si="38"/>
        <v>-8.0824898828593774</v>
      </c>
      <c r="Z504" s="9">
        <f>I504-Test!$AI$20</f>
        <v>29.163128751192794</v>
      </c>
      <c r="AA504" s="9">
        <f t="shared" si="39"/>
        <v>-15.289220188688063</v>
      </c>
      <c r="AF504" s="11"/>
      <c r="AG504" s="11"/>
      <c r="AH504" s="11"/>
    </row>
    <row r="505" spans="1:34">
      <c r="A505" s="6">
        <v>2.8529711705736847</v>
      </c>
      <c r="B505" s="6">
        <v>2.9505677015802378</v>
      </c>
      <c r="C505" s="6">
        <v>1.681281495440224</v>
      </c>
      <c r="D505" s="6">
        <v>1.0901319095168913</v>
      </c>
      <c r="E505" s="6">
        <v>3.9869461599512781</v>
      </c>
      <c r="F505" s="6">
        <v>3.1492895481386647</v>
      </c>
      <c r="G505" s="6">
        <v>-1.7801202097113853</v>
      </c>
      <c r="H505" s="6">
        <v>-4.4470846670667363</v>
      </c>
      <c r="I505" s="9">
        <f>SUMPRODUCT(J505:O505,Results!B$12:G$12)+Results!$E$5*H505</f>
        <v>19.10156074743886</v>
      </c>
      <c r="J505" s="9">
        <f>SUMPRODUCT($A505:$F505,Results!$B$15:$G$15)</f>
        <v>21.106123191719611</v>
      </c>
      <c r="K505" s="9">
        <f>SUMPRODUCT($A505:$F505,Results!$B$16:$G$16)</f>
        <v>-11.010991766585082</v>
      </c>
      <c r="L505" s="9">
        <f>SUMPRODUCT($A505:$F505,Results!$B$17:$G$17)</f>
        <v>14.500836108866679</v>
      </c>
      <c r="M505" s="9">
        <f>SUMPRODUCT($A505:$F505,Results!$B$18:$G$18)</f>
        <v>-2.9093299035026772</v>
      </c>
      <c r="N505" s="9">
        <f>SUMPRODUCT($A505:$F505,Results!$B$19:$G$19)</f>
        <v>-12.82614592069512</v>
      </c>
      <c r="O505" s="9">
        <f>SUMPRODUCT($A505:$F505,Results!$B$20:$G$20)</f>
        <v>10.904935851319358</v>
      </c>
      <c r="P505" s="9" cm="1">
        <f t="array" ref="P505">SUMPRODUCT(J505:O505,TRANSPOSE(Test!BQ$20:BQ$25))+Test!$AI$20-Test!$BQ$27</f>
        <v>44.925622332314056</v>
      </c>
      <c r="Q505" s="9" cm="1">
        <f t="array" ref="Q505">SUMPRODUCT(J505:O505,TRANSPOSE(Test!EX$20:EX$25))+Test!$AI$20-Test!$EX$27</f>
        <v>45.968717727499893</v>
      </c>
      <c r="R505" s="9">
        <f>I505-Results!$E$5*H505</f>
        <v>45.784068749839278</v>
      </c>
      <c r="S505" s="9" cm="1">
        <f t="array" ref="S505">SUMPRODUCT(J505:O505,TRANSPOSE(Test!AW$28:AW$33))+Test!$AI$20-Test!$AH$26</f>
        <v>37.68442854944756</v>
      </c>
      <c r="T505" s="9">
        <f>SUMPRODUCT(J505:O505,Results!K$9:P$9)</f>
        <v>48.218344116702326</v>
      </c>
      <c r="U505" s="9">
        <f>SUMPRODUCT(J505:O505,Results!K$9:P$9)+Test!$AI$20-Test!$AH$31</f>
        <v>46.636115395629162</v>
      </c>
      <c r="V505" s="9">
        <f t="shared" si="35"/>
        <v>-25.824061584875196</v>
      </c>
      <c r="W505" s="9">
        <f t="shared" si="36"/>
        <v>-26.867156980061033</v>
      </c>
      <c r="X505" s="9">
        <f t="shared" si="37"/>
        <v>-26.682508002400418</v>
      </c>
      <c r="Y505" s="9">
        <f t="shared" si="38"/>
        <v>-18.5828678020087</v>
      </c>
      <c r="Z505" s="9">
        <f>I505-Test!$AI$20</f>
        <v>-13.640662679651271</v>
      </c>
      <c r="AA505" s="9">
        <f t="shared" si="39"/>
        <v>-27.534554648190301</v>
      </c>
      <c r="AF505" s="11"/>
      <c r="AG505" s="11"/>
      <c r="AH505" s="11"/>
    </row>
    <row r="506" spans="1:34">
      <c r="A506" s="6">
        <v>0.27482464503419118</v>
      </c>
      <c r="B506" s="6">
        <v>1.4436841248762549</v>
      </c>
      <c r="C506" s="6">
        <v>-0.53082531781056186</v>
      </c>
      <c r="D506" s="6">
        <v>8.6912785023978021</v>
      </c>
      <c r="E506" s="6">
        <v>3.0830225407163843</v>
      </c>
      <c r="F506" s="6">
        <v>5.5685557406575334</v>
      </c>
      <c r="G506" s="6">
        <v>3.8351004128718591</v>
      </c>
      <c r="H506" s="6">
        <v>1.1681359555165085</v>
      </c>
      <c r="I506" s="9">
        <f>SUMPRODUCT(J506:O506,Results!B$12:G$12)+Results!$E$5*H506</f>
        <v>51.271695730721426</v>
      </c>
      <c r="J506" s="9">
        <f>SUMPRODUCT($A506:$F506,Results!$B$15:$G$15)</f>
        <v>4.7601640636452238</v>
      </c>
      <c r="K506" s="9">
        <f>SUMPRODUCT($A506:$F506,Results!$B$16:$G$16)</f>
        <v>-1.0703042474448787</v>
      </c>
      <c r="L506" s="9">
        <f>SUMPRODUCT($A506:$F506,Results!$B$17:$G$17)</f>
        <v>25.467564699690428</v>
      </c>
      <c r="M506" s="9">
        <f>SUMPRODUCT($A506:$F506,Results!$B$18:$G$18)</f>
        <v>12.603831927601075</v>
      </c>
      <c r="N506" s="9">
        <f>SUMPRODUCT($A506:$F506,Results!$B$19:$G$19)</f>
        <v>-12.739307968726569</v>
      </c>
      <c r="O506" s="9">
        <f>SUMPRODUCT($A506:$F506,Results!$B$20:$G$20)</f>
        <v>14.813521320589446</v>
      </c>
      <c r="P506" s="9" cm="1">
        <f t="array" ref="P506">SUMPRODUCT(J506:O506,TRANSPOSE(Test!BQ$20:BQ$25))+Test!$AI$20-Test!$BQ$27</f>
        <v>45.571332289522765</v>
      </c>
      <c r="Q506" s="9" cm="1">
        <f t="array" ref="Q506">SUMPRODUCT(J506:O506,TRANSPOSE(Test!EX$20:EX$25))+Test!$AI$20-Test!$EX$27</f>
        <v>47.135571534786862</v>
      </c>
      <c r="R506" s="9">
        <f>I506-Results!$E$5*H506</f>
        <v>44.262879997622377</v>
      </c>
      <c r="S506" s="9" cm="1">
        <f t="array" ref="S506">SUMPRODUCT(J506:O506,TRANSPOSE(Test!AW$28:AW$33))+Test!$AI$20-Test!$AH$26</f>
        <v>25.308713895796927</v>
      </c>
      <c r="T506" s="9">
        <f>SUMPRODUCT(J506:O506,Results!K$9:P$9)</f>
        <v>46.833353111042257</v>
      </c>
      <c r="U506" s="9">
        <f>SUMPRODUCT(J506:O506,Results!K$9:P$9)+Test!$AI$20-Test!$AH$31</f>
        <v>45.251124389969107</v>
      </c>
      <c r="V506" s="9">
        <f t="shared" si="35"/>
        <v>5.700363441198661</v>
      </c>
      <c r="W506" s="9">
        <f t="shared" si="36"/>
        <v>4.1361241959345634</v>
      </c>
      <c r="X506" s="9">
        <f t="shared" si="37"/>
        <v>7.0088157330990484</v>
      </c>
      <c r="Y506" s="9">
        <f t="shared" si="38"/>
        <v>25.962981834924499</v>
      </c>
      <c r="Z506" s="9">
        <f>I506-Test!$AI$20</f>
        <v>18.529472303631294</v>
      </c>
      <c r="AA506" s="9">
        <f t="shared" si="39"/>
        <v>6.0205713407523191</v>
      </c>
      <c r="AF506" s="11"/>
      <c r="AG506" s="11"/>
      <c r="AH506" s="11"/>
    </row>
    <row r="507" spans="1:34">
      <c r="A507" s="6">
        <v>0.89644155697238392</v>
      </c>
      <c r="B507" s="6">
        <v>2.2154264928125396</v>
      </c>
      <c r="C507" s="6">
        <v>7.4830999529411226</v>
      </c>
      <c r="D507" s="6">
        <v>0.57117634800086781</v>
      </c>
      <c r="E507" s="6">
        <v>2.399638736314138</v>
      </c>
      <c r="F507" s="6">
        <v>6.4263903350352374</v>
      </c>
      <c r="G507" s="6">
        <v>1.0574363005865581</v>
      </c>
      <c r="H507" s="6">
        <v>-1.6095281567687925</v>
      </c>
      <c r="I507" s="9">
        <f>SUMPRODUCT(J507:O507,Results!B$12:G$12)+Results!$E$5*H507</f>
        <v>4.4223622194113705</v>
      </c>
      <c r="J507" s="9">
        <f>SUMPRODUCT($A507:$F507,Results!$B$15:$G$15)</f>
        <v>20.881470656375068</v>
      </c>
      <c r="K507" s="9">
        <f>SUMPRODUCT($A507:$F507,Results!$B$16:$G$16)</f>
        <v>-10.518634164508615</v>
      </c>
      <c r="L507" s="9">
        <f>SUMPRODUCT($A507:$F507,Results!$B$17:$G$17)</f>
        <v>15.37152432479856</v>
      </c>
      <c r="M507" s="9">
        <f>SUMPRODUCT($A507:$F507,Results!$B$18:$G$18)</f>
        <v>-12.693166430435964</v>
      </c>
      <c r="N507" s="9">
        <f>SUMPRODUCT($A507:$F507,Results!$B$19:$G$19)</f>
        <v>-27.427771687531099</v>
      </c>
      <c r="O507" s="9">
        <f>SUMPRODUCT($A507:$F507,Results!$B$20:$G$20)</f>
        <v>-8.0182415351710823</v>
      </c>
      <c r="P507" s="9" cm="1">
        <f t="array" ref="P507">SUMPRODUCT(J507:O507,TRANSPOSE(Test!BQ$20:BQ$25))+Test!$AI$20-Test!$BQ$27</f>
        <v>29.227205832523317</v>
      </c>
      <c r="Q507" s="9" cm="1">
        <f t="array" ref="Q507">SUMPRODUCT(J507:O507,TRANSPOSE(Test!EX$20:EX$25))+Test!$AI$20-Test!$EX$27</f>
        <v>15.364699091171339</v>
      </c>
      <c r="R507" s="9">
        <f>I507-Results!$E$5*H507</f>
        <v>14.079531160024125</v>
      </c>
      <c r="S507" s="9" cm="1">
        <f t="array" ref="S507">SUMPRODUCT(J507:O507,TRANSPOSE(Test!AW$28:AW$33))+Test!$AI$20-Test!$AH$26</f>
        <v>48.225568836789733</v>
      </c>
      <c r="T507" s="9">
        <f>SUMPRODUCT(J507:O507,Results!K$9:P$9)</f>
        <v>16.572101199057961</v>
      </c>
      <c r="U507" s="9">
        <f>SUMPRODUCT(J507:O507,Results!K$9:P$9)+Test!$AI$20-Test!$AH$31</f>
        <v>14.989872477984804</v>
      </c>
      <c r="V507" s="9">
        <f t="shared" si="35"/>
        <v>-24.804843613111949</v>
      </c>
      <c r="W507" s="9">
        <f t="shared" si="36"/>
        <v>-10.942336871759968</v>
      </c>
      <c r="X507" s="9">
        <f t="shared" si="37"/>
        <v>-9.6571689406127543</v>
      </c>
      <c r="Y507" s="9">
        <f t="shared" si="38"/>
        <v>-43.803206617378365</v>
      </c>
      <c r="Z507" s="9">
        <f>I507-Test!$AI$20</f>
        <v>-28.319861207678763</v>
      </c>
      <c r="AA507" s="9">
        <f t="shared" si="39"/>
        <v>-10.567510258573433</v>
      </c>
      <c r="AF507" s="11"/>
      <c r="AG507" s="11"/>
      <c r="AH507" s="11"/>
    </row>
    <row r="508" spans="1:34">
      <c r="A508" s="6">
        <v>3.5856122601207168</v>
      </c>
      <c r="B508" s="6">
        <v>0.97681635741466544</v>
      </c>
      <c r="C508" s="6">
        <v>-1.0394587064544514</v>
      </c>
      <c r="D508" s="6">
        <v>14.891033921414452</v>
      </c>
      <c r="E508" s="6">
        <v>-2.1093676727326378</v>
      </c>
      <c r="F508" s="6">
        <v>4.6422746339109482</v>
      </c>
      <c r="G508" s="6">
        <v>3.1789801607899655</v>
      </c>
      <c r="H508" s="6">
        <v>0.51201570343461489</v>
      </c>
      <c r="I508" s="9">
        <f>SUMPRODUCT(J508:O508,Results!B$12:G$12)+Results!$E$5*H508</f>
        <v>11.464643787300112</v>
      </c>
      <c r="J508" s="9">
        <f>SUMPRODUCT($A508:$F508,Results!$B$15:$G$15)</f>
        <v>-6.6434370318439866</v>
      </c>
      <c r="K508" s="9">
        <f>SUMPRODUCT($A508:$F508,Results!$B$16:$G$16)</f>
        <v>-15.193984642378631</v>
      </c>
      <c r="L508" s="9">
        <f>SUMPRODUCT($A508:$F508,Results!$B$17:$G$17)</f>
        <v>6.3763386688705692</v>
      </c>
      <c r="M508" s="9">
        <f>SUMPRODUCT($A508:$F508,Results!$B$18:$G$18)</f>
        <v>24.448862629291451</v>
      </c>
      <c r="N508" s="9">
        <f>SUMPRODUCT($A508:$F508,Results!$B$19:$G$19)</f>
        <v>-3.7004663094736561</v>
      </c>
      <c r="O508" s="9">
        <f>SUMPRODUCT($A508:$F508,Results!$B$20:$G$20)</f>
        <v>36.685714374571617</v>
      </c>
      <c r="P508" s="9" cm="1">
        <f t="array" ref="P508">SUMPRODUCT(J508:O508,TRANSPOSE(Test!BQ$20:BQ$25))+Test!$AI$20-Test!$BQ$27</f>
        <v>12.144782631072268</v>
      </c>
      <c r="Q508" s="9" cm="1">
        <f t="array" ref="Q508">SUMPRODUCT(J508:O508,TRANSPOSE(Test!EX$20:EX$25))+Test!$AI$20-Test!$EX$27</f>
        <v>11.147408121695726</v>
      </c>
      <c r="R508" s="9">
        <f>I508-Results!$E$5*H508</f>
        <v>8.3925495666924235</v>
      </c>
      <c r="S508" s="9" cm="1">
        <f t="array" ref="S508">SUMPRODUCT(J508:O508,TRANSPOSE(Test!AW$28:AW$33))+Test!$AI$20-Test!$AH$26</f>
        <v>-3.1906884202110177</v>
      </c>
      <c r="T508" s="9">
        <f>SUMPRODUCT(J508:O508,Results!K$9:P$9)</f>
        <v>8.7191623520277517</v>
      </c>
      <c r="U508" s="9">
        <f>SUMPRODUCT(J508:O508,Results!K$9:P$9)+Test!$AI$20-Test!$AH$31</f>
        <v>7.1369336309545943</v>
      </c>
      <c r="V508" s="9">
        <f t="shared" si="35"/>
        <v>-0.68013884377215561</v>
      </c>
      <c r="W508" s="9">
        <f t="shared" si="36"/>
        <v>0.31723566560438599</v>
      </c>
      <c r="X508" s="9">
        <f t="shared" si="37"/>
        <v>3.0720942206076884</v>
      </c>
      <c r="Y508" s="9">
        <f t="shared" si="38"/>
        <v>14.65533220751113</v>
      </c>
      <c r="Z508" s="9">
        <f>I508-Test!$AI$20</f>
        <v>-21.277579639790019</v>
      </c>
      <c r="AA508" s="9">
        <f t="shared" si="39"/>
        <v>4.3277101563455176</v>
      </c>
      <c r="AF508" s="11"/>
      <c r="AG508" s="11"/>
      <c r="AH508" s="11"/>
    </row>
    <row r="509" spans="1:34">
      <c r="A509" s="6">
        <v>5.4362256209673783</v>
      </c>
      <c r="B509" s="6">
        <v>1.4250689046073268</v>
      </c>
      <c r="C509" s="6">
        <v>1.7076074208157199</v>
      </c>
      <c r="D509" s="6">
        <v>1.5374261299277672</v>
      </c>
      <c r="E509" s="6">
        <v>-2.7263775752321613</v>
      </c>
      <c r="F509" s="6">
        <v>-0.48815358838629797</v>
      </c>
      <c r="G509" s="6">
        <v>-0.97912259098679499</v>
      </c>
      <c r="H509" s="6">
        <v>-3.6460870483421455</v>
      </c>
      <c r="I509" s="9">
        <f>SUMPRODUCT(J509:O509,Results!B$12:G$12)+Results!$E$5*H509</f>
        <v>-38.426672752541521</v>
      </c>
      <c r="J509" s="9">
        <f>SUMPRODUCT($A509:$F509,Results!$B$15:$G$15)</f>
        <v>7.3403829663830384</v>
      </c>
      <c r="K509" s="9">
        <f>SUMPRODUCT($A509:$F509,Results!$B$16:$G$16)</f>
        <v>-22.3112380869633</v>
      </c>
      <c r="L509" s="9">
        <f>SUMPRODUCT($A509:$F509,Results!$B$17:$G$17)</f>
        <v>-17.576943031190464</v>
      </c>
      <c r="M509" s="9">
        <f>SUMPRODUCT($A509:$F509,Results!$B$18:$G$18)</f>
        <v>0.36705785899407734</v>
      </c>
      <c r="N509" s="9">
        <f>SUMPRODUCT($A509:$F509,Results!$B$19:$G$19)</f>
        <v>2.6880422837993843</v>
      </c>
      <c r="O509" s="9">
        <f>SUMPRODUCT($A509:$F509,Results!$B$20:$G$20)</f>
        <v>19.799422783869726</v>
      </c>
      <c r="P509" s="9" cm="1">
        <f t="array" ref="P509">SUMPRODUCT(J509:O509,TRANSPOSE(Test!BQ$20:BQ$25))+Test!$AI$20-Test!$BQ$27</f>
        <v>-16.227978134359212</v>
      </c>
      <c r="Q509" s="9" cm="1">
        <f t="array" ref="Q509">SUMPRODUCT(J509:O509,TRANSPOSE(Test!EX$20:EX$25))+Test!$AI$20-Test!$EX$27</f>
        <v>-18.220304493973899</v>
      </c>
      <c r="R509" s="9">
        <f>I509-Results!$E$5*H509</f>
        <v>-16.550150462488649</v>
      </c>
      <c r="S509" s="9" cm="1">
        <f t="array" ref="S509">SUMPRODUCT(J509:O509,TRANSPOSE(Test!AW$28:AW$33))+Test!$AI$20-Test!$AH$26</f>
        <v>-6.538128526502998</v>
      </c>
      <c r="T509" s="9">
        <f>SUMPRODUCT(J509:O509,Results!K$9:P$9)</f>
        <v>-17.62930115475109</v>
      </c>
      <c r="U509" s="9">
        <f>SUMPRODUCT(J509:O509,Results!K$9:P$9)+Test!$AI$20-Test!$AH$31</f>
        <v>-19.211529875824247</v>
      </c>
      <c r="V509" s="9">
        <f t="shared" si="35"/>
        <v>-22.198694618182309</v>
      </c>
      <c r="W509" s="9">
        <f t="shared" si="36"/>
        <v>-20.206368258567622</v>
      </c>
      <c r="X509" s="9">
        <f t="shared" si="37"/>
        <v>-21.876522290052872</v>
      </c>
      <c r="Y509" s="9">
        <f t="shared" si="38"/>
        <v>-31.888544226038523</v>
      </c>
      <c r="Z509" s="9">
        <f>I509-Test!$AI$20</f>
        <v>-71.168896179631645</v>
      </c>
      <c r="AA509" s="9">
        <f t="shared" si="39"/>
        <v>-19.215142876717273</v>
      </c>
      <c r="AF509" s="11"/>
      <c r="AG509" s="11"/>
      <c r="AH509" s="11"/>
    </row>
    <row r="510" spans="1:34">
      <c r="A510" s="6">
        <v>3.9790774830595854</v>
      </c>
      <c r="B510" s="6">
        <v>0.62568673421310395</v>
      </c>
      <c r="C510" s="6">
        <v>2.8876335622256359</v>
      </c>
      <c r="D510" s="6">
        <v>5.4913432372607742</v>
      </c>
      <c r="E510" s="6">
        <v>0.95513688450586709</v>
      </c>
      <c r="F510" s="6">
        <v>3.6757900496327784</v>
      </c>
      <c r="G510" s="6">
        <v>-0.13543952195038442</v>
      </c>
      <c r="H510" s="6">
        <v>-2.8024039793057351</v>
      </c>
      <c r="I510" s="9">
        <f>SUMPRODUCT(J510:O510,Results!B$12:G$12)+Results!$E$5*H510</f>
        <v>9.288422442948093</v>
      </c>
      <c r="J510" s="9">
        <f>SUMPRODUCT($A510:$F510,Results!$B$15:$G$15)</f>
        <v>18.735607809379417</v>
      </c>
      <c r="K510" s="9">
        <f>SUMPRODUCT($A510:$F510,Results!$B$16:$G$16)</f>
        <v>-15.93680316426426</v>
      </c>
      <c r="L510" s="9">
        <f>SUMPRODUCT($A510:$F510,Results!$B$17:$G$17)</f>
        <v>4.4213619553824142</v>
      </c>
      <c r="M510" s="9">
        <f>SUMPRODUCT($A510:$F510,Results!$B$18:$G$18)</f>
        <v>0.24240966574447409</v>
      </c>
      <c r="N510" s="9">
        <f>SUMPRODUCT($A510:$F510,Results!$B$19:$G$19)</f>
        <v>-13.916884353182379</v>
      </c>
      <c r="O510" s="9">
        <f>SUMPRODUCT($A510:$F510,Results!$B$20:$G$20)</f>
        <v>16.368202977946261</v>
      </c>
      <c r="P510" s="9" cm="1">
        <f t="array" ref="P510">SUMPRODUCT(J510:O510,TRANSPOSE(Test!BQ$20:BQ$25))+Test!$AI$20-Test!$BQ$27</f>
        <v>29.49960144773906</v>
      </c>
      <c r="Q510" s="9" cm="1">
        <f t="array" ref="Q510">SUMPRODUCT(J510:O510,TRANSPOSE(Test!EX$20:EX$25))+Test!$AI$20-Test!$EX$27</f>
        <v>27.304130789916869</v>
      </c>
      <c r="R510" s="9">
        <f>I510-Results!$E$5*H510</f>
        <v>26.102846318782504</v>
      </c>
      <c r="S510" s="9" cm="1">
        <f t="array" ref="S510">SUMPRODUCT(J510:O510,TRANSPOSE(Test!AW$28:AW$33))+Test!$AI$20-Test!$AH$26</f>
        <v>29.399434185544109</v>
      </c>
      <c r="T510" s="9">
        <f>SUMPRODUCT(J510:O510,Results!K$9:P$9)</f>
        <v>27.410757010234146</v>
      </c>
      <c r="U510" s="9">
        <f>SUMPRODUCT(J510:O510,Results!K$9:P$9)+Test!$AI$20-Test!$AH$31</f>
        <v>25.828528289160985</v>
      </c>
      <c r="V510" s="9">
        <f t="shared" si="35"/>
        <v>-20.211179004790967</v>
      </c>
      <c r="W510" s="9">
        <f t="shared" si="36"/>
        <v>-18.015708346968776</v>
      </c>
      <c r="X510" s="9">
        <f t="shared" si="37"/>
        <v>-16.814423875834411</v>
      </c>
      <c r="Y510" s="9">
        <f t="shared" si="38"/>
        <v>-20.111011742596016</v>
      </c>
      <c r="Z510" s="9">
        <f>I510-Test!$AI$20</f>
        <v>-23.453800984142038</v>
      </c>
      <c r="AA510" s="9">
        <f t="shared" si="39"/>
        <v>-16.540105846212892</v>
      </c>
      <c r="AF510" s="11"/>
      <c r="AG510" s="11"/>
      <c r="AH510" s="11"/>
    </row>
    <row r="511" spans="1:34">
      <c r="A511" s="6">
        <v>2.4217275204905553</v>
      </c>
      <c r="B511" s="6">
        <v>2.4072749502665594</v>
      </c>
      <c r="C511" s="6">
        <v>-2.6187887869542132</v>
      </c>
      <c r="D511" s="6">
        <v>-3.5858514756754545</v>
      </c>
      <c r="E511" s="6">
        <v>4.3065037405383837</v>
      </c>
      <c r="F511" s="6">
        <v>-0.695824281459544</v>
      </c>
      <c r="G511" s="6">
        <v>3.0866681331848085</v>
      </c>
      <c r="H511" s="6">
        <v>0.41970367582945789</v>
      </c>
      <c r="I511" s="9">
        <f>SUMPRODUCT(J511:O511,Results!B$12:G$12)+Results!$E$5*H511</f>
        <v>49.168359986129893</v>
      </c>
      <c r="J511" s="9">
        <f>SUMPRODUCT($A511:$F511,Results!$B$15:$G$15)</f>
        <v>16.407063397230257</v>
      </c>
      <c r="K511" s="9">
        <f>SUMPRODUCT($A511:$F511,Results!$B$16:$G$16)</f>
        <v>-3.9351046546355901</v>
      </c>
      <c r="L511" s="9">
        <f>SUMPRODUCT($A511:$F511,Results!$B$17:$G$17)</f>
        <v>7.6919939830483681</v>
      </c>
      <c r="M511" s="9">
        <f>SUMPRODUCT($A511:$F511,Results!$B$18:$G$18)</f>
        <v>-1.6843959458825757</v>
      </c>
      <c r="N511" s="9">
        <f>SUMPRODUCT($A511:$F511,Results!$B$19:$G$19)</f>
        <v>3.4979569250345861</v>
      </c>
      <c r="O511" s="9">
        <f>SUMPRODUCT($A511:$F511,Results!$B$20:$G$20)</f>
        <v>8.8394197697478507</v>
      </c>
      <c r="P511" s="9" cm="1">
        <f t="array" ref="P511">SUMPRODUCT(J511:O511,TRANSPOSE(Test!BQ$20:BQ$25))+Test!$AI$20-Test!$BQ$27</f>
        <v>34.206553287150548</v>
      </c>
      <c r="Q511" s="9" cm="1">
        <f t="array" ref="Q511">SUMPRODUCT(J511:O511,TRANSPOSE(Test!EX$20:EX$25))+Test!$AI$20-Test!$EX$27</f>
        <v>45.108495246302027</v>
      </c>
      <c r="R511" s="9">
        <f>I511-Results!$E$5*H511</f>
        <v>46.650137931153147</v>
      </c>
      <c r="S511" s="9" cm="1">
        <f t="array" ref="S511">SUMPRODUCT(J511:O511,TRANSPOSE(Test!AW$28:AW$33))+Test!$AI$20-Test!$AH$26</f>
        <v>15.244827019089009</v>
      </c>
      <c r="T511" s="9">
        <f>SUMPRODUCT(J511:O511,Results!K$9:P$9)</f>
        <v>48.33298043061896</v>
      </c>
      <c r="U511" s="9">
        <f>SUMPRODUCT(J511:O511,Results!K$9:P$9)+Test!$AI$20-Test!$AH$31</f>
        <v>46.750751709545796</v>
      </c>
      <c r="V511" s="9">
        <f t="shared" si="35"/>
        <v>14.961806698979345</v>
      </c>
      <c r="W511" s="9">
        <f t="shared" si="36"/>
        <v>4.0598647398278658</v>
      </c>
      <c r="X511" s="9">
        <f t="shared" si="37"/>
        <v>2.5182220549767464</v>
      </c>
      <c r="Y511" s="9">
        <f t="shared" si="38"/>
        <v>33.923532967040885</v>
      </c>
      <c r="Z511" s="9">
        <f>I511-Test!$AI$20</f>
        <v>16.426136559039762</v>
      </c>
      <c r="AA511" s="9">
        <f t="shared" si="39"/>
        <v>2.4176082765840974</v>
      </c>
      <c r="AF511" s="11"/>
      <c r="AG511" s="11"/>
      <c r="AH511" s="11"/>
    </row>
    <row r="512" spans="1:34">
      <c r="A512" s="6">
        <v>3.8204116234553456</v>
      </c>
      <c r="B512" s="6">
        <v>4.7563696780951057</v>
      </c>
      <c r="C512" s="6">
        <v>5.745005712724943</v>
      </c>
      <c r="D512" s="6">
        <v>-0.70558627088093984</v>
      </c>
      <c r="E512" s="6">
        <v>-2.2378098609892927</v>
      </c>
      <c r="F512" s="6">
        <v>6.3963388901050573</v>
      </c>
      <c r="G512" s="6">
        <v>0.6951269690752675</v>
      </c>
      <c r="H512" s="6">
        <v>-1.9718374882800831</v>
      </c>
      <c r="I512" s="9">
        <f>SUMPRODUCT(J512:O512,Results!B$12:G$12)+Results!$E$5*H512</f>
        <v>-54.278451542390684</v>
      </c>
      <c r="J512" s="9">
        <f>SUMPRODUCT($A512:$F512,Results!$B$15:$G$15)</f>
        <v>5.2374436710550532</v>
      </c>
      <c r="K512" s="9">
        <f>SUMPRODUCT($A512:$F512,Results!$B$16:$G$16)</f>
        <v>-23.37459166689861</v>
      </c>
      <c r="L512" s="9">
        <f>SUMPRODUCT($A512:$F512,Results!$B$17:$G$17)</f>
        <v>-2.5205960492772554</v>
      </c>
      <c r="M512" s="9">
        <f>SUMPRODUCT($A512:$F512,Results!$B$18:$G$18)</f>
        <v>-2.5756458259458705</v>
      </c>
      <c r="N512" s="9">
        <f>SUMPRODUCT($A512:$F512,Results!$B$19:$G$19)</f>
        <v>-7.5643959571033381</v>
      </c>
      <c r="O512" s="9">
        <f>SUMPRODUCT($A512:$F512,Results!$B$20:$G$20)</f>
        <v>2.7096805963663222</v>
      </c>
      <c r="P512" s="9" cm="1">
        <f t="array" ref="P512">SUMPRODUCT(J512:O512,TRANSPOSE(Test!BQ$20:BQ$25))+Test!$AI$20-Test!$BQ$27</f>
        <v>-19.830984220765195</v>
      </c>
      <c r="Q512" s="9" cm="1">
        <f t="array" ref="Q512">SUMPRODUCT(J512:O512,TRANSPOSE(Test!EX$20:EX$25))+Test!$AI$20-Test!$EX$27</f>
        <v>-42.553330114562108</v>
      </c>
      <c r="R512" s="9">
        <f>I512-Results!$E$5*H512</f>
        <v>-42.447426612710188</v>
      </c>
      <c r="S512" s="9" cm="1">
        <f t="array" ref="S512">SUMPRODUCT(J512:O512,TRANSPOSE(Test!AW$28:AW$33))+Test!$AI$20-Test!$AH$26</f>
        <v>5.9802113093721161</v>
      </c>
      <c r="T512" s="9">
        <f>SUMPRODUCT(J512:O512,Results!K$9:P$9)</f>
        <v>-41.622900205313023</v>
      </c>
      <c r="U512" s="9">
        <f>SUMPRODUCT(J512:O512,Results!K$9:P$9)+Test!$AI$20-Test!$AH$31</f>
        <v>-43.20512892638618</v>
      </c>
      <c r="V512" s="9">
        <f t="shared" si="35"/>
        <v>-34.447467321625489</v>
      </c>
      <c r="W512" s="9">
        <f t="shared" si="36"/>
        <v>-11.725121427828576</v>
      </c>
      <c r="X512" s="9">
        <f t="shared" si="37"/>
        <v>-11.831024929680495</v>
      </c>
      <c r="Y512" s="9">
        <f t="shared" si="38"/>
        <v>-60.2586628517628</v>
      </c>
      <c r="Z512" s="9">
        <f>I512-Test!$AI$20</f>
        <v>-87.020674969480808</v>
      </c>
      <c r="AA512" s="9">
        <f t="shared" si="39"/>
        <v>-11.073322616004504</v>
      </c>
      <c r="AF512" s="11"/>
      <c r="AG512" s="11"/>
      <c r="AH512" s="11"/>
    </row>
    <row r="513" spans="1:34">
      <c r="A513" s="6">
        <v>4.7351579793519862</v>
      </c>
      <c r="B513" s="6">
        <v>6.0675917709005915</v>
      </c>
      <c r="C513" s="6">
        <v>3.9977958126217286</v>
      </c>
      <c r="D513" s="6">
        <v>0.82779413616502151</v>
      </c>
      <c r="E513" s="6">
        <v>1.8968538033912956</v>
      </c>
      <c r="F513" s="6">
        <v>6.1179515396941762</v>
      </c>
      <c r="G513" s="6">
        <v>1.1799367045884637</v>
      </c>
      <c r="H513" s="6">
        <v>-1.4870277527668869</v>
      </c>
      <c r="I513" s="9">
        <f>SUMPRODUCT(J513:O513,Results!B$12:G$12)+Results!$E$5*H513</f>
        <v>3.1423580327289571</v>
      </c>
      <c r="J513" s="9">
        <f>SUMPRODUCT($A513:$F513,Results!$B$15:$G$15)</f>
        <v>17.197914937919794</v>
      </c>
      <c r="K513" s="9">
        <f>SUMPRODUCT($A513:$F513,Results!$B$16:$G$16)</f>
        <v>-23.605437714507307</v>
      </c>
      <c r="L513" s="9">
        <f>SUMPRODUCT($A513:$F513,Results!$B$17:$G$17)</f>
        <v>11.059013705233795</v>
      </c>
      <c r="M513" s="9">
        <f>SUMPRODUCT($A513:$F513,Results!$B$18:$G$18)</f>
        <v>-1.0055564233336876</v>
      </c>
      <c r="N513" s="9">
        <f>SUMPRODUCT($A513:$F513,Results!$B$19:$G$19)</f>
        <v>-12.49488493999444</v>
      </c>
      <c r="O513" s="9">
        <f>SUMPRODUCT($A513:$F513,Results!$B$20:$G$20)</f>
        <v>14.212524140372773</v>
      </c>
      <c r="P513" s="9" cm="1">
        <f t="array" ref="P513">SUMPRODUCT(J513:O513,TRANSPOSE(Test!BQ$20:BQ$25))+Test!$AI$20-Test!$BQ$27</f>
        <v>25.059410820461949</v>
      </c>
      <c r="Q513" s="9" cm="1">
        <f t="array" ref="Q513">SUMPRODUCT(J513:O513,TRANSPOSE(Test!EX$20:EX$25))+Test!$AI$20-Test!$EX$27</f>
        <v>12.116727382882459</v>
      </c>
      <c r="R513" s="9">
        <f>I513-Results!$E$5*H513</f>
        <v>12.06452454933028</v>
      </c>
      <c r="S513" s="9" cm="1">
        <f t="array" ref="S513">SUMPRODUCT(J513:O513,TRANSPOSE(Test!AW$28:AW$33))+Test!$AI$20-Test!$AH$26</f>
        <v>31.977020228900997</v>
      </c>
      <c r="T513" s="9">
        <f>SUMPRODUCT(J513:O513,Results!K$9:P$9)</f>
        <v>14.493468637386453</v>
      </c>
      <c r="U513" s="9">
        <f>SUMPRODUCT(J513:O513,Results!K$9:P$9)+Test!$AI$20-Test!$AH$31</f>
        <v>12.911239916313292</v>
      </c>
      <c r="V513" s="9">
        <f t="shared" si="35"/>
        <v>-21.917052787732992</v>
      </c>
      <c r="W513" s="9">
        <f t="shared" si="36"/>
        <v>-8.974369350153502</v>
      </c>
      <c r="X513" s="9">
        <f t="shared" si="37"/>
        <v>-8.9221665166013224</v>
      </c>
      <c r="Y513" s="9">
        <f t="shared" si="38"/>
        <v>-28.83466219617204</v>
      </c>
      <c r="Z513" s="9">
        <f>I513-Test!$AI$20</f>
        <v>-29.599865394361174</v>
      </c>
      <c r="AA513" s="9">
        <f t="shared" si="39"/>
        <v>-9.768881883584335</v>
      </c>
      <c r="AF513" s="11"/>
      <c r="AG513" s="11"/>
      <c r="AH513" s="11"/>
    </row>
    <row r="514" spans="1:34">
      <c r="A514" s="6">
        <v>3.0045383518583733</v>
      </c>
      <c r="B514" s="6">
        <v>-0.68233446158185018</v>
      </c>
      <c r="C514" s="6">
        <v>-0.33776403382978215</v>
      </c>
      <c r="D514" s="6">
        <v>2.0118952262667844</v>
      </c>
      <c r="E514" s="6">
        <v>2.9388966194780943</v>
      </c>
      <c r="F514" s="6">
        <v>5.8214453948307812</v>
      </c>
      <c r="G514" s="6">
        <v>5.4758422889495133</v>
      </c>
      <c r="H514" s="6">
        <v>2.8088778315941627</v>
      </c>
      <c r="I514" s="9">
        <f>SUMPRODUCT(J514:O514,Results!B$12:G$12)+Results!$E$5*H514</f>
        <v>53.244711804849047</v>
      </c>
      <c r="J514" s="9">
        <f>SUMPRODUCT($A514:$F514,Results!$B$15:$G$15)</f>
        <v>22.410532222378254</v>
      </c>
      <c r="K514" s="9">
        <f>SUMPRODUCT($A514:$F514,Results!$B$16:$G$16)</f>
        <v>-5.532433510927695</v>
      </c>
      <c r="L514" s="9">
        <f>SUMPRODUCT($A514:$F514,Results!$B$17:$G$17)</f>
        <v>11.897186610252877</v>
      </c>
      <c r="M514" s="9">
        <f>SUMPRODUCT($A514:$F514,Results!$B$18:$G$18)</f>
        <v>2.3189230746785605</v>
      </c>
      <c r="N514" s="9">
        <f>SUMPRODUCT($A514:$F514,Results!$B$19:$G$19)</f>
        <v>-5.6586339518102466</v>
      </c>
      <c r="O514" s="9">
        <f>SUMPRODUCT($A514:$F514,Results!$B$20:$G$20)</f>
        <v>4.893459256246798</v>
      </c>
      <c r="P514" s="9" cm="1">
        <f t="array" ref="P514">SUMPRODUCT(J514:O514,TRANSPOSE(Test!BQ$20:BQ$25))+Test!$AI$20-Test!$BQ$27</f>
        <v>40.227097889257102</v>
      </c>
      <c r="Q514" s="9" cm="1">
        <f t="array" ref="Q514">SUMPRODUCT(J514:O514,TRANSPOSE(Test!EX$20:EX$25))+Test!$AI$20-Test!$EX$27</f>
        <v>38.918315846202546</v>
      </c>
      <c r="R514" s="9">
        <f>I514-Results!$E$5*H514</f>
        <v>36.391444815284075</v>
      </c>
      <c r="S514" s="9" cm="1">
        <f t="array" ref="S514">SUMPRODUCT(J514:O514,TRANSPOSE(Test!AW$28:AW$33))+Test!$AI$20-Test!$AH$26</f>
        <v>25.417839109443747</v>
      </c>
      <c r="T514" s="9">
        <f>SUMPRODUCT(J514:O514,Results!K$9:P$9)</f>
        <v>39.057745172782056</v>
      </c>
      <c r="U514" s="9">
        <f>SUMPRODUCT(J514:O514,Results!K$9:P$9)+Test!$AI$20-Test!$AH$31</f>
        <v>37.475516451708899</v>
      </c>
      <c r="V514" s="9">
        <f t="shared" si="35"/>
        <v>13.017613915591944</v>
      </c>
      <c r="W514" s="9">
        <f t="shared" si="36"/>
        <v>14.326395958646501</v>
      </c>
      <c r="X514" s="9">
        <f t="shared" si="37"/>
        <v>16.853266989564972</v>
      </c>
      <c r="Y514" s="9">
        <f t="shared" si="38"/>
        <v>27.826872695405299</v>
      </c>
      <c r="Z514" s="9">
        <f>I514-Test!$AI$20</f>
        <v>20.502488377758915</v>
      </c>
      <c r="AA514" s="9">
        <f t="shared" si="39"/>
        <v>15.769195353140148</v>
      </c>
      <c r="AF514" s="11"/>
      <c r="AG514" s="11"/>
      <c r="AH514" s="11"/>
    </row>
    <row r="515" spans="1:34">
      <c r="A515" s="6">
        <v>3.3094054307620904</v>
      </c>
      <c r="B515" s="6">
        <v>0.30782802528292091</v>
      </c>
      <c r="C515" s="6">
        <v>2.428758358576077</v>
      </c>
      <c r="D515" s="6">
        <v>-0.27986502204501312</v>
      </c>
      <c r="E515" s="6">
        <v>4.2652771411174104</v>
      </c>
      <c r="F515" s="6">
        <v>8.1485592365919359</v>
      </c>
      <c r="G515" s="6">
        <v>-0.26015436814444648</v>
      </c>
      <c r="H515" s="6">
        <v>-2.9271188254997971</v>
      </c>
      <c r="I515" s="9">
        <f>SUMPRODUCT(J515:O515,Results!B$12:G$12)+Results!$E$5*H515</f>
        <v>22.839791841274721</v>
      </c>
      <c r="J515" s="9">
        <f>SUMPRODUCT($A515:$F515,Results!$B$15:$G$15)</f>
        <v>32.608047615259018</v>
      </c>
      <c r="K515" s="9">
        <f>SUMPRODUCT($A515:$F515,Results!$B$16:$G$16)</f>
        <v>-8.6524283748099098</v>
      </c>
      <c r="L515" s="9">
        <f>SUMPRODUCT($A515:$F515,Results!$B$17:$G$17)</f>
        <v>17.027375538632249</v>
      </c>
      <c r="M515" s="9">
        <f>SUMPRODUCT($A515:$F515,Results!$B$18:$G$18)</f>
        <v>-5.4203965451236122</v>
      </c>
      <c r="N515" s="9">
        <f>SUMPRODUCT($A515:$F515,Results!$B$19:$G$19)</f>
        <v>-14.32172939052591</v>
      </c>
      <c r="O515" s="9">
        <f>SUMPRODUCT($A515:$F515,Results!$B$20:$G$20)</f>
        <v>-2.7841988545878138</v>
      </c>
      <c r="P515" s="9" cm="1">
        <f t="array" ref="P515">SUMPRODUCT(J515:O515,TRANSPOSE(Test!BQ$20:BQ$25))+Test!$AI$20-Test!$BQ$27</f>
        <v>51.37678008673209</v>
      </c>
      <c r="Q515" s="9" cm="1">
        <f t="array" ref="Q515">SUMPRODUCT(J515:O515,TRANSPOSE(Test!EX$20:EX$25))+Test!$AI$20-Test!$EX$27</f>
        <v>43.251030543590133</v>
      </c>
      <c r="R515" s="9">
        <f>I515-Results!$E$5*H515</f>
        <v>40.402504794273504</v>
      </c>
      <c r="S515" s="9" cm="1">
        <f t="array" ref="S515">SUMPRODUCT(J515:O515,TRANSPOSE(Test!AW$28:AW$33))+Test!$AI$20-Test!$AH$26</f>
        <v>45.203998191704116</v>
      </c>
      <c r="T515" s="9">
        <f>SUMPRODUCT(J515:O515,Results!K$9:P$9)</f>
        <v>44.175564735847558</v>
      </c>
      <c r="U515" s="9">
        <f>SUMPRODUCT(J515:O515,Results!K$9:P$9)+Test!$AI$20-Test!$AH$31</f>
        <v>42.593336014774394</v>
      </c>
      <c r="V515" s="9">
        <f t="shared" ref="V515:V578" si="40">I515-P515</f>
        <v>-28.536988245457369</v>
      </c>
      <c r="W515" s="9">
        <f t="shared" ref="W515:W578" si="41">I515-Q515</f>
        <v>-20.411238702315412</v>
      </c>
      <c r="X515" s="9">
        <f t="shared" ref="X515:X578" si="42">I515-R515</f>
        <v>-17.562712952998783</v>
      </c>
      <c r="Y515" s="9">
        <f t="shared" ref="Y515:Y578" si="43">I515-S515</f>
        <v>-22.364206350429395</v>
      </c>
      <c r="Z515" s="9">
        <f>I515-Test!$AI$20</f>
        <v>-9.9024315858154104</v>
      </c>
      <c r="AA515" s="9">
        <f t="shared" ref="AA515:AA578" si="44">I515-U515</f>
        <v>-19.753544173499673</v>
      </c>
      <c r="AF515" s="11"/>
      <c r="AG515" s="11"/>
      <c r="AH515" s="11"/>
    </row>
    <row r="516" spans="1:34">
      <c r="A516" s="6">
        <v>-5.5197433489255487E-2</v>
      </c>
      <c r="B516" s="6">
        <v>0.41277100305008857</v>
      </c>
      <c r="C516" s="6">
        <v>1.1980860517788579</v>
      </c>
      <c r="D516" s="6">
        <v>1.601032355946761</v>
      </c>
      <c r="E516" s="6">
        <v>-8.3938438822641792E-2</v>
      </c>
      <c r="F516" s="6">
        <v>2.9423174971284261</v>
      </c>
      <c r="G516" s="6">
        <v>3.6924521139896509</v>
      </c>
      <c r="H516" s="6">
        <v>1.0254876566343003</v>
      </c>
      <c r="I516" s="9">
        <f>SUMPRODUCT(J516:O516,Results!B$12:G$12)+Results!$E$5*H516</f>
        <v>1.464163731786563</v>
      </c>
      <c r="J516" s="9">
        <f>SUMPRODUCT($A516:$F516,Results!$B$15:$G$15)</f>
        <v>0.2603202627438978</v>
      </c>
      <c r="K516" s="9">
        <f>SUMPRODUCT($A516:$F516,Results!$B$16:$G$16)</f>
        <v>-1.4739263911813776</v>
      </c>
      <c r="L516" s="9">
        <f>SUMPRODUCT($A516:$F516,Results!$B$17:$G$17)</f>
        <v>5.3809595063944071</v>
      </c>
      <c r="M516" s="9">
        <f>SUMPRODUCT($A516:$F516,Results!$B$18:$G$18)</f>
        <v>1.789778356245308</v>
      </c>
      <c r="N516" s="9">
        <f>SUMPRODUCT($A516:$F516,Results!$B$19:$G$19)</f>
        <v>-4.5798968369319191</v>
      </c>
      <c r="O516" s="9">
        <f>SUMPRODUCT($A516:$F516,Results!$B$20:$G$20)</f>
        <v>-1.4962180441323847</v>
      </c>
      <c r="P516" s="9" cm="1">
        <f t="array" ref="P516">SUMPRODUCT(J516:O516,TRANSPOSE(Test!BQ$20:BQ$25))+Test!$AI$20-Test!$BQ$27</f>
        <v>-7.40220449487623E-2</v>
      </c>
      <c r="Q516" s="9" cm="1">
        <f t="array" ref="Q516">SUMPRODUCT(J516:O516,TRANSPOSE(Test!EX$20:EX$25))+Test!$AI$20-Test!$EX$27</f>
        <v>-3.9622006694790315</v>
      </c>
      <c r="R516" s="9">
        <f>I516-Results!$E$5*H516</f>
        <v>-4.6887622080192388</v>
      </c>
      <c r="S516" s="9" cm="1">
        <f t="array" ref="S516">SUMPRODUCT(J516:O516,TRANSPOSE(Test!AW$28:AW$33))+Test!$AI$20-Test!$AH$26</f>
        <v>1.6272726632544874</v>
      </c>
      <c r="T516" s="9">
        <f>SUMPRODUCT(J516:O516,Results!K$9:P$9)</f>
        <v>-4.0071402918965839</v>
      </c>
      <c r="U516" s="9">
        <f>SUMPRODUCT(J516:O516,Results!K$9:P$9)+Test!$AI$20-Test!$AH$31</f>
        <v>-5.5893690129697404</v>
      </c>
      <c r="V516" s="9">
        <f t="shared" si="40"/>
        <v>1.5381857767353253</v>
      </c>
      <c r="W516" s="9">
        <f t="shared" si="41"/>
        <v>5.4263644012655945</v>
      </c>
      <c r="X516" s="9">
        <f t="shared" si="42"/>
        <v>6.1529259398058018</v>
      </c>
      <c r="Y516" s="9">
        <f t="shared" si="43"/>
        <v>-0.16310893146792438</v>
      </c>
      <c r="Z516" s="9">
        <f>I516-Test!$AI$20</f>
        <v>-31.278059695303568</v>
      </c>
      <c r="AA516" s="9">
        <f t="shared" si="44"/>
        <v>7.0535327447563034</v>
      </c>
      <c r="AF516" s="11"/>
      <c r="AG516" s="11"/>
      <c r="AH516" s="11"/>
    </row>
    <row r="517" spans="1:34">
      <c r="A517" s="6">
        <v>-1.3240735406180499</v>
      </c>
      <c r="B517" s="6">
        <v>-0.86147484881646563</v>
      </c>
      <c r="C517" s="6">
        <v>5.6061448606042434</v>
      </c>
      <c r="D517" s="6">
        <v>2.5514666536096131</v>
      </c>
      <c r="E517" s="6">
        <v>6.4428141093599143</v>
      </c>
      <c r="F517" s="6">
        <v>0.765009631107191</v>
      </c>
      <c r="G517" s="6">
        <v>-7.6225965922618775</v>
      </c>
      <c r="H517" s="6">
        <v>-10.289561049617229</v>
      </c>
      <c r="I517" s="9">
        <f>SUMPRODUCT(J517:O517,Results!B$12:G$12)+Results!$E$5*H517</f>
        <v>19.282204426724917</v>
      </c>
      <c r="J517" s="9">
        <f>SUMPRODUCT($A517:$F517,Results!$B$15:$G$15)</f>
        <v>30.379013968605047</v>
      </c>
      <c r="K517" s="9">
        <f>SUMPRODUCT($A517:$F517,Results!$B$16:$G$16)</f>
        <v>2.9825311535399845</v>
      </c>
      <c r="L517" s="9">
        <f>SUMPRODUCT($A517:$F517,Results!$B$17:$G$17)</f>
        <v>23.111265221012413</v>
      </c>
      <c r="M517" s="9">
        <f>SUMPRODUCT($A517:$F517,Results!$B$18:$G$18)</f>
        <v>-18.174533120759204</v>
      </c>
      <c r="N517" s="9">
        <f>SUMPRODUCT($A517:$F517,Results!$B$19:$G$19)</f>
        <v>-35.977094022317821</v>
      </c>
      <c r="O517" s="9">
        <f>SUMPRODUCT($A517:$F517,Results!$B$20:$G$20)</f>
        <v>-4.7919164585328149</v>
      </c>
      <c r="P517" s="9" cm="1">
        <f t="array" ref="P517">SUMPRODUCT(J517:O517,TRANSPOSE(Test!BQ$20:BQ$25))+Test!$AI$20-Test!$BQ$27</f>
        <v>71.992347510279529</v>
      </c>
      <c r="Q517" s="9" cm="1">
        <f t="array" ref="Q517">SUMPRODUCT(J517:O517,TRANSPOSE(Test!EX$20:EX$25))+Test!$AI$20-Test!$EX$27</f>
        <v>81.663398363304168</v>
      </c>
      <c r="R517" s="9">
        <f>I517-Results!$E$5*H517</f>
        <v>81.019570724428291</v>
      </c>
      <c r="S517" s="9" cm="1">
        <f t="array" ref="S517">SUMPRODUCT(J517:O517,TRANSPOSE(Test!AW$28:AW$33))+Test!$AI$20-Test!$AH$26</f>
        <v>72.422027852719808</v>
      </c>
      <c r="T517" s="9">
        <f>SUMPRODUCT(J517:O517,Results!K$9:P$9)</f>
        <v>83.569963291555197</v>
      </c>
      <c r="U517" s="9">
        <f>SUMPRODUCT(J517:O517,Results!K$9:P$9)+Test!$AI$20-Test!$AH$31</f>
        <v>81.987734570482047</v>
      </c>
      <c r="V517" s="9">
        <f t="shared" si="40"/>
        <v>-52.710143083554613</v>
      </c>
      <c r="W517" s="9">
        <f t="shared" si="41"/>
        <v>-62.381193936579251</v>
      </c>
      <c r="X517" s="9">
        <f t="shared" si="42"/>
        <v>-61.737366297703375</v>
      </c>
      <c r="Y517" s="9">
        <f t="shared" si="43"/>
        <v>-53.139823425994891</v>
      </c>
      <c r="Z517" s="9">
        <f>I517-Test!$AI$20</f>
        <v>-13.460019000365214</v>
      </c>
      <c r="AA517" s="9">
        <f t="shared" si="44"/>
        <v>-62.70553014375713</v>
      </c>
      <c r="AF517" s="11"/>
      <c r="AG517" s="11"/>
      <c r="AH517" s="11"/>
    </row>
    <row r="518" spans="1:34">
      <c r="A518" s="6">
        <v>4.6017368005234518</v>
      </c>
      <c r="B518" s="6">
        <v>5.5066004376514854</v>
      </c>
      <c r="C518" s="6">
        <v>8.9946623423389607</v>
      </c>
      <c r="D518" s="6">
        <v>2.3295693410311897</v>
      </c>
      <c r="E518" s="6">
        <v>-5.6356672221956652</v>
      </c>
      <c r="F518" s="6">
        <v>7.6181427663312</v>
      </c>
      <c r="G518" s="6">
        <v>3.6140447495253465</v>
      </c>
      <c r="H518" s="6">
        <v>0.9470802921699959</v>
      </c>
      <c r="I518" s="9">
        <f>SUMPRODUCT(J518:O518,Results!B$12:G$12)+Results!$E$5*H518</f>
        <v>-72.520251083514182</v>
      </c>
      <c r="J518" s="9">
        <f>SUMPRODUCT($A518:$F518,Results!$B$15:$G$15)</f>
        <v>-2.3878360963830776</v>
      </c>
      <c r="K518" s="9">
        <f>SUMPRODUCT($A518:$F518,Results!$B$16:$G$16)</f>
        <v>-32.76873476395518</v>
      </c>
      <c r="L518" s="9">
        <f>SUMPRODUCT($A518:$F518,Results!$B$17:$G$17)</f>
        <v>-10.287684395503208</v>
      </c>
      <c r="M518" s="9">
        <f>SUMPRODUCT($A518:$F518,Results!$B$18:$G$18)</f>
        <v>-1.3088789533876062</v>
      </c>
      <c r="N518" s="9">
        <f>SUMPRODUCT($A518:$F518,Results!$B$19:$G$19)</f>
        <v>-11.910245018692512</v>
      </c>
      <c r="O518" s="9">
        <f>SUMPRODUCT($A518:$F518,Results!$B$20:$G$20)</f>
        <v>6.5633304297211286</v>
      </c>
      <c r="P518" s="9" cm="1">
        <f t="array" ref="P518">SUMPRODUCT(J518:O518,TRANSPOSE(Test!BQ$20:BQ$25))+Test!$AI$20-Test!$BQ$27</f>
        <v>-45.265897246706885</v>
      </c>
      <c r="Q518" s="9" cm="1">
        <f t="array" ref="Q518">SUMPRODUCT(J518:O518,TRANSPOSE(Test!EX$20:EX$25))+Test!$AI$20-Test!$EX$27</f>
        <v>-78.209315363463418</v>
      </c>
      <c r="R518" s="9">
        <f>I518-Results!$E$5*H518</f>
        <v>-78.202732836534153</v>
      </c>
      <c r="S518" s="9" cm="1">
        <f t="array" ref="S518">SUMPRODUCT(J518:O518,TRANSPOSE(Test!AW$28:AW$33))+Test!$AI$20-Test!$AH$26</f>
        <v>-1.3543748487137748</v>
      </c>
      <c r="T518" s="9">
        <f>SUMPRODUCT(J518:O518,Results!K$9:P$9)</f>
        <v>-78.448792102921914</v>
      </c>
      <c r="U518" s="9">
        <f>SUMPRODUCT(J518:O518,Results!K$9:P$9)+Test!$AI$20-Test!$AH$31</f>
        <v>-80.031020823995078</v>
      </c>
      <c r="V518" s="9">
        <f t="shared" si="40"/>
        <v>-27.254353836807297</v>
      </c>
      <c r="W518" s="9">
        <f t="shared" si="41"/>
        <v>5.6890642799492355</v>
      </c>
      <c r="X518" s="9">
        <f t="shared" si="42"/>
        <v>5.6824817530199709</v>
      </c>
      <c r="Y518" s="9">
        <f t="shared" si="43"/>
        <v>-71.165876234800407</v>
      </c>
      <c r="Z518" s="9">
        <f>I518-Test!$AI$20</f>
        <v>-105.26247451060431</v>
      </c>
      <c r="AA518" s="9">
        <f t="shared" si="44"/>
        <v>7.510769740480896</v>
      </c>
      <c r="AF518" s="11"/>
      <c r="AG518" s="11"/>
      <c r="AH518" s="11"/>
    </row>
    <row r="519" spans="1:34">
      <c r="A519" s="6">
        <v>2.2043389756642098</v>
      </c>
      <c r="B519" s="6">
        <v>2.8472970708043968</v>
      </c>
      <c r="C519" s="6">
        <v>0.72588287826548703</v>
      </c>
      <c r="D519" s="6">
        <v>-0.18714397807394262</v>
      </c>
      <c r="E519" s="6">
        <v>-0.3294918082176026</v>
      </c>
      <c r="F519" s="6">
        <v>4.0091990030841993</v>
      </c>
      <c r="G519" s="6">
        <v>1.2666171684560856</v>
      </c>
      <c r="H519" s="6">
        <v>-1.400347288899265</v>
      </c>
      <c r="I519" s="9">
        <f>SUMPRODUCT(J519:O519,Results!B$12:G$12)+Results!$E$5*H519</f>
        <v>-21.657649425684276</v>
      </c>
      <c r="J519" s="9">
        <f>SUMPRODUCT($A519:$F519,Results!$B$15:$G$15)</f>
        <v>1.8584453805742525</v>
      </c>
      <c r="K519" s="9">
        <f>SUMPRODUCT($A519:$F519,Results!$B$16:$G$16)</f>
        <v>-10.283035762986509</v>
      </c>
      <c r="L519" s="9">
        <f>SUMPRODUCT($A519:$F519,Results!$B$17:$G$17)</f>
        <v>2.8874739548957935</v>
      </c>
      <c r="M519" s="9">
        <f>SUMPRODUCT($A519:$F519,Results!$B$18:$G$18)</f>
        <v>4.0110037362187061</v>
      </c>
      <c r="N519" s="9">
        <f>SUMPRODUCT($A519:$F519,Results!$B$19:$G$19)</f>
        <v>1.3203117561488851</v>
      </c>
      <c r="O519" s="9">
        <f>SUMPRODUCT($A519:$F519,Results!$B$20:$G$20)</f>
        <v>4.6045819246635222</v>
      </c>
      <c r="P519" s="9" cm="1">
        <f t="array" ref="P519">SUMPRODUCT(J519:O519,TRANSPOSE(Test!BQ$20:BQ$25))+Test!$AI$20-Test!$BQ$27</f>
        <v>-4.6524181560272844</v>
      </c>
      <c r="Q519" s="9" cm="1">
        <f t="array" ref="Q519">SUMPRODUCT(J519:O519,TRANSPOSE(Test!EX$20:EX$25))+Test!$AI$20-Test!$EX$27</f>
        <v>-13.127872734162676</v>
      </c>
      <c r="R519" s="9">
        <f>I519-Results!$E$5*H519</f>
        <v>-13.255565692288688</v>
      </c>
      <c r="S519" s="9" cm="1">
        <f t="array" ref="S519">SUMPRODUCT(J519:O519,TRANSPOSE(Test!AW$28:AW$33))+Test!$AI$20-Test!$AH$26</f>
        <v>-2.7004658230609309</v>
      </c>
      <c r="T519" s="9">
        <f>SUMPRODUCT(J519:O519,Results!K$9:P$9)</f>
        <v>-12.281083344747142</v>
      </c>
      <c r="U519" s="9">
        <f>SUMPRODUCT(J519:O519,Results!K$9:P$9)+Test!$AI$20-Test!$AH$31</f>
        <v>-13.863312065820299</v>
      </c>
      <c r="V519" s="9">
        <f t="shared" si="40"/>
        <v>-17.005231269656992</v>
      </c>
      <c r="W519" s="9">
        <f t="shared" si="41"/>
        <v>-8.5297766915216009</v>
      </c>
      <c r="X519" s="9">
        <f t="shared" si="42"/>
        <v>-8.4020837333955889</v>
      </c>
      <c r="Y519" s="9">
        <f t="shared" si="43"/>
        <v>-18.957183602623346</v>
      </c>
      <c r="Z519" s="9">
        <f>I519-Test!$AI$20</f>
        <v>-54.399872852774408</v>
      </c>
      <c r="AA519" s="9">
        <f t="shared" si="44"/>
        <v>-7.7943373598639774</v>
      </c>
      <c r="AF519" s="11"/>
      <c r="AG519" s="11"/>
      <c r="AH519" s="11"/>
    </row>
    <row r="520" spans="1:34">
      <c r="A520" s="6">
        <v>0.85307054167597784</v>
      </c>
      <c r="B520" s="6">
        <v>2.5600170045909971</v>
      </c>
      <c r="C520" s="6">
        <v>1.0336983141656284</v>
      </c>
      <c r="D520" s="6">
        <v>0.47847921910463515</v>
      </c>
      <c r="E520" s="6">
        <v>0.2269766845479865</v>
      </c>
      <c r="F520" s="6">
        <v>-0.48695218081794517</v>
      </c>
      <c r="G520" s="6">
        <v>2.5750826333690453</v>
      </c>
      <c r="H520" s="6">
        <v>-9.1881823986305289E-2</v>
      </c>
      <c r="I520" s="9">
        <f>SUMPRODUCT(J520:O520,Results!B$12:G$12)+Results!$E$5*H520</f>
        <v>1.9637505033327747</v>
      </c>
      <c r="J520" s="9">
        <f>SUMPRODUCT($A520:$F520,Results!$B$15:$G$15)</f>
        <v>-0.57645484402113523</v>
      </c>
      <c r="K520" s="9">
        <f>SUMPRODUCT($A520:$F520,Results!$B$16:$G$16)</f>
        <v>-6.7468674080260218</v>
      </c>
      <c r="L520" s="9">
        <f>SUMPRODUCT($A520:$F520,Results!$B$17:$G$17)</f>
        <v>1.2852218133106323</v>
      </c>
      <c r="M520" s="9">
        <f>SUMPRODUCT($A520:$F520,Results!$B$18:$G$18)</f>
        <v>-0.13872011687335439</v>
      </c>
      <c r="N520" s="9">
        <f>SUMPRODUCT($A520:$F520,Results!$B$19:$G$19)</f>
        <v>-3.0550972763399091</v>
      </c>
      <c r="O520" s="9">
        <f>SUMPRODUCT($A520:$F520,Results!$B$20:$G$20)</f>
        <v>7.65251027917079</v>
      </c>
      <c r="P520" s="9" cm="1">
        <f t="array" ref="P520">SUMPRODUCT(J520:O520,TRANSPOSE(Test!BQ$20:BQ$25))+Test!$AI$20-Test!$BQ$27</f>
        <v>-0.76526209647749965</v>
      </c>
      <c r="Q520" s="9" cm="1">
        <f t="array" ref="Q520">SUMPRODUCT(J520:O520,TRANSPOSE(Test!EX$20:EX$25))+Test!$AI$20-Test!$EX$27</f>
        <v>0.99702838189219278</v>
      </c>
      <c r="R520" s="9">
        <f>I520-Results!$E$5*H520</f>
        <v>2.5150414472506064</v>
      </c>
      <c r="S520" s="9" cm="1">
        <f t="array" ref="S520">SUMPRODUCT(J520:O520,TRANSPOSE(Test!AW$28:AW$33))+Test!$AI$20-Test!$AH$26</f>
        <v>1.7173964347495598</v>
      </c>
      <c r="T520" s="9">
        <f>SUMPRODUCT(J520:O520,Results!K$9:P$9)</f>
        <v>2.522782375793966</v>
      </c>
      <c r="U520" s="9">
        <f>SUMPRODUCT(J520:O520,Results!K$9:P$9)+Test!$AI$20-Test!$AH$31</f>
        <v>0.94055365472080865</v>
      </c>
      <c r="V520" s="9">
        <f t="shared" si="40"/>
        <v>2.7290125998102743</v>
      </c>
      <c r="W520" s="9">
        <f t="shared" si="41"/>
        <v>0.96672212144058189</v>
      </c>
      <c r="X520" s="9">
        <f t="shared" si="42"/>
        <v>-0.55129094391783173</v>
      </c>
      <c r="Y520" s="9">
        <f t="shared" si="43"/>
        <v>0.24635406858321485</v>
      </c>
      <c r="Z520" s="9">
        <f>I520-Test!$AI$20</f>
        <v>-30.778472923757356</v>
      </c>
      <c r="AA520" s="9">
        <f t="shared" si="44"/>
        <v>1.023196848611966</v>
      </c>
      <c r="AF520" s="11"/>
      <c r="AG520" s="11"/>
      <c r="AH520" s="11"/>
    </row>
    <row r="521" spans="1:34">
      <c r="A521" s="6">
        <v>0.35311587115673643</v>
      </c>
      <c r="B521" s="6">
        <v>0.41384454375389434</v>
      </c>
      <c r="C521" s="6">
        <v>0.81955795411258037</v>
      </c>
      <c r="D521" s="6">
        <v>0.35249643916341011</v>
      </c>
      <c r="E521" s="6">
        <v>9.3025136675503681</v>
      </c>
      <c r="F521" s="6">
        <v>12.548817971103391</v>
      </c>
      <c r="G521" s="6">
        <v>8.2063635911226704</v>
      </c>
      <c r="H521" s="6">
        <v>5.5393991337673203</v>
      </c>
      <c r="I521" s="9">
        <f>SUMPRODUCT(J521:O521,Results!B$12:G$12)+Results!$E$5*H521</f>
        <v>118.23759065806202</v>
      </c>
      <c r="J521" s="9">
        <f>SUMPRODUCT($A521:$F521,Results!$B$15:$G$15)</f>
        <v>38.778194320155713</v>
      </c>
      <c r="K521" s="9">
        <f>SUMPRODUCT($A521:$F521,Results!$B$16:$G$16)</f>
        <v>5.8761165902530461</v>
      </c>
      <c r="L521" s="9">
        <f>SUMPRODUCT($A521:$F521,Results!$B$17:$G$17)</f>
        <v>45.507899432500594</v>
      </c>
      <c r="M521" s="9">
        <f>SUMPRODUCT($A521:$F521,Results!$B$18:$G$18)</f>
        <v>-2.5713266979314682</v>
      </c>
      <c r="N521" s="9">
        <f>SUMPRODUCT($A521:$F521,Results!$B$19:$G$19)</f>
        <v>-22.556017830926471</v>
      </c>
      <c r="O521" s="9">
        <f>SUMPRODUCT($A521:$F521,Results!$B$20:$G$20)</f>
        <v>-13.036866752009283</v>
      </c>
      <c r="P521" s="9" cm="1">
        <f t="array" ref="P521">SUMPRODUCT(J521:O521,TRANSPOSE(Test!BQ$20:BQ$25))+Test!$AI$20-Test!$BQ$27</f>
        <v>97.235216522658504</v>
      </c>
      <c r="Q521" s="9" cm="1">
        <f t="array" ref="Q521">SUMPRODUCT(J521:O521,TRANSPOSE(Test!EX$20:EX$25))+Test!$AI$20-Test!$EX$27</f>
        <v>90.559430398446068</v>
      </c>
      <c r="R521" s="9">
        <f>I521-Results!$E$5*H521</f>
        <v>85.001195855458093</v>
      </c>
      <c r="S521" s="9" cm="1">
        <f t="array" ref="S521">SUMPRODUCT(J521:O521,TRANSPOSE(Test!AW$28:AW$33))+Test!$AI$20-Test!$AH$26</f>
        <v>71.157084050482652</v>
      </c>
      <c r="T521" s="9">
        <f>SUMPRODUCT(J521:O521,Results!K$9:P$9)</f>
        <v>91.808080195977112</v>
      </c>
      <c r="U521" s="9">
        <f>SUMPRODUCT(J521:O521,Results!K$9:P$9)+Test!$AI$20-Test!$AH$31</f>
        <v>90.225851474903948</v>
      </c>
      <c r="V521" s="9">
        <f t="shared" si="40"/>
        <v>21.002374135403514</v>
      </c>
      <c r="W521" s="9">
        <f t="shared" si="41"/>
        <v>27.67816025961595</v>
      </c>
      <c r="X521" s="9">
        <f t="shared" si="42"/>
        <v>33.236394802603925</v>
      </c>
      <c r="Y521" s="9">
        <f t="shared" si="43"/>
        <v>47.080506607579366</v>
      </c>
      <c r="Z521" s="9">
        <f>I521-Test!$AI$20</f>
        <v>85.49536723097188</v>
      </c>
      <c r="AA521" s="9">
        <f t="shared" si="44"/>
        <v>28.01173918315807</v>
      </c>
      <c r="AF521" s="11"/>
      <c r="AG521" s="11"/>
      <c r="AH521" s="11"/>
    </row>
    <row r="522" spans="1:34">
      <c r="A522" s="6">
        <v>0.53598559227850284</v>
      </c>
      <c r="B522" s="6">
        <v>0.56149699284493126</v>
      </c>
      <c r="C522" s="6">
        <v>4.3642593350229744</v>
      </c>
      <c r="D522" s="6">
        <v>1.4741861803849585</v>
      </c>
      <c r="E522" s="6">
        <v>1.9579535786854427</v>
      </c>
      <c r="F522" s="6">
        <v>3.3315023555140866</v>
      </c>
      <c r="G522" s="6">
        <v>7.2972576521664259</v>
      </c>
      <c r="H522" s="6">
        <v>4.6302931948110757</v>
      </c>
      <c r="I522" s="9">
        <f>SUMPRODUCT(J522:O522,Results!B$12:G$12)+Results!$E$5*H522</f>
        <v>47.975823623515751</v>
      </c>
      <c r="J522" s="9">
        <f>SUMPRODUCT($A522:$F522,Results!$B$15:$G$15)</f>
        <v>15.357513457646151</v>
      </c>
      <c r="K522" s="9">
        <f>SUMPRODUCT($A522:$F522,Results!$B$16:$G$16)</f>
        <v>-5.3019917205122225</v>
      </c>
      <c r="L522" s="9">
        <f>SUMPRODUCT($A522:$F522,Results!$B$17:$G$17)</f>
        <v>10.199396043146658</v>
      </c>
      <c r="M522" s="9">
        <f>SUMPRODUCT($A522:$F522,Results!$B$18:$G$18)</f>
        <v>-7.9781396090644146</v>
      </c>
      <c r="N522" s="9">
        <f>SUMPRODUCT($A522:$F522,Results!$B$19:$G$19)</f>
        <v>-18.724684366843189</v>
      </c>
      <c r="O522" s="9">
        <f>SUMPRODUCT($A522:$F522,Results!$B$20:$G$20)</f>
        <v>-2.8047327535173237</v>
      </c>
      <c r="P522" s="9" cm="1">
        <f t="array" ref="P522">SUMPRODUCT(J522:O522,TRANSPOSE(Test!BQ$20:BQ$25))+Test!$AI$20-Test!$BQ$27</f>
        <v>24.856450405088786</v>
      </c>
      <c r="Q522" s="9" cm="1">
        <f t="array" ref="Q522">SUMPRODUCT(J522:O522,TRANSPOSE(Test!EX$20:EX$25))+Test!$AI$20-Test!$EX$27</f>
        <v>20.950064707744417</v>
      </c>
      <c r="R522" s="9">
        <f>I522-Results!$E$5*H522</f>
        <v>20.194064454649297</v>
      </c>
      <c r="S522" s="9" cm="1">
        <f t="array" ref="S522">SUMPRODUCT(J522:O522,TRANSPOSE(Test!AW$28:AW$33))+Test!$AI$20-Test!$AH$26</f>
        <v>32.796969435484684</v>
      </c>
      <c r="T522" s="9">
        <f>SUMPRODUCT(J522:O522,Results!K$9:P$9)</f>
        <v>21.738080259329909</v>
      </c>
      <c r="U522" s="9">
        <f>SUMPRODUCT(J522:O522,Results!K$9:P$9)+Test!$AI$20-Test!$AH$31</f>
        <v>20.155851538256755</v>
      </c>
      <c r="V522" s="9">
        <f t="shared" si="40"/>
        <v>23.119373218426965</v>
      </c>
      <c r="W522" s="9">
        <f t="shared" si="41"/>
        <v>27.025758915771334</v>
      </c>
      <c r="X522" s="9">
        <f t="shared" si="42"/>
        <v>27.781759168866454</v>
      </c>
      <c r="Y522" s="9">
        <f t="shared" si="43"/>
        <v>15.178854188031067</v>
      </c>
      <c r="Z522" s="9">
        <f>I522-Test!$AI$20</f>
        <v>15.23360019642562</v>
      </c>
      <c r="AA522" s="9">
        <f t="shared" si="44"/>
        <v>27.819972085258996</v>
      </c>
      <c r="AF522" s="11"/>
      <c r="AG522" s="11"/>
      <c r="AH522" s="11"/>
    </row>
    <row r="523" spans="1:34">
      <c r="A523" s="6">
        <v>0.71548961377934894</v>
      </c>
      <c r="B523" s="6">
        <v>3.8093419302654552</v>
      </c>
      <c r="C523" s="6">
        <v>-1.0538752523427553</v>
      </c>
      <c r="D523" s="6">
        <v>2.1481682670851508E-2</v>
      </c>
      <c r="E523" s="6">
        <v>9.9792527047443045</v>
      </c>
      <c r="F523" s="6">
        <v>-0.22452210347634496</v>
      </c>
      <c r="G523" s="6">
        <v>6.1602833182153951</v>
      </c>
      <c r="H523" s="6">
        <v>3.4933188608600445</v>
      </c>
      <c r="I523" s="9">
        <f>SUMPRODUCT(J523:O523,Results!B$12:G$12)+Results!$E$5*H523</f>
        <v>137.27592517973167</v>
      </c>
      <c r="J523" s="9">
        <f>SUMPRODUCT($A523:$F523,Results!$B$15:$G$15)</f>
        <v>29.712176396765447</v>
      </c>
      <c r="K523" s="9">
        <f>SUMPRODUCT($A523:$F523,Results!$B$16:$G$16)</f>
        <v>0.93464970235589673</v>
      </c>
      <c r="L523" s="9">
        <f>SUMPRODUCT($A523:$F523,Results!$B$17:$G$17)</f>
        <v>33.267376892245757</v>
      </c>
      <c r="M523" s="9">
        <f>SUMPRODUCT($A523:$F523,Results!$B$18:$G$18)</f>
        <v>-6.0375125400636351</v>
      </c>
      <c r="N523" s="9">
        <f>SUMPRODUCT($A523:$F523,Results!$B$19:$G$19)</f>
        <v>-18.617236403602643</v>
      </c>
      <c r="O523" s="9">
        <f>SUMPRODUCT($A523:$F523,Results!$B$20:$G$20)</f>
        <v>13.173472673015432</v>
      </c>
      <c r="P523" s="9" cm="1">
        <f t="array" ref="P523">SUMPRODUCT(J523:O523,TRANSPOSE(Test!BQ$20:BQ$25))+Test!$AI$20-Test!$BQ$27</f>
        <v>95.902097785161487</v>
      </c>
      <c r="Q523" s="9" cm="1">
        <f t="array" ref="Q523">SUMPRODUCT(J523:O523,TRANSPOSE(Test!EX$20:EX$25))+Test!$AI$20-Test!$EX$27</f>
        <v>115.56184514248849</v>
      </c>
      <c r="R523" s="9">
        <f>I523-Results!$E$5*H523</f>
        <v>116.31601201457141</v>
      </c>
      <c r="S523" s="9" cm="1">
        <f t="array" ref="S523">SUMPRODUCT(J523:O523,TRANSPOSE(Test!AW$28:AW$33))+Test!$AI$20-Test!$AH$26</f>
        <v>65.311432348726512</v>
      </c>
      <c r="T523" s="9">
        <f>SUMPRODUCT(J523:O523,Results!K$9:P$9)</f>
        <v>120.25969040489259</v>
      </c>
      <c r="U523" s="9">
        <f>SUMPRODUCT(J523:O523,Results!K$9:P$9)+Test!$AI$20-Test!$AH$31</f>
        <v>118.67746168381944</v>
      </c>
      <c r="V523" s="9">
        <f t="shared" si="40"/>
        <v>41.373827394570185</v>
      </c>
      <c r="W523" s="9">
        <f t="shared" si="41"/>
        <v>21.714080037243178</v>
      </c>
      <c r="X523" s="9">
        <f t="shared" si="42"/>
        <v>20.959913165160259</v>
      </c>
      <c r="Y523" s="9">
        <f t="shared" si="43"/>
        <v>71.96449283100516</v>
      </c>
      <c r="Z523" s="9">
        <f>I523-Test!$AI$20</f>
        <v>104.53370175264155</v>
      </c>
      <c r="AA523" s="9">
        <f t="shared" si="44"/>
        <v>18.598463495912227</v>
      </c>
      <c r="AF523" s="11"/>
      <c r="AG523" s="11"/>
      <c r="AH523" s="11"/>
    </row>
    <row r="524" spans="1:34">
      <c r="A524" s="6">
        <v>0.64837300787142316</v>
      </c>
      <c r="B524" s="6">
        <v>4.0626389794928794</v>
      </c>
      <c r="C524" s="6">
        <v>4.0069106508113661</v>
      </c>
      <c r="D524" s="6">
        <v>0.68386084088391097</v>
      </c>
      <c r="E524" s="6">
        <v>0.4677688105278795</v>
      </c>
      <c r="F524" s="6">
        <v>1.3213472380800817</v>
      </c>
      <c r="G524" s="6">
        <v>8.6169490661612507</v>
      </c>
      <c r="H524" s="6">
        <v>5.9499846088059005</v>
      </c>
      <c r="I524" s="9">
        <f>SUMPRODUCT(J524:O524,Results!B$12:G$12)+Results!$E$5*H524</f>
        <v>34.193665235966591</v>
      </c>
      <c r="J524" s="9">
        <f>SUMPRODUCT($A524:$F524,Results!$B$15:$G$15)</f>
        <v>1.5390287612746043</v>
      </c>
      <c r="K524" s="9">
        <f>SUMPRODUCT($A524:$F524,Results!$B$16:$G$16)</f>
        <v>-10.542211728153751</v>
      </c>
      <c r="L524" s="9">
        <f>SUMPRODUCT($A524:$F524,Results!$B$17:$G$17)</f>
        <v>6.0032398198153167</v>
      </c>
      <c r="M524" s="9">
        <f>SUMPRODUCT($A524:$F524,Results!$B$18:$G$18)</f>
        <v>-4.0950903273612864</v>
      </c>
      <c r="N524" s="9">
        <f>SUMPRODUCT($A524:$F524,Results!$B$19:$G$19)</f>
        <v>-12.455225157345771</v>
      </c>
      <c r="O524" s="9">
        <f>SUMPRODUCT($A524:$F524,Results!$B$20:$G$20)</f>
        <v>4.6687510812987867</v>
      </c>
      <c r="P524" s="9" cm="1">
        <f t="array" ref="P524">SUMPRODUCT(J524:O524,TRANSPOSE(Test!BQ$20:BQ$25))+Test!$AI$20-Test!$BQ$27</f>
        <v>2.318544953474273</v>
      </c>
      <c r="Q524" s="9" cm="1">
        <f t="array" ref="Q524">SUMPRODUCT(J524:O524,TRANSPOSE(Test!EX$20:EX$25))+Test!$AI$20-Test!$EX$27</f>
        <v>-2.8330171598001712</v>
      </c>
      <c r="R524" s="9">
        <f>I524-Results!$E$5*H524</f>
        <v>-1.5062424168688153</v>
      </c>
      <c r="S524" s="9" cm="1">
        <f t="array" ref="S524">SUMPRODUCT(J524:O524,TRANSPOSE(Test!AW$28:AW$33))+Test!$AI$20-Test!$AH$26</f>
        <v>15.289486220978134</v>
      </c>
      <c r="T524" s="9">
        <f>SUMPRODUCT(J524:O524,Results!K$9:P$9)</f>
        <v>-0.97758553518625391</v>
      </c>
      <c r="U524" s="9">
        <f>SUMPRODUCT(J524:O524,Results!K$9:P$9)+Test!$AI$20-Test!$AH$31</f>
        <v>-2.5598142562594113</v>
      </c>
      <c r="V524" s="9">
        <f t="shared" si="40"/>
        <v>31.875120282492318</v>
      </c>
      <c r="W524" s="9">
        <f t="shared" si="41"/>
        <v>37.026682395766763</v>
      </c>
      <c r="X524" s="9">
        <f t="shared" si="42"/>
        <v>35.699907652835407</v>
      </c>
      <c r="Y524" s="9">
        <f t="shared" si="43"/>
        <v>18.904179014988458</v>
      </c>
      <c r="Z524" s="9">
        <f>I524-Test!$AI$20</f>
        <v>1.45144180887646</v>
      </c>
      <c r="AA524" s="9">
        <f t="shared" si="44"/>
        <v>36.753479492226006</v>
      </c>
      <c r="AF524" s="11"/>
      <c r="AG524" s="11"/>
      <c r="AH524" s="11"/>
    </row>
    <row r="525" spans="1:34">
      <c r="A525" s="6">
        <v>-1.2607890016056151</v>
      </c>
      <c r="B525" s="6">
        <v>1.0673229542975384</v>
      </c>
      <c r="C525" s="6">
        <v>9.9778010380486748</v>
      </c>
      <c r="D525" s="6">
        <v>2.1399240722509729</v>
      </c>
      <c r="E525" s="6">
        <v>8.7441524582822119</v>
      </c>
      <c r="F525" s="6">
        <v>3.7676435298023683E-2</v>
      </c>
      <c r="G525" s="6">
        <v>-0.87130252293383859</v>
      </c>
      <c r="H525" s="6">
        <v>-3.5382669802891891</v>
      </c>
      <c r="I525" s="9">
        <f>SUMPRODUCT(J525:O525,Results!B$12:G$12)+Results!$E$5*H525</f>
        <v>84.985476025946269</v>
      </c>
      <c r="J525" s="9">
        <f>SUMPRODUCT($A525:$F525,Results!$B$15:$G$15)</f>
        <v>42.62031194133656</v>
      </c>
      <c r="K525" s="9">
        <f>SUMPRODUCT($A525:$F525,Results!$B$16:$G$16)</f>
        <v>-2.5412053485965838</v>
      </c>
      <c r="L525" s="9">
        <f>SUMPRODUCT($A525:$F525,Results!$B$17:$G$17)</f>
        <v>29.695085749235734</v>
      </c>
      <c r="M525" s="9">
        <f>SUMPRODUCT($A525:$F525,Results!$B$18:$G$18)</f>
        <v>-30.228535594118043</v>
      </c>
      <c r="N525" s="9">
        <f>SUMPRODUCT($A525:$F525,Results!$B$19:$G$19)</f>
        <v>-54.077906760011302</v>
      </c>
      <c r="O525" s="9">
        <f>SUMPRODUCT($A525:$F525,Results!$B$20:$G$20)</f>
        <v>-4.712038613049911</v>
      </c>
      <c r="P525" s="9" cm="1">
        <f t="array" ref="P525">SUMPRODUCT(J525:O525,TRANSPOSE(Test!BQ$20:BQ$25))+Test!$AI$20-Test!$BQ$27</f>
        <v>96.058439517138851</v>
      </c>
      <c r="Q525" s="9" cm="1">
        <f t="array" ref="Q525">SUMPRODUCT(J525:O525,TRANSPOSE(Test!EX$20:EX$25))+Test!$AI$20-Test!$EX$27</f>
        <v>105.83409745929376</v>
      </c>
      <c r="R525" s="9">
        <f>I525-Results!$E$5*H525</f>
        <v>106.2150779076814</v>
      </c>
      <c r="S525" s="9" cm="1">
        <f t="array" ref="S525">SUMPRODUCT(J525:O525,TRANSPOSE(Test!AW$28:AW$33))+Test!$AI$20-Test!$AH$26</f>
        <v>107.90708925815331</v>
      </c>
      <c r="T525" s="9">
        <f>SUMPRODUCT(J525:O525,Results!K$9:P$9)</f>
        <v>109.44769397160884</v>
      </c>
      <c r="U525" s="9">
        <f>SUMPRODUCT(J525:O525,Results!K$9:P$9)+Test!$AI$20-Test!$AH$31</f>
        <v>107.86546525053569</v>
      </c>
      <c r="V525" s="9">
        <f t="shared" si="40"/>
        <v>-11.072963491192581</v>
      </c>
      <c r="W525" s="9">
        <f t="shared" si="41"/>
        <v>-20.848621433347489</v>
      </c>
      <c r="X525" s="9">
        <f t="shared" si="42"/>
        <v>-21.229601881735135</v>
      </c>
      <c r="Y525" s="9">
        <f t="shared" si="43"/>
        <v>-22.921613232207037</v>
      </c>
      <c r="Z525" s="9">
        <f>I525-Test!$AI$20</f>
        <v>52.243252598856138</v>
      </c>
      <c r="AA525" s="9">
        <f t="shared" si="44"/>
        <v>-22.879989224589423</v>
      </c>
      <c r="AF525" s="11"/>
      <c r="AG525" s="11"/>
      <c r="AH525" s="11"/>
    </row>
    <row r="526" spans="1:34">
      <c r="A526" s="6">
        <v>0.56091593122202488</v>
      </c>
      <c r="B526" s="6">
        <v>3.3621364251231771</v>
      </c>
      <c r="C526" s="6">
        <v>5.9948155346259311</v>
      </c>
      <c r="D526" s="6">
        <v>1.3499414136994807</v>
      </c>
      <c r="E526" s="6">
        <v>5.0343727348461194</v>
      </c>
      <c r="F526" s="6">
        <v>-0.80775857449979593</v>
      </c>
      <c r="G526" s="6">
        <v>11.426646037604247</v>
      </c>
      <c r="H526" s="6">
        <v>8.7596815802488965</v>
      </c>
      <c r="I526" s="9">
        <f>SUMPRODUCT(J526:O526,Results!B$12:G$12)+Results!$E$5*H526</f>
        <v>114.12660596305689</v>
      </c>
      <c r="J526" s="9">
        <f>SUMPRODUCT($A526:$F526,Results!$B$15:$G$15)</f>
        <v>22.943608573186481</v>
      </c>
      <c r="K526" s="9">
        <f>SUMPRODUCT($A526:$F526,Results!$B$16:$G$16)</f>
        <v>-9.0650513526440406</v>
      </c>
      <c r="L526" s="9">
        <f>SUMPRODUCT($A526:$F526,Results!$B$17:$G$17)</f>
        <v>16.453186465508523</v>
      </c>
      <c r="M526" s="9">
        <f>SUMPRODUCT($A526:$F526,Results!$B$18:$G$18)</f>
        <v>-16.02159915871831</v>
      </c>
      <c r="N526" s="9">
        <f>SUMPRODUCT($A526:$F526,Results!$B$19:$G$19)</f>
        <v>-30.627020572859156</v>
      </c>
      <c r="O526" s="9">
        <f>SUMPRODUCT($A526:$F526,Results!$B$20:$G$20)</f>
        <v>6.988015892674925</v>
      </c>
      <c r="P526" s="9" cm="1">
        <f t="array" ref="P526">SUMPRODUCT(J526:O526,TRANSPOSE(Test!BQ$20:BQ$25))+Test!$AI$20-Test!$BQ$27</f>
        <v>53.339988210591351</v>
      </c>
      <c r="Q526" s="9" cm="1">
        <f t="array" ref="Q526">SUMPRODUCT(J526:O526,TRANSPOSE(Test!EX$20:EX$25))+Test!$AI$20-Test!$EX$27</f>
        <v>59.899322619254747</v>
      </c>
      <c r="R526" s="9">
        <f>I526-Results!$E$5*H526</f>
        <v>61.568516481563506</v>
      </c>
      <c r="S526" s="9" cm="1">
        <f t="array" ref="S526">SUMPRODUCT(J526:O526,TRANSPOSE(Test!AW$28:AW$33))+Test!$AI$20-Test!$AH$26</f>
        <v>61.198666876907808</v>
      </c>
      <c r="T526" s="9">
        <f>SUMPRODUCT(J526:O526,Results!K$9:P$9)</f>
        <v>63.291820483863674</v>
      </c>
      <c r="U526" s="9">
        <f>SUMPRODUCT(J526:O526,Results!K$9:P$9)+Test!$AI$20-Test!$AH$31</f>
        <v>61.709591762790524</v>
      </c>
      <c r="V526" s="9">
        <f t="shared" si="40"/>
        <v>60.786617752465538</v>
      </c>
      <c r="W526" s="9">
        <f t="shared" si="41"/>
        <v>54.227283343802142</v>
      </c>
      <c r="X526" s="9">
        <f t="shared" si="42"/>
        <v>52.558089481493383</v>
      </c>
      <c r="Y526" s="9">
        <f t="shared" si="43"/>
        <v>52.927939086149081</v>
      </c>
      <c r="Z526" s="9">
        <f>I526-Test!$AI$20</f>
        <v>81.384382535966751</v>
      </c>
      <c r="AA526" s="9">
        <f t="shared" si="44"/>
        <v>52.417014200266365</v>
      </c>
      <c r="AF526" s="11"/>
      <c r="AG526" s="11"/>
      <c r="AH526" s="11"/>
    </row>
    <row r="527" spans="1:34">
      <c r="A527" s="6">
        <v>1.8436617125225789</v>
      </c>
      <c r="B527" s="6">
        <v>4.9612986489308257</v>
      </c>
      <c r="C527" s="6">
        <v>23.294228996699072</v>
      </c>
      <c r="D527" s="6">
        <v>-0.63929861581305869</v>
      </c>
      <c r="E527" s="6">
        <v>0.96075193662566061</v>
      </c>
      <c r="F527" s="6">
        <v>3.3478719273600386</v>
      </c>
      <c r="G527" s="6">
        <v>2.6223863117480049</v>
      </c>
      <c r="H527" s="6">
        <v>-4.4578145607345743E-2</v>
      </c>
      <c r="I527" s="9">
        <f>SUMPRODUCT(J527:O527,Results!B$12:G$12)+Results!$E$5*H527</f>
        <v>-1.9385580314555328</v>
      </c>
      <c r="J527" s="9">
        <f>SUMPRODUCT($A527:$F527,Results!$B$15:$G$15)</f>
        <v>40.105019375852393</v>
      </c>
      <c r="K527" s="9">
        <f>SUMPRODUCT($A527:$F527,Results!$B$16:$G$16)</f>
        <v>-34.274118982581676</v>
      </c>
      <c r="L527" s="9">
        <f>SUMPRODUCT($A527:$F527,Results!$B$17:$G$17)</f>
        <v>2.802265270639348</v>
      </c>
      <c r="M527" s="9">
        <f>SUMPRODUCT($A527:$F527,Results!$B$18:$G$18)</f>
        <v>-49.155404744581986</v>
      </c>
      <c r="N527" s="9">
        <f>SUMPRODUCT($A527:$F527,Results!$B$19:$G$19)</f>
        <v>-71.30186508078495</v>
      </c>
      <c r="O527" s="9">
        <f>SUMPRODUCT($A527:$F527,Results!$B$20:$G$20)</f>
        <v>-14.737383753581327</v>
      </c>
      <c r="P527" s="9" cm="1">
        <f t="array" ref="P527">SUMPRODUCT(J527:O527,TRANSPOSE(Test!BQ$20:BQ$25))+Test!$AI$20-Test!$BQ$27</f>
        <v>23.017813709423287</v>
      </c>
      <c r="Q527" s="9" cm="1">
        <f t="array" ref="Q527">SUMPRODUCT(J527:O527,TRANSPOSE(Test!EX$20:EX$25))+Test!$AI$20-Test!$EX$27</f>
        <v>-3.9931493497631863</v>
      </c>
      <c r="R527" s="9">
        <f>I527-Results!$E$5*H527</f>
        <v>-1.6710891578114584</v>
      </c>
      <c r="S527" s="9" cm="1">
        <f t="array" ref="S527">SUMPRODUCT(J527:O527,TRANSPOSE(Test!AW$28:AW$33))+Test!$AI$20-Test!$AH$26</f>
        <v>107.53304739637072</v>
      </c>
      <c r="T527" s="9">
        <f>SUMPRODUCT(J527:O527,Results!K$9:P$9)</f>
        <v>-0.69855220642175198</v>
      </c>
      <c r="U527" s="9">
        <f>SUMPRODUCT(J527:O527,Results!K$9:P$9)+Test!$AI$20-Test!$AH$31</f>
        <v>-2.2807809274949093</v>
      </c>
      <c r="V527" s="9">
        <f t="shared" si="40"/>
        <v>-24.956371740878819</v>
      </c>
      <c r="W527" s="9">
        <f t="shared" si="41"/>
        <v>2.0545913183076534</v>
      </c>
      <c r="X527" s="9">
        <f t="shared" si="42"/>
        <v>-0.26746887364407446</v>
      </c>
      <c r="Y527" s="9">
        <f t="shared" si="43"/>
        <v>-109.47160542782625</v>
      </c>
      <c r="Z527" s="9">
        <f>I527-Test!$AI$20</f>
        <v>-34.680781458545667</v>
      </c>
      <c r="AA527" s="9">
        <f t="shared" si="44"/>
        <v>0.3422228960393765</v>
      </c>
      <c r="AF527" s="11"/>
      <c r="AG527" s="11"/>
      <c r="AH527" s="11"/>
    </row>
    <row r="528" spans="1:34">
      <c r="A528" s="6">
        <v>2.931142672865386</v>
      </c>
      <c r="B528" s="6">
        <v>0.77880064061064413</v>
      </c>
      <c r="C528" s="6">
        <v>3.4649440305086623</v>
      </c>
      <c r="D528" s="6">
        <v>0.777728033374954</v>
      </c>
      <c r="E528" s="6">
        <v>4.5733859576932296</v>
      </c>
      <c r="F528" s="6">
        <v>-2.469779345053984</v>
      </c>
      <c r="G528" s="6">
        <v>14.857129770672417</v>
      </c>
      <c r="H528" s="6">
        <v>12.190165313317067</v>
      </c>
      <c r="I528" s="9">
        <f>SUMPRODUCT(J528:O528,Results!B$12:G$12)+Results!$E$5*H528</f>
        <v>142.49997623447322</v>
      </c>
      <c r="J528" s="9">
        <f>SUMPRODUCT($A528:$F528,Results!$B$15:$G$15)</f>
        <v>30.967368071280791</v>
      </c>
      <c r="K528" s="9">
        <f>SUMPRODUCT($A528:$F528,Results!$B$16:$G$16)</f>
        <v>-11.103802107868153</v>
      </c>
      <c r="L528" s="9">
        <f>SUMPRODUCT($A528:$F528,Results!$B$17:$G$17)</f>
        <v>5.2561388571264729</v>
      </c>
      <c r="M528" s="9">
        <f>SUMPRODUCT($A528:$F528,Results!$B$18:$G$18)</f>
        <v>-14.932800826575587</v>
      </c>
      <c r="N528" s="9">
        <f>SUMPRODUCT($A528:$F528,Results!$B$19:$G$19)</f>
        <v>-20.957178085985195</v>
      </c>
      <c r="O528" s="9">
        <f>SUMPRODUCT($A528:$F528,Results!$B$20:$G$20)</f>
        <v>13.023723173847305</v>
      </c>
      <c r="P528" s="9" cm="1">
        <f t="array" ref="P528">SUMPRODUCT(J528:O528,TRANSPOSE(Test!BQ$20:BQ$25))+Test!$AI$20-Test!$BQ$27</f>
        <v>54.327682591784018</v>
      </c>
      <c r="Q528" s="9" cm="1">
        <f t="array" ref="Q528">SUMPRODUCT(J528:O528,TRANSPOSE(Test!EX$20:EX$25))+Test!$AI$20-Test!$EX$27</f>
        <v>67.633230771326964</v>
      </c>
      <c r="R528" s="9">
        <f>I528-Results!$E$5*H528</f>
        <v>69.358984354570822</v>
      </c>
      <c r="S528" s="9" cm="1">
        <f t="array" ref="S528">SUMPRODUCT(J528:O528,TRANSPOSE(Test!AW$28:AW$33))+Test!$AI$20-Test!$AH$26</f>
        <v>53.011551472500898</v>
      </c>
      <c r="T528" s="9">
        <f>SUMPRODUCT(J528:O528,Results!K$9:P$9)</f>
        <v>70.541339435678196</v>
      </c>
      <c r="U528" s="9">
        <f>SUMPRODUCT(J528:O528,Results!K$9:P$9)+Test!$AI$20-Test!$AH$31</f>
        <v>68.959110714605032</v>
      </c>
      <c r="V528" s="9">
        <f t="shared" si="40"/>
        <v>88.172293642689198</v>
      </c>
      <c r="W528" s="9">
        <f t="shared" si="41"/>
        <v>74.866745463146259</v>
      </c>
      <c r="X528" s="9">
        <f t="shared" si="42"/>
        <v>73.140991879902401</v>
      </c>
      <c r="Y528" s="9">
        <f t="shared" si="43"/>
        <v>89.488424761972325</v>
      </c>
      <c r="Z528" s="9">
        <f>I528-Test!$AI$20</f>
        <v>109.7577528073831</v>
      </c>
      <c r="AA528" s="9">
        <f t="shared" si="44"/>
        <v>73.540865519868191</v>
      </c>
      <c r="AF528" s="11"/>
      <c r="AG528" s="11"/>
      <c r="AH528" s="11"/>
    </row>
    <row r="529" spans="1:34">
      <c r="A529" s="6">
        <v>0.4982452278366537</v>
      </c>
      <c r="B529" s="6">
        <v>2.3296723775088974</v>
      </c>
      <c r="C529" s="6">
        <v>-0.72914462821851445</v>
      </c>
      <c r="D529" s="6">
        <v>3.5404130413883954</v>
      </c>
      <c r="E529" s="6">
        <v>5.3108356599846775</v>
      </c>
      <c r="F529" s="6">
        <v>1.4412904513591205</v>
      </c>
      <c r="G529" s="6">
        <v>6.0938508148408426</v>
      </c>
      <c r="H529" s="6">
        <v>3.426886357485492</v>
      </c>
      <c r="I529" s="9">
        <f>SUMPRODUCT(J529:O529,Results!B$12:G$12)+Results!$E$5*H529</f>
        <v>87.411651581566019</v>
      </c>
      <c r="J529" s="9">
        <f>SUMPRODUCT($A529:$F529,Results!$B$15:$G$15)</f>
        <v>13.640624891482297</v>
      </c>
      <c r="K529" s="9">
        <f>SUMPRODUCT($A529:$F529,Results!$B$16:$G$16)</f>
        <v>-0.61907119562991153</v>
      </c>
      <c r="L529" s="9">
        <f>SUMPRODUCT($A529:$F529,Results!$B$17:$G$17)</f>
        <v>22.917162338720129</v>
      </c>
      <c r="M529" s="9">
        <f>SUMPRODUCT($A529:$F529,Results!$B$18:$G$18)</f>
        <v>2.4597981448155588</v>
      </c>
      <c r="N529" s="9">
        <f>SUMPRODUCT($A529:$F529,Results!$B$19:$G$19)</f>
        <v>-12.481392692743608</v>
      </c>
      <c r="O529" s="9">
        <f>SUMPRODUCT($A529:$F529,Results!$B$20:$G$20)</f>
        <v>13.100238153215463</v>
      </c>
      <c r="P529" s="9" cm="1">
        <f t="array" ref="P529">SUMPRODUCT(J529:O529,TRANSPOSE(Test!BQ$20:BQ$25))+Test!$AI$20-Test!$BQ$27</f>
        <v>56.669628856689634</v>
      </c>
      <c r="Q529" s="9" cm="1">
        <f t="array" ref="Q529">SUMPRODUCT(J529:O529,TRANSPOSE(Test!EX$20:EX$25))+Test!$AI$20-Test!$EX$27</f>
        <v>67.243168568625663</v>
      </c>
      <c r="R529" s="9">
        <f>I529-Results!$E$5*H529</f>
        <v>66.850333436653074</v>
      </c>
      <c r="S529" s="9" cm="1">
        <f t="array" ref="S529">SUMPRODUCT(J529:O529,TRANSPOSE(Test!AW$28:AW$33))+Test!$AI$20-Test!$AH$26</f>
        <v>35.690661023522182</v>
      </c>
      <c r="T529" s="9">
        <f>SUMPRODUCT(J529:O529,Results!K$9:P$9)</f>
        <v>69.320961645020205</v>
      </c>
      <c r="U529" s="9">
        <f>SUMPRODUCT(J529:O529,Results!K$9:P$9)+Test!$AI$20-Test!$AH$31</f>
        <v>67.738732923947055</v>
      </c>
      <c r="V529" s="9">
        <f t="shared" si="40"/>
        <v>30.742022724876385</v>
      </c>
      <c r="W529" s="9">
        <f t="shared" si="41"/>
        <v>20.168483012940357</v>
      </c>
      <c r="X529" s="9">
        <f t="shared" si="42"/>
        <v>20.561318144912946</v>
      </c>
      <c r="Y529" s="9">
        <f t="shared" si="43"/>
        <v>51.720990558043837</v>
      </c>
      <c r="Z529" s="9">
        <f>I529-Test!$AI$20</f>
        <v>54.669428154475888</v>
      </c>
      <c r="AA529" s="9">
        <f t="shared" si="44"/>
        <v>19.672918657618965</v>
      </c>
      <c r="AF529" s="11"/>
      <c r="AG529" s="11"/>
      <c r="AH529" s="11"/>
    </row>
    <row r="530" spans="1:34">
      <c r="A530" s="6">
        <v>5.0219283176635514</v>
      </c>
      <c r="B530" s="6">
        <v>-1.7120070272598535</v>
      </c>
      <c r="C530" s="6">
        <v>6.0752096298237523</v>
      </c>
      <c r="D530" s="6">
        <v>-0.99343186509885772</v>
      </c>
      <c r="E530" s="6">
        <v>-1.5670135828692435</v>
      </c>
      <c r="F530" s="6">
        <v>-2.6633202890285701</v>
      </c>
      <c r="G530" s="6">
        <v>-0.17947372554430091</v>
      </c>
      <c r="H530" s="6">
        <v>-2.8464381828996514</v>
      </c>
      <c r="I530" s="9">
        <f>SUMPRODUCT(J530:O530,Results!B$12:G$12)+Results!$E$5*H530</f>
        <v>-15.987660017784243</v>
      </c>
      <c r="J530" s="9">
        <f>SUMPRODUCT($A530:$F530,Results!$B$15:$G$15)</f>
        <v>26.080302140946394</v>
      </c>
      <c r="K530" s="9">
        <f>SUMPRODUCT($A530:$F530,Results!$B$16:$G$16)</f>
        <v>-20.908747828522841</v>
      </c>
      <c r="L530" s="9">
        <f>SUMPRODUCT($A530:$F530,Results!$B$17:$G$17)</f>
        <v>-22.918690341238342</v>
      </c>
      <c r="M530" s="9">
        <f>SUMPRODUCT($A530:$F530,Results!$B$18:$G$18)</f>
        <v>-18.901801904586261</v>
      </c>
      <c r="N530" s="9">
        <f>SUMPRODUCT($A530:$F530,Results!$B$19:$G$19)</f>
        <v>-12.700829578642793</v>
      </c>
      <c r="O530" s="9">
        <f>SUMPRODUCT($A530:$F530,Results!$B$20:$G$20)</f>
        <v>7.0432850760875096</v>
      </c>
      <c r="P530" s="9" cm="1">
        <f t="array" ref="P530">SUMPRODUCT(J530:O530,TRANSPOSE(Test!BQ$20:BQ$25))+Test!$AI$20-Test!$BQ$27</f>
        <v>-2.4087328563145931</v>
      </c>
      <c r="Q530" s="9" cm="1">
        <f t="array" ref="Q530">SUMPRODUCT(J530:O530,TRANSPOSE(Test!EX$20:EX$25))+Test!$AI$20-Test!$EX$27</f>
        <v>-1.1278282951246368</v>
      </c>
      <c r="R530" s="9">
        <f>I530-Results!$E$5*H530</f>
        <v>1.0909690796136644</v>
      </c>
      <c r="S530" s="9" cm="1">
        <f t="array" ref="S530">SUMPRODUCT(J530:O530,TRANSPOSE(Test!AW$28:AW$33))+Test!$AI$20-Test!$AH$26</f>
        <v>22.48646497299147</v>
      </c>
      <c r="T530" s="9">
        <f>SUMPRODUCT(J530:O530,Results!K$9:P$9)</f>
        <v>-0.19540085884099412</v>
      </c>
      <c r="U530" s="9">
        <f>SUMPRODUCT(J530:O530,Results!K$9:P$9)+Test!$AI$20-Test!$AH$31</f>
        <v>-1.7776295799141479</v>
      </c>
      <c r="V530" s="9">
        <f t="shared" si="40"/>
        <v>-13.57892716146965</v>
      </c>
      <c r="W530" s="9">
        <f t="shared" si="41"/>
        <v>-14.859831722659607</v>
      </c>
      <c r="X530" s="9">
        <f t="shared" si="42"/>
        <v>-17.078629097397908</v>
      </c>
      <c r="Y530" s="9">
        <f t="shared" si="43"/>
        <v>-38.474124990775714</v>
      </c>
      <c r="Z530" s="9">
        <f>I530-Test!$AI$20</f>
        <v>-48.729883444874375</v>
      </c>
      <c r="AA530" s="9">
        <f t="shared" si="44"/>
        <v>-14.210030437870095</v>
      </c>
      <c r="AF530" s="11"/>
      <c r="AG530" s="11"/>
      <c r="AH530" s="11"/>
    </row>
    <row r="531" spans="1:34">
      <c r="A531" s="6">
        <v>-4.6728010990079412</v>
      </c>
      <c r="B531" s="6">
        <v>21.054422276590543</v>
      </c>
      <c r="C531" s="6">
        <v>2.6042818514200108</v>
      </c>
      <c r="D531" s="6">
        <v>2.0726394739979068</v>
      </c>
      <c r="E531" s="6">
        <v>2.4199012944195508</v>
      </c>
      <c r="F531" s="6">
        <v>0.61694170751503807</v>
      </c>
      <c r="G531" s="6">
        <v>9.4829651694923598</v>
      </c>
      <c r="H531" s="6">
        <v>6.8160007121370096</v>
      </c>
      <c r="I531" s="9">
        <f>SUMPRODUCT(J531:O531,Results!B$12:G$12)+Results!$E$5*H531</f>
        <v>22.362490227562766</v>
      </c>
      <c r="J531" s="9">
        <f>SUMPRODUCT($A531:$F531,Results!$B$15:$G$15)</f>
        <v>-51.75328623584614</v>
      </c>
      <c r="K531" s="9">
        <f>SUMPRODUCT($A531:$F531,Results!$B$16:$G$16)</f>
        <v>-11.998950537635572</v>
      </c>
      <c r="L531" s="9">
        <f>SUMPRODUCT($A531:$F531,Results!$B$17:$G$17)</f>
        <v>42.256361058657632</v>
      </c>
      <c r="M531" s="9">
        <f>SUMPRODUCT($A531:$F531,Results!$B$18:$G$18)</f>
        <v>17.377987038481205</v>
      </c>
      <c r="N531" s="9">
        <f>SUMPRODUCT($A531:$F531,Results!$B$19:$G$19)</f>
        <v>-11.407489349121398</v>
      </c>
      <c r="O531" s="9">
        <f>SUMPRODUCT($A531:$F531,Results!$B$20:$G$20)</f>
        <v>24.187444037453478</v>
      </c>
      <c r="P531" s="9" cm="1">
        <f t="array" ref="P531">SUMPRODUCT(J531:O531,TRANSPOSE(Test!BQ$20:BQ$25))+Test!$AI$20-Test!$BQ$27</f>
        <v>-13.063445455684441</v>
      </c>
      <c r="Q531" s="9" cm="1">
        <f t="array" ref="Q531">SUMPRODUCT(J531:O531,TRANSPOSE(Test!EX$20:EX$25))+Test!$AI$20-Test!$EX$27</f>
        <v>-24.214762229209292</v>
      </c>
      <c r="R531" s="9">
        <f>I531-Results!$E$5*H531</f>
        <v>-18.533514045259288</v>
      </c>
      <c r="S531" s="9" cm="1">
        <f t="array" ref="S531">SUMPRODUCT(J531:O531,TRANSPOSE(Test!AW$28:AW$33))+Test!$AI$20-Test!$AH$26</f>
        <v>-3.6543371444503379</v>
      </c>
      <c r="T531" s="9">
        <f>SUMPRODUCT(J531:O531,Results!K$9:P$9)</f>
        <v>-17.247745605909245</v>
      </c>
      <c r="U531" s="9">
        <f>SUMPRODUCT(J531:O531,Results!K$9:P$9)+Test!$AI$20-Test!$AH$31</f>
        <v>-18.829974326982402</v>
      </c>
      <c r="V531" s="9">
        <f t="shared" si="40"/>
        <v>35.425935683247204</v>
      </c>
      <c r="W531" s="9">
        <f t="shared" si="41"/>
        <v>46.577252456772058</v>
      </c>
      <c r="X531" s="9">
        <f t="shared" si="42"/>
        <v>40.896004272822054</v>
      </c>
      <c r="Y531" s="9">
        <f t="shared" si="43"/>
        <v>26.016827372013104</v>
      </c>
      <c r="Z531" s="9">
        <f>I531-Test!$AI$20</f>
        <v>-10.379733199527365</v>
      </c>
      <c r="AA531" s="9">
        <f t="shared" si="44"/>
        <v>41.192464554545168</v>
      </c>
      <c r="AF531" s="11"/>
      <c r="AG531" s="11"/>
      <c r="AH531" s="11"/>
    </row>
    <row r="532" spans="1:34">
      <c r="A532" s="6">
        <v>2.9434183482759861</v>
      </c>
      <c r="B532" s="6">
        <v>-0.11890810132378177</v>
      </c>
      <c r="C532" s="6">
        <v>1.8997628012923742</v>
      </c>
      <c r="D532" s="6">
        <v>10.366213365424658</v>
      </c>
      <c r="E532" s="6">
        <v>2.9167920775404688</v>
      </c>
      <c r="F532" s="6">
        <v>2.4137887684837502</v>
      </c>
      <c r="G532" s="6">
        <v>0.27091898943102805</v>
      </c>
      <c r="H532" s="6">
        <v>-2.3960454679243224</v>
      </c>
      <c r="I532" s="9">
        <f>SUMPRODUCT(J532:O532,Results!B$12:G$12)+Results!$E$5*H532</f>
        <v>49.255994212585506</v>
      </c>
      <c r="J532" s="9">
        <f>SUMPRODUCT($A532:$F532,Results!$B$15:$G$15)</f>
        <v>19.832602930489763</v>
      </c>
      <c r="K532" s="9">
        <f>SUMPRODUCT($A532:$F532,Results!$B$16:$G$16)</f>
        <v>-10.997852059121366</v>
      </c>
      <c r="L532" s="9">
        <f>SUMPRODUCT($A532:$F532,Results!$B$17:$G$17)</f>
        <v>14.231231087305426</v>
      </c>
      <c r="M532" s="9">
        <f>SUMPRODUCT($A532:$F532,Results!$B$18:$G$18)</f>
        <v>3.8868204097031724</v>
      </c>
      <c r="N532" s="9">
        <f>SUMPRODUCT($A532:$F532,Results!$B$19:$G$19)</f>
        <v>-21.2106325136054</v>
      </c>
      <c r="O532" s="9">
        <f>SUMPRODUCT($A532:$F532,Results!$B$20:$G$20)</f>
        <v>25.376882218020587</v>
      </c>
      <c r="P532" s="9" cm="1">
        <f t="array" ref="P532">SUMPRODUCT(J532:O532,TRANSPOSE(Test!BQ$20:BQ$25))+Test!$AI$20-Test!$BQ$27</f>
        <v>57.415211472815407</v>
      </c>
      <c r="Q532" s="9" cm="1">
        <f t="array" ref="Q532">SUMPRODUCT(J532:O532,TRANSPOSE(Test!EX$20:EX$25))+Test!$AI$20-Test!$EX$27</f>
        <v>65.45343162801359</v>
      </c>
      <c r="R532" s="9">
        <f>I532-Results!$E$5*H532</f>
        <v>63.632267020131437</v>
      </c>
      <c r="S532" s="9" cm="1">
        <f t="array" ref="S532">SUMPRODUCT(J532:O532,TRANSPOSE(Test!AW$28:AW$33))+Test!$AI$20-Test!$AH$26</f>
        <v>44.258739073671492</v>
      </c>
      <c r="T532" s="9">
        <f>SUMPRODUCT(J532:O532,Results!K$9:P$9)</f>
        <v>65.321511864201213</v>
      </c>
      <c r="U532" s="9">
        <f>SUMPRODUCT(J532:O532,Results!K$9:P$9)+Test!$AI$20-Test!$AH$31</f>
        <v>63.739283143128063</v>
      </c>
      <c r="V532" s="9">
        <f t="shared" si="40"/>
        <v>-8.1592172602299016</v>
      </c>
      <c r="W532" s="9">
        <f t="shared" si="41"/>
        <v>-16.197437415428084</v>
      </c>
      <c r="X532" s="9">
        <f t="shared" si="42"/>
        <v>-14.376272807545931</v>
      </c>
      <c r="Y532" s="9">
        <f t="shared" si="43"/>
        <v>4.9972551389140136</v>
      </c>
      <c r="Z532" s="9">
        <f>I532-Test!$AI$20</f>
        <v>16.513770785495375</v>
      </c>
      <c r="AA532" s="9">
        <f t="shared" si="44"/>
        <v>-14.483288930542557</v>
      </c>
      <c r="AF532" s="11"/>
      <c r="AG532" s="11"/>
      <c r="AH532" s="11"/>
    </row>
    <row r="533" spans="1:34">
      <c r="A533" s="6">
        <v>1.7498707200990076</v>
      </c>
      <c r="B533" s="6">
        <v>1.7257277359930445</v>
      </c>
      <c r="C533" s="6">
        <v>4.4305375404699019</v>
      </c>
      <c r="D533" s="6">
        <v>0.83071690208498417</v>
      </c>
      <c r="E533" s="6">
        <v>-0.39146919700798199</v>
      </c>
      <c r="F533" s="6">
        <v>-1.1569620048880864</v>
      </c>
      <c r="G533" s="6">
        <v>4.276311923278767</v>
      </c>
      <c r="H533" s="6">
        <v>1.6093474659234164</v>
      </c>
      <c r="I533" s="9">
        <f>SUMPRODUCT(J533:O533,Results!B$12:G$12)+Results!$E$5*H533</f>
        <v>11.064333299095516</v>
      </c>
      <c r="J533" s="9">
        <f>SUMPRODUCT($A533:$F533,Results!$B$15:$G$15)</f>
        <v>7.7302209767536301</v>
      </c>
      <c r="K533" s="9">
        <f>SUMPRODUCT($A533:$F533,Results!$B$16:$G$16)</f>
        <v>-12.647061016733518</v>
      </c>
      <c r="L533" s="9">
        <f>SUMPRODUCT($A533:$F533,Results!$B$17:$G$17)</f>
        <v>-4.8587111229388693</v>
      </c>
      <c r="M533" s="9">
        <f>SUMPRODUCT($A533:$F533,Results!$B$18:$G$18)</f>
        <v>-8.6750838161066319</v>
      </c>
      <c r="N533" s="9">
        <f>SUMPRODUCT($A533:$F533,Results!$B$19:$G$19)</f>
        <v>-12.465037810207672</v>
      </c>
      <c r="O533" s="9">
        <f>SUMPRODUCT($A533:$F533,Results!$B$20:$G$20)</f>
        <v>6.9631050426860472</v>
      </c>
      <c r="P533" s="9" cm="1">
        <f t="array" ref="P533">SUMPRODUCT(J533:O533,TRANSPOSE(Test!BQ$20:BQ$25))+Test!$AI$20-Test!$BQ$27</f>
        <v>-0.36399129915623263</v>
      </c>
      <c r="Q533" s="9" cm="1">
        <f t="array" ref="Q533">SUMPRODUCT(J533:O533,TRANSPOSE(Test!EX$20:EX$25))+Test!$AI$20-Test!$EX$27</f>
        <v>-0.47529139990421498</v>
      </c>
      <c r="R533" s="9">
        <f>I533-Results!$E$5*H533</f>
        <v>1.4082485035550185</v>
      </c>
      <c r="S533" s="9" cm="1">
        <f t="array" ref="S533">SUMPRODUCT(J533:O533,TRANSPOSE(Test!AW$28:AW$33))+Test!$AI$20-Test!$AH$26</f>
        <v>15.678074429892163</v>
      </c>
      <c r="T533" s="9">
        <f>SUMPRODUCT(J533:O533,Results!K$9:P$9)</f>
        <v>0.95282614448148628</v>
      </c>
      <c r="U533" s="9">
        <f>SUMPRODUCT(J533:O533,Results!K$9:P$9)+Test!$AI$20-Test!$AH$31</f>
        <v>-0.62940257659167287</v>
      </c>
      <c r="V533" s="9">
        <f t="shared" si="40"/>
        <v>11.428324598251749</v>
      </c>
      <c r="W533" s="9">
        <f t="shared" si="41"/>
        <v>11.539624698999731</v>
      </c>
      <c r="X533" s="9">
        <f t="shared" si="42"/>
        <v>9.6560847955404974</v>
      </c>
      <c r="Y533" s="9">
        <f t="shared" si="43"/>
        <v>-4.6137411307966474</v>
      </c>
      <c r="Z533" s="9">
        <f>I533-Test!$AI$20</f>
        <v>-21.677890127994615</v>
      </c>
      <c r="AA533" s="9">
        <f t="shared" si="44"/>
        <v>11.693735875687189</v>
      </c>
      <c r="AF533" s="11"/>
      <c r="AG533" s="11"/>
      <c r="AH533" s="11"/>
    </row>
    <row r="534" spans="1:34">
      <c r="A534" s="6">
        <v>4.7650593691883429</v>
      </c>
      <c r="B534" s="6">
        <v>0.90098848347826033</v>
      </c>
      <c r="C534" s="6">
        <v>4.9414003406873253</v>
      </c>
      <c r="D534" s="6">
        <v>-0.40350551871492246</v>
      </c>
      <c r="E534" s="6">
        <v>9.8517882912877486</v>
      </c>
      <c r="F534" s="6">
        <v>-1.3337520993880467</v>
      </c>
      <c r="G534" s="6">
        <v>-2.2434071367020363</v>
      </c>
      <c r="H534" s="6">
        <v>-4.9103715940573869</v>
      </c>
      <c r="I534" s="9">
        <f>SUMPRODUCT(J534:O534,Results!B$12:G$12)+Results!$E$5*H534</f>
        <v>102.94980576955291</v>
      </c>
      <c r="J534" s="9">
        <f>SUMPRODUCT($A534:$F534,Results!$B$15:$G$15)</f>
        <v>60.433269306859067</v>
      </c>
      <c r="K534" s="9">
        <f>SUMPRODUCT($A534:$F534,Results!$B$16:$G$16)</f>
        <v>-14.425119586820649</v>
      </c>
      <c r="L534" s="9">
        <f>SUMPRODUCT($A534:$F534,Results!$B$17:$G$17)</f>
        <v>18.006682707978438</v>
      </c>
      <c r="M534" s="9">
        <f>SUMPRODUCT($A534:$F534,Results!$B$18:$G$18)</f>
        <v>-25.625784152974237</v>
      </c>
      <c r="N534" s="9">
        <f>SUMPRODUCT($A534:$F534,Results!$B$19:$G$19)</f>
        <v>-35.652321894103657</v>
      </c>
      <c r="O534" s="9">
        <f>SUMPRODUCT($A534:$F534,Results!$B$20:$G$20)</f>
        <v>14.793831946808094</v>
      </c>
      <c r="P534" s="9" cm="1">
        <f t="array" ref="P534">SUMPRODUCT(J534:O534,TRANSPOSE(Test!BQ$20:BQ$25))+Test!$AI$20-Test!$BQ$27</f>
        <v>112.4584938564777</v>
      </c>
      <c r="Q534" s="9" cm="1">
        <f t="array" ref="Q534">SUMPRODUCT(J534:O534,TRANSPOSE(Test!EX$20:EX$25))+Test!$AI$20-Test!$EX$27</f>
        <v>131.25317882559111</v>
      </c>
      <c r="R534" s="9">
        <f>I534-Results!$E$5*H534</f>
        <v>132.41203533389722</v>
      </c>
      <c r="S534" s="9" cm="1">
        <f t="array" ref="S534">SUMPRODUCT(J534:O534,TRANSPOSE(Test!AW$28:AW$33))+Test!$AI$20-Test!$AH$26</f>
        <v>102.68900710974772</v>
      </c>
      <c r="T534" s="9">
        <f>SUMPRODUCT(J534:O534,Results!K$9:P$9)</f>
        <v>135.97761728187214</v>
      </c>
      <c r="U534" s="9">
        <f>SUMPRODUCT(J534:O534,Results!K$9:P$9)+Test!$AI$20-Test!$AH$31</f>
        <v>134.39538856079898</v>
      </c>
      <c r="V534" s="9">
        <f t="shared" si="40"/>
        <v>-9.5086880869247921</v>
      </c>
      <c r="W534" s="9">
        <f t="shared" si="41"/>
        <v>-28.303373056038197</v>
      </c>
      <c r="X534" s="9">
        <f t="shared" si="42"/>
        <v>-29.462229564344312</v>
      </c>
      <c r="Y534" s="9">
        <f t="shared" si="43"/>
        <v>0.26079865980518946</v>
      </c>
      <c r="Z534" s="9">
        <f>I534-Test!$AI$20</f>
        <v>70.207582342462786</v>
      </c>
      <c r="AA534" s="9">
        <f t="shared" si="44"/>
        <v>-31.445582791246068</v>
      </c>
      <c r="AF534" s="11"/>
      <c r="AG534" s="11"/>
      <c r="AH534" s="11"/>
    </row>
    <row r="535" spans="1:34">
      <c r="A535" s="6">
        <v>4.3557472447288088</v>
      </c>
      <c r="B535" s="6">
        <v>5.4932076640080316</v>
      </c>
      <c r="C535" s="6">
        <v>3.1993150732491205</v>
      </c>
      <c r="D535" s="6">
        <v>3.728734015473008</v>
      </c>
      <c r="E535" s="6">
        <v>4.0808850421353604</v>
      </c>
      <c r="F535" s="6">
        <v>2.2778018885867568</v>
      </c>
      <c r="G535" s="6">
        <v>2.5601433945925587</v>
      </c>
      <c r="H535" s="6">
        <v>-0.10682106276279191</v>
      </c>
      <c r="I535" s="9">
        <f>SUMPRODUCT(J535:O535,Results!B$12:G$12)+Results!$E$5*H535</f>
        <v>54.056977923885363</v>
      </c>
      <c r="J535" s="9">
        <f>SUMPRODUCT($A535:$F535,Results!$B$15:$G$15)</f>
        <v>21.976010997123414</v>
      </c>
      <c r="K535" s="9">
        <f>SUMPRODUCT($A535:$F535,Results!$B$16:$G$16)</f>
        <v>-20.908310007910469</v>
      </c>
      <c r="L535" s="9">
        <f>SUMPRODUCT($A535:$F535,Results!$B$17:$G$17)</f>
        <v>15.179402476697593</v>
      </c>
      <c r="M535" s="9">
        <f>SUMPRODUCT($A535:$F535,Results!$B$18:$G$18)</f>
        <v>-2.2525874175005791</v>
      </c>
      <c r="N535" s="9">
        <f>SUMPRODUCT($A535:$F535,Results!$B$19:$G$19)</f>
        <v>-18.950008267553933</v>
      </c>
      <c r="O535" s="9">
        <f>SUMPRODUCT($A535:$F535,Results!$B$20:$G$20)</f>
        <v>24.892478660671131</v>
      </c>
      <c r="P535" s="9" cm="1">
        <f t="array" ref="P535">SUMPRODUCT(J535:O535,TRANSPOSE(Test!BQ$20:BQ$25))+Test!$AI$20-Test!$BQ$27</f>
        <v>52.325327900260142</v>
      </c>
      <c r="Q535" s="9" cm="1">
        <f t="array" ref="Q535">SUMPRODUCT(J535:O535,TRANSPOSE(Test!EX$20:EX$25))+Test!$AI$20-Test!$EX$27</f>
        <v>53.926732113621483</v>
      </c>
      <c r="R535" s="9">
        <f>I535-Results!$E$5*H535</f>
        <v>54.697904300462113</v>
      </c>
      <c r="S535" s="9" cm="1">
        <f t="array" ref="S535">SUMPRODUCT(J535:O535,TRANSPOSE(Test!AW$28:AW$33))+Test!$AI$20-Test!$AH$26</f>
        <v>48.540560993679534</v>
      </c>
      <c r="T535" s="9">
        <f>SUMPRODUCT(J535:O535,Results!K$9:P$9)</f>
        <v>56.977517253052682</v>
      </c>
      <c r="U535" s="9">
        <f>SUMPRODUCT(J535:O535,Results!K$9:P$9)+Test!$AI$20-Test!$AH$31</f>
        <v>55.395288531979531</v>
      </c>
      <c r="V535" s="9">
        <f t="shared" si="40"/>
        <v>1.731650023625221</v>
      </c>
      <c r="W535" s="9">
        <f t="shared" si="41"/>
        <v>0.13024581026387949</v>
      </c>
      <c r="X535" s="9">
        <f t="shared" si="42"/>
        <v>-0.64092637657675056</v>
      </c>
      <c r="Y535" s="9">
        <f t="shared" si="43"/>
        <v>5.5164169302058284</v>
      </c>
      <c r="Z535" s="9">
        <f>I535-Test!$AI$20</f>
        <v>21.314754496795231</v>
      </c>
      <c r="AA535" s="9">
        <f t="shared" si="44"/>
        <v>-1.3383106080941687</v>
      </c>
      <c r="AF535" s="11"/>
      <c r="AG535" s="11"/>
      <c r="AH535" s="11"/>
    </row>
    <row r="536" spans="1:34">
      <c r="A536" s="6">
        <v>2.17842451116775</v>
      </c>
      <c r="B536" s="6">
        <v>-3.0875968370739417</v>
      </c>
      <c r="C536" s="6">
        <v>-0.4346226111183637</v>
      </c>
      <c r="D536" s="6">
        <v>1.2621538630825264</v>
      </c>
      <c r="E536" s="6">
        <v>-0.6034230221292447</v>
      </c>
      <c r="F536" s="6">
        <v>-5.7313274960968306</v>
      </c>
      <c r="G536" s="6">
        <v>2.1313918092165922</v>
      </c>
      <c r="H536" s="6">
        <v>-0.53557264813875838</v>
      </c>
      <c r="I536" s="9">
        <f>SUMPRODUCT(J536:O536,Results!B$12:G$12)+Results!$E$5*H536</f>
        <v>17.274530573948585</v>
      </c>
      <c r="J536" s="9">
        <f>SUMPRODUCT($A536:$F536,Results!$B$15:$G$15)</f>
        <v>10.028977057735039</v>
      </c>
      <c r="K536" s="9">
        <f>SUMPRODUCT($A536:$F536,Results!$B$16:$G$16)</f>
        <v>-4.3126525417389105</v>
      </c>
      <c r="L536" s="9">
        <f>SUMPRODUCT($A536:$F536,Results!$B$17:$G$17)</f>
        <v>-16.429786187806634</v>
      </c>
      <c r="M536" s="9">
        <f>SUMPRODUCT($A536:$F536,Results!$B$18:$G$18)</f>
        <v>-5.4123455816337858</v>
      </c>
      <c r="N536" s="9">
        <f>SUMPRODUCT($A536:$F536,Results!$B$19:$G$19)</f>
        <v>0.78362307846966928</v>
      </c>
      <c r="O536" s="9">
        <f>SUMPRODUCT($A536:$F536,Results!$B$20:$G$20)</f>
        <v>11.942731220259253</v>
      </c>
      <c r="P536" s="9" cm="1">
        <f t="array" ref="P536">SUMPRODUCT(J536:O536,TRANSPOSE(Test!BQ$20:BQ$25))+Test!$AI$20-Test!$BQ$27</f>
        <v>1.4149174162109333</v>
      </c>
      <c r="Q536" s="9" cm="1">
        <f t="array" ref="Q536">SUMPRODUCT(J536:O536,TRANSPOSE(Test!EX$20:EX$25))+Test!$AI$20-Test!$EX$27</f>
        <v>18.380985865482891</v>
      </c>
      <c r="R536" s="9">
        <f>I536-Results!$E$5*H536</f>
        <v>20.487966462781134</v>
      </c>
      <c r="S536" s="9" cm="1">
        <f t="array" ref="S536">SUMPRODUCT(J536:O536,TRANSPOSE(Test!AW$28:AW$33))+Test!$AI$20-Test!$AH$26</f>
        <v>-1.3911446747686398</v>
      </c>
      <c r="T536" s="9">
        <f>SUMPRODUCT(J536:O536,Results!K$9:P$9)</f>
        <v>18.798252553809405</v>
      </c>
      <c r="U536" s="9">
        <f>SUMPRODUCT(J536:O536,Results!K$9:P$9)+Test!$AI$20-Test!$AH$31</f>
        <v>17.216023832736248</v>
      </c>
      <c r="V536" s="9">
        <f t="shared" si="40"/>
        <v>15.859613157737652</v>
      </c>
      <c r="W536" s="9">
        <f t="shared" si="41"/>
        <v>-1.1064552915343064</v>
      </c>
      <c r="X536" s="9">
        <f t="shared" si="42"/>
        <v>-3.2134358888325494</v>
      </c>
      <c r="Y536" s="9">
        <f t="shared" si="43"/>
        <v>18.665675248717225</v>
      </c>
      <c r="Z536" s="9">
        <f>I536-Test!$AI$20</f>
        <v>-15.467692853141546</v>
      </c>
      <c r="AA536" s="9">
        <f t="shared" si="44"/>
        <v>5.8506741212337232E-2</v>
      </c>
      <c r="AF536" s="11"/>
      <c r="AG536" s="11"/>
      <c r="AH536" s="11"/>
    </row>
    <row r="537" spans="1:34">
      <c r="A537" s="6">
        <v>4.7445618726220493</v>
      </c>
      <c r="B537" s="6">
        <v>4.0837166931517253</v>
      </c>
      <c r="C537" s="6">
        <v>2.3307421389327758</v>
      </c>
      <c r="D537" s="6">
        <v>6.8267156700775988</v>
      </c>
      <c r="E537" s="6">
        <v>0.71184324819706879</v>
      </c>
      <c r="F537" s="6">
        <v>-0.17989653702910094</v>
      </c>
      <c r="G537" s="6">
        <v>5.1487194741605169</v>
      </c>
      <c r="H537" s="6">
        <v>2.4817550168051663</v>
      </c>
      <c r="I537" s="9">
        <f>SUMPRODUCT(J537:O537,Results!B$12:G$12)+Results!$E$5*H537</f>
        <v>45.748744303012501</v>
      </c>
      <c r="J537" s="9">
        <f>SUMPRODUCT($A537:$F537,Results!$B$15:$G$15)</f>
        <v>10.264428623967376</v>
      </c>
      <c r="K537" s="9">
        <f>SUMPRODUCT($A537:$F537,Results!$B$16:$G$16)</f>
        <v>-22.947078569642805</v>
      </c>
      <c r="L537" s="9">
        <f>SUMPRODUCT($A537:$F537,Results!$B$17:$G$17)</f>
        <v>1.9354165376052701</v>
      </c>
      <c r="M537" s="9">
        <f>SUMPRODUCT($A537:$F537,Results!$B$18:$G$18)</f>
        <v>3.6163071045136284</v>
      </c>
      <c r="N537" s="9">
        <f>SUMPRODUCT($A537:$F537,Results!$B$19:$G$19)</f>
        <v>-12.013318970374799</v>
      </c>
      <c r="O537" s="9">
        <f>SUMPRODUCT($A537:$F537,Results!$B$20:$G$20)</f>
        <v>33.219480117096651</v>
      </c>
      <c r="P537" s="9" cm="1">
        <f t="array" ref="P537">SUMPRODUCT(J537:O537,TRANSPOSE(Test!BQ$20:BQ$25))+Test!$AI$20-Test!$BQ$27</f>
        <v>25.413965877539617</v>
      </c>
      <c r="Q537" s="9" cm="1">
        <f t="array" ref="Q537">SUMPRODUCT(J537:O537,TRANSPOSE(Test!EX$20:EX$25))+Test!$AI$20-Test!$EX$27</f>
        <v>29.561160339761713</v>
      </c>
      <c r="R537" s="9">
        <f>I537-Results!$E$5*H537</f>
        <v>30.858214202181504</v>
      </c>
      <c r="S537" s="9" cm="1">
        <f t="array" ref="S537">SUMPRODUCT(J537:O537,TRANSPOSE(Test!AW$28:AW$33))+Test!$AI$20-Test!$AH$26</f>
        <v>24.425181694005609</v>
      </c>
      <c r="T537" s="9">
        <f>SUMPRODUCT(J537:O537,Results!K$9:P$9)</f>
        <v>31.169928223154322</v>
      </c>
      <c r="U537" s="9">
        <f>SUMPRODUCT(J537:O537,Results!K$9:P$9)+Test!$AI$20-Test!$AH$31</f>
        <v>29.587699502081165</v>
      </c>
      <c r="V537" s="9">
        <f t="shared" si="40"/>
        <v>20.334778425472884</v>
      </c>
      <c r="W537" s="9">
        <f t="shared" si="41"/>
        <v>16.187583963250788</v>
      </c>
      <c r="X537" s="9">
        <f t="shared" si="42"/>
        <v>14.890530100830997</v>
      </c>
      <c r="Y537" s="9">
        <f t="shared" si="43"/>
        <v>21.323562609006892</v>
      </c>
      <c r="Z537" s="9">
        <f>I537-Test!$AI$20</f>
        <v>13.006520875922369</v>
      </c>
      <c r="AA537" s="9">
        <f t="shared" si="44"/>
        <v>16.161044800931336</v>
      </c>
      <c r="AF537" s="11"/>
      <c r="AG537" s="11"/>
      <c r="AH537" s="11"/>
    </row>
    <row r="538" spans="1:34">
      <c r="A538" s="6">
        <v>-6.2193753918430024E-2</v>
      </c>
      <c r="B538" s="6">
        <v>-2.5217460205034241</v>
      </c>
      <c r="C538" s="6">
        <v>3.988739603424706</v>
      </c>
      <c r="D538" s="6">
        <v>0.64746325309875841</v>
      </c>
      <c r="E538" s="6">
        <v>-1.7262070648428871</v>
      </c>
      <c r="F538" s="6">
        <v>-1.1417705245342102</v>
      </c>
      <c r="G538" s="6">
        <v>4.939873837197208</v>
      </c>
      <c r="H538" s="6">
        <v>2.2729093798418574</v>
      </c>
      <c r="I538" s="9">
        <f>SUMPRODUCT(J538:O538,Results!B$12:G$12)+Results!$E$5*H538</f>
        <v>1.5875349049203091</v>
      </c>
      <c r="J538" s="9">
        <f>SUMPRODUCT($A538:$F538,Results!$B$15:$G$15)</f>
        <v>5.4524538397098201</v>
      </c>
      <c r="K538" s="9">
        <f>SUMPRODUCT($A538:$F538,Results!$B$16:$G$16)</f>
        <v>-2.4849271087021108</v>
      </c>
      <c r="L538" s="9">
        <f>SUMPRODUCT($A538:$F538,Results!$B$17:$G$17)</f>
        <v>-10.029197253137083</v>
      </c>
      <c r="M538" s="9">
        <f>SUMPRODUCT($A538:$F538,Results!$B$18:$G$18)</f>
        <v>-10.120983559476729</v>
      </c>
      <c r="N538" s="9">
        <f>SUMPRODUCT($A538:$F538,Results!$B$19:$G$19)</f>
        <v>-10.043634709757226</v>
      </c>
      <c r="O538" s="9">
        <f>SUMPRODUCT($A538:$F538,Results!$B$20:$G$20)</f>
        <v>-6.0955623190826991</v>
      </c>
      <c r="P538" s="9" cm="1">
        <f t="array" ref="P538">SUMPRODUCT(J538:O538,TRANSPOSE(Test!BQ$20:BQ$25))+Test!$AI$20-Test!$BQ$27</f>
        <v>-13.162511563236933</v>
      </c>
      <c r="Q538" s="9" cm="1">
        <f t="array" ref="Q538">SUMPRODUCT(J538:O538,TRANSPOSE(Test!EX$20:EX$25))+Test!$AI$20-Test!$EX$27</f>
        <v>-12.715699058870321</v>
      </c>
      <c r="R538" s="9">
        <f>I538-Results!$E$5*H538</f>
        <v>-12.049921374130834</v>
      </c>
      <c r="S538" s="9" cm="1">
        <f t="array" ref="S538">SUMPRODUCT(J538:O538,TRANSPOSE(Test!AW$28:AW$33))+Test!$AI$20-Test!$AH$26</f>
        <v>4.2136091082952021</v>
      </c>
      <c r="T538" s="9">
        <f>SUMPRODUCT(J538:O538,Results!K$9:P$9)</f>
        <v>-13.129197558378763</v>
      </c>
      <c r="U538" s="9">
        <f>SUMPRODUCT(J538:O538,Results!K$9:P$9)+Test!$AI$20-Test!$AH$31</f>
        <v>-14.711426279451921</v>
      </c>
      <c r="V538" s="9">
        <f t="shared" si="40"/>
        <v>14.750046468157242</v>
      </c>
      <c r="W538" s="9">
        <f t="shared" si="41"/>
        <v>14.30323396379063</v>
      </c>
      <c r="X538" s="9">
        <f t="shared" si="42"/>
        <v>13.637456279051143</v>
      </c>
      <c r="Y538" s="9">
        <f t="shared" si="43"/>
        <v>-2.6260742033748929</v>
      </c>
      <c r="Z538" s="9">
        <f>I538-Test!$AI$20</f>
        <v>-31.15468852216982</v>
      </c>
      <c r="AA538" s="9">
        <f t="shared" si="44"/>
        <v>16.298961184372232</v>
      </c>
      <c r="AF538" s="11"/>
      <c r="AG538" s="11"/>
      <c r="AH538" s="11"/>
    </row>
    <row r="539" spans="1:34">
      <c r="A539" s="6">
        <v>2.8035231754995453</v>
      </c>
      <c r="B539" s="6">
        <v>-0.44052626974456088</v>
      </c>
      <c r="C539" s="6">
        <v>-0.64178512948372235</v>
      </c>
      <c r="D539" s="6">
        <v>-2.3288436461508057</v>
      </c>
      <c r="E539" s="6">
        <v>4.3843140223778851</v>
      </c>
      <c r="F539" s="6">
        <v>8.8080720545886191</v>
      </c>
      <c r="G539" s="6">
        <v>0.88648845011296207</v>
      </c>
      <c r="H539" s="6">
        <v>-1.7804760072423886</v>
      </c>
      <c r="I539" s="9">
        <f>SUMPRODUCT(J539:O539,Results!B$12:G$12)+Results!$E$5*H539</f>
        <v>24.555928633081724</v>
      </c>
      <c r="J539" s="9">
        <f>SUMPRODUCT($A539:$F539,Results!$B$15:$G$15)</f>
        <v>28.842857778972107</v>
      </c>
      <c r="K539" s="9">
        <f>SUMPRODUCT($A539:$F539,Results!$B$16:$G$16)</f>
        <v>-2.3406164051971992</v>
      </c>
      <c r="L539" s="9">
        <f>SUMPRODUCT($A539:$F539,Results!$B$17:$G$17)</f>
        <v>17.583710778487088</v>
      </c>
      <c r="M539" s="9">
        <f>SUMPRODUCT($A539:$F539,Results!$B$18:$G$18)</f>
        <v>-0.65076065161473018</v>
      </c>
      <c r="N539" s="9">
        <f>SUMPRODUCT($A539:$F539,Results!$B$19:$G$19)</f>
        <v>-3.3892412765153699</v>
      </c>
      <c r="O539" s="9">
        <f>SUMPRODUCT($A539:$F539,Results!$B$20:$G$20)</f>
        <v>-7.6217498390960117</v>
      </c>
      <c r="P539" s="9" cm="1">
        <f t="array" ref="P539">SUMPRODUCT(J539:O539,TRANSPOSE(Test!BQ$20:BQ$25))+Test!$AI$20-Test!$BQ$27</f>
        <v>45.815160500289174</v>
      </c>
      <c r="Q539" s="9" cm="1">
        <f t="array" ref="Q539">SUMPRODUCT(J539:O539,TRANSPOSE(Test!EX$20:EX$25))+Test!$AI$20-Test!$EX$27</f>
        <v>38.586390524625187</v>
      </c>
      <c r="R539" s="9">
        <f>I539-Results!$E$5*H539</f>
        <v>35.238784676536056</v>
      </c>
      <c r="S539" s="9" cm="1">
        <f t="array" ref="S539">SUMPRODUCT(J539:O539,TRANSPOSE(Test!AW$28:AW$33))+Test!$AI$20-Test!$AH$26</f>
        <v>29.521858889697782</v>
      </c>
      <c r="T539" s="9">
        <f>SUMPRODUCT(J539:O539,Results!K$9:P$9)</f>
        <v>39.270144337930304</v>
      </c>
      <c r="U539" s="9">
        <f>SUMPRODUCT(J539:O539,Results!K$9:P$9)+Test!$AI$20-Test!$AH$31</f>
        <v>37.68791561685714</v>
      </c>
      <c r="V539" s="9">
        <f t="shared" si="40"/>
        <v>-21.259231867207451</v>
      </c>
      <c r="W539" s="9">
        <f t="shared" si="41"/>
        <v>-14.030461891543464</v>
      </c>
      <c r="X539" s="9">
        <f t="shared" si="42"/>
        <v>-10.682856043454333</v>
      </c>
      <c r="Y539" s="9">
        <f t="shared" si="43"/>
        <v>-4.9659302566160584</v>
      </c>
      <c r="Z539" s="9">
        <f>I539-Test!$AI$20</f>
        <v>-8.1862947940084076</v>
      </c>
      <c r="AA539" s="9">
        <f t="shared" si="44"/>
        <v>-13.131986983775416</v>
      </c>
      <c r="AF539" s="11"/>
      <c r="AG539" s="11"/>
      <c r="AH539" s="11"/>
    </row>
    <row r="540" spans="1:34">
      <c r="A540" s="6">
        <v>1.7537317666566079</v>
      </c>
      <c r="B540" s="6">
        <v>-1.7597688963147227</v>
      </c>
      <c r="C540" s="6">
        <v>0.14171659601553899</v>
      </c>
      <c r="D540" s="6">
        <v>4.7350800616247675</v>
      </c>
      <c r="E540" s="6">
        <v>2.0796902413690845</v>
      </c>
      <c r="F540" s="6">
        <v>4.0054221180132732</v>
      </c>
      <c r="G540" s="6">
        <v>-2.3080995071728987</v>
      </c>
      <c r="H540" s="6">
        <v>-4.9750639645282497</v>
      </c>
      <c r="I540" s="9">
        <f>SUMPRODUCT(J540:O540,Results!B$12:G$12)+Results!$E$5*H540</f>
        <v>5.8539928217223007</v>
      </c>
      <c r="J540" s="9">
        <f>SUMPRODUCT($A540:$F540,Results!$B$15:$G$15)</f>
        <v>16.415891088318396</v>
      </c>
      <c r="K540" s="9">
        <f>SUMPRODUCT($A540:$F540,Results!$B$16:$G$16)</f>
        <v>-2.4975644217141366</v>
      </c>
      <c r="L540" s="9">
        <f>SUMPRODUCT($A540:$F540,Results!$B$17:$G$17)</f>
        <v>10.232202691172921</v>
      </c>
      <c r="M540" s="9">
        <f>SUMPRODUCT($A540:$F540,Results!$B$18:$G$18)</f>
        <v>2.9447579276785101</v>
      </c>
      <c r="N540" s="9">
        <f>SUMPRODUCT($A540:$F540,Results!$B$19:$G$19)</f>
        <v>-9.0797961369994287</v>
      </c>
      <c r="O540" s="9">
        <f>SUMPRODUCT($A540:$F540,Results!$B$20:$G$20)</f>
        <v>6.7328368804875769</v>
      </c>
      <c r="P540" s="9" cm="1">
        <f t="array" ref="P540">SUMPRODUCT(J540:O540,TRANSPOSE(Test!BQ$20:BQ$25))+Test!$AI$20-Test!$BQ$27</f>
        <v>35.537341012172966</v>
      </c>
      <c r="Q540" s="9" cm="1">
        <f t="array" ref="Q540">SUMPRODUCT(J540:O540,TRANSPOSE(Test!EX$20:EX$25))+Test!$AI$20-Test!$EX$27</f>
        <v>38.075421683707788</v>
      </c>
      <c r="R540" s="9">
        <f>I540-Results!$E$5*H540</f>
        <v>35.704376608891799</v>
      </c>
      <c r="S540" s="9" cm="1">
        <f t="array" ref="S540">SUMPRODUCT(J540:O540,TRANSPOSE(Test!AW$28:AW$33))+Test!$AI$20-Test!$AH$26</f>
        <v>22.830695692523847</v>
      </c>
      <c r="T540" s="9">
        <f>SUMPRODUCT(J540:O540,Results!K$9:P$9)</f>
        <v>37.494477520236842</v>
      </c>
      <c r="U540" s="9">
        <f>SUMPRODUCT(J540:O540,Results!K$9:P$9)+Test!$AI$20-Test!$AH$31</f>
        <v>35.912248799163677</v>
      </c>
      <c r="V540" s="9">
        <f t="shared" si="40"/>
        <v>-29.683348190450666</v>
      </c>
      <c r="W540" s="9">
        <f t="shared" si="41"/>
        <v>-32.221428861985487</v>
      </c>
      <c r="X540" s="9">
        <f t="shared" si="42"/>
        <v>-29.850383787169498</v>
      </c>
      <c r="Y540" s="9">
        <f t="shared" si="43"/>
        <v>-16.976702870801546</v>
      </c>
      <c r="Z540" s="9">
        <f>I540-Test!$AI$20</f>
        <v>-26.888230605367831</v>
      </c>
      <c r="AA540" s="9">
        <f t="shared" si="44"/>
        <v>-30.058255977441377</v>
      </c>
      <c r="AF540" s="11"/>
      <c r="AG540" s="11"/>
      <c r="AH540" s="11"/>
    </row>
    <row r="541" spans="1:34">
      <c r="A541" s="6">
        <v>3.0586157677640076</v>
      </c>
      <c r="B541" s="6">
        <v>2.3147094896262943</v>
      </c>
      <c r="C541" s="6">
        <v>1.7456151029918638</v>
      </c>
      <c r="D541" s="6">
        <v>0.19685577690986747</v>
      </c>
      <c r="E541" s="6">
        <v>9.3885812866884457</v>
      </c>
      <c r="F541" s="6">
        <v>-0.34310735611440224</v>
      </c>
      <c r="G541" s="6">
        <v>-1.0372423547000551</v>
      </c>
      <c r="H541" s="6">
        <v>-3.7042068120554057</v>
      </c>
      <c r="I541" s="9">
        <f>SUMPRODUCT(J541:O541,Results!B$12:G$12)+Results!$E$5*H541</f>
        <v>96.615086186179425</v>
      </c>
      <c r="J541" s="9">
        <f>SUMPRODUCT($A541:$F541,Results!$B$15:$G$15)</f>
        <v>43.792237792726226</v>
      </c>
      <c r="K541" s="9">
        <f>SUMPRODUCT($A541:$F541,Results!$B$16:$G$16)</f>
        <v>-7.8259026322370495</v>
      </c>
      <c r="L541" s="9">
        <f>SUMPRODUCT($A541:$F541,Results!$B$17:$G$17)</f>
        <v>24.310513357028317</v>
      </c>
      <c r="M541" s="9">
        <f>SUMPRODUCT($A541:$F541,Results!$B$18:$G$18)</f>
        <v>-14.107954729440367</v>
      </c>
      <c r="N541" s="9">
        <f>SUMPRODUCT($A541:$F541,Results!$B$19:$G$19)</f>
        <v>-25.448921314822112</v>
      </c>
      <c r="O541" s="9">
        <f>SUMPRODUCT($A541:$F541,Results!$B$20:$G$20)</f>
        <v>15.070990642173536</v>
      </c>
      <c r="P541" s="9" cm="1">
        <f t="array" ref="P541">SUMPRODUCT(J541:O541,TRANSPOSE(Test!BQ$20:BQ$25))+Test!$AI$20-Test!$BQ$27</f>
        <v>100.20520172253035</v>
      </c>
      <c r="Q541" s="9" cm="1">
        <f t="array" ref="Q541">SUMPRODUCT(J541:O541,TRANSPOSE(Test!EX$20:EX$25))+Test!$AI$20-Test!$EX$27</f>
        <v>118.07783065488547</v>
      </c>
      <c r="R541" s="9">
        <f>I541-Results!$E$5*H541</f>
        <v>118.84032705851186</v>
      </c>
      <c r="S541" s="9" cm="1">
        <f t="array" ref="S541">SUMPRODUCT(J541:O541,TRANSPOSE(Test!AW$28:AW$33))+Test!$AI$20-Test!$AH$26</f>
        <v>80.087671168413223</v>
      </c>
      <c r="T541" s="9">
        <f>SUMPRODUCT(J541:O541,Results!K$9:P$9)</f>
        <v>122.50555968292467</v>
      </c>
      <c r="U541" s="9">
        <f>SUMPRODUCT(J541:O541,Results!K$9:P$9)+Test!$AI$20-Test!$AH$31</f>
        <v>120.92333096185152</v>
      </c>
      <c r="V541" s="9">
        <f t="shared" si="40"/>
        <v>-3.5901155363509218</v>
      </c>
      <c r="W541" s="9">
        <f t="shared" si="41"/>
        <v>-21.462744468706049</v>
      </c>
      <c r="X541" s="9">
        <f t="shared" si="42"/>
        <v>-22.225240872332435</v>
      </c>
      <c r="Y541" s="9">
        <f t="shared" si="43"/>
        <v>16.527415017766202</v>
      </c>
      <c r="Z541" s="9">
        <f>I541-Test!$AI$20</f>
        <v>63.872862759089294</v>
      </c>
      <c r="AA541" s="9">
        <f t="shared" si="44"/>
        <v>-24.308244775672094</v>
      </c>
      <c r="AF541" s="11"/>
      <c r="AG541" s="11"/>
      <c r="AH541" s="11"/>
    </row>
    <row r="542" spans="1:34">
      <c r="A542" s="6">
        <v>1.8872313421596993</v>
      </c>
      <c r="B542" s="6">
        <v>1.4860552344528304</v>
      </c>
      <c r="C542" s="6">
        <v>-0.20996077801923302</v>
      </c>
      <c r="D542" s="6">
        <v>3.7729981783412203</v>
      </c>
      <c r="E542" s="6">
        <v>9.948801092260668</v>
      </c>
      <c r="F542" s="6">
        <v>-0.69156890573950835</v>
      </c>
      <c r="G542" s="6">
        <v>2.9761475141075713</v>
      </c>
      <c r="H542" s="6">
        <v>0.30918305675222069</v>
      </c>
      <c r="I542" s="9">
        <f>SUMPRODUCT(J542:O542,Results!B$12:G$12)+Results!$E$5*H542</f>
        <v>135.66866938972623</v>
      </c>
      <c r="J542" s="9">
        <f>SUMPRODUCT($A542:$F542,Results!$B$15:$G$15)</f>
        <v>38.430340173731231</v>
      </c>
      <c r="K542" s="9">
        <f>SUMPRODUCT($A542:$F542,Results!$B$16:$G$16)</f>
        <v>-1.8068639531801292</v>
      </c>
      <c r="L542" s="9">
        <f>SUMPRODUCT($A542:$F542,Results!$B$17:$G$17)</f>
        <v>30.452883858109644</v>
      </c>
      <c r="M542" s="9">
        <f>SUMPRODUCT($A542:$F542,Results!$B$18:$G$18)</f>
        <v>-7.1868607502291404</v>
      </c>
      <c r="N542" s="9">
        <f>SUMPRODUCT($A542:$F542,Results!$B$19:$G$19)</f>
        <v>-25.106845675047033</v>
      </c>
      <c r="O542" s="9">
        <f>SUMPRODUCT($A542:$F542,Results!$B$20:$G$20)</f>
        <v>20.11621906951666</v>
      </c>
      <c r="P542" s="9" cm="1">
        <f t="array" ref="P542">SUMPRODUCT(J542:O542,TRANSPOSE(Test!BQ$20:BQ$25))+Test!$AI$20-Test!$BQ$27</f>
        <v>110.01678434899515</v>
      </c>
      <c r="Q542" s="9" cm="1">
        <f t="array" ref="Q542">SUMPRODUCT(J542:O542,TRANSPOSE(Test!EX$20:EX$25))+Test!$AI$20-Test!$EX$27</f>
        <v>133.86810970775045</v>
      </c>
      <c r="R542" s="9">
        <f>I542-Results!$E$5*H542</f>
        <v>133.8135710492129</v>
      </c>
      <c r="S542" s="9" cm="1">
        <f t="array" ref="S542">SUMPRODUCT(J542:O542,TRANSPOSE(Test!AW$28:AW$33))+Test!$AI$20-Test!$AH$26</f>
        <v>77.994623897899899</v>
      </c>
      <c r="T542" s="9">
        <f>SUMPRODUCT(J542:O542,Results!K$9:P$9)</f>
        <v>137.56651975206586</v>
      </c>
      <c r="U542" s="9">
        <f>SUMPRODUCT(J542:O542,Results!K$9:P$9)+Test!$AI$20-Test!$AH$31</f>
        <v>135.98429103099269</v>
      </c>
      <c r="V542" s="9">
        <f t="shared" si="40"/>
        <v>25.651885040731088</v>
      </c>
      <c r="W542" s="9">
        <f t="shared" si="41"/>
        <v>1.8005596819757841</v>
      </c>
      <c r="X542" s="9">
        <f t="shared" si="42"/>
        <v>1.8550983405133366</v>
      </c>
      <c r="Y542" s="9">
        <f t="shared" si="43"/>
        <v>57.674045491826334</v>
      </c>
      <c r="Z542" s="9">
        <f>I542-Test!$AI$20</f>
        <v>102.92644596263611</v>
      </c>
      <c r="AA542" s="9">
        <f t="shared" si="44"/>
        <v>-0.31562164126646053</v>
      </c>
      <c r="AF542" s="11"/>
      <c r="AG542" s="11"/>
      <c r="AH542" s="11"/>
    </row>
    <row r="543" spans="1:34">
      <c r="A543" s="6">
        <v>-1.548774777004317</v>
      </c>
      <c r="B543" s="6">
        <v>3.9225083586887632</v>
      </c>
      <c r="C543" s="6">
        <v>-0.74201084706894216</v>
      </c>
      <c r="D543" s="6">
        <v>1.7255439862861546</v>
      </c>
      <c r="E543" s="6">
        <v>1.4814550972511096</v>
      </c>
      <c r="F543" s="6">
        <v>5.7501614027132657</v>
      </c>
      <c r="G543" s="6">
        <v>3.051561821097589</v>
      </c>
      <c r="H543" s="6">
        <v>0.38459736374223841</v>
      </c>
      <c r="I543" s="9">
        <f>SUMPRODUCT(J543:O543,Results!B$12:G$12)+Results!$E$5*H543</f>
        <v>-6.5287908797569738E-2</v>
      </c>
      <c r="J543" s="9">
        <f>SUMPRODUCT($A543:$F543,Results!$B$15:$G$15)</f>
        <v>-10.033310281920748</v>
      </c>
      <c r="K543" s="9">
        <f>SUMPRODUCT($A543:$F543,Results!$B$16:$G$16)</f>
        <v>2.4817587661353002</v>
      </c>
      <c r="L543" s="9">
        <f>SUMPRODUCT($A543:$F543,Results!$B$17:$G$17)</f>
        <v>21.573204690998292</v>
      </c>
      <c r="M543" s="9">
        <f>SUMPRODUCT($A543:$F543,Results!$B$18:$G$18)</f>
        <v>10.980929661193571</v>
      </c>
      <c r="N543" s="9">
        <f>SUMPRODUCT($A543:$F543,Results!$B$19:$G$19)</f>
        <v>-1.538214614365139</v>
      </c>
      <c r="O543" s="9">
        <f>SUMPRODUCT($A543:$F543,Results!$B$20:$G$20)</f>
        <v>-1.1051502577293473</v>
      </c>
      <c r="P543" s="9" cm="1">
        <f t="array" ref="P543">SUMPRODUCT(J543:O543,TRANSPOSE(Test!BQ$20:BQ$25))+Test!$AI$20-Test!$BQ$27</f>
        <v>6.6445331608291838</v>
      </c>
      <c r="Q543" s="9" cm="1">
        <f t="array" ref="Q543">SUMPRODUCT(J543:O543,TRANSPOSE(Test!EX$20:EX$25))+Test!$AI$20-Test!$EX$27</f>
        <v>-1.0470679846869615</v>
      </c>
      <c r="R543" s="9">
        <f>I543-Results!$E$5*H543</f>
        <v>-2.3728720912510002</v>
      </c>
      <c r="S543" s="9" cm="1">
        <f t="array" ref="S543">SUMPRODUCT(J543:O543,TRANSPOSE(Test!AW$28:AW$33))+Test!$AI$20-Test!$AH$26</f>
        <v>-2.0620919819057377</v>
      </c>
      <c r="T543" s="9">
        <f>SUMPRODUCT(J543:O543,Results!K$9:P$9)</f>
        <v>-0.31484434207091105</v>
      </c>
      <c r="U543" s="9">
        <f>SUMPRODUCT(J543:O543,Results!K$9:P$9)+Test!$AI$20-Test!$AH$31</f>
        <v>-1.8970730631440702</v>
      </c>
      <c r="V543" s="9">
        <f t="shared" si="40"/>
        <v>-6.709821069626754</v>
      </c>
      <c r="W543" s="9">
        <f t="shared" si="41"/>
        <v>0.98178007588939176</v>
      </c>
      <c r="X543" s="9">
        <f t="shared" si="42"/>
        <v>2.3075841824534304</v>
      </c>
      <c r="Y543" s="9">
        <f t="shared" si="43"/>
        <v>1.996804073108168</v>
      </c>
      <c r="Z543" s="9">
        <f>I543-Test!$AI$20</f>
        <v>-32.807511335887703</v>
      </c>
      <c r="AA543" s="9">
        <f t="shared" si="44"/>
        <v>1.8317851543465005</v>
      </c>
      <c r="AF543" s="11"/>
      <c r="AG543" s="11"/>
      <c r="AH543" s="11"/>
    </row>
    <row r="544" spans="1:34">
      <c r="A544" s="6">
        <v>3.7309957734343024</v>
      </c>
      <c r="B544" s="6">
        <v>1.4455864522558743</v>
      </c>
      <c r="C544" s="6">
        <v>1.7541006196666329</v>
      </c>
      <c r="D544" s="6">
        <v>3.5469917217451679</v>
      </c>
      <c r="E544" s="6">
        <v>4.6064236286847269</v>
      </c>
      <c r="F544" s="6">
        <v>0.1593220964480597</v>
      </c>
      <c r="G544" s="6">
        <v>-3.6300031206139813</v>
      </c>
      <c r="H544" s="6">
        <v>-6.2969675779693315</v>
      </c>
      <c r="I544" s="9">
        <f>SUMPRODUCT(J544:O544,Results!B$12:G$12)+Results!$E$5*H544</f>
        <v>33.641460161699669</v>
      </c>
      <c r="J544" s="9">
        <f>SUMPRODUCT($A544:$F544,Results!$B$15:$G$15)</f>
        <v>28.327960937366836</v>
      </c>
      <c r="K544" s="9">
        <f>SUMPRODUCT($A544:$F544,Results!$B$16:$G$16)</f>
        <v>-12.731294389294877</v>
      </c>
      <c r="L544" s="9">
        <f>SUMPRODUCT($A544:$F544,Results!$B$17:$G$17)</f>
        <v>10.835638473448887</v>
      </c>
      <c r="M544" s="9">
        <f>SUMPRODUCT($A544:$F544,Results!$B$18:$G$18)</f>
        <v>-5.4683093073052351</v>
      </c>
      <c r="N544" s="9">
        <f>SUMPRODUCT($A544:$F544,Results!$B$19:$G$19)</f>
        <v>-17.420876601321577</v>
      </c>
      <c r="O544" s="9">
        <f>SUMPRODUCT($A544:$F544,Results!$B$20:$G$20)</f>
        <v>20.237126210247101</v>
      </c>
      <c r="P544" s="9" cm="1">
        <f t="array" ref="P544">SUMPRODUCT(J544:O544,TRANSPOSE(Test!BQ$20:BQ$25))+Test!$AI$20-Test!$BQ$27</f>
        <v>60.220576659233593</v>
      </c>
      <c r="Q544" s="9" cm="1">
        <f t="array" ref="Q544">SUMPRODUCT(J544:O544,TRANSPOSE(Test!EX$20:EX$25))+Test!$AI$20-Test!$EX$27</f>
        <v>71.069325243976067</v>
      </c>
      <c r="R544" s="9">
        <f>I544-Results!$E$5*H544</f>
        <v>71.423265629515654</v>
      </c>
      <c r="S544" s="9" cm="1">
        <f t="array" ref="S544">SUMPRODUCT(J544:O544,TRANSPOSE(Test!AW$28:AW$33))+Test!$AI$20-Test!$AH$26</f>
        <v>49.118138535237946</v>
      </c>
      <c r="T544" s="9">
        <f>SUMPRODUCT(J544:O544,Results!K$9:P$9)</f>
        <v>73.315163589100493</v>
      </c>
      <c r="U544" s="9">
        <f>SUMPRODUCT(J544:O544,Results!K$9:P$9)+Test!$AI$20-Test!$AH$31</f>
        <v>71.732934868027343</v>
      </c>
      <c r="V544" s="9">
        <f t="shared" si="40"/>
        <v>-26.579116497533924</v>
      </c>
      <c r="W544" s="9">
        <f t="shared" si="41"/>
        <v>-37.427865082276398</v>
      </c>
      <c r="X544" s="9">
        <f t="shared" si="42"/>
        <v>-37.781805467815985</v>
      </c>
      <c r="Y544" s="9">
        <f t="shared" si="43"/>
        <v>-15.476678373538277</v>
      </c>
      <c r="Z544" s="9">
        <f>I544-Test!$AI$20</f>
        <v>0.89923673460953779</v>
      </c>
      <c r="AA544" s="9">
        <f t="shared" si="44"/>
        <v>-38.091474706327674</v>
      </c>
      <c r="AF544" s="11"/>
      <c r="AG544" s="11"/>
      <c r="AH544" s="11"/>
    </row>
    <row r="545" spans="1:34">
      <c r="A545" s="6">
        <v>3.7777940495096249</v>
      </c>
      <c r="B545" s="6">
        <v>1.5296374911107757</v>
      </c>
      <c r="C545" s="6">
        <v>0.7935695910390006</v>
      </c>
      <c r="D545" s="6">
        <v>2.7434987524510146</v>
      </c>
      <c r="E545" s="6">
        <v>6.0054484102750854</v>
      </c>
      <c r="F545" s="6">
        <v>2.4718024702491266</v>
      </c>
      <c r="G545" s="6">
        <v>0.45606102112557528</v>
      </c>
      <c r="H545" s="6">
        <v>-2.2109034362297755</v>
      </c>
      <c r="I545" s="9">
        <f>SUMPRODUCT(J545:O545,Results!B$12:G$12)+Results!$E$5*H545</f>
        <v>67.747484801574757</v>
      </c>
      <c r="J545" s="9">
        <f>SUMPRODUCT($A545:$F545,Results!$B$15:$G$15)</f>
        <v>32.712881078109803</v>
      </c>
      <c r="K545" s="9">
        <f>SUMPRODUCT($A545:$F545,Results!$B$16:$G$16)</f>
        <v>-10.442651985840445</v>
      </c>
      <c r="L545" s="9">
        <f>SUMPRODUCT($A545:$F545,Results!$B$17:$G$17)</f>
        <v>17.873011517326809</v>
      </c>
      <c r="M545" s="9">
        <f>SUMPRODUCT($A545:$F545,Results!$B$18:$G$18)</f>
        <v>-3.8604248811295765</v>
      </c>
      <c r="N545" s="9">
        <f>SUMPRODUCT($A545:$F545,Results!$B$19:$G$19)</f>
        <v>-16.51649942774241</v>
      </c>
      <c r="O545" s="9">
        <f>SUMPRODUCT($A545:$F545,Results!$B$20:$G$20)</f>
        <v>17.015430471756794</v>
      </c>
      <c r="P545" s="9" cm="1">
        <f t="array" ref="P545">SUMPRODUCT(J545:O545,TRANSPOSE(Test!BQ$20:BQ$25))+Test!$AI$20-Test!$BQ$27</f>
        <v>72.684562922044222</v>
      </c>
      <c r="Q545" s="9" cm="1">
        <f t="array" ref="Q545">SUMPRODUCT(J545:O545,TRANSPOSE(Test!EX$20:EX$25))+Test!$AI$20-Test!$EX$27</f>
        <v>81.7200000558299</v>
      </c>
      <c r="R545" s="9">
        <f>I545-Results!$E$5*H545</f>
        <v>81.012905418953409</v>
      </c>
      <c r="S545" s="9" cm="1">
        <f t="array" ref="S545">SUMPRODUCT(J545:O545,TRANSPOSE(Test!AW$28:AW$33))+Test!$AI$20-Test!$AH$26</f>
        <v>54.460733229709788</v>
      </c>
      <c r="T545" s="9">
        <f>SUMPRODUCT(J545:O545,Results!K$9:P$9)</f>
        <v>84.062051878494984</v>
      </c>
      <c r="U545" s="9">
        <f>SUMPRODUCT(J545:O545,Results!K$9:P$9)+Test!$AI$20-Test!$AH$31</f>
        <v>82.479823157421833</v>
      </c>
      <c r="V545" s="9">
        <f t="shared" si="40"/>
        <v>-4.9370781204694651</v>
      </c>
      <c r="W545" s="9">
        <f t="shared" si="41"/>
        <v>-13.972515254255143</v>
      </c>
      <c r="X545" s="9">
        <f t="shared" si="42"/>
        <v>-13.265420617378652</v>
      </c>
      <c r="Y545" s="9">
        <f t="shared" si="43"/>
        <v>13.286751571864968</v>
      </c>
      <c r="Z545" s="9">
        <f>I545-Test!$AI$20</f>
        <v>35.005261374484625</v>
      </c>
      <c r="AA545" s="9">
        <f t="shared" si="44"/>
        <v>-14.732338355847077</v>
      </c>
      <c r="AF545" s="11"/>
      <c r="AG545" s="11"/>
      <c r="AH545" s="11"/>
    </row>
    <row r="546" spans="1:34">
      <c r="A546" s="6">
        <v>2.7436391910187021</v>
      </c>
      <c r="B546" s="6">
        <v>-1.760713516256535</v>
      </c>
      <c r="C546" s="6">
        <v>3.0387174461534396</v>
      </c>
      <c r="D546" s="6">
        <v>3.1112850681628625</v>
      </c>
      <c r="E546" s="6">
        <v>0.63040749598169699</v>
      </c>
      <c r="F546" s="6">
        <v>2.7891549842549996</v>
      </c>
      <c r="G546" s="6">
        <v>3.0344462094480633</v>
      </c>
      <c r="H546" s="6">
        <v>0.36748175209271272</v>
      </c>
      <c r="I546" s="9">
        <f>SUMPRODUCT(J546:O546,Results!B$12:G$12)+Results!$E$5*H546</f>
        <v>21.723157554148827</v>
      </c>
      <c r="J546" s="9">
        <f>SUMPRODUCT($A546:$F546,Results!$B$15:$G$15)</f>
        <v>20.055700926181338</v>
      </c>
      <c r="K546" s="9">
        <f>SUMPRODUCT($A546:$F546,Results!$B$16:$G$16)</f>
        <v>-9.3065179421200934</v>
      </c>
      <c r="L546" s="9">
        <f>SUMPRODUCT($A546:$F546,Results!$B$17:$G$17)</f>
        <v>3.4757831188506394E-2</v>
      </c>
      <c r="M546" s="9">
        <f>SUMPRODUCT($A546:$F546,Results!$B$18:$G$18)</f>
        <v>-5.0905564580126823</v>
      </c>
      <c r="N546" s="9">
        <f>SUMPRODUCT($A546:$F546,Results!$B$19:$G$19)</f>
        <v>-12.794043360689564</v>
      </c>
      <c r="O546" s="9">
        <f>SUMPRODUCT($A546:$F546,Results!$B$20:$G$20)</f>
        <v>4.7087590703980862</v>
      </c>
      <c r="P546" s="9" cm="1">
        <f t="array" ref="P546">SUMPRODUCT(J546:O546,TRANSPOSE(Test!BQ$20:BQ$25))+Test!$AI$20-Test!$BQ$27</f>
        <v>21.770885495351294</v>
      </c>
      <c r="Q546" s="9" cm="1">
        <f t="array" ref="Q546">SUMPRODUCT(J546:O546,TRANSPOSE(Test!EX$20:EX$25))+Test!$AI$20-Test!$EX$27</f>
        <v>20.750165748687316</v>
      </c>
      <c r="R546" s="9">
        <f>I546-Results!$E$5*H546</f>
        <v>19.518267041592551</v>
      </c>
      <c r="S546" s="9" cm="1">
        <f t="array" ref="S546">SUMPRODUCT(J546:O546,TRANSPOSE(Test!AW$28:AW$33))+Test!$AI$20-Test!$AH$26</f>
        <v>25.200775153144619</v>
      </c>
      <c r="T546" s="9">
        <f>SUMPRODUCT(J546:O546,Results!K$9:P$9)</f>
        <v>20.425440078233361</v>
      </c>
      <c r="U546" s="9">
        <f>SUMPRODUCT(J546:O546,Results!K$9:P$9)+Test!$AI$20-Test!$AH$31</f>
        <v>18.8432113571602</v>
      </c>
      <c r="V546" s="9">
        <f t="shared" si="40"/>
        <v>-4.772794120246715E-2</v>
      </c>
      <c r="W546" s="9">
        <f t="shared" si="41"/>
        <v>0.97299180546151121</v>
      </c>
      <c r="X546" s="9">
        <f t="shared" si="42"/>
        <v>2.2048905125562754</v>
      </c>
      <c r="Y546" s="9">
        <f t="shared" si="43"/>
        <v>-3.477617598995792</v>
      </c>
      <c r="Z546" s="9">
        <f>I546-Test!$AI$20</f>
        <v>-11.019065872941304</v>
      </c>
      <c r="AA546" s="9">
        <f t="shared" si="44"/>
        <v>2.8799461969886266</v>
      </c>
      <c r="AF546" s="11"/>
      <c r="AG546" s="11"/>
      <c r="AH546" s="11"/>
    </row>
    <row r="547" spans="1:34">
      <c r="A547" s="6">
        <v>4.6698842705076462</v>
      </c>
      <c r="B547" s="6">
        <v>-0.90789720996884526</v>
      </c>
      <c r="C547" s="6">
        <v>-0.11225400964006962</v>
      </c>
      <c r="D547" s="6">
        <v>0.97185801802596572</v>
      </c>
      <c r="E547" s="6">
        <v>11.149598924175514</v>
      </c>
      <c r="F547" s="6">
        <v>-1.2336416729809545</v>
      </c>
      <c r="G547" s="6">
        <v>3.5543525649665639</v>
      </c>
      <c r="H547" s="6">
        <v>0.88738810761121334</v>
      </c>
      <c r="I547" s="9">
        <f>SUMPRODUCT(J547:O547,Results!B$12:G$12)+Results!$E$5*H547</f>
        <v>159.72181354380302</v>
      </c>
      <c r="J547" s="9">
        <f>SUMPRODUCT($A547:$F547,Results!$B$15:$G$15)</f>
        <v>59.668193891057818</v>
      </c>
      <c r="K547" s="9">
        <f>SUMPRODUCT($A547:$F547,Results!$B$16:$G$16)</f>
        <v>-6.2214666730092301</v>
      </c>
      <c r="L547" s="9">
        <f>SUMPRODUCT($A547:$F547,Results!$B$17:$G$17)</f>
        <v>22.725098820726917</v>
      </c>
      <c r="M547" s="9">
        <f>SUMPRODUCT($A547:$F547,Results!$B$18:$G$18)</f>
        <v>-15.694705448588428</v>
      </c>
      <c r="N547" s="9">
        <f>SUMPRODUCT($A547:$F547,Results!$B$19:$G$19)</f>
        <v>-24.898341224017184</v>
      </c>
      <c r="O547" s="9">
        <f>SUMPRODUCT($A547:$F547,Results!$B$20:$G$20)</f>
        <v>19.46688998764202</v>
      </c>
      <c r="P547" s="9" cm="1">
        <f t="array" ref="P547">SUMPRODUCT(J547:O547,TRANSPOSE(Test!BQ$20:BQ$25))+Test!$AI$20-Test!$BQ$27</f>
        <v>126.87271899166862</v>
      </c>
      <c r="Q547" s="9" cm="1">
        <f t="array" ref="Q547">SUMPRODUCT(J547:O547,TRANSPOSE(Test!EX$20:EX$25))+Test!$AI$20-Test!$EX$27</f>
        <v>154.47070722454882</v>
      </c>
      <c r="R547" s="9">
        <f>I547-Results!$E$5*H547</f>
        <v>154.39748489813573</v>
      </c>
      <c r="S547" s="9" cm="1">
        <f t="array" ref="S547">SUMPRODUCT(J547:O547,TRANSPOSE(Test!AW$28:AW$33))+Test!$AI$20-Test!$AH$26</f>
        <v>92.793944025616142</v>
      </c>
      <c r="T547" s="9">
        <f>SUMPRODUCT(J547:O547,Results!K$9:P$9)</f>
        <v>158.53301505092725</v>
      </c>
      <c r="U547" s="9">
        <f>SUMPRODUCT(J547:O547,Results!K$9:P$9)+Test!$AI$20-Test!$AH$31</f>
        <v>156.95078632985408</v>
      </c>
      <c r="V547" s="9">
        <f t="shared" si="40"/>
        <v>32.849094552134403</v>
      </c>
      <c r="W547" s="9">
        <f t="shared" si="41"/>
        <v>5.2511063192542053</v>
      </c>
      <c r="X547" s="9">
        <f t="shared" si="42"/>
        <v>5.3243286456672934</v>
      </c>
      <c r="Y547" s="9">
        <f t="shared" si="43"/>
        <v>66.927869518186881</v>
      </c>
      <c r="Z547" s="9">
        <f>I547-Test!$AI$20</f>
        <v>126.9795901167129</v>
      </c>
      <c r="AA547" s="9">
        <f t="shared" si="44"/>
        <v>2.7710272139489405</v>
      </c>
      <c r="AF547" s="11"/>
      <c r="AG547" s="11"/>
      <c r="AH547" s="11"/>
    </row>
    <row r="548" spans="1:34">
      <c r="A548" s="6">
        <v>7.7382309229984685</v>
      </c>
      <c r="B548" s="6">
        <v>3.0715933307232808</v>
      </c>
      <c r="C548" s="6">
        <v>4.6416179536764997</v>
      </c>
      <c r="D548" s="6">
        <v>-0.72974907731433469</v>
      </c>
      <c r="E548" s="6">
        <v>0.847315547561173</v>
      </c>
      <c r="F548" s="6">
        <v>4.193991334190712</v>
      </c>
      <c r="G548" s="6">
        <v>-0.87580953835934106</v>
      </c>
      <c r="H548" s="6">
        <v>-3.5427739957146915</v>
      </c>
      <c r="I548" s="9">
        <f>SUMPRODUCT(J548:O548,Results!B$12:G$12)+Results!$E$5*H548</f>
        <v>-7.9058948779262543</v>
      </c>
      <c r="J548" s="9">
        <f>SUMPRODUCT($A548:$F548,Results!$B$15:$G$15)</f>
        <v>32.131760927069479</v>
      </c>
      <c r="K548" s="9">
        <f>SUMPRODUCT($A548:$F548,Results!$B$16:$G$16)</f>
        <v>-30.582999575915849</v>
      </c>
      <c r="L548" s="9">
        <f>SUMPRODUCT($A548:$F548,Results!$B$17:$G$17)</f>
        <v>-5.6736281967541027</v>
      </c>
      <c r="M548" s="9">
        <f>SUMPRODUCT($A548:$F548,Results!$B$18:$G$18)</f>
        <v>-8.5352275531702055</v>
      </c>
      <c r="N548" s="9">
        <f>SUMPRODUCT($A548:$F548,Results!$B$19:$G$19)</f>
        <v>-10.224301229501343</v>
      </c>
      <c r="O548" s="9">
        <f>SUMPRODUCT($A548:$F548,Results!$B$20:$G$20)</f>
        <v>16.424349047114308</v>
      </c>
      <c r="P548" s="9" cm="1">
        <f t="array" ref="P548">SUMPRODUCT(J548:O548,TRANSPOSE(Test!BQ$20:BQ$25))+Test!$AI$20-Test!$BQ$27</f>
        <v>22.672691663691033</v>
      </c>
      <c r="Q548" s="9" cm="1">
        <f t="array" ref="Q548">SUMPRODUCT(J548:O548,TRANSPOSE(Test!EX$20:EX$25))+Test!$AI$20-Test!$EX$27</f>
        <v>12.898612389464702</v>
      </c>
      <c r="R548" s="9">
        <f>I548-Results!$E$5*H548</f>
        <v>13.350749096361895</v>
      </c>
      <c r="S548" s="9" cm="1">
        <f t="array" ref="S548">SUMPRODUCT(J548:O548,TRANSPOSE(Test!AW$28:AW$33))+Test!$AI$20-Test!$AH$26</f>
        <v>34.466025871946982</v>
      </c>
      <c r="T548" s="9">
        <f>SUMPRODUCT(J548:O548,Results!K$9:P$9)</f>
        <v>14.907540076706137</v>
      </c>
      <c r="U548" s="9">
        <f>SUMPRODUCT(J548:O548,Results!K$9:P$9)+Test!$AI$20-Test!$AH$31</f>
        <v>13.325311355632977</v>
      </c>
      <c r="V548" s="9">
        <f t="shared" si="40"/>
        <v>-30.578586541617288</v>
      </c>
      <c r="W548" s="9">
        <f t="shared" si="41"/>
        <v>-20.804507267390957</v>
      </c>
      <c r="X548" s="9">
        <f t="shared" si="42"/>
        <v>-21.256643974288149</v>
      </c>
      <c r="Y548" s="9">
        <f t="shared" si="43"/>
        <v>-42.37192074987324</v>
      </c>
      <c r="Z548" s="9">
        <f>I548-Test!$AI$20</f>
        <v>-40.648118305016382</v>
      </c>
      <c r="AA548" s="9">
        <f t="shared" si="44"/>
        <v>-21.231206233559231</v>
      </c>
      <c r="AF548" s="11"/>
      <c r="AG548" s="11"/>
      <c r="AH548" s="11"/>
    </row>
    <row r="549" spans="1:34">
      <c r="A549" s="6">
        <v>1.435808348695981</v>
      </c>
      <c r="B549" s="6">
        <v>3.921206255867848</v>
      </c>
      <c r="C549" s="6">
        <v>11.374274252770283</v>
      </c>
      <c r="D549" s="6">
        <v>0.25822539977781128</v>
      </c>
      <c r="E549" s="6">
        <v>0.97611877068872333</v>
      </c>
      <c r="F549" s="6">
        <v>4.724315379679493</v>
      </c>
      <c r="G549" s="6">
        <v>-1.4916085966807384</v>
      </c>
      <c r="H549" s="6">
        <v>-4.158573054036089</v>
      </c>
      <c r="I549" s="9">
        <f>SUMPRODUCT(J549:O549,Results!B$12:G$12)+Results!$E$5*H549</f>
        <v>-26.71542484316479</v>
      </c>
      <c r="J549" s="9">
        <f>SUMPRODUCT($A549:$F549,Results!$B$15:$G$15)</f>
        <v>20.115535821950811</v>
      </c>
      <c r="K549" s="9">
        <f>SUMPRODUCT($A549:$F549,Results!$B$16:$G$16)</f>
        <v>-19.381564589953374</v>
      </c>
      <c r="L549" s="9">
        <f>SUMPRODUCT($A549:$F549,Results!$B$17:$G$17)</f>
        <v>8.2306126454986668</v>
      </c>
      <c r="M549" s="9">
        <f>SUMPRODUCT($A549:$F549,Results!$B$18:$G$18)</f>
        <v>-20.137267677633012</v>
      </c>
      <c r="N549" s="9">
        <f>SUMPRODUCT($A549:$F549,Results!$B$19:$G$19)</f>
        <v>-35.356963911056894</v>
      </c>
      <c r="O549" s="9">
        <f>SUMPRODUCT($A549:$F549,Results!$B$20:$G$20)</f>
        <v>-6.0257377318855063</v>
      </c>
      <c r="P549" s="9" cm="1">
        <f t="array" ref="P549">SUMPRODUCT(J549:O549,TRANSPOSE(Test!BQ$20:BQ$25))+Test!$AI$20-Test!$BQ$27</f>
        <v>15.628399559274889</v>
      </c>
      <c r="Q549" s="9" cm="1">
        <f t="array" ref="Q549">SUMPRODUCT(J549:O549,TRANSPOSE(Test!EX$20:EX$25))+Test!$AI$20-Test!$EX$27</f>
        <v>-2.1861423456744973</v>
      </c>
      <c r="R549" s="9">
        <f>I549-Results!$E$5*H549</f>
        <v>-1.7639865189482578</v>
      </c>
      <c r="S549" s="9" cm="1">
        <f t="array" ref="S549">SUMPRODUCT(J549:O549,TRANSPOSE(Test!AW$28:AW$33))+Test!$AI$20-Test!$AH$26</f>
        <v>54.083106175107034</v>
      </c>
      <c r="T549" s="9">
        <f>SUMPRODUCT(J549:O549,Results!K$9:P$9)</f>
        <v>-0.27746437163458104</v>
      </c>
      <c r="U549" s="9">
        <f>SUMPRODUCT(J549:O549,Results!K$9:P$9)+Test!$AI$20-Test!$AH$31</f>
        <v>-1.8596930927077366</v>
      </c>
      <c r="V549" s="9">
        <f t="shared" si="40"/>
        <v>-42.343824402439679</v>
      </c>
      <c r="W549" s="9">
        <f t="shared" si="41"/>
        <v>-24.529282497490293</v>
      </c>
      <c r="X549" s="9">
        <f t="shared" si="42"/>
        <v>-24.951438324216532</v>
      </c>
      <c r="Y549" s="9">
        <f t="shared" si="43"/>
        <v>-80.798531018271831</v>
      </c>
      <c r="Z549" s="9">
        <f>I549-Test!$AI$20</f>
        <v>-59.457648270254921</v>
      </c>
      <c r="AA549" s="9">
        <f t="shared" si="44"/>
        <v>-24.855731750457053</v>
      </c>
      <c r="AF549" s="11"/>
      <c r="AG549" s="11"/>
      <c r="AH549" s="11"/>
    </row>
    <row r="550" spans="1:34">
      <c r="A550" s="6">
        <v>0.24029769281641228</v>
      </c>
      <c r="B550" s="6">
        <v>1.6931244302303357</v>
      </c>
      <c r="C550" s="6">
        <v>3.4231319191009022</v>
      </c>
      <c r="D550" s="6">
        <v>2.1024384461361354</v>
      </c>
      <c r="E550" s="6">
        <v>1.359439601345581</v>
      </c>
      <c r="F550" s="6">
        <v>1.5516811681549971</v>
      </c>
      <c r="G550" s="6">
        <v>0.25019640957574873</v>
      </c>
      <c r="H550" s="6">
        <v>-2.4167680477796019</v>
      </c>
      <c r="I550" s="9">
        <f>SUMPRODUCT(J550:O550,Results!B$12:G$12)+Results!$E$5*H550</f>
        <v>1.1832219429703983</v>
      </c>
      <c r="J550" s="9">
        <f>SUMPRODUCT($A550:$F550,Results!$B$15:$G$15)</f>
        <v>7.2198337834179629</v>
      </c>
      <c r="K550" s="9">
        <f>SUMPRODUCT($A550:$F550,Results!$B$16:$G$16)</f>
        <v>-5.6200926818930936</v>
      </c>
      <c r="L550" s="9">
        <f>SUMPRODUCT($A550:$F550,Results!$B$17:$G$17)</f>
        <v>8.547940067926902</v>
      </c>
      <c r="M550" s="9">
        <f>SUMPRODUCT($A550:$F550,Results!$B$18:$G$18)</f>
        <v>-4.4992627448923166</v>
      </c>
      <c r="N550" s="9">
        <f>SUMPRODUCT($A550:$F550,Results!$B$19:$G$19)</f>
        <v>-15.058416876255208</v>
      </c>
      <c r="O550" s="9">
        <f>SUMPRODUCT($A550:$F550,Results!$B$20:$G$20)</f>
        <v>2.8082328572884094</v>
      </c>
      <c r="P550" s="9" cm="1">
        <f t="array" ref="P550">SUMPRODUCT(J550:O550,TRANSPOSE(Test!BQ$20:BQ$25))+Test!$AI$20-Test!$BQ$27</f>
        <v>16.483648318129838</v>
      </c>
      <c r="Q550" s="9" cm="1">
        <f t="array" ref="Q550">SUMPRODUCT(J550:O550,TRANSPOSE(Test!EX$20:EX$25))+Test!$AI$20-Test!$EX$27</f>
        <v>15.466375658347516</v>
      </c>
      <c r="R550" s="9">
        <f>I550-Results!$E$5*H550</f>
        <v>15.683830229648009</v>
      </c>
      <c r="S550" s="9" cm="1">
        <f t="array" ref="S550">SUMPRODUCT(J550:O550,TRANSPOSE(Test!AW$28:AW$33))+Test!$AI$20-Test!$AH$26</f>
        <v>22.840263912563749</v>
      </c>
      <c r="T550" s="9">
        <f>SUMPRODUCT(J550:O550,Results!K$9:P$9)</f>
        <v>16.565792095522148</v>
      </c>
      <c r="U550" s="9">
        <f>SUMPRODUCT(J550:O550,Results!K$9:P$9)+Test!$AI$20-Test!$AH$31</f>
        <v>14.983563374448991</v>
      </c>
      <c r="V550" s="9">
        <f t="shared" si="40"/>
        <v>-15.300426375159439</v>
      </c>
      <c r="W550" s="9">
        <f t="shared" si="41"/>
        <v>-14.283153715377118</v>
      </c>
      <c r="X550" s="9">
        <f t="shared" si="42"/>
        <v>-14.500608286677611</v>
      </c>
      <c r="Y550" s="9">
        <f t="shared" si="43"/>
        <v>-21.657041969593351</v>
      </c>
      <c r="Z550" s="9">
        <f>I550-Test!$AI$20</f>
        <v>-31.559001484119733</v>
      </c>
      <c r="AA550" s="9">
        <f t="shared" si="44"/>
        <v>-13.800341431478593</v>
      </c>
      <c r="AF550" s="11"/>
      <c r="AG550" s="11"/>
      <c r="AH550" s="11"/>
    </row>
    <row r="551" spans="1:34">
      <c r="A551" s="6">
        <v>1.4860746073569873</v>
      </c>
      <c r="B551" s="6">
        <v>0.399103252418534</v>
      </c>
      <c r="C551" s="6">
        <v>1.3584115159168109</v>
      </c>
      <c r="D551" s="6">
        <v>2.5444053953472872</v>
      </c>
      <c r="E551" s="6">
        <v>0.96028446587673777</v>
      </c>
      <c r="F551" s="6">
        <v>4.7146659810268741</v>
      </c>
      <c r="G551" s="6">
        <v>-4.4328821734229686</v>
      </c>
      <c r="H551" s="6">
        <v>-7.0998466307783197</v>
      </c>
      <c r="I551" s="9">
        <f>SUMPRODUCT(J551:O551,Results!B$12:G$12)+Results!$E$5*H551</f>
        <v>-32.292359352913067</v>
      </c>
      <c r="J551" s="9">
        <f>SUMPRODUCT($A551:$F551,Results!$B$15:$G$15)</f>
        <v>9.6639433941947566</v>
      </c>
      <c r="K551" s="9">
        <f>SUMPRODUCT($A551:$F551,Results!$B$16:$G$16)</f>
        <v>-5.5564764808895664</v>
      </c>
      <c r="L551" s="9">
        <f>SUMPRODUCT($A551:$F551,Results!$B$17:$G$17)</f>
        <v>8.6143209567128647</v>
      </c>
      <c r="M551" s="9">
        <f>SUMPRODUCT($A551:$F551,Results!$B$18:$G$18)</f>
        <v>2.0571797205895797</v>
      </c>
      <c r="N551" s="9">
        <f>SUMPRODUCT($A551:$F551,Results!$B$19:$G$19)</f>
        <v>-7.4226188537343214</v>
      </c>
      <c r="O551" s="9">
        <f>SUMPRODUCT($A551:$F551,Results!$B$20:$G$20)</f>
        <v>2.6407905837719987</v>
      </c>
      <c r="P551" s="9" cm="1">
        <f t="array" ref="P551">SUMPRODUCT(J551:O551,TRANSPOSE(Test!BQ$20:BQ$25))+Test!$AI$20-Test!$BQ$27</f>
        <v>16.817514945430936</v>
      </c>
      <c r="Q551" s="9" cm="1">
        <f t="array" ref="Q551">SUMPRODUCT(J551:O551,TRANSPOSE(Test!EX$20:EX$25))+Test!$AI$20-Test!$EX$27</f>
        <v>11.907077345555663</v>
      </c>
      <c r="R551" s="9">
        <f>I551-Results!$E$5*H551</f>
        <v>10.306720431756851</v>
      </c>
      <c r="S551" s="9" cm="1">
        <f t="array" ref="S551">SUMPRODUCT(J551:O551,TRANSPOSE(Test!AW$28:AW$33))+Test!$AI$20-Test!$AH$26</f>
        <v>14.406820908653849</v>
      </c>
      <c r="T551" s="9">
        <f>SUMPRODUCT(J551:O551,Results!K$9:P$9)</f>
        <v>11.869215186124595</v>
      </c>
      <c r="U551" s="9">
        <f>SUMPRODUCT(J551:O551,Results!K$9:P$9)+Test!$AI$20-Test!$AH$31</f>
        <v>10.286986465051442</v>
      </c>
      <c r="V551" s="9">
        <f t="shared" si="40"/>
        <v>-49.109874298344003</v>
      </c>
      <c r="W551" s="9">
        <f t="shared" si="41"/>
        <v>-44.19943669846873</v>
      </c>
      <c r="X551" s="9">
        <f t="shared" si="42"/>
        <v>-42.599079784669918</v>
      </c>
      <c r="Y551" s="9">
        <f t="shared" si="43"/>
        <v>-46.699180261566916</v>
      </c>
      <c r="Z551" s="9">
        <f>I551-Test!$AI$20</f>
        <v>-65.034582780003205</v>
      </c>
      <c r="AA551" s="9">
        <f t="shared" si="44"/>
        <v>-42.579345817964509</v>
      </c>
      <c r="AF551" s="11"/>
      <c r="AG551" s="11"/>
      <c r="AH551" s="11"/>
    </row>
    <row r="552" spans="1:34">
      <c r="A552" s="6">
        <v>1.9526798470491713</v>
      </c>
      <c r="B552" s="6">
        <v>2.8975638961748755</v>
      </c>
      <c r="C552" s="6">
        <v>0.46439129600739815</v>
      </c>
      <c r="D552" s="6">
        <v>11.062914219127128</v>
      </c>
      <c r="E552" s="6">
        <v>1.3606428042054479</v>
      </c>
      <c r="F552" s="6">
        <v>2.2836042235176923</v>
      </c>
      <c r="G552" s="6">
        <v>4.5464072564914799</v>
      </c>
      <c r="H552" s="6">
        <v>1.8794427991361293</v>
      </c>
      <c r="I552" s="9">
        <f>SUMPRODUCT(J552:O552,Results!B$12:G$12)+Results!$E$5*H552</f>
        <v>49.798526883597447</v>
      </c>
      <c r="J552" s="9">
        <f>SUMPRODUCT($A552:$F552,Results!$B$15:$G$15)</f>
        <v>0.69317444460288669</v>
      </c>
      <c r="K552" s="9">
        <f>SUMPRODUCT($A552:$F552,Results!$B$16:$G$16)</f>
        <v>-11.243085153476647</v>
      </c>
      <c r="L552" s="9">
        <f>SUMPRODUCT($A552:$F552,Results!$B$17:$G$17)</f>
        <v>15.62123380740233</v>
      </c>
      <c r="M552" s="9">
        <f>SUMPRODUCT($A552:$F552,Results!$B$18:$G$18)</f>
        <v>13.28917726107851</v>
      </c>
      <c r="N552" s="9">
        <f>SUMPRODUCT($A552:$F552,Results!$B$19:$G$19)</f>
        <v>-13.323831526490007</v>
      </c>
      <c r="O552" s="9">
        <f>SUMPRODUCT($A552:$F552,Results!$B$20:$G$20)</f>
        <v>30.224127463768529</v>
      </c>
      <c r="P552" s="9" cm="1">
        <f t="array" ref="P552">SUMPRODUCT(J552:O552,TRANSPOSE(Test!BQ$20:BQ$25))+Test!$AI$20-Test!$BQ$27</f>
        <v>34.686680204312957</v>
      </c>
      <c r="Q552" s="9" cm="1">
        <f t="array" ref="Q552">SUMPRODUCT(J552:O552,TRANSPOSE(Test!EX$20:EX$25))+Test!$AI$20-Test!$EX$27</f>
        <v>39.538616006378248</v>
      </c>
      <c r="R552" s="9">
        <f>I552-Results!$E$5*H552</f>
        <v>38.521870088780673</v>
      </c>
      <c r="S552" s="9" cm="1">
        <f t="array" ref="S552">SUMPRODUCT(J552:O552,TRANSPOSE(Test!AW$28:AW$33))+Test!$AI$20-Test!$AH$26</f>
        <v>21.145626845018327</v>
      </c>
      <c r="T552" s="9">
        <f>SUMPRODUCT(J552:O552,Results!K$9:P$9)</f>
        <v>39.614438079807769</v>
      </c>
      <c r="U552" s="9">
        <f>SUMPRODUCT(J552:O552,Results!K$9:P$9)+Test!$AI$20-Test!$AH$31</f>
        <v>38.032209358734605</v>
      </c>
      <c r="V552" s="9">
        <f t="shared" si="40"/>
        <v>15.11184667928449</v>
      </c>
      <c r="W552" s="9">
        <f t="shared" si="41"/>
        <v>10.259910877219198</v>
      </c>
      <c r="X552" s="9">
        <f t="shared" si="42"/>
        <v>11.276656794816773</v>
      </c>
      <c r="Y552" s="9">
        <f t="shared" si="43"/>
        <v>28.652900038579119</v>
      </c>
      <c r="Z552" s="9">
        <f>I552-Test!$AI$20</f>
        <v>17.056303456507315</v>
      </c>
      <c r="AA552" s="9">
        <f t="shared" si="44"/>
        <v>11.766317524862842</v>
      </c>
      <c r="AF552" s="11"/>
      <c r="AG552" s="11"/>
      <c r="AH552" s="11"/>
    </row>
    <row r="553" spans="1:34">
      <c r="A553" s="6">
        <v>0.52377340367937197</v>
      </c>
      <c r="B553" s="6">
        <v>-1.3178414691707374</v>
      </c>
      <c r="C553" s="6">
        <v>1.0906210139980599</v>
      </c>
      <c r="D553" s="6">
        <v>1.592993886021163</v>
      </c>
      <c r="E553" s="6">
        <v>6.0856735179004158</v>
      </c>
      <c r="F553" s="6">
        <v>3.128811876802494</v>
      </c>
      <c r="G553" s="6">
        <v>9.8999777839568512</v>
      </c>
      <c r="H553" s="6">
        <v>7.2330133266015011</v>
      </c>
      <c r="I553" s="9">
        <f>SUMPRODUCT(J553:O553,Results!B$12:G$12)+Results!$E$5*H553</f>
        <v>117.84872245135587</v>
      </c>
      <c r="J553" s="9">
        <f>SUMPRODUCT($A553:$F553,Results!$B$15:$G$15)</f>
        <v>29.48312479209951</v>
      </c>
      <c r="K553" s="9">
        <f>SUMPRODUCT($A553:$F553,Results!$B$16:$G$16)</f>
        <v>2.9912536187173306</v>
      </c>
      <c r="L553" s="9">
        <f>SUMPRODUCT($A553:$F553,Results!$B$17:$G$17)</f>
        <v>21.397546960765649</v>
      </c>
      <c r="M553" s="9">
        <f>SUMPRODUCT($A553:$F553,Results!$B$18:$G$18)</f>
        <v>-7.3484161329681505</v>
      </c>
      <c r="N553" s="9">
        <f>SUMPRODUCT($A553:$F553,Results!$B$19:$G$19)</f>
        <v>-18.954008147626013</v>
      </c>
      <c r="O553" s="9">
        <f>SUMPRODUCT($A553:$F553,Results!$B$20:$G$20)</f>
        <v>-1.0516391055344085</v>
      </c>
      <c r="P553" s="9" cm="1">
        <f t="array" ref="P553">SUMPRODUCT(J553:O553,TRANSPOSE(Test!BQ$20:BQ$25))+Test!$AI$20-Test!$BQ$27</f>
        <v>67.916681565099054</v>
      </c>
      <c r="Q553" s="9" cm="1">
        <f t="array" ref="Q553">SUMPRODUCT(J553:O553,TRANSPOSE(Test!EX$20:EX$25))+Test!$AI$20-Test!$EX$27</f>
        <v>76.29462988256202</v>
      </c>
      <c r="R553" s="9">
        <f>I553-Results!$E$5*H553</f>
        <v>74.450642491746862</v>
      </c>
      <c r="S553" s="9" cm="1">
        <f t="array" ref="S553">SUMPRODUCT(J553:O553,TRANSPOSE(Test!AW$28:AW$33))+Test!$AI$20-Test!$AH$26</f>
        <v>51.827870558037475</v>
      </c>
      <c r="T553" s="9">
        <f>SUMPRODUCT(J553:O553,Results!K$9:P$9)</f>
        <v>77.577926271134402</v>
      </c>
      <c r="U553" s="9">
        <f>SUMPRODUCT(J553:O553,Results!K$9:P$9)+Test!$AI$20-Test!$AH$31</f>
        <v>75.995697550061237</v>
      </c>
      <c r="V553" s="9">
        <f t="shared" si="40"/>
        <v>49.932040886256814</v>
      </c>
      <c r="W553" s="9">
        <f t="shared" si="41"/>
        <v>41.554092568793848</v>
      </c>
      <c r="X553" s="9">
        <f t="shared" si="42"/>
        <v>43.398079959609007</v>
      </c>
      <c r="Y553" s="9">
        <f t="shared" si="43"/>
        <v>66.020851893318394</v>
      </c>
      <c r="Z553" s="9">
        <f>I553-Test!$AI$20</f>
        <v>85.10649902426573</v>
      </c>
      <c r="AA553" s="9">
        <f t="shared" si="44"/>
        <v>41.853024901294631</v>
      </c>
      <c r="AF553" s="11"/>
      <c r="AG553" s="11"/>
      <c r="AH553" s="11"/>
    </row>
    <row r="554" spans="1:34">
      <c r="A554" s="6">
        <v>1.7477360909168191</v>
      </c>
      <c r="B554" s="6">
        <v>-2.712605625370538</v>
      </c>
      <c r="C554" s="6">
        <v>2.5738327834329793</v>
      </c>
      <c r="D554" s="6">
        <v>-0.94993910997390485</v>
      </c>
      <c r="E554" s="6">
        <v>1.1555938697664083</v>
      </c>
      <c r="F554" s="6">
        <v>0.67771592566678029</v>
      </c>
      <c r="G554" s="6">
        <v>3.1375679574298134</v>
      </c>
      <c r="H554" s="6">
        <v>0.47060350007446283</v>
      </c>
      <c r="I554" s="9">
        <f>SUMPRODUCT(J554:O554,Results!B$12:G$12)+Results!$E$5*H554</f>
        <v>22.614000474116771</v>
      </c>
      <c r="J554" s="9">
        <f>SUMPRODUCT($A554:$F554,Results!$B$15:$G$15)</f>
        <v>21.750101146403754</v>
      </c>
      <c r="K554" s="9">
        <f>SUMPRODUCT($A554:$F554,Results!$B$16:$G$16)</f>
        <v>-3.7098207005321999</v>
      </c>
      <c r="L554" s="9">
        <f>SUMPRODUCT($A554:$F554,Results!$B$17:$G$17)</f>
        <v>-3.5563658678431507</v>
      </c>
      <c r="M554" s="9">
        <f>SUMPRODUCT($A554:$F554,Results!$B$18:$G$18)</f>
        <v>-11.334198217919013</v>
      </c>
      <c r="N554" s="9">
        <f>SUMPRODUCT($A554:$F554,Results!$B$19:$G$19)</f>
        <v>-9.6863810502784435</v>
      </c>
      <c r="O554" s="9">
        <f>SUMPRODUCT($A554:$F554,Results!$B$20:$G$20)</f>
        <v>-4.6260912647549839</v>
      </c>
      <c r="P554" s="9" cm="1">
        <f t="array" ref="P554">SUMPRODUCT(J554:O554,TRANSPOSE(Test!BQ$20:BQ$25))+Test!$AI$20-Test!$BQ$27</f>
        <v>17.232920529237596</v>
      </c>
      <c r="Q554" s="9" cm="1">
        <f t="array" ref="Q554">SUMPRODUCT(J554:O554,TRANSPOSE(Test!EX$20:EX$25))+Test!$AI$20-Test!$EX$27</f>
        <v>20.010124754760817</v>
      </c>
      <c r="R554" s="9">
        <f>I554-Results!$E$5*H554</f>
        <v>19.790379473669994</v>
      </c>
      <c r="S554" s="9" cm="1">
        <f t="array" ref="S554">SUMPRODUCT(J554:O554,TRANSPOSE(Test!AW$28:AW$33))+Test!$AI$20-Test!$AH$26</f>
        <v>21.868382077343639</v>
      </c>
      <c r="T554" s="9">
        <f>SUMPRODUCT(J554:O554,Results!K$9:P$9)</f>
        <v>20.375531118189478</v>
      </c>
      <c r="U554" s="9">
        <f>SUMPRODUCT(J554:O554,Results!K$9:P$9)+Test!$AI$20-Test!$AH$31</f>
        <v>18.793302397116321</v>
      </c>
      <c r="V554" s="9">
        <f t="shared" si="40"/>
        <v>5.3810799448791755</v>
      </c>
      <c r="W554" s="9">
        <f t="shared" si="41"/>
        <v>2.6038757193559547</v>
      </c>
      <c r="X554" s="9">
        <f t="shared" si="42"/>
        <v>2.8236210004467779</v>
      </c>
      <c r="Y554" s="9">
        <f t="shared" si="43"/>
        <v>0.74561839677313202</v>
      </c>
      <c r="Z554" s="9">
        <f>I554-Test!$AI$20</f>
        <v>-10.12822295297336</v>
      </c>
      <c r="AA554" s="9">
        <f t="shared" si="44"/>
        <v>3.8206980770004506</v>
      </c>
      <c r="AF554" s="11"/>
      <c r="AG554" s="11"/>
      <c r="AH554" s="11"/>
    </row>
    <row r="555" spans="1:34">
      <c r="A555" s="6">
        <v>2.0708352494438262</v>
      </c>
      <c r="B555" s="6">
        <v>4.4752369346950296</v>
      </c>
      <c r="C555" s="6">
        <v>2.1949211268208999</v>
      </c>
      <c r="D555" s="6">
        <v>3.2498348442264153</v>
      </c>
      <c r="E555" s="6">
        <v>0.79622708980666557</v>
      </c>
      <c r="F555" s="6">
        <v>-0.44805238808141495</v>
      </c>
      <c r="G555" s="6">
        <v>2.0581729698294784</v>
      </c>
      <c r="H555" s="6">
        <v>-0.6087914875258722</v>
      </c>
      <c r="I555" s="9">
        <f>SUMPRODUCT(J555:O555,Results!B$12:G$12)+Results!$E$5*H555</f>
        <v>12.202839813334265</v>
      </c>
      <c r="J555" s="9">
        <f>SUMPRODUCT($A555:$F555,Results!$B$15:$G$15)</f>
        <v>1.9991734693785796</v>
      </c>
      <c r="K555" s="9">
        <f>SUMPRODUCT($A555:$F555,Results!$B$16:$G$16)</f>
        <v>-14.220260795629232</v>
      </c>
      <c r="L555" s="9">
        <f>SUMPRODUCT($A555:$F555,Results!$B$17:$G$17)</f>
        <v>4.7463462193870063</v>
      </c>
      <c r="M555" s="9">
        <f>SUMPRODUCT($A555:$F555,Results!$B$18:$G$18)</f>
        <v>1.0668522712042106</v>
      </c>
      <c r="N555" s="9">
        <f>SUMPRODUCT($A555:$F555,Results!$B$19:$G$19)</f>
        <v>-9.5209811795187935</v>
      </c>
      <c r="O555" s="9">
        <f>SUMPRODUCT($A555:$F555,Results!$B$20:$G$20)</f>
        <v>19.211824103367519</v>
      </c>
      <c r="P555" s="9" cm="1">
        <f t="array" ref="P555">SUMPRODUCT(J555:O555,TRANSPOSE(Test!BQ$20:BQ$25))+Test!$AI$20-Test!$BQ$27</f>
        <v>11.923377491531056</v>
      </c>
      <c r="Q555" s="9" cm="1">
        <f t="array" ref="Q555">SUMPRODUCT(J555:O555,TRANSPOSE(Test!EX$20:EX$25))+Test!$AI$20-Test!$EX$27</f>
        <v>14.056500982581774</v>
      </c>
      <c r="R555" s="9">
        <f>I555-Results!$E$5*H555</f>
        <v>15.855588738489498</v>
      </c>
      <c r="S555" s="9" cm="1">
        <f t="array" ref="S555">SUMPRODUCT(J555:O555,TRANSPOSE(Test!AW$28:AW$33))+Test!$AI$20-Test!$AH$26</f>
        <v>14.813196198346077</v>
      </c>
      <c r="T555" s="9">
        <f>SUMPRODUCT(J555:O555,Results!K$9:P$9)</f>
        <v>16.111810622175575</v>
      </c>
      <c r="U555" s="9">
        <f>SUMPRODUCT(J555:O555,Results!K$9:P$9)+Test!$AI$20-Test!$AH$31</f>
        <v>14.529581901102418</v>
      </c>
      <c r="V555" s="9">
        <f t="shared" si="40"/>
        <v>0.27946232180320862</v>
      </c>
      <c r="W555" s="9">
        <f t="shared" si="41"/>
        <v>-1.8536611692475091</v>
      </c>
      <c r="X555" s="9">
        <f t="shared" si="42"/>
        <v>-3.6527489251552332</v>
      </c>
      <c r="Y555" s="9">
        <f t="shared" si="43"/>
        <v>-2.6103563850118121</v>
      </c>
      <c r="Z555" s="9">
        <f>I555-Test!$AI$20</f>
        <v>-20.539383613755867</v>
      </c>
      <c r="AA555" s="9">
        <f t="shared" si="44"/>
        <v>-2.3267420877681531</v>
      </c>
      <c r="AF555" s="11"/>
      <c r="AG555" s="11"/>
      <c r="AH555" s="11"/>
    </row>
    <row r="556" spans="1:34">
      <c r="A556" s="6">
        <v>1.7631059045777249</v>
      </c>
      <c r="B556" s="6">
        <v>-1.2902405967516994</v>
      </c>
      <c r="C556" s="6">
        <v>0.92550414493925581</v>
      </c>
      <c r="D556" s="6">
        <v>-3.9145842018412798</v>
      </c>
      <c r="E556" s="6">
        <v>-1.5026972899277249</v>
      </c>
      <c r="F556" s="6">
        <v>1.7940198620701655</v>
      </c>
      <c r="G556" s="6">
        <v>2.7100691199356626</v>
      </c>
      <c r="H556" s="6">
        <v>4.3104662580311981E-2</v>
      </c>
      <c r="I556" s="9">
        <f>SUMPRODUCT(J556:O556,Results!B$12:G$12)+Results!$E$5*H556</f>
        <v>-24.817957454418671</v>
      </c>
      <c r="J556" s="9">
        <f>SUMPRODUCT($A556:$F556,Results!$B$15:$G$15)</f>
        <v>7.3075328996278222</v>
      </c>
      <c r="K556" s="9">
        <f>SUMPRODUCT($A556:$F556,Results!$B$16:$G$16)</f>
        <v>-4.5392593350975243</v>
      </c>
      <c r="L556" s="9">
        <f>SUMPRODUCT($A556:$F556,Results!$B$17:$G$17)</f>
        <v>-10.6099302248653</v>
      </c>
      <c r="M556" s="9">
        <f>SUMPRODUCT($A556:$F556,Results!$B$18:$G$18)</f>
        <v>-4.993617278672092</v>
      </c>
      <c r="N556" s="9">
        <f>SUMPRODUCT($A556:$F556,Results!$B$19:$G$19)</f>
        <v>5.2596766399005173</v>
      </c>
      <c r="O556" s="9">
        <f>SUMPRODUCT($A556:$F556,Results!$B$20:$G$20)</f>
        <v>-8.9545062696852256</v>
      </c>
      <c r="P556" s="9" cm="1">
        <f t="array" ref="P556">SUMPRODUCT(J556:O556,TRANSPOSE(Test!BQ$20:BQ$25))+Test!$AI$20-Test!$BQ$27</f>
        <v>-19.707716955624313</v>
      </c>
      <c r="Q556" s="9" cm="1">
        <f t="array" ref="Q556">SUMPRODUCT(J556:O556,TRANSPOSE(Test!EX$20:EX$25))+Test!$AI$20-Test!$EX$27</f>
        <v>-25.294289016107058</v>
      </c>
      <c r="R556" s="9">
        <f>I556-Results!$E$5*H556</f>
        <v>-25.076585429900543</v>
      </c>
      <c r="S556" s="9" cm="1">
        <f t="array" ref="S556">SUMPRODUCT(J556:O556,TRANSPOSE(Test!AW$28:AW$33))+Test!$AI$20-Test!$AH$26</f>
        <v>-11.133251320724725</v>
      </c>
      <c r="T556" s="9">
        <f>SUMPRODUCT(J556:O556,Results!K$9:P$9)</f>
        <v>-25.169291888741729</v>
      </c>
      <c r="U556" s="9">
        <f>SUMPRODUCT(J556:O556,Results!K$9:P$9)+Test!$AI$20-Test!$AH$31</f>
        <v>-26.751520609814886</v>
      </c>
      <c r="V556" s="9">
        <f t="shared" si="40"/>
        <v>-5.1102404987943579</v>
      </c>
      <c r="W556" s="9">
        <f t="shared" si="41"/>
        <v>0.47633156168838653</v>
      </c>
      <c r="X556" s="9">
        <f t="shared" si="42"/>
        <v>0.25862797548187189</v>
      </c>
      <c r="Y556" s="9">
        <f t="shared" si="43"/>
        <v>-13.684706133693947</v>
      </c>
      <c r="Z556" s="9">
        <f>I556-Test!$AI$20</f>
        <v>-57.560180881508799</v>
      </c>
      <c r="AA556" s="9">
        <f t="shared" si="44"/>
        <v>1.9335631553962145</v>
      </c>
      <c r="AF556" s="11"/>
      <c r="AG556" s="11"/>
      <c r="AH556" s="11"/>
    </row>
    <row r="557" spans="1:34">
      <c r="A557" s="6">
        <v>1.5224323910609805</v>
      </c>
      <c r="B557" s="6">
        <v>1.4833955143881332</v>
      </c>
      <c r="C557" s="6">
        <v>-0.33715230626231452</v>
      </c>
      <c r="D557" s="6">
        <v>2.1654712312241218</v>
      </c>
      <c r="E557" s="6">
        <v>0.49174650167615613</v>
      </c>
      <c r="F557" s="6">
        <v>0.74416542901971761</v>
      </c>
      <c r="G557" s="6">
        <v>0.866760886520198</v>
      </c>
      <c r="H557" s="6">
        <v>-1.8002035708351527</v>
      </c>
      <c r="I557" s="9">
        <f>SUMPRODUCT(J557:O557,Results!B$12:G$12)+Results!$E$5*H557</f>
        <v>4.0966807094978464E-2</v>
      </c>
      <c r="J557" s="9">
        <f>SUMPRODUCT($A557:$F557,Results!$B$15:$G$15)</f>
        <v>2.14454244613635</v>
      </c>
      <c r="K557" s="9">
        <f>SUMPRODUCT($A557:$F557,Results!$B$16:$G$16)</f>
        <v>-6.1155008284892514</v>
      </c>
      <c r="L557" s="9">
        <f>SUMPRODUCT($A557:$F557,Results!$B$17:$G$17)</f>
        <v>2.98168829889496</v>
      </c>
      <c r="M557" s="9">
        <f>SUMPRODUCT($A557:$F557,Results!$B$18:$G$18)</f>
        <v>4.1789959335511888</v>
      </c>
      <c r="N557" s="9">
        <f>SUMPRODUCT($A557:$F557,Results!$B$19:$G$19)</f>
        <v>-0.88657385341767436</v>
      </c>
      <c r="O557" s="9">
        <f>SUMPRODUCT($A557:$F557,Results!$B$20:$G$20)</f>
        <v>10.938993745626709</v>
      </c>
      <c r="P557" s="9" cm="1">
        <f t="array" ref="P557">SUMPRODUCT(J557:O557,TRANSPOSE(Test!BQ$20:BQ$25))+Test!$AI$20-Test!$BQ$27</f>
        <v>7.607730872464451</v>
      </c>
      <c r="Q557" s="9" cm="1">
        <f t="array" ref="Q557">SUMPRODUCT(J557:O557,TRANSPOSE(Test!EX$20:EX$25))+Test!$AI$20-Test!$EX$27</f>
        <v>10.459519723109764</v>
      </c>
      <c r="R557" s="9">
        <f>I557-Results!$E$5*H557</f>
        <v>10.842188232105894</v>
      </c>
      <c r="S557" s="9" cm="1">
        <f t="array" ref="S557">SUMPRODUCT(J557:O557,TRANSPOSE(Test!AW$28:AW$33))+Test!$AI$20-Test!$AH$26</f>
        <v>1.7392529618958363</v>
      </c>
      <c r="T557" s="9">
        <f>SUMPRODUCT(J557:O557,Results!K$9:P$9)</f>
        <v>11.268802647139616</v>
      </c>
      <c r="U557" s="9">
        <f>SUMPRODUCT(J557:O557,Results!K$9:P$9)+Test!$AI$20-Test!$AH$31</f>
        <v>9.6865739260664583</v>
      </c>
      <c r="V557" s="9">
        <f t="shared" si="40"/>
        <v>-7.5667640653694725</v>
      </c>
      <c r="W557" s="9">
        <f t="shared" si="41"/>
        <v>-10.418552916014786</v>
      </c>
      <c r="X557" s="9">
        <f t="shared" si="42"/>
        <v>-10.801221425010915</v>
      </c>
      <c r="Y557" s="9">
        <f t="shared" si="43"/>
        <v>-1.6982861548008579</v>
      </c>
      <c r="Z557" s="9">
        <f>I557-Test!$AI$20</f>
        <v>-32.701256619995149</v>
      </c>
      <c r="AA557" s="9">
        <f t="shared" si="44"/>
        <v>-9.6456071189714798</v>
      </c>
      <c r="AF557" s="11"/>
      <c r="AG557" s="11"/>
      <c r="AH557" s="11"/>
    </row>
    <row r="558" spans="1:34">
      <c r="A558" s="6">
        <v>-1.9323487417508096</v>
      </c>
      <c r="B558" s="6">
        <v>10.493911868844908</v>
      </c>
      <c r="C558" s="6">
        <v>5.0572327588546848</v>
      </c>
      <c r="D558" s="6">
        <v>-1.0552713586280573</v>
      </c>
      <c r="E558" s="6">
        <v>0.87731779360413831</v>
      </c>
      <c r="F558" s="6">
        <v>5.0690452862915407</v>
      </c>
      <c r="G558" s="6">
        <v>1.3622366211199792</v>
      </c>
      <c r="H558" s="6">
        <v>-1.3047278362353714</v>
      </c>
      <c r="I558" s="9">
        <f>SUMPRODUCT(J558:O558,Results!B$12:G$12)+Results!$E$5*H558</f>
        <v>-36.108661257810105</v>
      </c>
      <c r="J558" s="9">
        <f>SUMPRODUCT($A558:$F558,Results!$B$15:$G$15)</f>
        <v>-17.279233806436743</v>
      </c>
      <c r="K558" s="9">
        <f>SUMPRODUCT($A558:$F558,Results!$B$16:$G$16)</f>
        <v>-9.9432543044468638</v>
      </c>
      <c r="L558" s="9">
        <f>SUMPRODUCT($A558:$F558,Results!$B$17:$G$17)</f>
        <v>23.106233085410778</v>
      </c>
      <c r="M558" s="9">
        <f>SUMPRODUCT($A558:$F558,Results!$B$18:$G$18)</f>
        <v>1.6874579192758263</v>
      </c>
      <c r="N558" s="9">
        <f>SUMPRODUCT($A558:$F558,Results!$B$19:$G$19)</f>
        <v>-13.666636344861457</v>
      </c>
      <c r="O558" s="9">
        <f>SUMPRODUCT($A558:$F558,Results!$B$20:$G$20)</f>
        <v>-1.5478269802099227</v>
      </c>
      <c r="P558" s="9" cm="1">
        <f t="array" ref="P558">SUMPRODUCT(J558:O558,TRANSPOSE(Test!BQ$20:BQ$25))+Test!$AI$20-Test!$BQ$27</f>
        <v>-10.900642147827995</v>
      </c>
      <c r="Q558" s="9" cm="1">
        <f t="array" ref="Q558">SUMPRODUCT(J558:O558,TRANSPOSE(Test!EX$20:EX$25))+Test!$AI$20-Test!$EX$27</f>
        <v>-29.936351538868443</v>
      </c>
      <c r="R558" s="9">
        <f>I558-Results!$E$5*H558</f>
        <v>-28.280294240397879</v>
      </c>
      <c r="S558" s="9" cm="1">
        <f t="array" ref="S558">SUMPRODUCT(J558:O558,TRANSPOSE(Test!AW$28:AW$33))+Test!$AI$20-Test!$AH$26</f>
        <v>8.9371869115563669</v>
      </c>
      <c r="T558" s="9">
        <f>SUMPRODUCT(J558:O558,Results!K$9:P$9)</f>
        <v>-26.59750615965061</v>
      </c>
      <c r="U558" s="9">
        <f>SUMPRODUCT(J558:O558,Results!K$9:P$9)+Test!$AI$20-Test!$AH$31</f>
        <v>-28.179734880723768</v>
      </c>
      <c r="V558" s="9">
        <f t="shared" si="40"/>
        <v>-25.208019109982111</v>
      </c>
      <c r="W558" s="9">
        <f t="shared" si="41"/>
        <v>-6.172309718941662</v>
      </c>
      <c r="X558" s="9">
        <f t="shared" si="42"/>
        <v>-7.8283670174122264</v>
      </c>
      <c r="Y558" s="9">
        <f t="shared" si="43"/>
        <v>-45.045848169366472</v>
      </c>
      <c r="Z558" s="9">
        <f>I558-Test!$AI$20</f>
        <v>-68.850884684900237</v>
      </c>
      <c r="AA558" s="9">
        <f t="shared" si="44"/>
        <v>-7.9289263770863379</v>
      </c>
      <c r="AF558" s="11"/>
      <c r="AG558" s="11"/>
      <c r="AH558" s="11"/>
    </row>
    <row r="559" spans="1:34">
      <c r="A559" s="6">
        <v>3.0689949435992325</v>
      </c>
      <c r="B559" s="6">
        <v>8.2407489011899369</v>
      </c>
      <c r="C559" s="6">
        <v>-0.13893326272715506</v>
      </c>
      <c r="D559" s="6">
        <v>1.5261104296730521</v>
      </c>
      <c r="E559" s="6">
        <v>3.027198675982218</v>
      </c>
      <c r="F559" s="6">
        <v>3.1444407918169599</v>
      </c>
      <c r="G559" s="6">
        <v>2.843722215168544</v>
      </c>
      <c r="H559" s="6">
        <v>0.17675775781319336</v>
      </c>
      <c r="I559" s="9">
        <f>SUMPRODUCT(J559:O559,Results!B$12:G$12)+Results!$E$5*H559</f>
        <v>26.909957053329087</v>
      </c>
      <c r="J559" s="9">
        <f>SUMPRODUCT($A559:$F559,Results!$B$15:$G$15)</f>
        <v>2.6844696357363325</v>
      </c>
      <c r="K559" s="9">
        <f>SUMPRODUCT($A559:$F559,Results!$B$16:$G$16)</f>
        <v>-16.739982473859939</v>
      </c>
      <c r="L559" s="9">
        <f>SUMPRODUCT($A559:$F559,Results!$B$17:$G$17)</f>
        <v>17.866046551908553</v>
      </c>
      <c r="M559" s="9">
        <f>SUMPRODUCT($A559:$F559,Results!$B$18:$G$18)</f>
        <v>8.5187122073738788</v>
      </c>
      <c r="N559" s="9">
        <f>SUMPRODUCT($A559:$F559,Results!$B$19:$G$19)</f>
        <v>-3.5244656393309444</v>
      </c>
      <c r="O559" s="9">
        <f>SUMPRODUCT($A559:$F559,Results!$B$20:$G$20)</f>
        <v>23.096003420625561</v>
      </c>
      <c r="P559" s="9" cm="1">
        <f t="array" ref="P559">SUMPRODUCT(J559:O559,TRANSPOSE(Test!BQ$20:BQ$25))+Test!$AI$20-Test!$BQ$27</f>
        <v>27.144252972905711</v>
      </c>
      <c r="Q559" s="9" cm="1">
        <f t="array" ref="Q559">SUMPRODUCT(J559:O559,TRANSPOSE(Test!EX$20:EX$25))+Test!$AI$20-Test!$EX$27</f>
        <v>24.608160301475245</v>
      </c>
      <c r="R559" s="9">
        <f>I559-Results!$E$5*H559</f>
        <v>25.849410506449928</v>
      </c>
      <c r="S559" s="9" cm="1">
        <f t="array" ref="S559">SUMPRODUCT(J559:O559,TRANSPOSE(Test!AW$28:AW$33))+Test!$AI$20-Test!$AH$26</f>
        <v>17.001484267943681</v>
      </c>
      <c r="T559" s="9">
        <f>SUMPRODUCT(J559:O559,Results!K$9:P$9)</f>
        <v>28.027703553602588</v>
      </c>
      <c r="U559" s="9">
        <f>SUMPRODUCT(J559:O559,Results!K$9:P$9)+Test!$AI$20-Test!$AH$31</f>
        <v>26.445474832529428</v>
      </c>
      <c r="V559" s="9">
        <f t="shared" si="40"/>
        <v>-0.2342959195766241</v>
      </c>
      <c r="W559" s="9">
        <f t="shared" si="41"/>
        <v>2.3017967518538427</v>
      </c>
      <c r="X559" s="9">
        <f t="shared" si="42"/>
        <v>1.0605465468791593</v>
      </c>
      <c r="Y559" s="9">
        <f t="shared" si="43"/>
        <v>9.9084727853854062</v>
      </c>
      <c r="Z559" s="9">
        <f>I559-Test!$AI$20</f>
        <v>-5.8322663737610441</v>
      </c>
      <c r="AA559" s="9">
        <f t="shared" si="44"/>
        <v>0.46448222079965973</v>
      </c>
      <c r="AF559" s="11"/>
      <c r="AG559" s="11"/>
      <c r="AH559" s="11"/>
    </row>
    <row r="560" spans="1:34">
      <c r="A560" s="6">
        <v>4.953125847378387</v>
      </c>
      <c r="B560" s="6">
        <v>-0.82527130233452073</v>
      </c>
      <c r="C560" s="6">
        <v>3.1349714650249947</v>
      </c>
      <c r="D560" s="6">
        <v>-6.8189988513366578E-2</v>
      </c>
      <c r="E560" s="6">
        <v>-0.31982502348451503</v>
      </c>
      <c r="F560" s="6">
        <v>2.3303329918007916</v>
      </c>
      <c r="G560" s="6">
        <v>-0.87593337767002555</v>
      </c>
      <c r="H560" s="6">
        <v>-3.5428978350253759</v>
      </c>
      <c r="I560" s="9">
        <f>SUMPRODUCT(J560:O560,Results!B$12:G$12)+Results!$E$5*H560</f>
        <v>-16.121616129540293</v>
      </c>
      <c r="J560" s="9">
        <f>SUMPRODUCT($A560:$F560,Results!$B$15:$G$15)</f>
        <v>23.720193408799432</v>
      </c>
      <c r="K560" s="9">
        <f>SUMPRODUCT($A560:$F560,Results!$B$16:$G$16)</f>
        <v>-17.189975548092796</v>
      </c>
      <c r="L560" s="9">
        <f>SUMPRODUCT($A560:$F560,Results!$B$17:$G$17)</f>
        <v>-9.5823056971141423</v>
      </c>
      <c r="M560" s="9">
        <f>SUMPRODUCT($A560:$F560,Results!$B$18:$G$18)</f>
        <v>-7.607994072301496</v>
      </c>
      <c r="N560" s="9">
        <f>SUMPRODUCT($A560:$F560,Results!$B$19:$G$19)</f>
        <v>-6.3708331433742522</v>
      </c>
      <c r="O560" s="9">
        <f>SUMPRODUCT($A560:$F560,Results!$B$20:$G$20)</f>
        <v>6.5725403996895535</v>
      </c>
      <c r="P560" s="9" cm="1">
        <f t="array" ref="P560">SUMPRODUCT(J560:O560,TRANSPOSE(Test!BQ$20:BQ$25))+Test!$AI$20-Test!$BQ$27</f>
        <v>9.3117889415917148</v>
      </c>
      <c r="Q560" s="9" cm="1">
        <f t="array" ref="Q560">SUMPRODUCT(J560:O560,TRANSPOSE(Test!EX$20:EX$25))+Test!$AI$20-Test!$EX$27</f>
        <v>5.2592295638615312</v>
      </c>
      <c r="R560" s="9">
        <f>I560-Results!$E$5*H560</f>
        <v>5.1357708806119646</v>
      </c>
      <c r="S560" s="9" cm="1">
        <f t="array" ref="S560">SUMPRODUCT(J560:O560,TRANSPOSE(Test!AW$28:AW$33))+Test!$AI$20-Test!$AH$26</f>
        <v>18.161533636543894</v>
      </c>
      <c r="T560" s="9">
        <f>SUMPRODUCT(J560:O560,Results!K$9:P$9)</f>
        <v>5.6519213334172136</v>
      </c>
      <c r="U560" s="9">
        <f>SUMPRODUCT(J560:O560,Results!K$9:P$9)+Test!$AI$20-Test!$AH$31</f>
        <v>4.0696926123440562</v>
      </c>
      <c r="V560" s="9">
        <f t="shared" si="40"/>
        <v>-25.433405071132007</v>
      </c>
      <c r="W560" s="9">
        <f t="shared" si="41"/>
        <v>-21.380845693401824</v>
      </c>
      <c r="X560" s="9">
        <f t="shared" si="42"/>
        <v>-21.257387010152257</v>
      </c>
      <c r="Y560" s="9">
        <f t="shared" si="43"/>
        <v>-34.283149766084186</v>
      </c>
      <c r="Z560" s="9">
        <f>I560-Test!$AI$20</f>
        <v>-48.863839556630424</v>
      </c>
      <c r="AA560" s="9">
        <f t="shared" si="44"/>
        <v>-20.191308741884349</v>
      </c>
      <c r="AF560" s="11"/>
      <c r="AG560" s="11"/>
      <c r="AH560" s="11"/>
    </row>
    <row r="561" spans="1:34">
      <c r="A561" s="6">
        <v>6.4493214345296588</v>
      </c>
      <c r="B561" s="6">
        <v>-1.8213176226785919</v>
      </c>
      <c r="C561" s="6">
        <v>-1.7331120895846099</v>
      </c>
      <c r="D561" s="6">
        <v>3.8871138704066515</v>
      </c>
      <c r="E561" s="6">
        <v>-1.5767973860988931</v>
      </c>
      <c r="F561" s="6">
        <v>1.8618811216520401</v>
      </c>
      <c r="G561" s="6">
        <v>4.2339380602909111</v>
      </c>
      <c r="H561" s="6">
        <v>1.5669736029355605</v>
      </c>
      <c r="I561" s="9">
        <f>SUMPRODUCT(J561:O561,Results!B$12:G$12)+Results!$E$5*H561</f>
        <v>15.915223053871912</v>
      </c>
      <c r="J561" s="9">
        <f>SUMPRODUCT($A561:$F561,Results!$B$15:$G$15)</f>
        <v>15.809696157471642</v>
      </c>
      <c r="K561" s="9">
        <f>SUMPRODUCT($A561:$F561,Results!$B$16:$G$16)</f>
        <v>-17.405515859249348</v>
      </c>
      <c r="L561" s="9">
        <f>SUMPRODUCT($A561:$F561,Results!$B$17:$G$17)</f>
        <v>-13.673970472546236</v>
      </c>
      <c r="M561" s="9">
        <f>SUMPRODUCT($A561:$F561,Results!$B$18:$G$18)</f>
        <v>7.6534830042986668</v>
      </c>
      <c r="N561" s="9">
        <f>SUMPRODUCT($A561:$F561,Results!$B$19:$G$19)</f>
        <v>8.2324939840479843</v>
      </c>
      <c r="O561" s="9">
        <f>SUMPRODUCT($A561:$F561,Results!$B$20:$G$20)</f>
        <v>22.460690882785538</v>
      </c>
      <c r="P561" s="9" cm="1">
        <f t="array" ref="P561">SUMPRODUCT(J561:O561,TRANSPOSE(Test!BQ$20:BQ$25))+Test!$AI$20-Test!$BQ$27</f>
        <v>5.0760279824471937</v>
      </c>
      <c r="Q561" s="9" cm="1">
        <f t="array" ref="Q561">SUMPRODUCT(J561:O561,TRANSPOSE(Test!EX$20:EX$25))+Test!$AI$20-Test!$EX$27</f>
        <v>7.3748280857540465</v>
      </c>
      <c r="R561" s="9">
        <f>I561-Results!$E$5*H561</f>
        <v>6.5133814362585483</v>
      </c>
      <c r="S561" s="9" cm="1">
        <f t="array" ref="S561">SUMPRODUCT(J561:O561,TRANSPOSE(Test!AW$28:AW$33))+Test!$AI$20-Test!$AH$26</f>
        <v>-5.4823868297308067</v>
      </c>
      <c r="T561" s="9">
        <f>SUMPRODUCT(J561:O561,Results!K$9:P$9)</f>
        <v>6.4809715896649323</v>
      </c>
      <c r="U561" s="9">
        <f>SUMPRODUCT(J561:O561,Results!K$9:P$9)+Test!$AI$20-Test!$AH$31</f>
        <v>4.8987428685917749</v>
      </c>
      <c r="V561" s="9">
        <f t="shared" si="40"/>
        <v>10.839195071424719</v>
      </c>
      <c r="W561" s="9">
        <f t="shared" si="41"/>
        <v>8.5403949681178659</v>
      </c>
      <c r="X561" s="9">
        <f t="shared" si="42"/>
        <v>9.4018416176133641</v>
      </c>
      <c r="Y561" s="9">
        <f t="shared" si="43"/>
        <v>21.397609883602719</v>
      </c>
      <c r="Z561" s="9">
        <f>I561-Test!$AI$20</f>
        <v>-16.827000373218219</v>
      </c>
      <c r="AA561" s="9">
        <f t="shared" si="44"/>
        <v>11.016480185280138</v>
      </c>
      <c r="AF561" s="11"/>
      <c r="AG561" s="11"/>
      <c r="AH561" s="11"/>
    </row>
    <row r="562" spans="1:34">
      <c r="A562" s="6">
        <v>1.8751201485807938</v>
      </c>
      <c r="B562" s="6">
        <v>6.7236353144252847</v>
      </c>
      <c r="C562" s="6">
        <v>0.92495904915764282</v>
      </c>
      <c r="D562" s="6">
        <v>0.67584550943228905</v>
      </c>
      <c r="E562" s="6">
        <v>-2.0523930248928575</v>
      </c>
      <c r="F562" s="6">
        <v>-1.7766649504607437</v>
      </c>
      <c r="G562" s="6">
        <v>2.6182650350914449</v>
      </c>
      <c r="H562" s="6">
        <v>-4.8699422263905667E-2</v>
      </c>
      <c r="I562" s="9">
        <f>SUMPRODUCT(J562:O562,Results!B$12:G$12)+Results!$E$5*H562</f>
        <v>-27.104975196901833</v>
      </c>
      <c r="J562" s="9">
        <f>SUMPRODUCT($A562:$F562,Results!$B$15:$G$15)</f>
        <v>-15.720778296299953</v>
      </c>
      <c r="K562" s="9">
        <f>SUMPRODUCT($A562:$F562,Results!$B$16:$G$16)</f>
        <v>-16.431993781953903</v>
      </c>
      <c r="L562" s="9">
        <f>SUMPRODUCT($A562:$F562,Results!$B$17:$G$17)</f>
        <v>-4.6774567532714837</v>
      </c>
      <c r="M562" s="9">
        <f>SUMPRODUCT($A562:$F562,Results!$B$18:$G$18)</f>
        <v>6.1622085903480013</v>
      </c>
      <c r="N562" s="9">
        <f>SUMPRODUCT($A562:$F562,Results!$B$19:$G$19)</f>
        <v>4.0954021909530738</v>
      </c>
      <c r="O562" s="9">
        <f>SUMPRODUCT($A562:$F562,Results!$B$20:$G$20)</f>
        <v>19.481566436577076</v>
      </c>
      <c r="P562" s="9" cm="1">
        <f t="array" ref="P562">SUMPRODUCT(J562:O562,TRANSPOSE(Test!BQ$20:BQ$25))+Test!$AI$20-Test!$BQ$27</f>
        <v>-27.969738332218274</v>
      </c>
      <c r="Q562" s="9" cm="1">
        <f t="array" ref="Q562">SUMPRODUCT(J562:O562,TRANSPOSE(Test!EX$20:EX$25))+Test!$AI$20-Test!$EX$27</f>
        <v>-30.315082978824371</v>
      </c>
      <c r="R562" s="9">
        <f>I562-Results!$E$5*H562</f>
        <v>-26.812778663318397</v>
      </c>
      <c r="S562" s="9" cm="1">
        <f t="array" ref="S562">SUMPRODUCT(J562:O562,TRANSPOSE(Test!AW$28:AW$33))+Test!$AI$20-Test!$AH$26</f>
        <v>-18.637269927446873</v>
      </c>
      <c r="T562" s="9">
        <f>SUMPRODUCT(J562:O562,Results!K$9:P$9)</f>
        <v>-27.927555438786094</v>
      </c>
      <c r="U562" s="9">
        <f>SUMPRODUCT(J562:O562,Results!K$9:P$9)+Test!$AI$20-Test!$AH$31</f>
        <v>-29.509784159859251</v>
      </c>
      <c r="V562" s="9">
        <f t="shared" si="40"/>
        <v>0.86476313531644067</v>
      </c>
      <c r="W562" s="9">
        <f t="shared" si="41"/>
        <v>3.2101077819225381</v>
      </c>
      <c r="X562" s="9">
        <f t="shared" si="42"/>
        <v>-0.29219653358343578</v>
      </c>
      <c r="Y562" s="9">
        <f t="shared" si="43"/>
        <v>-8.4677052694549602</v>
      </c>
      <c r="Z562" s="9">
        <f>I562-Test!$AI$20</f>
        <v>-59.847198623991964</v>
      </c>
      <c r="AA562" s="9">
        <f t="shared" si="44"/>
        <v>2.4048089629574179</v>
      </c>
      <c r="AF562" s="11"/>
      <c r="AG562" s="11"/>
      <c r="AH562" s="11"/>
    </row>
    <row r="563" spans="1:34">
      <c r="A563" s="6">
        <v>6.2755984236529825</v>
      </c>
      <c r="B563" s="6">
        <v>2.6000200949587566</v>
      </c>
      <c r="C563" s="6">
        <v>3.9909322219033556</v>
      </c>
      <c r="D563" s="6">
        <v>7.2378536828162101</v>
      </c>
      <c r="E563" s="6">
        <v>0.54124982305034974</v>
      </c>
      <c r="F563" s="6">
        <v>1.25668404407529</v>
      </c>
      <c r="G563" s="6">
        <v>3.8211156841973688</v>
      </c>
      <c r="H563" s="6">
        <v>1.1541512268420182</v>
      </c>
      <c r="I563" s="9">
        <f>SUMPRODUCT(J563:O563,Results!B$12:G$12)+Results!$E$5*H563</f>
        <v>40.248302254096188</v>
      </c>
      <c r="J563" s="9">
        <f>SUMPRODUCT($A563:$F563,Results!$B$15:$G$15)</f>
        <v>21.233629953259115</v>
      </c>
      <c r="K563" s="9">
        <f>SUMPRODUCT($A563:$F563,Results!$B$16:$G$16)</f>
        <v>-27.55611242398377</v>
      </c>
      <c r="L563" s="9">
        <f>SUMPRODUCT($A563:$F563,Results!$B$17:$G$17)</f>
        <v>-1.4531363414322418</v>
      </c>
      <c r="M563" s="9">
        <f>SUMPRODUCT($A563:$F563,Results!$B$18:$G$18)</f>
        <v>-0.53942928680306246</v>
      </c>
      <c r="N563" s="9">
        <f>SUMPRODUCT($A563:$F563,Results!$B$19:$G$19)</f>
        <v>-16.683558177779343</v>
      </c>
      <c r="O563" s="9">
        <f>SUMPRODUCT($A563:$F563,Results!$B$20:$G$20)</f>
        <v>32.30424256438539</v>
      </c>
      <c r="P563" s="9" cm="1">
        <f t="array" ref="P563">SUMPRODUCT(J563:O563,TRANSPOSE(Test!BQ$20:BQ$25))+Test!$AI$20-Test!$BQ$27</f>
        <v>31.904107862075541</v>
      </c>
      <c r="Q563" s="9" cm="1">
        <f t="array" ref="Q563">SUMPRODUCT(J563:O563,TRANSPOSE(Test!EX$20:EX$25))+Test!$AI$20-Test!$EX$27</f>
        <v>32.885475621972105</v>
      </c>
      <c r="R563" s="9">
        <f>I563-Results!$E$5*H563</f>
        <v>33.323394893044082</v>
      </c>
      <c r="S563" s="9" cm="1">
        <f t="array" ref="S563">SUMPRODUCT(J563:O563,TRANSPOSE(Test!AW$28:AW$33))+Test!$AI$20-Test!$AH$26</f>
        <v>35.742805281817724</v>
      </c>
      <c r="T563" s="9">
        <f>SUMPRODUCT(J563:O563,Results!K$9:P$9)</f>
        <v>33.911372415074382</v>
      </c>
      <c r="U563" s="9">
        <f>SUMPRODUCT(J563:O563,Results!K$9:P$9)+Test!$AI$20-Test!$AH$31</f>
        <v>32.329143694001232</v>
      </c>
      <c r="V563" s="9">
        <f t="shared" si="40"/>
        <v>8.3441943920206469</v>
      </c>
      <c r="W563" s="9">
        <f t="shared" si="41"/>
        <v>7.3628266321240829</v>
      </c>
      <c r="X563" s="9">
        <f t="shared" si="42"/>
        <v>6.9249073610521066</v>
      </c>
      <c r="Y563" s="9">
        <f t="shared" si="43"/>
        <v>4.5054969722784648</v>
      </c>
      <c r="Z563" s="9">
        <f>I563-Test!$AI$20</f>
        <v>7.506078827006057</v>
      </c>
      <c r="AA563" s="9">
        <f t="shared" si="44"/>
        <v>7.9191585600949566</v>
      </c>
      <c r="AF563" s="11"/>
      <c r="AG563" s="11"/>
      <c r="AH563" s="11"/>
    </row>
    <row r="564" spans="1:34">
      <c r="A564" s="6">
        <v>2.3243310206019174</v>
      </c>
      <c r="B564" s="6">
        <v>2.7807588574035074</v>
      </c>
      <c r="C564" s="6">
        <v>5.6887694355430494</v>
      </c>
      <c r="D564" s="6">
        <v>8.8220542036640168</v>
      </c>
      <c r="E564" s="6">
        <v>1.6484163298790004</v>
      </c>
      <c r="F564" s="6">
        <v>4.8666171629157198</v>
      </c>
      <c r="G564" s="6">
        <v>1.9671653383807142</v>
      </c>
      <c r="H564" s="6">
        <v>-0.69979911897463642</v>
      </c>
      <c r="I564" s="9">
        <f>SUMPRODUCT(J564:O564,Results!B$12:G$12)+Results!$E$5*H564</f>
        <v>27.573734326235467</v>
      </c>
      <c r="J564" s="9">
        <f>SUMPRODUCT($A564:$F564,Results!$B$15:$G$15)</f>
        <v>14.017579740660787</v>
      </c>
      <c r="K564" s="9">
        <f>SUMPRODUCT($A564:$F564,Results!$B$16:$G$16)</f>
        <v>-16.466285428313405</v>
      </c>
      <c r="L564" s="9">
        <f>SUMPRODUCT($A564:$F564,Results!$B$17:$G$17)</f>
        <v>15.966681975049198</v>
      </c>
      <c r="M564" s="9">
        <f>SUMPRODUCT($A564:$F564,Results!$B$18:$G$18)</f>
        <v>0.11583264189809794</v>
      </c>
      <c r="N564" s="9">
        <f>SUMPRODUCT($A564:$F564,Results!$B$19:$G$19)</f>
        <v>-27.550771724227545</v>
      </c>
      <c r="O564" s="9">
        <f>SUMPRODUCT($A564:$F564,Results!$B$20:$G$20)</f>
        <v>17.823231000650821</v>
      </c>
      <c r="P564" s="9" cm="1">
        <f t="array" ref="P564">SUMPRODUCT(J564:O564,TRANSPOSE(Test!BQ$20:BQ$25))+Test!$AI$20-Test!$BQ$27</f>
        <v>39.024539221045224</v>
      </c>
      <c r="Q564" s="9" cm="1">
        <f t="array" ref="Q564">SUMPRODUCT(J564:O564,TRANSPOSE(Test!EX$20:EX$25))+Test!$AI$20-Test!$EX$27</f>
        <v>33.263171763286209</v>
      </c>
      <c r="R564" s="9">
        <f>I564-Results!$E$5*H564</f>
        <v>31.772529040083285</v>
      </c>
      <c r="S564" s="9" cm="1">
        <f t="array" ref="S564">SUMPRODUCT(J564:O564,TRANSPOSE(Test!AW$28:AW$33))+Test!$AI$20-Test!$AH$26</f>
        <v>45.590248481847951</v>
      </c>
      <c r="T564" s="9">
        <f>SUMPRODUCT(J564:O564,Results!K$9:P$9)</f>
        <v>33.572397079651608</v>
      </c>
      <c r="U564" s="9">
        <f>SUMPRODUCT(J564:O564,Results!K$9:P$9)+Test!$AI$20-Test!$AH$31</f>
        <v>31.990168358578444</v>
      </c>
      <c r="V564" s="9">
        <f t="shared" si="40"/>
        <v>-11.450804894809757</v>
      </c>
      <c r="W564" s="9">
        <f t="shared" si="41"/>
        <v>-5.6894374370507421</v>
      </c>
      <c r="X564" s="9">
        <f t="shared" si="42"/>
        <v>-4.1987947138478177</v>
      </c>
      <c r="Y564" s="9">
        <f t="shared" si="43"/>
        <v>-18.016514155612484</v>
      </c>
      <c r="Z564" s="9">
        <f>I564-Test!$AI$20</f>
        <v>-5.1684891008546643</v>
      </c>
      <c r="AA564" s="9">
        <f t="shared" si="44"/>
        <v>-4.4164340323429769</v>
      </c>
      <c r="AF564" s="11"/>
      <c r="AG564" s="11"/>
      <c r="AH564" s="11"/>
    </row>
    <row r="565" spans="1:34">
      <c r="A565" s="6">
        <v>0.68125498288091824</v>
      </c>
      <c r="B565" s="6">
        <v>3.2140178217995699</v>
      </c>
      <c r="C565" s="6">
        <v>11.424695999480647</v>
      </c>
      <c r="D565" s="6">
        <v>1.024832403565703</v>
      </c>
      <c r="E565" s="6">
        <v>1.9973401591147117</v>
      </c>
      <c r="F565" s="6">
        <v>1.1328456974088075</v>
      </c>
      <c r="G565" s="6">
        <v>3.0236312184157632</v>
      </c>
      <c r="H565" s="6">
        <v>0.35666676106041262</v>
      </c>
      <c r="I565" s="9">
        <f>SUMPRODUCT(J565:O565,Results!B$12:G$12)+Results!$E$5*H565</f>
        <v>22.294990632497232</v>
      </c>
      <c r="J565" s="9">
        <f>SUMPRODUCT($A565:$F565,Results!$B$15:$G$15)</f>
        <v>22.116949886586845</v>
      </c>
      <c r="K565" s="9">
        <f>SUMPRODUCT($A565:$F565,Results!$B$16:$G$16)</f>
        <v>-16.462846596072218</v>
      </c>
      <c r="L565" s="9">
        <f>SUMPRODUCT($A565:$F565,Results!$B$17:$G$17)</f>
        <v>7.7662526399909453</v>
      </c>
      <c r="M565" s="9">
        <f>SUMPRODUCT($A565:$F565,Results!$B$18:$G$18)</f>
        <v>-24.053667143645448</v>
      </c>
      <c r="N565" s="9">
        <f>SUMPRODUCT($A565:$F565,Results!$B$19:$G$19)</f>
        <v>-39.816385689992764</v>
      </c>
      <c r="O565" s="9">
        <f>SUMPRODUCT($A565:$F565,Results!$B$20:$G$20)</f>
        <v>-2.6064262849093072</v>
      </c>
      <c r="P565" s="9" cm="1">
        <f t="array" ref="P565">SUMPRODUCT(J565:O565,TRANSPOSE(Test!BQ$20:BQ$25))+Test!$AI$20-Test!$BQ$27</f>
        <v>26.509041654834597</v>
      </c>
      <c r="Q565" s="9" cm="1">
        <f t="array" ref="Q565">SUMPRODUCT(J565:O565,TRANSPOSE(Test!EX$20:EX$25))+Test!$AI$20-Test!$EX$27</f>
        <v>18.632314347137537</v>
      </c>
      <c r="R565" s="9">
        <f>I565-Results!$E$5*H565</f>
        <v>20.154990066134758</v>
      </c>
      <c r="S565" s="9" cm="1">
        <f t="array" ref="S565">SUMPRODUCT(J565:O565,TRANSPOSE(Test!AW$28:AW$33))+Test!$AI$20-Test!$AH$26</f>
        <v>62.595205071195196</v>
      </c>
      <c r="T565" s="9">
        <f>SUMPRODUCT(J565:O565,Results!K$9:P$9)</f>
        <v>21.095383106221924</v>
      </c>
      <c r="U565" s="9">
        <f>SUMPRODUCT(J565:O565,Results!K$9:P$9)+Test!$AI$20-Test!$AH$31</f>
        <v>19.513154385148766</v>
      </c>
      <c r="V565" s="9">
        <f t="shared" si="40"/>
        <v>-4.2140510223373653</v>
      </c>
      <c r="W565" s="9">
        <f t="shared" si="41"/>
        <v>3.6626762853596944</v>
      </c>
      <c r="X565" s="9">
        <f t="shared" si="42"/>
        <v>2.1400005663624739</v>
      </c>
      <c r="Y565" s="9">
        <f t="shared" si="43"/>
        <v>-40.300214438697964</v>
      </c>
      <c r="Z565" s="9">
        <f>I565-Test!$AI$20</f>
        <v>-10.4472327945929</v>
      </c>
      <c r="AA565" s="9">
        <f t="shared" si="44"/>
        <v>2.7818362473484655</v>
      </c>
      <c r="AF565" s="11"/>
      <c r="AG565" s="11"/>
      <c r="AH565" s="11"/>
    </row>
    <row r="566" spans="1:34">
      <c r="A566" s="6">
        <v>-0.1421138783569684</v>
      </c>
      <c r="B566" s="6">
        <v>11.874621392536826</v>
      </c>
      <c r="C566" s="6">
        <v>7.186951091354068</v>
      </c>
      <c r="D566" s="6">
        <v>-1.1716132904908572</v>
      </c>
      <c r="E566" s="6">
        <v>1.6603001445351488</v>
      </c>
      <c r="F566" s="6">
        <v>1.8054704883781194</v>
      </c>
      <c r="G566" s="6">
        <v>1.9719843897645977</v>
      </c>
      <c r="H566" s="6">
        <v>-0.69498006759075293</v>
      </c>
      <c r="I566" s="9">
        <f>SUMPRODUCT(J566:O566,Results!B$12:G$12)+Results!$E$5*H566</f>
        <v>-13.605174159162839</v>
      </c>
      <c r="J566" s="9">
        <f>SUMPRODUCT($A566:$F566,Results!$B$15:$G$15)</f>
        <v>-8.0103835839159885</v>
      </c>
      <c r="K566" s="9">
        <f>SUMPRODUCT($A566:$F566,Results!$B$16:$G$16)</f>
        <v>-19.297198392202862</v>
      </c>
      <c r="L566" s="9">
        <f>SUMPRODUCT($A566:$F566,Results!$B$17:$G$17)</f>
        <v>18.279331970498497</v>
      </c>
      <c r="M566" s="9">
        <f>SUMPRODUCT($A566:$F566,Results!$B$18:$G$18)</f>
        <v>-6.0828213498305388</v>
      </c>
      <c r="N566" s="9">
        <f>SUMPRODUCT($A566:$F566,Results!$B$19:$G$19)</f>
        <v>-21.177862567324716</v>
      </c>
      <c r="O566" s="9">
        <f>SUMPRODUCT($A566:$F566,Results!$B$20:$G$20)</f>
        <v>8.583406477050703</v>
      </c>
      <c r="P566" s="9" cm="1">
        <f t="array" ref="P566">SUMPRODUCT(J566:O566,TRANSPOSE(Test!BQ$20:BQ$25))+Test!$AI$20-Test!$BQ$27</f>
        <v>0.55186408413612753</v>
      </c>
      <c r="Q566" s="9" cm="1">
        <f t="array" ref="Q566">SUMPRODUCT(J566:O566,TRANSPOSE(Test!EX$20:EX$25))+Test!$AI$20-Test!$EX$27</f>
        <v>-13.095368478451864</v>
      </c>
      <c r="R566" s="9">
        <f>I566-Results!$E$5*H566</f>
        <v>-9.4352937536183212</v>
      </c>
      <c r="S566" s="9" cm="1">
        <f t="array" ref="S566">SUMPRODUCT(J566:O566,TRANSPOSE(Test!AW$28:AW$33))+Test!$AI$20-Test!$AH$26</f>
        <v>26.9034871888501</v>
      </c>
      <c r="T566" s="9">
        <f>SUMPRODUCT(J566:O566,Results!K$9:P$9)</f>
        <v>-8.239221617136927</v>
      </c>
      <c r="U566" s="9">
        <f>SUMPRODUCT(J566:O566,Results!K$9:P$9)+Test!$AI$20-Test!$AH$31</f>
        <v>-9.8214503382100844</v>
      </c>
      <c r="V566" s="9">
        <f t="shared" si="40"/>
        <v>-14.157038243298967</v>
      </c>
      <c r="W566" s="9">
        <f t="shared" si="41"/>
        <v>-0.50980568071097565</v>
      </c>
      <c r="X566" s="9">
        <f t="shared" si="42"/>
        <v>-4.169880405544518</v>
      </c>
      <c r="Y566" s="9">
        <f t="shared" si="43"/>
        <v>-40.508661348012936</v>
      </c>
      <c r="Z566" s="9">
        <f>I566-Test!$AI$20</f>
        <v>-46.347397586252967</v>
      </c>
      <c r="AA566" s="9">
        <f t="shared" si="44"/>
        <v>-3.7837238209527548</v>
      </c>
      <c r="AF566" s="11"/>
      <c r="AG566" s="11"/>
      <c r="AH566" s="11"/>
    </row>
    <row r="567" spans="1:34">
      <c r="A567" s="6">
        <v>2.1691481040064291</v>
      </c>
      <c r="B567" s="6">
        <v>7.9809039973016427</v>
      </c>
      <c r="C567" s="6">
        <v>11.30798631523608</v>
      </c>
      <c r="D567" s="6">
        <v>-1.363081076570229</v>
      </c>
      <c r="E567" s="6">
        <v>-2.454965302725845E-2</v>
      </c>
      <c r="F567" s="6">
        <v>-1.9527710480489908</v>
      </c>
      <c r="G567" s="6">
        <v>-1.1552948403545094</v>
      </c>
      <c r="H567" s="6">
        <v>-3.8222592977098602</v>
      </c>
      <c r="I567" s="9">
        <f>SUMPRODUCT(J567:O567,Results!B$12:G$12)+Results!$E$5*H567</f>
        <v>-31.214874638732486</v>
      </c>
      <c r="J567" s="9">
        <f>SUMPRODUCT($A567:$F567,Results!$B$15:$G$15)</f>
        <v>9.2312755652845908</v>
      </c>
      <c r="K567" s="9">
        <f>SUMPRODUCT($A567:$F567,Results!$B$16:$G$16)</f>
        <v>-27.799018900562153</v>
      </c>
      <c r="L567" s="9">
        <f>SUMPRODUCT($A567:$F567,Results!$B$17:$G$17)</f>
        <v>-2.2883186274808343</v>
      </c>
      <c r="M567" s="9">
        <f>SUMPRODUCT($A567:$F567,Results!$B$18:$G$18)</f>
        <v>-21.734003890643304</v>
      </c>
      <c r="N567" s="9">
        <f>SUMPRODUCT($A567:$F567,Results!$B$19:$G$19)</f>
        <v>-30.530234107136838</v>
      </c>
      <c r="O567" s="9">
        <f>SUMPRODUCT($A567:$F567,Results!$B$20:$G$20)</f>
        <v>8.9379243814139961</v>
      </c>
      <c r="P567" s="9" cm="1">
        <f t="array" ref="P567">SUMPRODUCT(J567:O567,TRANSPOSE(Test!BQ$20:BQ$25))+Test!$AI$20-Test!$BQ$27</f>
        <v>-3.346212158834625</v>
      </c>
      <c r="Q567" s="9" cm="1">
        <f t="array" ref="Q567">SUMPRODUCT(J567:O567,TRANSPOSE(Test!EX$20:EX$25))+Test!$AI$20-Test!$EX$27</f>
        <v>-13.06895200674326</v>
      </c>
      <c r="R567" s="9">
        <f>I567-Results!$E$5*H567</f>
        <v>-8.2813188524733228</v>
      </c>
      <c r="S567" s="9" cm="1">
        <f t="array" ref="S567">SUMPRODUCT(J567:O567,TRANSPOSE(Test!AW$28:AW$33))+Test!$AI$20-Test!$AH$26</f>
        <v>41.726493023355133</v>
      </c>
      <c r="T567" s="9">
        <f>SUMPRODUCT(J567:O567,Results!K$9:P$9)</f>
        <v>-8.7708861306364518</v>
      </c>
      <c r="U567" s="9">
        <f>SUMPRODUCT(J567:O567,Results!K$9:P$9)+Test!$AI$20-Test!$AH$31</f>
        <v>-10.353114851709609</v>
      </c>
      <c r="V567" s="9">
        <f t="shared" si="40"/>
        <v>-27.868662479897861</v>
      </c>
      <c r="W567" s="9">
        <f t="shared" si="41"/>
        <v>-18.145922631989226</v>
      </c>
      <c r="X567" s="9">
        <f t="shared" si="42"/>
        <v>-22.933555786259163</v>
      </c>
      <c r="Y567" s="9">
        <f t="shared" si="43"/>
        <v>-72.941367662087615</v>
      </c>
      <c r="Z567" s="9">
        <f>I567-Test!$AI$20</f>
        <v>-63.95709806582262</v>
      </c>
      <c r="AA567" s="9">
        <f t="shared" si="44"/>
        <v>-20.861759787022876</v>
      </c>
      <c r="AF567" s="11"/>
      <c r="AG567" s="11"/>
      <c r="AH567" s="11"/>
    </row>
    <row r="568" spans="1:34">
      <c r="A568" s="6">
        <v>1.6151333046044105</v>
      </c>
      <c r="B568" s="6">
        <v>-2.6367472723380252</v>
      </c>
      <c r="C568" s="6">
        <v>-6.3312722368817756E-2</v>
      </c>
      <c r="D568" s="6">
        <v>1.614498457367386</v>
      </c>
      <c r="E568" s="6">
        <v>0.57936788117817328</v>
      </c>
      <c r="F568" s="6">
        <v>-0.18948302859267613</v>
      </c>
      <c r="G568" s="6">
        <v>0.61896244837488212</v>
      </c>
      <c r="H568" s="6">
        <v>-2.0480020089804682</v>
      </c>
      <c r="I568" s="9">
        <f>SUMPRODUCT(J568:O568,Results!B$12:G$12)+Results!$E$5*H568</f>
        <v>8.3646785260281789</v>
      </c>
      <c r="J568" s="9">
        <f>SUMPRODUCT($A568:$F568,Results!$B$15:$G$15)</f>
        <v>12.863776757520025</v>
      </c>
      <c r="K568" s="9">
        <f>SUMPRODUCT($A568:$F568,Results!$B$16:$G$16)</f>
        <v>-1.8140796296809241</v>
      </c>
      <c r="L568" s="9">
        <f>SUMPRODUCT($A568:$F568,Results!$B$17:$G$17)</f>
        <v>-3.3520492367485666</v>
      </c>
      <c r="M568" s="9">
        <f>SUMPRODUCT($A568:$F568,Results!$B$18:$G$18)</f>
        <v>-2.2870286497335321</v>
      </c>
      <c r="N568" s="9">
        <f>SUMPRODUCT($A568:$F568,Results!$B$19:$G$19)</f>
        <v>-2.811336544099432</v>
      </c>
      <c r="O568" s="9">
        <f>SUMPRODUCT($A568:$F568,Results!$B$20:$G$20)</f>
        <v>4.0209735054722682</v>
      </c>
      <c r="P568" s="9" cm="1">
        <f t="array" ref="P568">SUMPRODUCT(J568:O568,TRANSPOSE(Test!BQ$20:BQ$25))+Test!$AI$20-Test!$BQ$27</f>
        <v>13.656891208365927</v>
      </c>
      <c r="Q568" s="9" cm="1">
        <f t="array" ref="Q568">SUMPRODUCT(J568:O568,TRANSPOSE(Test!EX$20:EX$25))+Test!$AI$20-Test!$EX$27</f>
        <v>20.957049323677971</v>
      </c>
      <c r="R568" s="9">
        <f>I568-Results!$E$5*H568</f>
        <v>20.652690579910988</v>
      </c>
      <c r="S568" s="9" cm="1">
        <f t="array" ref="S568">SUMPRODUCT(J568:O568,TRANSPOSE(Test!AW$28:AW$33))+Test!$AI$20-Test!$AH$26</f>
        <v>7.8399768435462605</v>
      </c>
      <c r="T568" s="9">
        <f>SUMPRODUCT(J568:O568,Results!K$9:P$9)</f>
        <v>20.810742357453428</v>
      </c>
      <c r="U568" s="9">
        <f>SUMPRODUCT(J568:O568,Results!K$9:P$9)+Test!$AI$20-Test!$AH$31</f>
        <v>19.228513636380271</v>
      </c>
      <c r="V568" s="9">
        <f t="shared" si="40"/>
        <v>-5.2922126823377482</v>
      </c>
      <c r="W568" s="9">
        <f t="shared" si="41"/>
        <v>-12.592370797649792</v>
      </c>
      <c r="X568" s="9">
        <f t="shared" si="42"/>
        <v>-12.288012053882809</v>
      </c>
      <c r="Y568" s="9">
        <f t="shared" si="43"/>
        <v>0.5247016824819184</v>
      </c>
      <c r="Z568" s="9">
        <f>I568-Test!$AI$20</f>
        <v>-24.377544901061952</v>
      </c>
      <c r="AA568" s="9">
        <f t="shared" si="44"/>
        <v>-10.863835110352092</v>
      </c>
      <c r="AF568" s="11"/>
      <c r="AG568" s="11"/>
      <c r="AH568" s="11"/>
    </row>
    <row r="569" spans="1:34">
      <c r="A569" s="6">
        <v>4.2884498564753333</v>
      </c>
      <c r="B569" s="6">
        <v>2.2669710943755055</v>
      </c>
      <c r="C569" s="6">
        <v>1.2279096023522662</v>
      </c>
      <c r="D569" s="6">
        <v>2.2287131128420086</v>
      </c>
      <c r="E569" s="6">
        <v>6.356704020078662</v>
      </c>
      <c r="F569" s="6">
        <v>1.1585397691292945</v>
      </c>
      <c r="G569" s="6">
        <v>-2.2149489228546102</v>
      </c>
      <c r="H569" s="6">
        <v>-4.8819133802099604</v>
      </c>
      <c r="I569" s="9">
        <f>SUMPRODUCT(J569:O569,Results!B$12:G$12)+Results!$E$5*H569</f>
        <v>57.679175456491791</v>
      </c>
      <c r="J569" s="9">
        <f>SUMPRODUCT($A569:$F569,Results!$B$15:$G$15)</f>
        <v>34.943221963752393</v>
      </c>
      <c r="K569" s="9">
        <f>SUMPRODUCT($A569:$F569,Results!$B$16:$G$16)</f>
        <v>-13.202937900920961</v>
      </c>
      <c r="L569" s="9">
        <f>SUMPRODUCT($A569:$F569,Results!$B$17:$G$17)</f>
        <v>16.390451817815215</v>
      </c>
      <c r="M569" s="9">
        <f>SUMPRODUCT($A569:$F569,Results!$B$18:$G$18)</f>
        <v>-6.2795699663526525</v>
      </c>
      <c r="N569" s="9">
        <f>SUMPRODUCT($A569:$F569,Results!$B$19:$G$19)</f>
        <v>-17.890458162492994</v>
      </c>
      <c r="O569" s="9">
        <f>SUMPRODUCT($A569:$F569,Results!$B$20:$G$20)</f>
        <v>20.257492396217994</v>
      </c>
      <c r="P569" s="9" cm="1">
        <f t="array" ref="P569">SUMPRODUCT(J569:O569,TRANSPOSE(Test!BQ$20:BQ$25))+Test!$AI$20-Test!$BQ$27</f>
        <v>75.595251115197186</v>
      </c>
      <c r="Q569" s="9" cm="1">
        <f t="array" ref="Q569">SUMPRODUCT(J569:O569,TRANSPOSE(Test!EX$20:EX$25))+Test!$AI$20-Test!$EX$27</f>
        <v>86.806498205210403</v>
      </c>
      <c r="R569" s="9">
        <f>I569-Results!$E$5*H569</f>
        <v>86.970655737751557</v>
      </c>
      <c r="S569" s="9" cm="1">
        <f t="array" ref="S569">SUMPRODUCT(J569:O569,TRANSPOSE(Test!AW$28:AW$33))+Test!$AI$20-Test!$AH$26</f>
        <v>58.896688901364982</v>
      </c>
      <c r="T569" s="9">
        <f>SUMPRODUCT(J569:O569,Results!K$9:P$9)</f>
        <v>89.84756094699496</v>
      </c>
      <c r="U569" s="9">
        <f>SUMPRODUCT(J569:O569,Results!K$9:P$9)+Test!$AI$20-Test!$AH$31</f>
        <v>88.26533222592181</v>
      </c>
      <c r="V569" s="9">
        <f t="shared" si="40"/>
        <v>-17.916075658705395</v>
      </c>
      <c r="W569" s="9">
        <f t="shared" si="41"/>
        <v>-29.127322748718612</v>
      </c>
      <c r="X569" s="9">
        <f t="shared" si="42"/>
        <v>-29.291480281259766</v>
      </c>
      <c r="Y569" s="9">
        <f t="shared" si="43"/>
        <v>-1.217513444873191</v>
      </c>
      <c r="Z569" s="9">
        <f>I569-Test!$AI$20</f>
        <v>24.93695202940166</v>
      </c>
      <c r="AA569" s="9">
        <f t="shared" si="44"/>
        <v>-30.586156769430019</v>
      </c>
      <c r="AF569" s="11"/>
      <c r="AG569" s="11"/>
      <c r="AH569" s="11"/>
    </row>
    <row r="570" spans="1:34">
      <c r="A570" s="6">
        <v>7.629049760146887</v>
      </c>
      <c r="B570" s="6">
        <v>1.5080537222105879</v>
      </c>
      <c r="C570" s="6">
        <v>0.50153629479408723</v>
      </c>
      <c r="D570" s="6">
        <v>3.1171961660821803</v>
      </c>
      <c r="E570" s="6">
        <v>-1.9617979031494863</v>
      </c>
      <c r="F570" s="6">
        <v>6.4181284094664779</v>
      </c>
      <c r="G570" s="6">
        <v>-0.46162318881484954</v>
      </c>
      <c r="H570" s="6">
        <v>-3.1285876461702</v>
      </c>
      <c r="I570" s="9">
        <f>SUMPRODUCT(J570:O570,Results!B$12:G$12)+Results!$E$5*H570</f>
        <v>-32.449774172920712</v>
      </c>
      <c r="J570" s="9">
        <f>SUMPRODUCT($A570:$F570,Results!$B$15:$G$15)</f>
        <v>15.817384942996798</v>
      </c>
      <c r="K570" s="9">
        <f>SUMPRODUCT($A570:$F570,Results!$B$16:$G$16)</f>
        <v>-26.488166380421205</v>
      </c>
      <c r="L570" s="9">
        <f>SUMPRODUCT($A570:$F570,Results!$B$17:$G$17)</f>
        <v>-8.4636613616785858</v>
      </c>
      <c r="M570" s="9">
        <f>SUMPRODUCT($A570:$F570,Results!$B$18:$G$18)</f>
        <v>8.8397660388269479</v>
      </c>
      <c r="N570" s="9">
        <f>SUMPRODUCT($A570:$F570,Results!$B$19:$G$19)</f>
        <v>5.2675414998138583</v>
      </c>
      <c r="O570" s="9">
        <f>SUMPRODUCT($A570:$F570,Results!$B$20:$G$20)</f>
        <v>21.406490852316082</v>
      </c>
      <c r="P570" s="9" cm="1">
        <f t="array" ref="P570">SUMPRODUCT(J570:O570,TRANSPOSE(Test!BQ$20:BQ$25))+Test!$AI$20-Test!$BQ$27</f>
        <v>0.12520892655669513</v>
      </c>
      <c r="Q570" s="9" cm="1">
        <f t="array" ref="Q570">SUMPRODUCT(J570:O570,TRANSPOSE(Test!EX$20:EX$25))+Test!$AI$20-Test!$EX$27</f>
        <v>-12.185985309541685</v>
      </c>
      <c r="R570" s="9">
        <f>I570-Results!$E$5*H570</f>
        <v>-13.678248295899511</v>
      </c>
      <c r="S570" s="9" cm="1">
        <f t="array" ref="S570">SUMPRODUCT(J570:O570,TRANSPOSE(Test!AW$28:AW$33))+Test!$AI$20-Test!$AH$26</f>
        <v>-0.68515397505726128</v>
      </c>
      <c r="T570" s="9">
        <f>SUMPRODUCT(J570:O570,Results!K$9:P$9)</f>
        <v>-12.655024516446687</v>
      </c>
      <c r="U570" s="9">
        <f>SUMPRODUCT(J570:O570,Results!K$9:P$9)+Test!$AI$20-Test!$AH$31</f>
        <v>-14.237253237519845</v>
      </c>
      <c r="V570" s="9">
        <f t="shared" si="40"/>
        <v>-32.574983099477407</v>
      </c>
      <c r="W570" s="9">
        <f t="shared" si="41"/>
        <v>-20.263788863379027</v>
      </c>
      <c r="X570" s="9">
        <f t="shared" si="42"/>
        <v>-18.771525877021201</v>
      </c>
      <c r="Y570" s="9">
        <f t="shared" si="43"/>
        <v>-31.764620197863451</v>
      </c>
      <c r="Z570" s="9">
        <f>I570-Test!$AI$20</f>
        <v>-65.191997600010836</v>
      </c>
      <c r="AA570" s="9">
        <f t="shared" si="44"/>
        <v>-18.212520935400867</v>
      </c>
      <c r="AF570" s="11"/>
      <c r="AG570" s="11"/>
      <c r="AH570" s="11"/>
    </row>
    <row r="571" spans="1:34">
      <c r="A571" s="6">
        <v>10.182030760056046</v>
      </c>
      <c r="B571" s="6">
        <v>0.34879028070275642</v>
      </c>
      <c r="C571" s="6">
        <v>-3.3722102905008981E-2</v>
      </c>
      <c r="D571" s="6">
        <v>4.1700874419682581</v>
      </c>
      <c r="E571" s="6">
        <v>1.5598741365191999</v>
      </c>
      <c r="F571" s="6">
        <v>-0.19376313423136338</v>
      </c>
      <c r="G571" s="6">
        <v>1.7294094263455493</v>
      </c>
      <c r="H571" s="6">
        <v>-0.93755503100980131</v>
      </c>
      <c r="I571" s="9">
        <f>SUMPRODUCT(J571:O571,Results!B$12:G$12)+Results!$E$5*H571</f>
        <v>50.083205223177885</v>
      </c>
      <c r="J571" s="9">
        <f>SUMPRODUCT($A571:$F571,Results!$B$15:$G$15)</f>
        <v>38.163856205215836</v>
      </c>
      <c r="K571" s="9">
        <f>SUMPRODUCT($A571:$F571,Results!$B$16:$G$16)</f>
        <v>-31.508656487688292</v>
      </c>
      <c r="L571" s="9">
        <f>SUMPRODUCT($A571:$F571,Results!$B$17:$G$17)</f>
        <v>-12.257389372259587</v>
      </c>
      <c r="M571" s="9">
        <f>SUMPRODUCT($A571:$F571,Results!$B$18:$G$18)</f>
        <v>-0.36334937205102591</v>
      </c>
      <c r="N571" s="9">
        <f>SUMPRODUCT($A571:$F571,Results!$B$19:$G$19)</f>
        <v>-2.4396126543264667</v>
      </c>
      <c r="O571" s="9">
        <f>SUMPRODUCT($A571:$F571,Results!$B$20:$G$20)</f>
        <v>39.962766177690042</v>
      </c>
      <c r="P571" s="9" cm="1">
        <f t="array" ref="P571">SUMPRODUCT(J571:O571,TRANSPOSE(Test!BQ$20:BQ$25))+Test!$AI$20-Test!$BQ$27</f>
        <v>45.134530427217165</v>
      </c>
      <c r="Q571" s="9" cm="1">
        <f t="array" ref="Q571">SUMPRODUCT(J571:O571,TRANSPOSE(Test!EX$20:EX$25))+Test!$AI$20-Test!$EX$27</f>
        <v>55.03777368792791</v>
      </c>
      <c r="R571" s="9">
        <f>I571-Results!$E$5*H571</f>
        <v>55.708535409236688</v>
      </c>
      <c r="S571" s="9" cm="1">
        <f t="array" ref="S571">SUMPRODUCT(J571:O571,TRANSPOSE(Test!AW$28:AW$33))+Test!$AI$20-Test!$AH$26</f>
        <v>32.017395871747837</v>
      </c>
      <c r="T571" s="9">
        <f>SUMPRODUCT(J571:O571,Results!K$9:P$9)</f>
        <v>56.477571543395648</v>
      </c>
      <c r="U571" s="9">
        <f>SUMPRODUCT(J571:O571,Results!K$9:P$9)+Test!$AI$20-Test!$AH$31</f>
        <v>54.89534282232249</v>
      </c>
      <c r="V571" s="9">
        <f t="shared" si="40"/>
        <v>4.94867479596072</v>
      </c>
      <c r="W571" s="9">
        <f t="shared" si="41"/>
        <v>-4.9545684647500252</v>
      </c>
      <c r="X571" s="9">
        <f t="shared" si="42"/>
        <v>-5.6253301860588039</v>
      </c>
      <c r="Y571" s="9">
        <f t="shared" si="43"/>
        <v>18.065809351430048</v>
      </c>
      <c r="Z571" s="9">
        <f>I571-Test!$AI$20</f>
        <v>17.340981796087753</v>
      </c>
      <c r="AA571" s="9">
        <f t="shared" si="44"/>
        <v>-4.8121375991446058</v>
      </c>
      <c r="AF571" s="11"/>
      <c r="AG571" s="11"/>
      <c r="AH571" s="11"/>
    </row>
    <row r="572" spans="1:34">
      <c r="A572" s="6">
        <v>4.1653255719050968</v>
      </c>
      <c r="B572" s="6">
        <v>-1.7228110192141541</v>
      </c>
      <c r="C572" s="6">
        <v>0.43166778694965091</v>
      </c>
      <c r="D572" s="6">
        <v>3.9000577480002656</v>
      </c>
      <c r="E572" s="6">
        <v>2.4431168213722736</v>
      </c>
      <c r="F572" s="6">
        <v>-1.8238335574382061</v>
      </c>
      <c r="G572" s="6">
        <v>2.5337438187270203</v>
      </c>
      <c r="H572" s="6">
        <v>-0.13322063862833033</v>
      </c>
      <c r="I572" s="9">
        <f>SUMPRODUCT(J572:O572,Results!B$12:G$12)+Results!$E$5*H572</f>
        <v>56.878120196943314</v>
      </c>
      <c r="J572" s="9">
        <f>SUMPRODUCT($A572:$F572,Results!$B$15:$G$15)</f>
        <v>26.094706218817489</v>
      </c>
      <c r="K572" s="9">
        <f>SUMPRODUCT($A572:$F572,Results!$B$16:$G$16)</f>
        <v>-10.822874967924617</v>
      </c>
      <c r="L572" s="9">
        <f>SUMPRODUCT($A572:$F572,Results!$B$17:$G$17)</f>
        <v>-2.2845256864702743</v>
      </c>
      <c r="M572" s="9">
        <f>SUMPRODUCT($A572:$F572,Results!$B$18:$G$18)</f>
        <v>-4.4209997910119405</v>
      </c>
      <c r="N572" s="9">
        <f>SUMPRODUCT($A572:$F572,Results!$B$19:$G$19)</f>
        <v>-9.6527782251991781</v>
      </c>
      <c r="O572" s="9">
        <f>SUMPRODUCT($A572:$F572,Results!$B$20:$G$20)</f>
        <v>20.182020725211256</v>
      </c>
      <c r="P572" s="9" cm="1">
        <f t="array" ref="P572">SUMPRODUCT(J572:O572,TRANSPOSE(Test!BQ$20:BQ$25))+Test!$AI$20-Test!$BQ$27</f>
        <v>42.602336368581526</v>
      </c>
      <c r="Q572" s="9" cm="1">
        <f t="array" ref="Q572">SUMPRODUCT(J572:O572,TRANSPOSE(Test!EX$20:EX$25))+Test!$AI$20-Test!$EX$27</f>
        <v>57.291330590053377</v>
      </c>
      <c r="R572" s="9">
        <f>I572-Results!$E$5*H572</f>
        <v>57.677444028713296</v>
      </c>
      <c r="S572" s="9" cm="1">
        <f t="array" ref="S572">SUMPRODUCT(J572:O572,TRANSPOSE(Test!AW$28:AW$33))+Test!$AI$20-Test!$AH$26</f>
        <v>31.19037736072481</v>
      </c>
      <c r="T572" s="9">
        <f>SUMPRODUCT(J572:O572,Results!K$9:P$9)</f>
        <v>58.197383888942809</v>
      </c>
      <c r="U572" s="9">
        <f>SUMPRODUCT(J572:O572,Results!K$9:P$9)+Test!$AI$20-Test!$AH$31</f>
        <v>56.615155167869659</v>
      </c>
      <c r="V572" s="9">
        <f t="shared" si="40"/>
        <v>14.275783828361789</v>
      </c>
      <c r="W572" s="9">
        <f t="shared" si="41"/>
        <v>-0.41321039311006302</v>
      </c>
      <c r="X572" s="9">
        <f t="shared" si="42"/>
        <v>-0.79932383176998201</v>
      </c>
      <c r="Y572" s="9">
        <f t="shared" si="43"/>
        <v>25.687742836218504</v>
      </c>
      <c r="Z572" s="9">
        <f>I572-Test!$AI$20</f>
        <v>24.135896769853183</v>
      </c>
      <c r="AA572" s="9">
        <f t="shared" si="44"/>
        <v>0.26296502907365493</v>
      </c>
      <c r="AF572" s="11"/>
      <c r="AG572" s="11"/>
      <c r="AH572" s="11"/>
    </row>
    <row r="573" spans="1:34">
      <c r="A573" s="6">
        <v>1.2824627567901941</v>
      </c>
      <c r="B573" s="6">
        <v>-0.49274237151388545</v>
      </c>
      <c r="C573" s="6">
        <v>0.25833143711921563</v>
      </c>
      <c r="D573" s="6">
        <v>1.8550202255970578</v>
      </c>
      <c r="E573" s="6">
        <v>-0.80565234987023926</v>
      </c>
      <c r="F573" s="6">
        <v>-0.41622566629479479</v>
      </c>
      <c r="G573" s="6">
        <v>-0.51510018295645044</v>
      </c>
      <c r="H573" s="6">
        <v>-3.1820646403118009</v>
      </c>
      <c r="I573" s="9">
        <f>SUMPRODUCT(J573:O573,Results!B$12:G$12)+Results!$E$5*H573</f>
        <v>-19.00043534806823</v>
      </c>
      <c r="J573" s="9">
        <f>SUMPRODUCT($A573:$F573,Results!$B$15:$G$15)</f>
        <v>1.9398021937222452</v>
      </c>
      <c r="K573" s="9">
        <f>SUMPRODUCT($A573:$F573,Results!$B$16:$G$16)</f>
        <v>-4.6627719046913096</v>
      </c>
      <c r="L573" s="9">
        <f>SUMPRODUCT($A573:$F573,Results!$B$17:$G$17)</f>
        <v>-4.7102503665827546</v>
      </c>
      <c r="M573" s="9">
        <f>SUMPRODUCT($A573:$F573,Results!$B$18:$G$18)</f>
        <v>1.0941739998218731</v>
      </c>
      <c r="N573" s="9">
        <f>SUMPRODUCT($A573:$F573,Results!$B$19:$G$19)</f>
        <v>-0.31862023648085458</v>
      </c>
      <c r="O573" s="9">
        <f>SUMPRODUCT($A573:$F573,Results!$B$20:$G$20)</f>
        <v>6.8133883967723978</v>
      </c>
      <c r="P573" s="9" cm="1">
        <f t="array" ref="P573">SUMPRODUCT(J573:O573,TRANSPOSE(Test!BQ$20:BQ$25))+Test!$AI$20-Test!$BQ$27</f>
        <v>-3.9168987932207813</v>
      </c>
      <c r="Q573" s="9" cm="1">
        <f t="array" ref="Q573">SUMPRODUCT(J573:O573,TRANSPOSE(Test!EX$20:EX$25))+Test!$AI$20-Test!$EX$27</f>
        <v>-0.41308662046495215</v>
      </c>
      <c r="R573" s="9">
        <f>I573-Results!$E$5*H573</f>
        <v>9.195249380257664E-2</v>
      </c>
      <c r="S573" s="9" cm="1">
        <f t="array" ref="S573">SUMPRODUCT(J573:O573,TRANSPOSE(Test!AW$28:AW$33))+Test!$AI$20-Test!$AH$26</f>
        <v>-4.1126592053740083</v>
      </c>
      <c r="T573" s="9">
        <f>SUMPRODUCT(J573:O573,Results!K$9:P$9)</f>
        <v>-0.32794444305209502</v>
      </c>
      <c r="U573" s="9">
        <f>SUMPRODUCT(J573:O573,Results!K$9:P$9)+Test!$AI$20-Test!$AH$31</f>
        <v>-1.9101731641252542</v>
      </c>
      <c r="V573" s="9">
        <f t="shared" si="40"/>
        <v>-15.083536554847448</v>
      </c>
      <c r="W573" s="9">
        <f t="shared" si="41"/>
        <v>-18.587348727603278</v>
      </c>
      <c r="X573" s="9">
        <f t="shared" si="42"/>
        <v>-19.092387841870806</v>
      </c>
      <c r="Y573" s="9">
        <f t="shared" si="43"/>
        <v>-14.887776142694221</v>
      </c>
      <c r="Z573" s="9">
        <f>I573-Test!$AI$20</f>
        <v>-51.742658775158361</v>
      </c>
      <c r="AA573" s="9">
        <f t="shared" si="44"/>
        <v>-17.090262183942976</v>
      </c>
      <c r="AF573" s="11"/>
      <c r="AG573" s="11"/>
      <c r="AH573" s="11"/>
    </row>
    <row r="574" spans="1:34">
      <c r="A574" s="6">
        <v>6.6962775351242811</v>
      </c>
      <c r="B574" s="6">
        <v>2.4647569677248504</v>
      </c>
      <c r="C574" s="6">
        <v>-0.37589826688238787</v>
      </c>
      <c r="D574" s="6">
        <v>0.80492933274853795</v>
      </c>
      <c r="E574" s="6">
        <v>7.8178260046913257</v>
      </c>
      <c r="F574" s="6">
        <v>0.53669933840561057</v>
      </c>
      <c r="G574" s="6">
        <v>0.15883487698566584</v>
      </c>
      <c r="H574" s="6">
        <v>-2.5081295803696846</v>
      </c>
      <c r="I574" s="9">
        <f>SUMPRODUCT(J574:O574,Results!B$12:G$12)+Results!$E$5*H574</f>
        <v>93.409806213715541</v>
      </c>
      <c r="J574" s="9">
        <f>SUMPRODUCT($A574:$F574,Results!$B$15:$G$15)</f>
        <v>46.230693415671304</v>
      </c>
      <c r="K574" s="9">
        <f>SUMPRODUCT($A574:$F574,Results!$B$16:$G$16)</f>
        <v>-17.932273497236409</v>
      </c>
      <c r="L574" s="9">
        <f>SUMPRODUCT($A574:$F574,Results!$B$17:$G$17)</f>
        <v>14.581425729150356</v>
      </c>
      <c r="M574" s="9">
        <f>SUMPRODUCT($A574:$F574,Results!$B$18:$G$18)</f>
        <v>-6.8525528414735701</v>
      </c>
      <c r="N574" s="9">
        <f>SUMPRODUCT($A574:$F574,Results!$B$19:$G$19)</f>
        <v>-13.718534749254358</v>
      </c>
      <c r="O574" s="9">
        <f>SUMPRODUCT($A574:$F574,Results!$B$20:$G$20)</f>
        <v>27.685734205202191</v>
      </c>
      <c r="P574" s="9" cm="1">
        <f t="array" ref="P574">SUMPRODUCT(J574:O574,TRANSPOSE(Test!BQ$20:BQ$25))+Test!$AI$20-Test!$BQ$27</f>
        <v>91.868524489434606</v>
      </c>
      <c r="Q574" s="9" cm="1">
        <f t="array" ref="Q574">SUMPRODUCT(J574:O574,TRANSPOSE(Test!EX$20:EX$25))+Test!$AI$20-Test!$EX$27</f>
        <v>107.88872551624831</v>
      </c>
      <c r="R574" s="9">
        <f>I574-Results!$E$5*H574</f>
        <v>108.45858369593364</v>
      </c>
      <c r="S574" s="9" cm="1">
        <f t="array" ref="S574">SUMPRODUCT(J574:O574,TRANSPOSE(Test!AW$28:AW$33))+Test!$AI$20-Test!$AH$26</f>
        <v>65.826019745236735</v>
      </c>
      <c r="T574" s="9">
        <f>SUMPRODUCT(J574:O574,Results!K$9:P$9)</f>
        <v>111.84971525503444</v>
      </c>
      <c r="U574" s="9">
        <f>SUMPRODUCT(J574:O574,Results!K$9:P$9)+Test!$AI$20-Test!$AH$31</f>
        <v>110.26748653396129</v>
      </c>
      <c r="V574" s="9">
        <f t="shared" si="40"/>
        <v>1.5412817242809354</v>
      </c>
      <c r="W574" s="9">
        <f t="shared" si="41"/>
        <v>-14.478919302532773</v>
      </c>
      <c r="X574" s="9">
        <f t="shared" si="42"/>
        <v>-15.0487774822181</v>
      </c>
      <c r="Y574" s="9">
        <f t="shared" si="43"/>
        <v>27.583786468478806</v>
      </c>
      <c r="Z574" s="9">
        <f>I574-Test!$AI$20</f>
        <v>60.66758278662541</v>
      </c>
      <c r="AA574" s="9">
        <f t="shared" si="44"/>
        <v>-16.857680320245748</v>
      </c>
      <c r="AF574" s="11"/>
      <c r="AG574" s="11"/>
      <c r="AH574" s="11"/>
    </row>
    <row r="575" spans="1:34">
      <c r="A575" s="6">
        <v>9.4773327470228121</v>
      </c>
      <c r="B575" s="6">
        <v>0.89367215326306326</v>
      </c>
      <c r="C575" s="6">
        <v>3.0261260748752035</v>
      </c>
      <c r="D575" s="6">
        <v>1.0877875649957822</v>
      </c>
      <c r="E575" s="6">
        <v>13.26001116027188</v>
      </c>
      <c r="F575" s="6">
        <v>4.1407386582260566</v>
      </c>
      <c r="G575" s="6">
        <v>-3.404798540009943</v>
      </c>
      <c r="H575" s="6">
        <v>-6.071762997365294</v>
      </c>
      <c r="I575" s="9">
        <f>SUMPRODUCT(J575:O575,Results!B$12:G$12)+Results!$E$5*H575</f>
        <v>140.72855165521281</v>
      </c>
      <c r="J575" s="9">
        <f>SUMPRODUCT($A575:$F575,Results!$B$15:$G$15)</f>
        <v>86.466055200919968</v>
      </c>
      <c r="K575" s="9">
        <f>SUMPRODUCT($A575:$F575,Results!$B$16:$G$16)</f>
        <v>-23.958052859353479</v>
      </c>
      <c r="L575" s="9">
        <f>SUMPRODUCT($A575:$F575,Results!$B$17:$G$17)</f>
        <v>28.134636884918233</v>
      </c>
      <c r="M575" s="9">
        <f>SUMPRODUCT($A575:$F575,Results!$B$18:$G$18)</f>
        <v>-20.829379361344671</v>
      </c>
      <c r="N575" s="9">
        <f>SUMPRODUCT($A575:$F575,Results!$B$19:$G$19)</f>
        <v>-35.946311734060195</v>
      </c>
      <c r="O575" s="9">
        <f>SUMPRODUCT($A575:$F575,Results!$B$20:$G$20)</f>
        <v>27.012848178812735</v>
      </c>
      <c r="P575" s="9" cm="1">
        <f t="array" ref="P575">SUMPRODUCT(J575:O575,TRANSPOSE(Test!BQ$20:BQ$25))+Test!$AI$20-Test!$BQ$27</f>
        <v>161.42125886046432</v>
      </c>
      <c r="Q575" s="9" cm="1">
        <f t="array" ref="Q575">SUMPRODUCT(J575:O575,TRANSPOSE(Test!EX$20:EX$25))+Test!$AI$20-Test!$EX$27</f>
        <v>178.70172333845321</v>
      </c>
      <c r="R575" s="9">
        <f>I575-Results!$E$5*H575</f>
        <v>177.15912963940457</v>
      </c>
      <c r="S575" s="9" cm="1">
        <f t="array" ref="S575">SUMPRODUCT(J575:O575,TRANSPOSE(Test!AW$28:AW$33))+Test!$AI$20-Test!$AH$26</f>
        <v>130.78991583687451</v>
      </c>
      <c r="T575" s="9">
        <f>SUMPRODUCT(J575:O575,Results!K$9:P$9)</f>
        <v>183.5694966886411</v>
      </c>
      <c r="U575" s="9">
        <f>SUMPRODUCT(J575:O575,Results!K$9:P$9)+Test!$AI$20-Test!$AH$31</f>
        <v>181.98726796756793</v>
      </c>
      <c r="V575" s="9">
        <f t="shared" si="40"/>
        <v>-20.692707205251509</v>
      </c>
      <c r="W575" s="9">
        <f t="shared" si="41"/>
        <v>-37.973171683240395</v>
      </c>
      <c r="X575" s="9">
        <f t="shared" si="42"/>
        <v>-36.430577984191757</v>
      </c>
      <c r="Y575" s="9">
        <f t="shared" si="43"/>
        <v>9.9386358183382981</v>
      </c>
      <c r="Z575" s="9">
        <f>I575-Test!$AI$20</f>
        <v>107.98632822812269</v>
      </c>
      <c r="AA575" s="9">
        <f t="shared" si="44"/>
        <v>-41.258716312355119</v>
      </c>
      <c r="AF575" s="11"/>
      <c r="AG575" s="11"/>
      <c r="AH575" s="11"/>
    </row>
    <row r="576" spans="1:34">
      <c r="A576" s="6">
        <v>2.3730531404392243</v>
      </c>
      <c r="B576" s="6">
        <v>0.21531579072550966</v>
      </c>
      <c r="C576" s="6">
        <v>2.2522711264782211</v>
      </c>
      <c r="D576" s="6">
        <v>9.9172810854903481</v>
      </c>
      <c r="E576" s="6">
        <v>0.25480260219996193</v>
      </c>
      <c r="F576" s="6">
        <v>0.81640797786935504</v>
      </c>
      <c r="G576" s="6">
        <v>-0.46819775394887303</v>
      </c>
      <c r="H576" s="6">
        <v>-3.1351622113042237</v>
      </c>
      <c r="I576" s="9">
        <f>SUMPRODUCT(J576:O576,Results!B$12:G$12)+Results!$E$5*H576</f>
        <v>12.979228630041007</v>
      </c>
      <c r="J576" s="9">
        <f>SUMPRODUCT($A576:$F576,Results!$B$15:$G$15)</f>
        <v>7.5883783094698796</v>
      </c>
      <c r="K576" s="9">
        <f>SUMPRODUCT($A576:$F576,Results!$B$16:$G$16)</f>
        <v>-11.942280073219127</v>
      </c>
      <c r="L576" s="9">
        <f>SUMPRODUCT($A576:$F576,Results!$B$17:$G$17)</f>
        <v>4.9675619328157303</v>
      </c>
      <c r="M576" s="9">
        <f>SUMPRODUCT($A576:$F576,Results!$B$18:$G$18)</f>
        <v>5.0876152545894975</v>
      </c>
      <c r="N576" s="9">
        <f>SUMPRODUCT($A576:$F576,Results!$B$19:$G$19)</f>
        <v>-16.038352791520452</v>
      </c>
      <c r="O576" s="9">
        <f>SUMPRODUCT($A576:$F576,Results!$B$20:$G$20)</f>
        <v>24.419954590043741</v>
      </c>
      <c r="P576" s="9" cm="1">
        <f t="array" ref="P576">SUMPRODUCT(J576:O576,TRANSPOSE(Test!BQ$20:BQ$25))+Test!$AI$20-Test!$BQ$27</f>
        <v>27.007928676167317</v>
      </c>
      <c r="Q576" s="9" cm="1">
        <f t="array" ref="Q576">SUMPRODUCT(J576:O576,TRANSPOSE(Test!EX$20:EX$25))+Test!$AI$20-Test!$EX$27</f>
        <v>32.536018513144995</v>
      </c>
      <c r="R576" s="9">
        <f>I576-Results!$E$5*H576</f>
        <v>31.79020189786635</v>
      </c>
      <c r="S576" s="9" cm="1">
        <f t="array" ref="S576">SUMPRODUCT(J576:O576,TRANSPOSE(Test!AW$28:AW$33))+Test!$AI$20-Test!$AH$26</f>
        <v>23.435060923111571</v>
      </c>
      <c r="T576" s="9">
        <f>SUMPRODUCT(J576:O576,Results!K$9:P$9)</f>
        <v>32.025561933332185</v>
      </c>
      <c r="U576" s="9">
        <f>SUMPRODUCT(J576:O576,Results!K$9:P$9)+Test!$AI$20-Test!$AH$31</f>
        <v>30.443333212259034</v>
      </c>
      <c r="V576" s="9">
        <f t="shared" si="40"/>
        <v>-14.02870004612631</v>
      </c>
      <c r="W576" s="9">
        <f t="shared" si="41"/>
        <v>-19.556789883103988</v>
      </c>
      <c r="X576" s="9">
        <f t="shared" si="42"/>
        <v>-18.810973267825343</v>
      </c>
      <c r="Y576" s="9">
        <f t="shared" si="43"/>
        <v>-10.455832293070564</v>
      </c>
      <c r="Z576" s="9">
        <f>I576-Test!$AI$20</f>
        <v>-19.762994797049124</v>
      </c>
      <c r="AA576" s="9">
        <f t="shared" si="44"/>
        <v>-17.464104582218027</v>
      </c>
      <c r="AF576" s="11"/>
      <c r="AG576" s="11"/>
      <c r="AH576" s="11"/>
    </row>
    <row r="577" spans="1:34">
      <c r="A577" s="6">
        <v>5.7836798376239331</v>
      </c>
      <c r="B577" s="6">
        <v>-0.22952133859674068</v>
      </c>
      <c r="C577" s="6">
        <v>2.3749526354675168</v>
      </c>
      <c r="D577" s="6">
        <v>1.2821711326602387</v>
      </c>
      <c r="E577" s="6">
        <v>5.6132468759311971</v>
      </c>
      <c r="F577" s="6">
        <v>3.2383911060185522</v>
      </c>
      <c r="G577" s="6">
        <v>1.9300626887869972</v>
      </c>
      <c r="H577" s="6">
        <v>-0.73690176856835343</v>
      </c>
      <c r="I577" s="9">
        <f>SUMPRODUCT(J577:O577,Results!B$12:G$12)+Results!$E$5*H577</f>
        <v>74.994667417610202</v>
      </c>
      <c r="J577" s="9">
        <f>SUMPRODUCT($A577:$F577,Results!$B$15:$G$15)</f>
        <v>45.852531035922148</v>
      </c>
      <c r="K577" s="9">
        <f>SUMPRODUCT($A577:$F577,Results!$B$16:$G$16)</f>
        <v>-15.907411575455596</v>
      </c>
      <c r="L577" s="9">
        <f>SUMPRODUCT($A577:$F577,Results!$B$17:$G$17)</f>
        <v>10.087293277676787</v>
      </c>
      <c r="M577" s="9">
        <f>SUMPRODUCT($A577:$F577,Results!$B$18:$G$18)</f>
        <v>-10.526097827824159</v>
      </c>
      <c r="N577" s="9">
        <f>SUMPRODUCT($A577:$F577,Results!$B$19:$G$19)</f>
        <v>-18.517217295700974</v>
      </c>
      <c r="O577" s="9">
        <f>SUMPRODUCT($A577:$F577,Results!$B$20:$G$20)</f>
        <v>14.130565153345721</v>
      </c>
      <c r="P577" s="9" cm="1">
        <f t="array" ref="P577">SUMPRODUCT(J577:O577,TRANSPOSE(Test!BQ$20:BQ$25))+Test!$AI$20-Test!$BQ$27</f>
        <v>74.405199238414724</v>
      </c>
      <c r="Q577" s="9" cm="1">
        <f t="array" ref="Q577">SUMPRODUCT(J577:O577,TRANSPOSE(Test!EX$20:EX$25))+Test!$AI$20-Test!$EX$27</f>
        <v>80.487332530369315</v>
      </c>
      <c r="R577" s="9">
        <f>I577-Results!$E$5*H577</f>
        <v>79.416078029020326</v>
      </c>
      <c r="S577" s="9" cm="1">
        <f t="array" ref="S577">SUMPRODUCT(J577:O577,TRANSPOSE(Test!AW$28:AW$33))+Test!$AI$20-Test!$AH$26</f>
        <v>62.925269462616697</v>
      </c>
      <c r="T577" s="9">
        <f>SUMPRODUCT(J577:O577,Results!K$9:P$9)</f>
        <v>82.511024148542703</v>
      </c>
      <c r="U577" s="9">
        <f>SUMPRODUCT(J577:O577,Results!K$9:P$9)+Test!$AI$20-Test!$AH$31</f>
        <v>80.928795427469538</v>
      </c>
      <c r="V577" s="9">
        <f t="shared" si="40"/>
        <v>0.58946817919547811</v>
      </c>
      <c r="W577" s="9">
        <f t="shared" si="41"/>
        <v>-5.4926651127591128</v>
      </c>
      <c r="X577" s="9">
        <f t="shared" si="42"/>
        <v>-4.4214106114101241</v>
      </c>
      <c r="Y577" s="9">
        <f t="shared" si="43"/>
        <v>12.069397954993505</v>
      </c>
      <c r="Z577" s="9">
        <f>I577-Test!$AI$20</f>
        <v>42.252443990520071</v>
      </c>
      <c r="AA577" s="9">
        <f t="shared" si="44"/>
        <v>-5.9341280098593359</v>
      </c>
      <c r="AF577" s="11"/>
      <c r="AG577" s="11"/>
      <c r="AH577" s="11"/>
    </row>
    <row r="578" spans="1:34">
      <c r="A578" s="6">
        <v>4.1257886219952642</v>
      </c>
      <c r="B578" s="6">
        <v>1.5613139131119811</v>
      </c>
      <c r="C578" s="6">
        <v>2.0939013605454426</v>
      </c>
      <c r="D578" s="6">
        <v>-2.6299085729902063</v>
      </c>
      <c r="E578" s="6">
        <v>1.2474411394148928</v>
      </c>
      <c r="F578" s="6">
        <v>-0.85277877231134103</v>
      </c>
      <c r="G578" s="6">
        <v>2.4418176107599394</v>
      </c>
      <c r="H578" s="6">
        <v>-0.22514684659541118</v>
      </c>
      <c r="I578" s="9">
        <f>SUMPRODUCT(J578:O578,Results!B$12:G$12)+Results!$E$5*H578</f>
        <v>17.071434563111449</v>
      </c>
      <c r="J578" s="9">
        <f>SUMPRODUCT($A578:$F578,Results!$B$15:$G$15)</f>
        <v>20.341999691718183</v>
      </c>
      <c r="K578" s="9">
        <f>SUMPRODUCT($A578:$F578,Results!$B$16:$G$16)</f>
        <v>-15.311414127859923</v>
      </c>
      <c r="L578" s="9">
        <f>SUMPRODUCT($A578:$F578,Results!$B$17:$G$17)</f>
        <v>-6.6872153011667184</v>
      </c>
      <c r="M578" s="9">
        <f>SUMPRODUCT($A578:$F578,Results!$B$18:$G$18)</f>
        <v>-9.5484979404872785</v>
      </c>
      <c r="N578" s="9">
        <f>SUMPRODUCT($A578:$F578,Results!$B$19:$G$19)</f>
        <v>-4.4029185809774889</v>
      </c>
      <c r="O578" s="9">
        <f>SUMPRODUCT($A578:$F578,Results!$B$20:$G$20)</f>
        <v>8.9756799284339071</v>
      </c>
      <c r="P578" s="9" cm="1">
        <f t="array" ref="P578">SUMPRODUCT(J578:O578,TRANSPOSE(Test!BQ$20:BQ$25))+Test!$AI$20-Test!$BQ$27</f>
        <v>13.58231121838562</v>
      </c>
      <c r="Q578" s="9" cm="1">
        <f t="array" ref="Q578">SUMPRODUCT(J578:O578,TRANSPOSE(Test!EX$20:EX$25))+Test!$AI$20-Test!$EX$27</f>
        <v>16.442770930865294</v>
      </c>
      <c r="R578" s="9">
        <f>I578-Results!$E$5*H578</f>
        <v>18.422315642683916</v>
      </c>
      <c r="S578" s="9" cm="1">
        <f t="array" ref="S578">SUMPRODUCT(J578:O578,TRANSPOSE(Test!AW$28:AW$33))+Test!$AI$20-Test!$AH$26</f>
        <v>18.632500634082746</v>
      </c>
      <c r="T578" s="9">
        <f>SUMPRODUCT(J578:O578,Results!K$9:P$9)</f>
        <v>18.808963161265329</v>
      </c>
      <c r="U578" s="9">
        <f>SUMPRODUCT(J578:O578,Results!K$9:P$9)+Test!$AI$20-Test!$AH$31</f>
        <v>17.226734440192175</v>
      </c>
      <c r="V578" s="9">
        <f t="shared" si="40"/>
        <v>3.4891233447258294</v>
      </c>
      <c r="W578" s="9">
        <f t="shared" si="41"/>
        <v>0.6286636322461554</v>
      </c>
      <c r="X578" s="9">
        <f t="shared" si="42"/>
        <v>-1.3508810795724671</v>
      </c>
      <c r="Y578" s="9">
        <f t="shared" si="43"/>
        <v>-1.5610660709712967</v>
      </c>
      <c r="Z578" s="9">
        <f>I578-Test!$AI$20</f>
        <v>-15.670788863978682</v>
      </c>
      <c r="AA578" s="9">
        <f t="shared" si="44"/>
        <v>-0.15529987708072568</v>
      </c>
      <c r="AF578" s="11"/>
      <c r="AG578" s="11"/>
      <c r="AH578" s="11"/>
    </row>
    <row r="579" spans="1:34">
      <c r="A579" s="6">
        <v>-6.0661626356111</v>
      </c>
      <c r="B579" s="6">
        <v>-0.83685136070069788</v>
      </c>
      <c r="C579" s="6">
        <v>4.5997899576434813</v>
      </c>
      <c r="D579" s="6">
        <v>-1.0549358291712529</v>
      </c>
      <c r="E579" s="6">
        <v>-1.6630692474618083</v>
      </c>
      <c r="F579" s="6">
        <v>-0.30622956159748882</v>
      </c>
      <c r="G579" s="6">
        <v>0.10535545168324813</v>
      </c>
      <c r="H579" s="6">
        <v>-2.5616090056721026</v>
      </c>
      <c r="I579" s="9">
        <f>SUMPRODUCT(J579:O579,Results!B$12:G$12)+Results!$E$5*H579</f>
        <v>-51.652450573629231</v>
      </c>
      <c r="J579" s="9">
        <f>SUMPRODUCT($A579:$F579,Results!$B$15:$G$15)</f>
        <v>-16.90929062089727</v>
      </c>
      <c r="K579" s="9">
        <f>SUMPRODUCT($A579:$F579,Results!$B$16:$G$16)</f>
        <v>13.84840272820643</v>
      </c>
      <c r="L579" s="9">
        <f>SUMPRODUCT($A579:$F579,Results!$B$17:$G$17)</f>
        <v>3.7784401248626378</v>
      </c>
      <c r="M579" s="9">
        <f>SUMPRODUCT($A579:$F579,Results!$B$18:$G$18)</f>
        <v>-9.1123961212477393</v>
      </c>
      <c r="N579" s="9">
        <f>SUMPRODUCT($A579:$F579,Results!$B$19:$G$19)</f>
        <v>-12.793823898361467</v>
      </c>
      <c r="O579" s="9">
        <f>SUMPRODUCT($A579:$F579,Results!$B$20:$G$20)</f>
        <v>-26.131024249237175</v>
      </c>
      <c r="P579" s="9" cm="1">
        <f t="array" ref="P579">SUMPRODUCT(J579:O579,TRANSPOSE(Test!BQ$20:BQ$25))+Test!$AI$20-Test!$BQ$27</f>
        <v>-32.026576050023053</v>
      </c>
      <c r="Q579" s="9" cm="1">
        <f t="array" ref="Q579">SUMPRODUCT(J579:O579,TRANSPOSE(Test!EX$20:EX$25))+Test!$AI$20-Test!$EX$27</f>
        <v>-36.951417879113784</v>
      </c>
      <c r="R579" s="9">
        <f>I579-Results!$E$5*H579</f>
        <v>-36.282796539596617</v>
      </c>
      <c r="S579" s="9" cm="1">
        <f t="array" ref="S579">SUMPRODUCT(J579:O579,TRANSPOSE(Test!AW$28:AW$33))+Test!$AI$20-Test!$AH$26</f>
        <v>-8.1369473899311231</v>
      </c>
      <c r="T579" s="9">
        <f>SUMPRODUCT(J579:O579,Results!K$9:P$9)</f>
        <v>-37.233771438883025</v>
      </c>
      <c r="U579" s="9">
        <f>SUMPRODUCT(J579:O579,Results!K$9:P$9)+Test!$AI$20-Test!$AH$31</f>
        <v>-38.816000159956182</v>
      </c>
      <c r="V579" s="9">
        <f t="shared" ref="V579:V642" si="45">I579-P579</f>
        <v>-19.625874523606178</v>
      </c>
      <c r="W579" s="9">
        <f t="shared" ref="W579:W642" si="46">I579-Q579</f>
        <v>-14.701032694515447</v>
      </c>
      <c r="X579" s="9">
        <f t="shared" ref="X579:X642" si="47">I579-R579</f>
        <v>-15.369654034032614</v>
      </c>
      <c r="Y579" s="9">
        <f t="shared" ref="Y579:Y642" si="48">I579-S579</f>
        <v>-43.515503183698108</v>
      </c>
      <c r="Z579" s="9">
        <f>I579-Test!$AI$20</f>
        <v>-84.394674000719363</v>
      </c>
      <c r="AA579" s="9">
        <f t="shared" ref="AA579:AA642" si="49">I579-U579</f>
        <v>-12.836450413673049</v>
      </c>
      <c r="AF579" s="11"/>
      <c r="AG579" s="11"/>
      <c r="AH579" s="11"/>
    </row>
    <row r="580" spans="1:34">
      <c r="A580" s="6">
        <v>2.6066164050687943</v>
      </c>
      <c r="B580" s="6">
        <v>21.059641713227645</v>
      </c>
      <c r="C580" s="6">
        <v>0.43038783222819366</v>
      </c>
      <c r="D580" s="6">
        <v>13.98479363580201</v>
      </c>
      <c r="E580" s="6">
        <v>2.8217399990189551</v>
      </c>
      <c r="F580" s="6">
        <v>5.2011566448911362</v>
      </c>
      <c r="G580" s="6">
        <v>-0.65085621371316882</v>
      </c>
      <c r="H580" s="6">
        <v>-3.3178206710685192</v>
      </c>
      <c r="I580" s="9">
        <f>SUMPRODUCT(J580:O580,Results!B$12:G$12)+Results!$E$5*H580</f>
        <v>4.5614898524049075</v>
      </c>
      <c r="J580" s="9">
        <f>SUMPRODUCT($A580:$F580,Results!$B$15:$G$15)</f>
        <v>-34.268763370155277</v>
      </c>
      <c r="K580" s="9">
        <f>SUMPRODUCT($A580:$F580,Results!$B$16:$G$16)</f>
        <v>-33.79305719346489</v>
      </c>
      <c r="L580" s="9">
        <f>SUMPRODUCT($A580:$F580,Results!$B$17:$G$17)</f>
        <v>45.489410635588271</v>
      </c>
      <c r="M580" s="9">
        <f>SUMPRODUCT($A580:$F580,Results!$B$18:$G$18)</f>
        <v>36.027690381339013</v>
      </c>
      <c r="N580" s="9">
        <f>SUMPRODUCT($A580:$F580,Results!$B$19:$G$19)</f>
        <v>-12.966667303664883</v>
      </c>
      <c r="O580" s="9">
        <f>SUMPRODUCT($A580:$F580,Results!$B$20:$G$20)</f>
        <v>65.950322050740539</v>
      </c>
      <c r="P580" s="9" cm="1">
        <f t="array" ref="P580">SUMPRODUCT(J580:O580,TRANSPOSE(Test!BQ$20:BQ$25))+Test!$AI$20-Test!$BQ$27</f>
        <v>31.576103652373355</v>
      </c>
      <c r="Q580" s="9" cm="1">
        <f t="array" ref="Q580">SUMPRODUCT(J580:O580,TRANSPOSE(Test!EX$20:EX$25))+Test!$AI$20-Test!$EX$27</f>
        <v>22.025605918074483</v>
      </c>
      <c r="R580" s="9">
        <f>I580-Results!$E$5*H580</f>
        <v>24.468413878816023</v>
      </c>
      <c r="S580" s="9" cm="1">
        <f t="array" ref="S580">SUMPRODUCT(J580:O580,TRANSPOSE(Test!AW$28:AW$33))+Test!$AI$20-Test!$AH$26</f>
        <v>16.649326363727958</v>
      </c>
      <c r="T580" s="9">
        <f>SUMPRODUCT(J580:O580,Results!K$9:P$9)</f>
        <v>27.165613412662836</v>
      </c>
      <c r="U580" s="9">
        <f>SUMPRODUCT(J580:O580,Results!K$9:P$9)+Test!$AI$20-Test!$AH$31</f>
        <v>25.583384691589679</v>
      </c>
      <c r="V580" s="9">
        <f t="shared" si="45"/>
        <v>-27.014613799968448</v>
      </c>
      <c r="W580" s="9">
        <f t="shared" si="46"/>
        <v>-17.464116065669575</v>
      </c>
      <c r="X580" s="9">
        <f t="shared" si="47"/>
        <v>-19.906924026411115</v>
      </c>
      <c r="Y580" s="9">
        <f t="shared" si="48"/>
        <v>-12.087836511323051</v>
      </c>
      <c r="Z580" s="9">
        <f>I580-Test!$AI$20</f>
        <v>-28.180733574685224</v>
      </c>
      <c r="AA580" s="9">
        <f t="shared" si="49"/>
        <v>-21.021894839184771</v>
      </c>
      <c r="AF580" s="11"/>
      <c r="AG580" s="11"/>
      <c r="AH580" s="11"/>
    </row>
    <row r="581" spans="1:34">
      <c r="A581" s="6">
        <v>4.5148416171648424</v>
      </c>
      <c r="B581" s="6">
        <v>0.53446385750936865</v>
      </c>
      <c r="C581" s="6">
        <v>8.5418836304676162</v>
      </c>
      <c r="D581" s="6">
        <v>1.9317000921365357</v>
      </c>
      <c r="E581" s="6">
        <v>11.35684341431654</v>
      </c>
      <c r="F581" s="6">
        <v>-0.7264514052583988</v>
      </c>
      <c r="G581" s="6">
        <v>-0.3687699967398233</v>
      </c>
      <c r="H581" s="6">
        <v>-3.0357344540951741</v>
      </c>
      <c r="I581" s="9">
        <f>SUMPRODUCT(J581:O581,Results!B$12:G$12)+Results!$E$5*H581</f>
        <v>136.9859458338606</v>
      </c>
      <c r="J581" s="9">
        <f>SUMPRODUCT($A581:$F581,Results!$B$15:$G$15)</f>
        <v>71.266640307867505</v>
      </c>
      <c r="K581" s="9">
        <f>SUMPRODUCT($A581:$F581,Results!$B$16:$G$16)</f>
        <v>-16.440117370482124</v>
      </c>
      <c r="L581" s="9">
        <f>SUMPRODUCT($A581:$F581,Results!$B$17:$G$17)</f>
        <v>24.538773826944041</v>
      </c>
      <c r="M581" s="9">
        <f>SUMPRODUCT($A581:$F581,Results!$B$18:$G$18)</f>
        <v>-33.247604236921369</v>
      </c>
      <c r="N581" s="9">
        <f>SUMPRODUCT($A581:$F581,Results!$B$19:$G$19)</f>
        <v>-52.884192278950088</v>
      </c>
      <c r="O581" s="9">
        <f>SUMPRODUCT($A581:$F581,Results!$B$20:$G$20)</f>
        <v>14.263705735452694</v>
      </c>
      <c r="P581" s="9" cm="1">
        <f t="array" ref="P581">SUMPRODUCT(J581:O581,TRANSPOSE(Test!BQ$20:BQ$25))+Test!$AI$20-Test!$BQ$27</f>
        <v>135.97054346595809</v>
      </c>
      <c r="Q581" s="9" cm="1">
        <f t="array" ref="Q581">SUMPRODUCT(J581:O581,TRANSPOSE(Test!EX$20:EX$25))+Test!$AI$20-Test!$EX$27</f>
        <v>154.60062215276255</v>
      </c>
      <c r="R581" s="9">
        <f>I581-Results!$E$5*H581</f>
        <v>155.20035255843163</v>
      </c>
      <c r="S581" s="9" cm="1">
        <f t="array" ref="S581">SUMPRODUCT(J581:O581,TRANSPOSE(Test!AW$28:AW$33))+Test!$AI$20-Test!$AH$26</f>
        <v>133.31256007066924</v>
      </c>
      <c r="T581" s="9">
        <f>SUMPRODUCT(J581:O581,Results!K$9:P$9)</f>
        <v>159.41460120163444</v>
      </c>
      <c r="U581" s="9">
        <f>SUMPRODUCT(J581:O581,Results!K$9:P$9)+Test!$AI$20-Test!$AH$31</f>
        <v>157.83237248056128</v>
      </c>
      <c r="V581" s="9">
        <f t="shared" si="45"/>
        <v>1.0154023679025102</v>
      </c>
      <c r="W581" s="9">
        <f t="shared" si="46"/>
        <v>-17.614676318901957</v>
      </c>
      <c r="X581" s="9">
        <f t="shared" si="47"/>
        <v>-18.214406724571035</v>
      </c>
      <c r="Y581" s="9">
        <f t="shared" si="48"/>
        <v>3.6733857631913622</v>
      </c>
      <c r="Z581" s="9">
        <f>I581-Test!$AI$20</f>
        <v>104.24372240677047</v>
      </c>
      <c r="AA581" s="9">
        <f t="shared" si="49"/>
        <v>-20.846426646700678</v>
      </c>
      <c r="AF581" s="11"/>
      <c r="AG581" s="11"/>
      <c r="AH581" s="11"/>
    </row>
    <row r="582" spans="1:34">
      <c r="A582" s="6">
        <v>6.0786868536452197</v>
      </c>
      <c r="B582" s="6">
        <v>6.2227473716985893</v>
      </c>
      <c r="C582" s="6">
        <v>7.340396690588447</v>
      </c>
      <c r="D582" s="6">
        <v>-4.3438141255651308</v>
      </c>
      <c r="E582" s="6">
        <v>2.0243763997664148</v>
      </c>
      <c r="F582" s="6">
        <v>1.6805557900537529</v>
      </c>
      <c r="G582" s="6">
        <v>-5.5025766748431897</v>
      </c>
      <c r="H582" s="6">
        <v>-8.1695411321985407</v>
      </c>
      <c r="I582" s="9">
        <f>SUMPRODUCT(J582:O582,Results!B$12:G$12)+Results!$E$5*H582</f>
        <v>-34.812152284701611</v>
      </c>
      <c r="J582" s="9">
        <f>SUMPRODUCT($A582:$F582,Results!$B$15:$G$15)</f>
        <v>29.803831102752358</v>
      </c>
      <c r="K582" s="9">
        <f>SUMPRODUCT($A582:$F582,Results!$B$16:$G$16)</f>
        <v>-30.825057061686319</v>
      </c>
      <c r="L582" s="9">
        <f>SUMPRODUCT($A582:$F582,Results!$B$17:$G$17)</f>
        <v>-2.3483885315609974</v>
      </c>
      <c r="M582" s="9">
        <f>SUMPRODUCT($A582:$F582,Results!$B$18:$G$18)</f>
        <v>-18.289196574441728</v>
      </c>
      <c r="N582" s="9">
        <f>SUMPRODUCT($A582:$F582,Results!$B$19:$G$19)</f>
        <v>-18.048456656214203</v>
      </c>
      <c r="O582" s="9">
        <f>SUMPRODUCT($A582:$F582,Results!$B$20:$G$20)</f>
        <v>10.778742703171055</v>
      </c>
      <c r="P582" s="9" cm="1">
        <f t="array" ref="P582">SUMPRODUCT(J582:O582,TRANSPOSE(Test!BQ$20:BQ$25))+Test!$AI$20-Test!$BQ$27</f>
        <v>20.94310770533842</v>
      </c>
      <c r="Q582" s="9" cm="1">
        <f t="array" ref="Q582">SUMPRODUCT(J582:O582,TRANSPOSE(Test!EX$20:EX$25))+Test!$AI$20-Test!$EX$27</f>
        <v>11.326345876046005</v>
      </c>
      <c r="R582" s="9">
        <f>I582-Results!$E$5*H582</f>
        <v>14.205094508489637</v>
      </c>
      <c r="S582" s="9" cm="1">
        <f t="array" ref="S582">SUMPRODUCT(J582:O582,TRANSPOSE(Test!AW$28:AW$33))+Test!$AI$20-Test!$AH$26</f>
        <v>45.421650751995074</v>
      </c>
      <c r="T582" s="9">
        <f>SUMPRODUCT(J582:O582,Results!K$9:P$9)</f>
        <v>15.590751317561079</v>
      </c>
      <c r="U582" s="9">
        <f>SUMPRODUCT(J582:O582,Results!K$9:P$9)+Test!$AI$20-Test!$AH$31</f>
        <v>14.008522596487921</v>
      </c>
      <c r="V582" s="9">
        <f t="shared" si="45"/>
        <v>-55.755259990040031</v>
      </c>
      <c r="W582" s="9">
        <f t="shared" si="46"/>
        <v>-46.138498160747616</v>
      </c>
      <c r="X582" s="9">
        <f t="shared" si="47"/>
        <v>-49.017246793191248</v>
      </c>
      <c r="Y582" s="9">
        <f t="shared" si="48"/>
        <v>-80.233803036696685</v>
      </c>
      <c r="Z582" s="9">
        <f>I582-Test!$AI$20</f>
        <v>-67.554375711791749</v>
      </c>
      <c r="AA582" s="9">
        <f t="shared" si="49"/>
        <v>-48.820674881189532</v>
      </c>
      <c r="AF582" s="11"/>
      <c r="AG582" s="11"/>
      <c r="AH582" s="11"/>
    </row>
    <row r="583" spans="1:34">
      <c r="A583" s="6">
        <v>2.825402438362552</v>
      </c>
      <c r="B583" s="6">
        <v>0.50216304286846913</v>
      </c>
      <c r="C583" s="6">
        <v>0.58911413336476137</v>
      </c>
      <c r="D583" s="6">
        <v>4.9660588266446695</v>
      </c>
      <c r="E583" s="6">
        <v>1.7718053772623898</v>
      </c>
      <c r="F583" s="6">
        <v>-1.7329171551248039</v>
      </c>
      <c r="G583" s="6">
        <v>7.9430934164244471</v>
      </c>
      <c r="H583" s="6">
        <v>5.2761289590690961</v>
      </c>
      <c r="I583" s="9">
        <f>SUMPRODUCT(J583:O583,Results!B$12:G$12)+Results!$E$5*H583</f>
        <v>75.972575739080156</v>
      </c>
      <c r="J583" s="9">
        <f>SUMPRODUCT($A583:$F583,Results!$B$15:$G$15)</f>
        <v>13.533019244672818</v>
      </c>
      <c r="K583" s="9">
        <f>SUMPRODUCT($A583:$F583,Results!$B$16:$G$16)</f>
        <v>-10.193820675913702</v>
      </c>
      <c r="L583" s="9">
        <f>SUMPRODUCT($A583:$F583,Results!$B$17:$G$17)</f>
        <v>1.8288636483774203</v>
      </c>
      <c r="M583" s="9">
        <f>SUMPRODUCT($A583:$F583,Results!$B$18:$G$18)</f>
        <v>7.782634589640125E-3</v>
      </c>
      <c r="N583" s="9">
        <f>SUMPRODUCT($A583:$F583,Results!$B$19:$G$19)</f>
        <v>-9.5761919686848529</v>
      </c>
      <c r="O583" s="9">
        <f>SUMPRODUCT($A583:$F583,Results!$B$20:$G$20)</f>
        <v>21.775766664195491</v>
      </c>
      <c r="P583" s="9" cm="1">
        <f t="array" ref="P583">SUMPRODUCT(J583:O583,TRANSPOSE(Test!BQ$20:BQ$25))+Test!$AI$20-Test!$BQ$27</f>
        <v>31.536878928086828</v>
      </c>
      <c r="Q583" s="9" cm="1">
        <f t="array" ref="Q583">SUMPRODUCT(J583:O583,TRANSPOSE(Test!EX$20:EX$25))+Test!$AI$20-Test!$EX$27</f>
        <v>43.481615055154805</v>
      </c>
      <c r="R583" s="9">
        <f>I583-Results!$E$5*H583</f>
        <v>44.315801984665583</v>
      </c>
      <c r="S583" s="9" cm="1">
        <f t="array" ref="S583">SUMPRODUCT(J583:O583,TRANSPOSE(Test!AW$28:AW$33))+Test!$AI$20-Test!$AH$26</f>
        <v>22.807788813072634</v>
      </c>
      <c r="T583" s="9">
        <f>SUMPRODUCT(J583:O583,Results!K$9:P$9)</f>
        <v>44.589592744447934</v>
      </c>
      <c r="U583" s="9">
        <f>SUMPRODUCT(J583:O583,Results!K$9:P$9)+Test!$AI$20-Test!$AH$31</f>
        <v>43.007364023374777</v>
      </c>
      <c r="V583" s="9">
        <f t="shared" si="45"/>
        <v>44.435696810993328</v>
      </c>
      <c r="W583" s="9">
        <f t="shared" si="46"/>
        <v>32.490960683925351</v>
      </c>
      <c r="X583" s="9">
        <f t="shared" si="47"/>
        <v>31.656773754414573</v>
      </c>
      <c r="Y583" s="9">
        <f t="shared" si="48"/>
        <v>53.164786926007523</v>
      </c>
      <c r="Z583" s="9">
        <f>I583-Test!$AI$20</f>
        <v>43.230352311990025</v>
      </c>
      <c r="AA583" s="9">
        <f t="shared" si="49"/>
        <v>32.965211715705379</v>
      </c>
      <c r="AF583" s="11"/>
      <c r="AG583" s="11"/>
      <c r="AH583" s="11"/>
    </row>
    <row r="584" spans="1:34">
      <c r="A584" s="6">
        <v>2.5482971417340403</v>
      </c>
      <c r="B584" s="6">
        <v>2.4727672135491896</v>
      </c>
      <c r="C584" s="6">
        <v>-1.6536826533276632</v>
      </c>
      <c r="D584" s="6">
        <v>-0.33556732018126817</v>
      </c>
      <c r="E584" s="6">
        <v>0.83498246712193269</v>
      </c>
      <c r="F584" s="6">
        <v>3.5726340679303461</v>
      </c>
      <c r="G584" s="6">
        <v>0.52730056225850663</v>
      </c>
      <c r="H584" s="6">
        <v>-2.1396638950968438</v>
      </c>
      <c r="I584" s="9">
        <f>SUMPRODUCT(J584:O584,Results!B$12:G$12)+Results!$E$5*H584</f>
        <v>-9.7814657630076631</v>
      </c>
      <c r="J584" s="9">
        <f>SUMPRODUCT($A584:$F584,Results!$B$15:$G$15)</f>
        <v>4.1894394340741554</v>
      </c>
      <c r="K584" s="9">
        <f>SUMPRODUCT($A584:$F584,Results!$B$16:$G$16)</f>
        <v>-7.6996977934903352</v>
      </c>
      <c r="L584" s="9">
        <f>SUMPRODUCT($A584:$F584,Results!$B$17:$G$17)</f>
        <v>5.2210489773812876</v>
      </c>
      <c r="M584" s="9">
        <f>SUMPRODUCT($A584:$F584,Results!$B$18:$G$18)</f>
        <v>7.1643995294602325</v>
      </c>
      <c r="N584" s="9">
        <f>SUMPRODUCT($A584:$F584,Results!$B$19:$G$19)</f>
        <v>6.1484472638102234</v>
      </c>
      <c r="O584" s="9">
        <f>SUMPRODUCT($A584:$F584,Results!$B$20:$G$20)</f>
        <v>7.991267467382114</v>
      </c>
      <c r="P584" s="9" cm="1">
        <f t="array" ref="P584">SUMPRODUCT(J584:O584,TRANSPOSE(Test!BQ$20:BQ$25))+Test!$AI$20-Test!$BQ$27</f>
        <v>6.4260852856906681</v>
      </c>
      <c r="Q584" s="9" cm="1">
        <f t="array" ref="Q584">SUMPRODUCT(J584:O584,TRANSPOSE(Test!EX$20:EX$25))+Test!$AI$20-Test!$EX$27</f>
        <v>3.3449319372435582</v>
      </c>
      <c r="R584" s="9">
        <f>I584-Results!$E$5*H584</f>
        <v>3.0565176075734009</v>
      </c>
      <c r="S584" s="9" cm="1">
        <f t="array" ref="S584">SUMPRODUCT(J584:O584,TRANSPOSE(Test!AW$28:AW$33))+Test!$AI$20-Test!$AH$26</f>
        <v>-3.6834879905421047</v>
      </c>
      <c r="T584" s="9">
        <f>SUMPRODUCT(J584:O584,Results!K$9:P$9)</f>
        <v>4.4182801458219743</v>
      </c>
      <c r="U584" s="9">
        <f>SUMPRODUCT(J584:O584,Results!K$9:P$9)+Test!$AI$20-Test!$AH$31</f>
        <v>2.8360514247488169</v>
      </c>
      <c r="V584" s="9">
        <f t="shared" si="45"/>
        <v>-16.207551048698331</v>
      </c>
      <c r="W584" s="9">
        <f t="shared" si="46"/>
        <v>-13.126397700251221</v>
      </c>
      <c r="X584" s="9">
        <f t="shared" si="47"/>
        <v>-12.837983370581064</v>
      </c>
      <c r="Y584" s="9">
        <f t="shared" si="48"/>
        <v>-6.0979777724655584</v>
      </c>
      <c r="Z584" s="9">
        <f>I584-Test!$AI$20</f>
        <v>-42.523689190097798</v>
      </c>
      <c r="AA584" s="9">
        <f t="shared" si="49"/>
        <v>-12.61751718775648</v>
      </c>
      <c r="AF584" s="11"/>
      <c r="AG584" s="11"/>
      <c r="AH584" s="11"/>
    </row>
    <row r="585" spans="1:34">
      <c r="A585" s="6">
        <v>6.5607058343189397</v>
      </c>
      <c r="B585" s="6">
        <v>3.0566287938946859</v>
      </c>
      <c r="C585" s="6">
        <v>2.3704408029525132</v>
      </c>
      <c r="D585" s="6">
        <v>0.5020900231155192</v>
      </c>
      <c r="E585" s="6">
        <v>0.346543048031552</v>
      </c>
      <c r="F585" s="6">
        <v>1.9600628723346378</v>
      </c>
      <c r="G585" s="6">
        <v>6.4563802683678775</v>
      </c>
      <c r="H585" s="6">
        <v>3.7894158110125269</v>
      </c>
      <c r="I585" s="9">
        <f>SUMPRODUCT(J585:O585,Results!B$12:G$12)+Results!$E$5*H585</f>
        <v>35.133558522346974</v>
      </c>
      <c r="J585" s="9">
        <f>SUMPRODUCT($A585:$F585,Results!$B$15:$G$15)</f>
        <v>21.232932482075487</v>
      </c>
      <c r="K585" s="9">
        <f>SUMPRODUCT($A585:$F585,Results!$B$16:$G$16)</f>
        <v>-25.641575362376884</v>
      </c>
      <c r="L585" s="9">
        <f>SUMPRODUCT($A585:$F585,Results!$B$17:$G$17)</f>
        <v>-6.304153516387931</v>
      </c>
      <c r="M585" s="9">
        <f>SUMPRODUCT($A585:$F585,Results!$B$18:$G$18)</f>
        <v>-2.711651502854902</v>
      </c>
      <c r="N585" s="9">
        <f>SUMPRODUCT($A585:$F585,Results!$B$19:$G$19)</f>
        <v>-4.1143293565785424</v>
      </c>
      <c r="O585" s="9">
        <f>SUMPRODUCT($A585:$F585,Results!$B$20:$G$20)</f>
        <v>20.674976284722931</v>
      </c>
      <c r="P585" s="9" cm="1">
        <f t="array" ref="P585">SUMPRODUCT(J585:O585,TRANSPOSE(Test!BQ$20:BQ$25))+Test!$AI$20-Test!$BQ$27</f>
        <v>14.904887950466076</v>
      </c>
      <c r="Q585" s="9" cm="1">
        <f t="array" ref="Q585">SUMPRODUCT(J585:O585,TRANSPOSE(Test!EX$20:EX$25))+Test!$AI$20-Test!$EX$27</f>
        <v>11.343620552556686</v>
      </c>
      <c r="R585" s="9">
        <f>I585-Results!$E$5*H585</f>
        <v>12.397063656271811</v>
      </c>
      <c r="S585" s="9" cm="1">
        <f t="array" ref="S585">SUMPRODUCT(J585:O585,TRANSPOSE(Test!AW$28:AW$33))+Test!$AI$20-Test!$AH$26</f>
        <v>19.365838890601779</v>
      </c>
      <c r="T585" s="9">
        <f>SUMPRODUCT(J585:O585,Results!K$9:P$9)</f>
        <v>13.19116023246967</v>
      </c>
      <c r="U585" s="9">
        <f>SUMPRODUCT(J585:O585,Results!K$9:P$9)+Test!$AI$20-Test!$AH$31</f>
        <v>11.608931511396513</v>
      </c>
      <c r="V585" s="9">
        <f t="shared" si="45"/>
        <v>20.228670571880897</v>
      </c>
      <c r="W585" s="9">
        <f t="shared" si="46"/>
        <v>23.789937969790287</v>
      </c>
      <c r="X585" s="9">
        <f t="shared" si="47"/>
        <v>22.736494866075162</v>
      </c>
      <c r="Y585" s="9">
        <f t="shared" si="48"/>
        <v>15.767719631745194</v>
      </c>
      <c r="Z585" s="9">
        <f>I585-Test!$AI$20</f>
        <v>2.3913350952568422</v>
      </c>
      <c r="AA585" s="9">
        <f t="shared" si="49"/>
        <v>23.524627010950461</v>
      </c>
      <c r="AF585" s="11"/>
      <c r="AG585" s="11"/>
      <c r="AH585" s="11"/>
    </row>
    <row r="586" spans="1:34">
      <c r="A586" s="6">
        <v>-1.4883985407657143</v>
      </c>
      <c r="B586" s="6">
        <v>0.45067945423859546</v>
      </c>
      <c r="C586" s="6">
        <v>3.1988131666131907</v>
      </c>
      <c r="D586" s="6">
        <v>3.2101136690734329</v>
      </c>
      <c r="E586" s="6">
        <v>0.70906147357951332</v>
      </c>
      <c r="F586" s="6">
        <v>0.30328771297299428</v>
      </c>
      <c r="G586" s="6">
        <v>-0.64079244908455113</v>
      </c>
      <c r="H586" s="6">
        <v>-3.3077569064399017</v>
      </c>
      <c r="I586" s="9">
        <f>SUMPRODUCT(J586:O586,Results!B$12:G$12)+Results!$E$5*H586</f>
        <v>-8.605569789207113</v>
      </c>
      <c r="J586" s="9">
        <f>SUMPRODUCT($A586:$F586,Results!$B$15:$G$15)</f>
        <v>0.44314314404088628</v>
      </c>
      <c r="K586" s="9">
        <f>SUMPRODUCT($A586:$F586,Results!$B$16:$G$16)</f>
        <v>0.43313074280845659</v>
      </c>
      <c r="L586" s="9">
        <f>SUMPRODUCT($A586:$F586,Results!$B$17:$G$17)</f>
        <v>7.9291870024564775</v>
      </c>
      <c r="M586" s="9">
        <f>SUMPRODUCT($A586:$F586,Results!$B$18:$G$18)</f>
        <v>-3.7683824055385839</v>
      </c>
      <c r="N586" s="9">
        <f>SUMPRODUCT($A586:$F586,Results!$B$19:$G$19)</f>
        <v>-15.386032409028266</v>
      </c>
      <c r="O586" s="9">
        <f>SUMPRODUCT($A586:$F586,Results!$B$20:$G$20)</f>
        <v>-0.39490683721238762</v>
      </c>
      <c r="P586" s="9" cm="1">
        <f t="array" ref="P586">SUMPRODUCT(J586:O586,TRANSPOSE(Test!BQ$20:BQ$25))+Test!$AI$20-Test!$BQ$27</f>
        <v>9.2703172079453893</v>
      </c>
      <c r="Q586" s="9" cm="1">
        <f t="array" ref="Q586">SUMPRODUCT(J586:O586,TRANSPOSE(Test!EX$20:EX$25))+Test!$AI$20-Test!$EX$27</f>
        <v>11.050634703870372</v>
      </c>
      <c r="R586" s="9">
        <f>I586-Results!$E$5*H586</f>
        <v>11.240971649432296</v>
      </c>
      <c r="S586" s="9" cm="1">
        <f t="array" ref="S586">SUMPRODUCT(J586:O586,TRANSPOSE(Test!AW$28:AW$33))+Test!$AI$20-Test!$AH$26</f>
        <v>16.044839753547599</v>
      </c>
      <c r="T586" s="9">
        <f>SUMPRODUCT(J586:O586,Results!K$9:P$9)</f>
        <v>11.484494611056942</v>
      </c>
      <c r="U586" s="9">
        <f>SUMPRODUCT(J586:O586,Results!K$9:P$9)+Test!$AI$20-Test!$AH$31</f>
        <v>9.9022658899837808</v>
      </c>
      <c r="V586" s="9">
        <f t="shared" si="45"/>
        <v>-17.875886997152502</v>
      </c>
      <c r="W586" s="9">
        <f t="shared" si="46"/>
        <v>-19.656204493077485</v>
      </c>
      <c r="X586" s="9">
        <f t="shared" si="47"/>
        <v>-19.846541438639409</v>
      </c>
      <c r="Y586" s="9">
        <f t="shared" si="48"/>
        <v>-24.650409542754712</v>
      </c>
      <c r="Z586" s="9">
        <f>I586-Test!$AI$20</f>
        <v>-41.347793216297248</v>
      </c>
      <c r="AA586" s="9">
        <f t="shared" si="49"/>
        <v>-18.507835679190894</v>
      </c>
      <c r="AF586" s="11"/>
      <c r="AG586" s="11"/>
      <c r="AH586" s="11"/>
    </row>
    <row r="587" spans="1:34">
      <c r="A587" s="6">
        <v>-0.64078339142567264</v>
      </c>
      <c r="B587" s="6">
        <v>-1.2919896100637156</v>
      </c>
      <c r="C587" s="6">
        <v>9.6225741260605595</v>
      </c>
      <c r="D587" s="6">
        <v>2.7847925057713407</v>
      </c>
      <c r="E587" s="6">
        <v>-3.5699710520488215</v>
      </c>
      <c r="F587" s="6">
        <v>3.6938257235317695</v>
      </c>
      <c r="G587" s="6">
        <v>2.7509695612325653</v>
      </c>
      <c r="H587" s="6">
        <v>8.4005103877214715E-2</v>
      </c>
      <c r="I587" s="9">
        <f>SUMPRODUCT(J587:O587,Results!B$12:G$12)+Results!$E$5*H587</f>
        <v>-43.409764462244965</v>
      </c>
      <c r="J587" s="9">
        <f>SUMPRODUCT($A587:$F587,Results!$B$15:$G$15)</f>
        <v>3.0965934050621433</v>
      </c>
      <c r="K587" s="9">
        <f>SUMPRODUCT($A587:$F587,Results!$B$16:$G$16)</f>
        <v>-8.8721424221053979</v>
      </c>
      <c r="L587" s="9">
        <f>SUMPRODUCT($A587:$F587,Results!$B$17:$G$17)</f>
        <v>-6.1486222636297869</v>
      </c>
      <c r="M587" s="9">
        <f>SUMPRODUCT($A587:$F587,Results!$B$18:$G$18)</f>
        <v>-13.48632735306891</v>
      </c>
      <c r="N587" s="9">
        <f>SUMPRODUCT($A587:$F587,Results!$B$19:$G$19)</f>
        <v>-24.58560636349636</v>
      </c>
      <c r="O587" s="9">
        <f>SUMPRODUCT($A587:$F587,Results!$B$20:$G$20)</f>
        <v>-14.204614787588524</v>
      </c>
      <c r="P587" s="9" cm="1">
        <f t="array" ref="P587">SUMPRODUCT(J587:O587,TRANSPOSE(Test!BQ$20:BQ$25))+Test!$AI$20-Test!$BQ$27</f>
        <v>-25.574041080841148</v>
      </c>
      <c r="Q587" s="9" cm="1">
        <f t="array" ref="Q587">SUMPRODUCT(J587:O587,TRANSPOSE(Test!EX$20:EX$25))+Test!$AI$20-Test!$EX$27</f>
        <v>-43.127347596751697</v>
      </c>
      <c r="R587" s="9">
        <f>I587-Results!$E$5*H587</f>
        <v>-43.913795085508255</v>
      </c>
      <c r="S587" s="9" cm="1">
        <f t="array" ref="S587">SUMPRODUCT(J587:O587,TRANSPOSE(Test!AW$28:AW$33))+Test!$AI$20-Test!$AH$26</f>
        <v>15.385775155310199</v>
      </c>
      <c r="T587" s="9">
        <f>SUMPRODUCT(J587:O587,Results!K$9:P$9)</f>
        <v>-44.597593280295662</v>
      </c>
      <c r="U587" s="9">
        <f>SUMPRODUCT(J587:O587,Results!K$9:P$9)+Test!$AI$20-Test!$AH$31</f>
        <v>-46.179822001368819</v>
      </c>
      <c r="V587" s="9">
        <f t="shared" si="45"/>
        <v>-17.835723381403817</v>
      </c>
      <c r="W587" s="9">
        <f t="shared" si="46"/>
        <v>-0.28241686549326772</v>
      </c>
      <c r="X587" s="9">
        <f t="shared" si="47"/>
        <v>0.50403062326329007</v>
      </c>
      <c r="Y587" s="9">
        <f t="shared" si="48"/>
        <v>-58.795539617555164</v>
      </c>
      <c r="Z587" s="9">
        <f>I587-Test!$AI$20</f>
        <v>-76.151987889335089</v>
      </c>
      <c r="AA587" s="9">
        <f t="shared" si="49"/>
        <v>2.7700575391238544</v>
      </c>
      <c r="AF587" s="11"/>
      <c r="AG587" s="11"/>
      <c r="AH587" s="11"/>
    </row>
    <row r="588" spans="1:34">
      <c r="A588" s="6">
        <v>7.8603783061054626</v>
      </c>
      <c r="B588" s="6">
        <v>2.268306621666845</v>
      </c>
      <c r="C588" s="6">
        <v>-1.4119503029235625</v>
      </c>
      <c r="D588" s="6">
        <v>-0.75801572750427826</v>
      </c>
      <c r="E588" s="6">
        <v>0.77537665193543159</v>
      </c>
      <c r="F588" s="6">
        <v>2.9843580657670188</v>
      </c>
      <c r="G588" s="6">
        <v>3.8306822944951997</v>
      </c>
      <c r="H588" s="6">
        <v>1.1637178371398491</v>
      </c>
      <c r="I588" s="9">
        <f>SUMPRODUCT(J588:O588,Results!B$12:G$12)+Results!$E$5*H588</f>
        <v>23.87864653543491</v>
      </c>
      <c r="J588" s="9">
        <f>SUMPRODUCT($A588:$F588,Results!$B$15:$G$15)</f>
        <v>23.401912943581145</v>
      </c>
      <c r="K588" s="9">
        <f>SUMPRODUCT($A588:$F588,Results!$B$16:$G$16)</f>
        <v>-23.982105564100646</v>
      </c>
      <c r="L588" s="9">
        <f>SUMPRODUCT($A588:$F588,Results!$B$17:$G$17)</f>
        <v>-7.1611809190664708</v>
      </c>
      <c r="M588" s="9">
        <f>SUMPRODUCT($A588:$F588,Results!$B$18:$G$18)</f>
        <v>3.8711966330988101</v>
      </c>
      <c r="N588" s="9">
        <f>SUMPRODUCT($A588:$F588,Results!$B$19:$G$19)</f>
        <v>8.4890190906450407</v>
      </c>
      <c r="O588" s="9">
        <f>SUMPRODUCT($A588:$F588,Results!$B$20:$G$20)</f>
        <v>22.998913861886045</v>
      </c>
      <c r="P588" s="9" cm="1">
        <f t="array" ref="P588">SUMPRODUCT(J588:O588,TRANSPOSE(Test!BQ$20:BQ$25))+Test!$AI$20-Test!$BQ$27</f>
        <v>17.976641028741035</v>
      </c>
      <c r="Q588" s="9" cm="1">
        <f t="array" ref="Q588">SUMPRODUCT(J588:O588,TRANSPOSE(Test!EX$20:EX$25))+Test!$AI$20-Test!$EX$27</f>
        <v>16.578565592066674</v>
      </c>
      <c r="R588" s="9">
        <f>I588-Results!$E$5*H588</f>
        <v>16.896339512595816</v>
      </c>
      <c r="S588" s="9" cm="1">
        <f t="array" ref="S588">SUMPRODUCT(J588:O588,TRANSPOSE(Test!AW$28:AW$33))+Test!$AI$20-Test!$AH$26</f>
        <v>7.2599165141704702</v>
      </c>
      <c r="T588" s="9">
        <f>SUMPRODUCT(J588:O588,Results!K$9:P$9)</f>
        <v>18.208354779735771</v>
      </c>
      <c r="U588" s="9">
        <f>SUMPRODUCT(J588:O588,Results!K$9:P$9)+Test!$AI$20-Test!$AH$31</f>
        <v>16.626126058662614</v>
      </c>
      <c r="V588" s="9">
        <f t="shared" si="45"/>
        <v>5.9020055066938752</v>
      </c>
      <c r="W588" s="9">
        <f t="shared" si="46"/>
        <v>7.3000809433682363</v>
      </c>
      <c r="X588" s="9">
        <f t="shared" si="47"/>
        <v>6.9823070228390947</v>
      </c>
      <c r="Y588" s="9">
        <f t="shared" si="48"/>
        <v>16.61873002126444</v>
      </c>
      <c r="Z588" s="9">
        <f>I588-Test!$AI$20</f>
        <v>-8.8635768916552209</v>
      </c>
      <c r="AA588" s="9">
        <f t="shared" si="49"/>
        <v>7.2525204767722968</v>
      </c>
      <c r="AF588" s="11"/>
      <c r="AG588" s="11"/>
      <c r="AH588" s="11"/>
    </row>
    <row r="589" spans="1:34">
      <c r="A589" s="6">
        <v>8.424413919503575</v>
      </c>
      <c r="B589" s="6">
        <v>-0.95873420447793167</v>
      </c>
      <c r="C589" s="6">
        <v>11.302002869828875</v>
      </c>
      <c r="D589" s="6">
        <v>8.694058875189949</v>
      </c>
      <c r="E589" s="6">
        <v>1.7966928336837034</v>
      </c>
      <c r="F589" s="6">
        <v>4.1378253470641235</v>
      </c>
      <c r="G589" s="6">
        <v>5.6176021013892887</v>
      </c>
      <c r="H589" s="6">
        <v>2.9506376440339381</v>
      </c>
      <c r="I589" s="9">
        <f>SUMPRODUCT(J589:O589,Results!B$12:G$12)+Results!$E$5*H589</f>
        <v>75.689273191789482</v>
      </c>
      <c r="J589" s="9">
        <f>SUMPRODUCT($A589:$F589,Results!$B$15:$G$15)</f>
        <v>54.040758904518135</v>
      </c>
      <c r="K589" s="9">
        <f>SUMPRODUCT($A589:$F589,Results!$B$16:$G$16)</f>
        <v>-36.538525311081393</v>
      </c>
      <c r="L589" s="9">
        <f>SUMPRODUCT($A589:$F589,Results!$B$17:$G$17)</f>
        <v>-2.6617255922214049</v>
      </c>
      <c r="M589" s="9">
        <f>SUMPRODUCT($A589:$F589,Results!$B$18:$G$18)</f>
        <v>-19.81585243923579</v>
      </c>
      <c r="N589" s="9">
        <f>SUMPRODUCT($A589:$F589,Results!$B$19:$G$19)</f>
        <v>-43.504342798549466</v>
      </c>
      <c r="O589" s="9">
        <f>SUMPRODUCT($A589:$F589,Results!$B$20:$G$20)</f>
        <v>24.591396018445838</v>
      </c>
      <c r="P589" s="9" cm="1">
        <f t="array" ref="P589">SUMPRODUCT(J589:O589,TRANSPOSE(Test!BQ$20:BQ$25))+Test!$AI$20-Test!$BQ$27</f>
        <v>64.866747949080434</v>
      </c>
      <c r="Q589" s="9" cm="1">
        <f t="array" ref="Q589">SUMPRODUCT(J589:O589,TRANSPOSE(Test!EX$20:EX$25))+Test!$AI$20-Test!$EX$27</f>
        <v>59.434430252768365</v>
      </c>
      <c r="R589" s="9">
        <f>I589-Results!$E$5*H589</f>
        <v>57.985447327585852</v>
      </c>
      <c r="S589" s="9" cm="1">
        <f t="array" ref="S589">SUMPRODUCT(J589:O589,TRANSPOSE(Test!AW$28:AW$33))+Test!$AI$20-Test!$AH$26</f>
        <v>88.60537208050367</v>
      </c>
      <c r="T589" s="9">
        <f>SUMPRODUCT(J589:O589,Results!K$9:P$9)</f>
        <v>59.64908624178257</v>
      </c>
      <c r="U589" s="9">
        <f>SUMPRODUCT(J589:O589,Results!K$9:P$9)+Test!$AI$20-Test!$AH$31</f>
        <v>58.066857520709419</v>
      </c>
      <c r="V589" s="9">
        <f t="shared" si="45"/>
        <v>10.822525242709048</v>
      </c>
      <c r="W589" s="9">
        <f t="shared" si="46"/>
        <v>16.254842939021117</v>
      </c>
      <c r="X589" s="9">
        <f t="shared" si="47"/>
        <v>17.70382586420363</v>
      </c>
      <c r="Y589" s="9">
        <f t="shared" si="48"/>
        <v>-12.916098888714188</v>
      </c>
      <c r="Z589" s="9">
        <f>I589-Test!$AI$20</f>
        <v>42.947049764699351</v>
      </c>
      <c r="AA589" s="9">
        <f t="shared" si="49"/>
        <v>17.622415671080063</v>
      </c>
      <c r="AF589" s="11"/>
      <c r="AG589" s="11"/>
      <c r="AH589" s="11"/>
    </row>
    <row r="590" spans="1:34">
      <c r="A590" s="6">
        <v>1.8716464666981174</v>
      </c>
      <c r="B590" s="6">
        <v>-1.86194903251044</v>
      </c>
      <c r="C590" s="6">
        <v>0.54514436890237794</v>
      </c>
      <c r="D590" s="6">
        <v>4.5496698796795041</v>
      </c>
      <c r="E590" s="6">
        <v>1.4571098353392931</v>
      </c>
      <c r="F590" s="6">
        <v>3.0987316533080023</v>
      </c>
      <c r="G590" s="6">
        <v>-2.9210178682539567</v>
      </c>
      <c r="H590" s="6">
        <v>-5.5879823256093069</v>
      </c>
      <c r="I590" s="9">
        <f>SUMPRODUCT(J590:O590,Results!B$12:G$12)+Results!$E$5*H590</f>
        <v>-3.2436904672302163</v>
      </c>
      <c r="J590" s="9">
        <f>SUMPRODUCT($A590:$F590,Results!$B$15:$G$15)</f>
        <v>15.354490366046868</v>
      </c>
      <c r="K590" s="9">
        <f>SUMPRODUCT($A590:$F590,Results!$B$16:$G$16)</f>
        <v>-3.6844207330187198</v>
      </c>
      <c r="L590" s="9">
        <f>SUMPRODUCT($A590:$F590,Results!$B$17:$G$17)</f>
        <v>6.4725044309444693</v>
      </c>
      <c r="M590" s="9">
        <f>SUMPRODUCT($A590:$F590,Results!$B$18:$G$18)</f>
        <v>1.6934384485949934</v>
      </c>
      <c r="N590" s="9">
        <f>SUMPRODUCT($A590:$F590,Results!$B$19:$G$19)</f>
        <v>-8.8025780127873148</v>
      </c>
      <c r="O590" s="9">
        <f>SUMPRODUCT($A590:$F590,Results!$B$20:$G$20)</f>
        <v>7.2020789521004103</v>
      </c>
      <c r="P590" s="9" cm="1">
        <f t="array" ref="P590">SUMPRODUCT(J590:O590,TRANSPOSE(Test!BQ$20:BQ$25))+Test!$AI$20-Test!$BQ$27</f>
        <v>29.306958226778683</v>
      </c>
      <c r="Q590" s="9" cm="1">
        <f t="array" ref="Q590">SUMPRODUCT(J590:O590,TRANSPOSE(Test!EX$20:EX$25))+Test!$AI$20-Test!$EX$27</f>
        <v>32.17701024082973</v>
      </c>
      <c r="R590" s="9">
        <f>I590-Results!$E$5*H590</f>
        <v>30.284203486425625</v>
      </c>
      <c r="S590" s="9" cm="1">
        <f t="array" ref="S590">SUMPRODUCT(J590:O590,TRANSPOSE(Test!AW$28:AW$33))+Test!$AI$20-Test!$AH$26</f>
        <v>20.079865370656009</v>
      </c>
      <c r="T590" s="9">
        <f>SUMPRODUCT(J590:O590,Results!K$9:P$9)</f>
        <v>31.597934655384556</v>
      </c>
      <c r="U590" s="9">
        <f>SUMPRODUCT(J590:O590,Results!K$9:P$9)+Test!$AI$20-Test!$AH$31</f>
        <v>30.015705934311399</v>
      </c>
      <c r="V590" s="9">
        <f t="shared" si="45"/>
        <v>-32.550648694008899</v>
      </c>
      <c r="W590" s="9">
        <f t="shared" si="46"/>
        <v>-35.420700708059947</v>
      </c>
      <c r="X590" s="9">
        <f t="shared" si="47"/>
        <v>-33.527893953655841</v>
      </c>
      <c r="Y590" s="9">
        <f t="shared" si="48"/>
        <v>-23.323555837886225</v>
      </c>
      <c r="Z590" s="9">
        <f>I590-Test!$AI$20</f>
        <v>-35.985913894320348</v>
      </c>
      <c r="AA590" s="9">
        <f t="shared" si="49"/>
        <v>-33.259396401541615</v>
      </c>
      <c r="AF590" s="11"/>
      <c r="AG590" s="11"/>
      <c r="AH590" s="11"/>
    </row>
    <row r="591" spans="1:34">
      <c r="A591" s="6">
        <v>4.0890114342857249</v>
      </c>
      <c r="B591" s="6">
        <v>3.3273025292427647</v>
      </c>
      <c r="C591" s="6">
        <v>0.3857264738786117</v>
      </c>
      <c r="D591" s="6">
        <v>-0.42106346824073215</v>
      </c>
      <c r="E591" s="6">
        <v>9.7965281743932362</v>
      </c>
      <c r="F591" s="6">
        <v>-0.7805028771911019</v>
      </c>
      <c r="G591" s="6">
        <v>1.9312561913604644</v>
      </c>
      <c r="H591" s="6">
        <v>-0.73570826599488615</v>
      </c>
      <c r="I591" s="9">
        <f>SUMPRODUCT(J591:O591,Results!B$12:G$12)+Results!$E$5*H591</f>
        <v>119.60467694161903</v>
      </c>
      <c r="J591" s="9">
        <f>SUMPRODUCT($A591:$F591,Results!$B$15:$G$15)</f>
        <v>44.474314930708324</v>
      </c>
      <c r="K591" s="9">
        <f>SUMPRODUCT($A591:$F591,Results!$B$16:$G$16)</f>
        <v>-10.41316612891098</v>
      </c>
      <c r="L591" s="9">
        <f>SUMPRODUCT($A591:$F591,Results!$B$17:$G$17)</f>
        <v>23.840353692232878</v>
      </c>
      <c r="M591" s="9">
        <f>SUMPRODUCT($A591:$F591,Results!$B$18:$G$18)</f>
        <v>-11.672126299126131</v>
      </c>
      <c r="N591" s="9">
        <f>SUMPRODUCT($A591:$F591,Results!$B$19:$G$19)</f>
        <v>-20.771961665734146</v>
      </c>
      <c r="O591" s="9">
        <f>SUMPRODUCT($A591:$F591,Results!$B$20:$G$20)</f>
        <v>20.676056195884584</v>
      </c>
      <c r="P591" s="9" cm="1">
        <f t="array" ref="P591">SUMPRODUCT(J591:O591,TRANSPOSE(Test!BQ$20:BQ$25))+Test!$AI$20-Test!$BQ$27</f>
        <v>102.94841694065545</v>
      </c>
      <c r="Q591" s="9" cm="1">
        <f t="array" ref="Q591">SUMPRODUCT(J591:O591,TRANSPOSE(Test!EX$20:EX$25))+Test!$AI$20-Test!$EX$27</f>
        <v>122.77232781410476</v>
      </c>
      <c r="R591" s="9">
        <f>I591-Results!$E$5*H591</f>
        <v>124.01892653758836</v>
      </c>
      <c r="S591" s="9" cm="1">
        <f t="array" ref="S591">SUMPRODUCT(J591:O591,TRANSPOSE(Test!AW$28:AW$33))+Test!$AI$20-Test!$AH$26</f>
        <v>77.261361224227031</v>
      </c>
      <c r="T591" s="9">
        <f>SUMPRODUCT(J591:O591,Results!K$9:P$9)</f>
        <v>127.80282303742935</v>
      </c>
      <c r="U591" s="9">
        <f>SUMPRODUCT(J591:O591,Results!K$9:P$9)+Test!$AI$20-Test!$AH$31</f>
        <v>126.2205943163562</v>
      </c>
      <c r="V591" s="9">
        <f t="shared" si="45"/>
        <v>16.656260000963584</v>
      </c>
      <c r="W591" s="9">
        <f t="shared" si="46"/>
        <v>-3.1676508724857229</v>
      </c>
      <c r="X591" s="9">
        <f t="shared" si="47"/>
        <v>-4.4142495959693235</v>
      </c>
      <c r="Y591" s="9">
        <f t="shared" si="48"/>
        <v>42.343315717392002</v>
      </c>
      <c r="Z591" s="9">
        <f>I591-Test!$AI$20</f>
        <v>86.862453514528909</v>
      </c>
      <c r="AA591" s="9">
        <f t="shared" si="49"/>
        <v>-6.6159173747371653</v>
      </c>
      <c r="AF591" s="11"/>
      <c r="AG591" s="11"/>
      <c r="AH591" s="11"/>
    </row>
    <row r="592" spans="1:34">
      <c r="A592" s="6">
        <v>1.2345637085200334</v>
      </c>
      <c r="B592" s="6">
        <v>9.0437722739737136</v>
      </c>
      <c r="C592" s="6">
        <v>7.8832859812643097</v>
      </c>
      <c r="D592" s="6">
        <v>-7.5411616625755143E-2</v>
      </c>
      <c r="E592" s="6">
        <v>8.0234358359969971</v>
      </c>
      <c r="F592" s="6">
        <v>9.1329382295378085</v>
      </c>
      <c r="G592" s="6">
        <v>0.85641394529429637</v>
      </c>
      <c r="H592" s="6">
        <v>-1.8105505120610541</v>
      </c>
      <c r="I592" s="9">
        <f>SUMPRODUCT(J592:O592,Results!B$12:G$12)+Results!$E$5*H592</f>
        <v>51.674697739416104</v>
      </c>
      <c r="J592" s="9">
        <f>SUMPRODUCT($A592:$F592,Results!$B$15:$G$15)</f>
        <v>29.185344625427511</v>
      </c>
      <c r="K592" s="9">
        <f>SUMPRODUCT($A592:$F592,Results!$B$16:$G$16)</f>
        <v>-15.659482127039134</v>
      </c>
      <c r="L592" s="9">
        <f>SUMPRODUCT($A592:$F592,Results!$B$17:$G$17)</f>
        <v>42.576569459428356</v>
      </c>
      <c r="M592" s="9">
        <f>SUMPRODUCT($A592:$F592,Results!$B$18:$G$18)</f>
        <v>-11.900417613018579</v>
      </c>
      <c r="N592" s="9">
        <f>SUMPRODUCT($A592:$F592,Results!$B$19:$G$19)</f>
        <v>-38.483639111085303</v>
      </c>
      <c r="O592" s="9">
        <f>SUMPRODUCT($A592:$F592,Results!$B$20:$G$20)</f>
        <v>1.0069773374834217</v>
      </c>
      <c r="P592" s="9" cm="1">
        <f t="array" ref="P592">SUMPRODUCT(J592:O592,TRANSPOSE(Test!BQ$20:BQ$25))+Test!$AI$20-Test!$BQ$27</f>
        <v>78.127114424242706</v>
      </c>
      <c r="Q592" s="9" cm="1">
        <f t="array" ref="Q592">SUMPRODUCT(J592:O592,TRANSPOSE(Test!EX$20:EX$25))+Test!$AI$20-Test!$EX$27</f>
        <v>63.422981840194893</v>
      </c>
      <c r="R592" s="9">
        <f>I592-Results!$E$5*H592</f>
        <v>62.538000811782425</v>
      </c>
      <c r="S592" s="9" cm="1">
        <f t="array" ref="S592">SUMPRODUCT(J592:O592,TRANSPOSE(Test!AW$28:AW$33))+Test!$AI$20-Test!$AH$26</f>
        <v>85.785577277894319</v>
      </c>
      <c r="T592" s="9">
        <f>SUMPRODUCT(J592:O592,Results!K$9:P$9)</f>
        <v>68.036541656602594</v>
      </c>
      <c r="U592" s="9">
        <f>SUMPRODUCT(J592:O592,Results!K$9:P$9)+Test!$AI$20-Test!$AH$31</f>
        <v>66.45431293552943</v>
      </c>
      <c r="V592" s="9">
        <f t="shared" si="45"/>
        <v>-26.452416684826602</v>
      </c>
      <c r="W592" s="9">
        <f t="shared" si="46"/>
        <v>-11.74828410077879</v>
      </c>
      <c r="X592" s="9">
        <f t="shared" si="47"/>
        <v>-10.863303072366321</v>
      </c>
      <c r="Y592" s="9">
        <f t="shared" si="48"/>
        <v>-34.110879538478216</v>
      </c>
      <c r="Z592" s="9">
        <f>I592-Test!$AI$20</f>
        <v>18.932474312325972</v>
      </c>
      <c r="AA592" s="9">
        <f t="shared" si="49"/>
        <v>-14.779615196113326</v>
      </c>
      <c r="AF592" s="11"/>
      <c r="AG592" s="11"/>
      <c r="AH592" s="11"/>
    </row>
    <row r="593" spans="1:34">
      <c r="A593" s="6">
        <v>0.52825201012295253</v>
      </c>
      <c r="B593" s="6">
        <v>5.4963869813101409</v>
      </c>
      <c r="C593" s="6">
        <v>1.0773744952588669</v>
      </c>
      <c r="D593" s="6">
        <v>1.3213211759436621</v>
      </c>
      <c r="E593" s="6">
        <v>1.9558059299503174</v>
      </c>
      <c r="F593" s="6">
        <v>3.6195765466226271</v>
      </c>
      <c r="G593" s="6">
        <v>0.14801705777720997</v>
      </c>
      <c r="H593" s="6">
        <v>-2.5189473995781406</v>
      </c>
      <c r="I593" s="9">
        <f>SUMPRODUCT(J593:O593,Results!B$12:G$12)+Results!$E$5*H593</f>
        <v>-5.329382799017381</v>
      </c>
      <c r="J593" s="9">
        <f>SUMPRODUCT($A593:$F593,Results!$B$15:$G$15)</f>
        <v>-1.5958120503066542</v>
      </c>
      <c r="K593" s="9">
        <f>SUMPRODUCT($A593:$F593,Results!$B$16:$G$16)</f>
        <v>-7.5807544145365258</v>
      </c>
      <c r="L593" s="9">
        <f>SUMPRODUCT($A593:$F593,Results!$B$17:$G$17)</f>
        <v>16.840005317635807</v>
      </c>
      <c r="M593" s="9">
        <f>SUMPRODUCT($A593:$F593,Results!$B$18:$G$18)</f>
        <v>5.0243606453925942</v>
      </c>
      <c r="N593" s="9">
        <f>SUMPRODUCT($A593:$F593,Results!$B$19:$G$19)</f>
        <v>-6.6948814828076539</v>
      </c>
      <c r="O593" s="9">
        <f>SUMPRODUCT($A593:$F593,Results!$B$20:$G$20)</f>
        <v>8.2404419568103222</v>
      </c>
      <c r="P593" s="9" cm="1">
        <f t="array" ref="P593">SUMPRODUCT(J593:O593,TRANSPOSE(Test!BQ$20:BQ$25))+Test!$AI$20-Test!$BQ$27</f>
        <v>14.620318982292645</v>
      </c>
      <c r="Q593" s="9" cm="1">
        <f t="array" ref="Q593">SUMPRODUCT(J593:O593,TRANSPOSE(Test!EX$20:EX$25))+Test!$AI$20-Test!$EX$27</f>
        <v>9.4755402249517502</v>
      </c>
      <c r="R593" s="9">
        <f>I593-Results!$E$5*H593</f>
        <v>9.7843015984514636</v>
      </c>
      <c r="S593" s="9" cm="1">
        <f t="array" ref="S593">SUMPRODUCT(J593:O593,TRANSPOSE(Test!AW$28:AW$33))+Test!$AI$20-Test!$AH$26</f>
        <v>12.048304659990158</v>
      </c>
      <c r="T593" s="9">
        <f>SUMPRODUCT(J593:O593,Results!K$9:P$9)</f>
        <v>11.53910727007343</v>
      </c>
      <c r="U593" s="9">
        <f>SUMPRODUCT(J593:O593,Results!K$9:P$9)+Test!$AI$20-Test!$AH$31</f>
        <v>9.9568785490002725</v>
      </c>
      <c r="V593" s="9">
        <f t="shared" si="45"/>
        <v>-19.949701781310026</v>
      </c>
      <c r="W593" s="9">
        <f t="shared" si="46"/>
        <v>-14.804923023969131</v>
      </c>
      <c r="X593" s="9">
        <f t="shared" si="47"/>
        <v>-15.113684397468845</v>
      </c>
      <c r="Y593" s="9">
        <f t="shared" si="48"/>
        <v>-17.377687459007539</v>
      </c>
      <c r="Z593" s="9">
        <f>I593-Test!$AI$20</f>
        <v>-38.071606226107512</v>
      </c>
      <c r="AA593" s="9">
        <f t="shared" si="49"/>
        <v>-15.286261348017653</v>
      </c>
      <c r="AF593" s="11"/>
      <c r="AG593" s="11"/>
      <c r="AH593" s="11"/>
    </row>
    <row r="594" spans="1:34">
      <c r="A594" s="6">
        <v>2.4405291565838669</v>
      </c>
      <c r="B594" s="6">
        <v>2.8566553074068581</v>
      </c>
      <c r="C594" s="6">
        <v>3.5282237414291</v>
      </c>
      <c r="D594" s="6">
        <v>3.9655829652780232</v>
      </c>
      <c r="E594" s="6">
        <v>-0.43134226126515657</v>
      </c>
      <c r="F594" s="6">
        <v>7.8794615530870571</v>
      </c>
      <c r="G594" s="6">
        <v>7.8117246636460633</v>
      </c>
      <c r="H594" s="6">
        <v>5.1447602062907123</v>
      </c>
      <c r="I594" s="9">
        <f>SUMPRODUCT(J594:O594,Results!B$12:G$12)+Results!$E$5*H594</f>
        <v>18.486529130356104</v>
      </c>
      <c r="J594" s="9">
        <f>SUMPRODUCT($A594:$F594,Results!$B$15:$G$15)</f>
        <v>5.5983316829571077</v>
      </c>
      <c r="K594" s="9">
        <f>SUMPRODUCT($A594:$F594,Results!$B$16:$G$16)</f>
        <v>-14.304234470546493</v>
      </c>
      <c r="L594" s="9">
        <f>SUMPRODUCT($A594:$F594,Results!$B$17:$G$17)</f>
        <v>10.148113194633435</v>
      </c>
      <c r="M594" s="9">
        <f>SUMPRODUCT($A594:$F594,Results!$B$18:$G$18)</f>
        <v>4.9936468125721376</v>
      </c>
      <c r="N594" s="9">
        <f>SUMPRODUCT($A594:$F594,Results!$B$19:$G$19)</f>
        <v>-10.589013795721932</v>
      </c>
      <c r="O594" s="9">
        <f>SUMPRODUCT($A594:$F594,Results!$B$20:$G$20)</f>
        <v>5.6121425662262787</v>
      </c>
      <c r="P594" s="9" cm="1">
        <f t="array" ref="P594">SUMPRODUCT(J594:O594,TRANSPOSE(Test!BQ$20:BQ$25))+Test!$AI$20-Test!$BQ$27</f>
        <v>6.3045241198883915</v>
      </c>
      <c r="Q594" s="9" cm="1">
        <f t="array" ref="Q594">SUMPRODUCT(J594:O594,TRANSPOSE(Test!EX$20:EX$25))+Test!$AI$20-Test!$EX$27</f>
        <v>-10.290544387227655</v>
      </c>
      <c r="R594" s="9">
        <f>I594-Results!$E$5*H594</f>
        <v>-12.38203210738817</v>
      </c>
      <c r="S594" s="9" cm="1">
        <f t="array" ref="S594">SUMPRODUCT(J594:O594,TRANSPOSE(Test!AW$28:AW$33))+Test!$AI$20-Test!$AH$26</f>
        <v>14.157746334517029</v>
      </c>
      <c r="T594" s="9">
        <f>SUMPRODUCT(J594:O594,Results!K$9:P$9)</f>
        <v>-10.548759828847386</v>
      </c>
      <c r="U594" s="9">
        <f>SUMPRODUCT(J594:O594,Results!K$9:P$9)+Test!$AI$20-Test!$AH$31</f>
        <v>-12.130988549920545</v>
      </c>
      <c r="V594" s="9">
        <f t="shared" si="45"/>
        <v>12.182005010467712</v>
      </c>
      <c r="W594" s="9">
        <f t="shared" si="46"/>
        <v>28.777073517583759</v>
      </c>
      <c r="X594" s="9">
        <f t="shared" si="47"/>
        <v>30.868561237744274</v>
      </c>
      <c r="Y594" s="9">
        <f t="shared" si="48"/>
        <v>4.328782795839075</v>
      </c>
      <c r="Z594" s="9">
        <f>I594-Test!$AI$20</f>
        <v>-14.255694296734028</v>
      </c>
      <c r="AA594" s="9">
        <f t="shared" si="49"/>
        <v>30.617517680276649</v>
      </c>
      <c r="AF594" s="11"/>
      <c r="AG594" s="11"/>
      <c r="AH594" s="11"/>
    </row>
    <row r="595" spans="1:34">
      <c r="A595" s="6">
        <v>3.0887009214228645</v>
      </c>
      <c r="B595" s="6">
        <v>1.8353151299947981</v>
      </c>
      <c r="C595" s="6">
        <v>1.2582206544369561</v>
      </c>
      <c r="D595" s="6">
        <v>8.0061743140506358</v>
      </c>
      <c r="E595" s="6">
        <v>0.95269370693550359</v>
      </c>
      <c r="F595" s="6">
        <v>3.3190543253872251</v>
      </c>
      <c r="G595" s="6">
        <v>-0.6691148775312481</v>
      </c>
      <c r="H595" s="6">
        <v>-3.3360793348865987</v>
      </c>
      <c r="I595" s="9">
        <f>SUMPRODUCT(J595:O595,Results!B$12:G$12)+Results!$E$5*H595</f>
        <v>8.5245980391713019</v>
      </c>
      <c r="J595" s="9">
        <f>SUMPRODUCT($A595:$F595,Results!$B$15:$G$15)</f>
        <v>8.6597297373115101</v>
      </c>
      <c r="K595" s="9">
        <f>SUMPRODUCT($A595:$F595,Results!$B$16:$G$16)</f>
        <v>-13.625216727814681</v>
      </c>
      <c r="L595" s="9">
        <f>SUMPRODUCT($A595:$F595,Results!$B$17:$G$17)</f>
        <v>9.578981722895243</v>
      </c>
      <c r="M595" s="9">
        <f>SUMPRODUCT($A595:$F595,Results!$B$18:$G$18)</f>
        <v>8.0170914678940584</v>
      </c>
      <c r="N595" s="9">
        <f>SUMPRODUCT($A595:$F595,Results!$B$19:$G$19)</f>
        <v>-11.430203741087185</v>
      </c>
      <c r="O595" s="9">
        <f>SUMPRODUCT($A595:$F595,Results!$B$20:$G$20)</f>
        <v>23.104787968442071</v>
      </c>
      <c r="P595" s="9" cm="1">
        <f t="array" ref="P595">SUMPRODUCT(J595:O595,TRANSPOSE(Test!BQ$20:BQ$25))+Test!$AI$20-Test!$BQ$27</f>
        <v>29.290895504351177</v>
      </c>
      <c r="Q595" s="9" cm="1">
        <f t="array" ref="Q595">SUMPRODUCT(J595:O595,TRANSPOSE(Test!EX$20:EX$25))+Test!$AI$20-Test!$EX$27</f>
        <v>29.743303494977674</v>
      </c>
      <c r="R595" s="9">
        <f>I595-Results!$E$5*H595</f>
        <v>28.541074048490895</v>
      </c>
      <c r="S595" s="9" cm="1">
        <f t="array" ref="S595">SUMPRODUCT(J595:O595,TRANSPOSE(Test!AW$28:AW$33))+Test!$AI$20-Test!$AH$26</f>
        <v>21.604678855168714</v>
      </c>
      <c r="T595" s="9">
        <f>SUMPRODUCT(J595:O595,Results!K$9:P$9)</f>
        <v>29.76040571344388</v>
      </c>
      <c r="U595" s="9">
        <f>SUMPRODUCT(J595:O595,Results!K$9:P$9)+Test!$AI$20-Test!$AH$31</f>
        <v>28.178176992370723</v>
      </c>
      <c r="V595" s="9">
        <f t="shared" si="45"/>
        <v>-20.766297465179875</v>
      </c>
      <c r="W595" s="9">
        <f t="shared" si="46"/>
        <v>-21.218705455806372</v>
      </c>
      <c r="X595" s="9">
        <f t="shared" si="47"/>
        <v>-20.016476009319593</v>
      </c>
      <c r="Y595" s="9">
        <f t="shared" si="48"/>
        <v>-13.080080815997412</v>
      </c>
      <c r="Z595" s="9">
        <f>I595-Test!$AI$20</f>
        <v>-24.217625387918829</v>
      </c>
      <c r="AA595" s="9">
        <f t="shared" si="49"/>
        <v>-19.653578953199421</v>
      </c>
      <c r="AF595" s="11"/>
      <c r="AG595" s="11"/>
      <c r="AH595" s="11"/>
    </row>
    <row r="596" spans="1:34">
      <c r="A596" s="6">
        <v>-6.4093602501442082E-2</v>
      </c>
      <c r="B596" s="6">
        <v>6.0110958337339886</v>
      </c>
      <c r="C596" s="6">
        <v>2.8333476336283674</v>
      </c>
      <c r="D596" s="6">
        <v>13.004885015954338</v>
      </c>
      <c r="E596" s="6">
        <v>-0.29536344545311033</v>
      </c>
      <c r="F596" s="6">
        <v>4.0242243394860218</v>
      </c>
      <c r="G596" s="6">
        <v>3.4036709587135983</v>
      </c>
      <c r="H596" s="6">
        <v>0.73670650135824767</v>
      </c>
      <c r="I596" s="9">
        <f>SUMPRODUCT(J596:O596,Results!B$12:G$12)+Results!$E$5*H596</f>
        <v>12.635791235509004</v>
      </c>
      <c r="J596" s="9">
        <f>SUMPRODUCT($A596:$F596,Results!$B$15:$G$15)</f>
        <v>-16.331579977729007</v>
      </c>
      <c r="K596" s="9">
        <f>SUMPRODUCT($A596:$F596,Results!$B$16:$G$16)</f>
        <v>-12.449955472443536</v>
      </c>
      <c r="L596" s="9">
        <f>SUMPRODUCT($A596:$F596,Results!$B$17:$G$17)</f>
        <v>21.513056269021895</v>
      </c>
      <c r="M596" s="9">
        <f>SUMPRODUCT($A596:$F596,Results!$B$18:$G$18)</f>
        <v>17.126866044452274</v>
      </c>
      <c r="N596" s="9">
        <f>SUMPRODUCT($A596:$F596,Results!$B$19:$G$19)</f>
        <v>-18.514865943071982</v>
      </c>
      <c r="O596" s="9">
        <f>SUMPRODUCT($A596:$F596,Results!$B$20:$G$20)</f>
        <v>28.353941166772238</v>
      </c>
      <c r="P596" s="9" cm="1">
        <f t="array" ref="P596">SUMPRODUCT(J596:O596,TRANSPOSE(Test!BQ$20:BQ$25))+Test!$AI$20-Test!$BQ$27</f>
        <v>14.413931301410337</v>
      </c>
      <c r="Q596" s="9" cm="1">
        <f t="array" ref="Q596">SUMPRODUCT(J596:O596,TRANSPOSE(Test!EX$20:EX$25))+Test!$AI$20-Test!$EX$27</f>
        <v>9.1407548595752388</v>
      </c>
      <c r="R596" s="9">
        <f>I596-Results!$E$5*H596</f>
        <v>8.2155522273595167</v>
      </c>
      <c r="S596" s="9" cm="1">
        <f t="array" ref="S596">SUMPRODUCT(J596:O596,TRANSPOSE(Test!AW$28:AW$33))+Test!$AI$20-Test!$AH$26</f>
        <v>13.857023673112451</v>
      </c>
      <c r="T596" s="9">
        <f>SUMPRODUCT(J596:O596,Results!K$9:P$9)</f>
        <v>9.0482829864093901</v>
      </c>
      <c r="U596" s="9">
        <f>SUMPRODUCT(J596:O596,Results!K$9:P$9)+Test!$AI$20-Test!$AH$31</f>
        <v>7.4660542653362327</v>
      </c>
      <c r="V596" s="9">
        <f t="shared" si="45"/>
        <v>-1.7781400659013329</v>
      </c>
      <c r="W596" s="9">
        <f t="shared" si="46"/>
        <v>3.4950363759337648</v>
      </c>
      <c r="X596" s="9">
        <f t="shared" si="47"/>
        <v>4.4202390081494869</v>
      </c>
      <c r="Y596" s="9">
        <f t="shared" si="48"/>
        <v>-1.2212324376034474</v>
      </c>
      <c r="Z596" s="9">
        <f>I596-Test!$AI$20</f>
        <v>-20.106432191581128</v>
      </c>
      <c r="AA596" s="9">
        <f t="shared" si="49"/>
        <v>5.1697369701727709</v>
      </c>
      <c r="AF596" s="11"/>
      <c r="AG596" s="11"/>
      <c r="AH596" s="11"/>
    </row>
    <row r="597" spans="1:34">
      <c r="A597" s="6">
        <v>3.3405489528744785</v>
      </c>
      <c r="B597" s="6">
        <v>0.2887353808697638</v>
      </c>
      <c r="C597" s="6">
        <v>5.7337240757342762</v>
      </c>
      <c r="D597" s="6">
        <v>-4.402462450838132</v>
      </c>
      <c r="E597" s="6">
        <v>-0.59085844807429744</v>
      </c>
      <c r="F597" s="6">
        <v>11.278159219629853</v>
      </c>
      <c r="G597" s="6">
        <v>0.13590149270335447</v>
      </c>
      <c r="H597" s="6">
        <v>-2.531062964651996</v>
      </c>
      <c r="I597" s="9">
        <f>SUMPRODUCT(J597:O597,Results!B$12:G$12)+Results!$E$5*H597</f>
        <v>-50.987622655909135</v>
      </c>
      <c r="J597" s="9">
        <f>SUMPRODUCT($A597:$F597,Results!$B$15:$G$15)</f>
        <v>22.739923090762037</v>
      </c>
      <c r="K597" s="9">
        <f>SUMPRODUCT($A597:$F597,Results!$B$16:$G$16)</f>
        <v>-13.776884590593614</v>
      </c>
      <c r="L597" s="9">
        <f>SUMPRODUCT($A597:$F597,Results!$B$17:$G$17)</f>
        <v>2.1506972756097333</v>
      </c>
      <c r="M597" s="9">
        <f>SUMPRODUCT($A597:$F597,Results!$B$18:$G$18)</f>
        <v>-9.1800381931899189</v>
      </c>
      <c r="N597" s="9">
        <f>SUMPRODUCT($A597:$F597,Results!$B$19:$G$19)</f>
        <v>-8.6798890519518679</v>
      </c>
      <c r="O597" s="9">
        <f>SUMPRODUCT($A597:$F597,Results!$B$20:$G$20)</f>
        <v>-20.331886789074375</v>
      </c>
      <c r="P597" s="9" cm="1">
        <f t="array" ref="P597">SUMPRODUCT(J597:O597,TRANSPOSE(Test!BQ$20:BQ$25))+Test!$AI$20-Test!$BQ$27</f>
        <v>-4.1327920621376606</v>
      </c>
      <c r="Q597" s="9" cm="1">
        <f t="array" ref="Q597">SUMPRODUCT(J597:O597,TRANSPOSE(Test!EX$20:EX$25))+Test!$AI$20-Test!$EX$27</f>
        <v>-32.831410088117359</v>
      </c>
      <c r="R597" s="9">
        <f>I597-Results!$E$5*H597</f>
        <v>-35.801244867997156</v>
      </c>
      <c r="S597" s="9" cm="1">
        <f t="array" ref="S597">SUMPRODUCT(J597:O597,TRANSPOSE(Test!AW$28:AW$33))+Test!$AI$20-Test!$AH$26</f>
        <v>18.181340139626869</v>
      </c>
      <c r="T597" s="9">
        <f>SUMPRODUCT(J597:O597,Results!K$9:P$9)</f>
        <v>-33.151169626862782</v>
      </c>
      <c r="U597" s="9">
        <f>SUMPRODUCT(J597:O597,Results!K$9:P$9)+Test!$AI$20-Test!$AH$31</f>
        <v>-34.733398347935939</v>
      </c>
      <c r="V597" s="9">
        <f t="shared" si="45"/>
        <v>-46.854830593771474</v>
      </c>
      <c r="W597" s="9">
        <f t="shared" si="46"/>
        <v>-18.156212567791776</v>
      </c>
      <c r="X597" s="9">
        <f t="shared" si="47"/>
        <v>-15.186377787911979</v>
      </c>
      <c r="Y597" s="9">
        <f t="shared" si="48"/>
        <v>-69.168962795536004</v>
      </c>
      <c r="Z597" s="9">
        <f>I597-Test!$AI$20</f>
        <v>-83.729846082999273</v>
      </c>
      <c r="AA597" s="9">
        <f t="shared" si="49"/>
        <v>-16.254224307973196</v>
      </c>
      <c r="AF597" s="11"/>
      <c r="AG597" s="11"/>
      <c r="AH597" s="11"/>
    </row>
    <row r="598" spans="1:34">
      <c r="A598" s="6">
        <v>2.9146505666493008</v>
      </c>
      <c r="B598" s="6">
        <v>2.1617482871630513</v>
      </c>
      <c r="C598" s="6">
        <v>4.5138260926719838</v>
      </c>
      <c r="D598" s="6">
        <v>0.38080496819127957</v>
      </c>
      <c r="E598" s="6">
        <v>4.4255289372703723</v>
      </c>
      <c r="F598" s="6">
        <v>9.576059276636288</v>
      </c>
      <c r="G598" s="6">
        <v>1.5473356388231687</v>
      </c>
      <c r="H598" s="6">
        <v>-1.1196288185321819</v>
      </c>
      <c r="I598" s="9">
        <f>SUMPRODUCT(J598:O598,Results!B$12:G$12)+Results!$E$5*H598</f>
        <v>29.525665029283108</v>
      </c>
      <c r="J598" s="9">
        <f>SUMPRODUCT($A598:$F598,Results!$B$15:$G$15)</f>
        <v>31.10887114924051</v>
      </c>
      <c r="K598" s="9">
        <f>SUMPRODUCT($A598:$F598,Results!$B$16:$G$16)</f>
        <v>-11.590375670816565</v>
      </c>
      <c r="L598" s="9">
        <f>SUMPRODUCT($A598:$F598,Results!$B$17:$G$17)</f>
        <v>22.358854546207638</v>
      </c>
      <c r="M598" s="9">
        <f>SUMPRODUCT($A598:$F598,Results!$B$18:$G$18)</f>
        <v>-6.5828758816182482</v>
      </c>
      <c r="N598" s="9">
        <f>SUMPRODUCT($A598:$F598,Results!$B$19:$G$19)</f>
        <v>-21.252188328844369</v>
      </c>
      <c r="O598" s="9">
        <f>SUMPRODUCT($A598:$F598,Results!$B$20:$G$20)</f>
        <v>-3.3996435446123616</v>
      </c>
      <c r="P598" s="9" cm="1">
        <f t="array" ref="P598">SUMPRODUCT(J598:O598,TRANSPOSE(Test!BQ$20:BQ$25))+Test!$AI$20-Test!$BQ$27</f>
        <v>52.774272626459613</v>
      </c>
      <c r="Q598" s="9" cm="1">
        <f t="array" ref="Q598">SUMPRODUCT(J598:O598,TRANSPOSE(Test!EX$20:EX$25))+Test!$AI$20-Test!$EX$27</f>
        <v>39.147676711563392</v>
      </c>
      <c r="R598" s="9">
        <f>I598-Results!$E$5*H598</f>
        <v>36.243437940476198</v>
      </c>
      <c r="S598" s="9" cm="1">
        <f t="array" ref="S598">SUMPRODUCT(J598:O598,TRANSPOSE(Test!AW$28:AW$33))+Test!$AI$20-Test!$AH$26</f>
        <v>53.839602536563234</v>
      </c>
      <c r="T598" s="9">
        <f>SUMPRODUCT(J598:O598,Results!K$9:P$9)</f>
        <v>40.42145677725788</v>
      </c>
      <c r="U598" s="9">
        <f>SUMPRODUCT(J598:O598,Results!K$9:P$9)+Test!$AI$20-Test!$AH$31</f>
        <v>38.839228056184723</v>
      </c>
      <c r="V598" s="9">
        <f t="shared" si="45"/>
        <v>-23.248607597176505</v>
      </c>
      <c r="W598" s="9">
        <f t="shared" si="46"/>
        <v>-9.6220116822802844</v>
      </c>
      <c r="X598" s="9">
        <f t="shared" si="47"/>
        <v>-6.7177729111930908</v>
      </c>
      <c r="Y598" s="9">
        <f t="shared" si="48"/>
        <v>-24.313937507280126</v>
      </c>
      <c r="Z598" s="9">
        <f>I598-Test!$AI$20</f>
        <v>-3.2165583978070238</v>
      </c>
      <c r="AA598" s="9">
        <f t="shared" si="49"/>
        <v>-9.3135630269016154</v>
      </c>
      <c r="AF598" s="11"/>
      <c r="AG598" s="11"/>
      <c r="AH598" s="11"/>
    </row>
    <row r="599" spans="1:34">
      <c r="A599" s="6">
        <v>1.0275728376790361</v>
      </c>
      <c r="B599" s="6">
        <v>1.4463803742416876</v>
      </c>
      <c r="C599" s="6">
        <v>2.6214754934842088</v>
      </c>
      <c r="D599" s="6">
        <v>4.6439404358551393</v>
      </c>
      <c r="E599" s="6">
        <v>1.9302951012018879</v>
      </c>
      <c r="F599" s="6">
        <v>6.720131071379976</v>
      </c>
      <c r="G599" s="6">
        <v>1.5772854708269841</v>
      </c>
      <c r="H599" s="6">
        <v>-1.0896789865283665</v>
      </c>
      <c r="I599" s="9">
        <f>SUMPRODUCT(J599:O599,Results!B$12:G$12)+Results!$E$5*H599</f>
        <v>13.020710659352449</v>
      </c>
      <c r="J599" s="9">
        <f>SUMPRODUCT($A599:$F599,Results!$B$15:$G$15)</f>
        <v>10.774079812637499</v>
      </c>
      <c r="K599" s="9">
        <f>SUMPRODUCT($A599:$F599,Results!$B$16:$G$16)</f>
        <v>-6.2109688700131942</v>
      </c>
      <c r="L599" s="9">
        <f>SUMPRODUCT($A599:$F599,Results!$B$17:$G$17)</f>
        <v>17.845919478746012</v>
      </c>
      <c r="M599" s="9">
        <f>SUMPRODUCT($A599:$F599,Results!$B$18:$G$18)</f>
        <v>2.9928436601272517</v>
      </c>
      <c r="N599" s="9">
        <f>SUMPRODUCT($A599:$F599,Results!$B$19:$G$19)</f>
        <v>-15.31476278982317</v>
      </c>
      <c r="O599" s="9">
        <f>SUMPRODUCT($A599:$F599,Results!$B$20:$G$20)</f>
        <v>3.6478037751783496</v>
      </c>
      <c r="P599" s="9" cm="1">
        <f t="array" ref="P599">SUMPRODUCT(J599:O599,TRANSPOSE(Test!BQ$20:BQ$25))+Test!$AI$20-Test!$BQ$27</f>
        <v>29.981188046221384</v>
      </c>
      <c r="Q599" s="9" cm="1">
        <f t="array" ref="Q599">SUMPRODUCT(J599:O599,TRANSPOSE(Test!EX$20:EX$25))+Test!$AI$20-Test!$EX$27</f>
        <v>22.017802231829464</v>
      </c>
      <c r="R599" s="9">
        <f>I599-Results!$E$5*H599</f>
        <v>19.558784578522648</v>
      </c>
      <c r="S599" s="9" cm="1">
        <f t="array" ref="S599">SUMPRODUCT(J599:O599,TRANSPOSE(Test!AW$28:AW$33))+Test!$AI$20-Test!$AH$26</f>
        <v>27.827063851150157</v>
      </c>
      <c r="T599" s="9">
        <f>SUMPRODUCT(J599:O599,Results!K$9:P$9)</f>
        <v>21.973696880112456</v>
      </c>
      <c r="U599" s="9">
        <f>SUMPRODUCT(J599:O599,Results!K$9:P$9)+Test!$AI$20-Test!$AH$31</f>
        <v>20.391468159039299</v>
      </c>
      <c r="V599" s="9">
        <f t="shared" si="45"/>
        <v>-16.960477386868934</v>
      </c>
      <c r="W599" s="9">
        <f t="shared" si="46"/>
        <v>-8.9970915724770144</v>
      </c>
      <c r="X599" s="9">
        <f t="shared" si="47"/>
        <v>-6.5380739191701984</v>
      </c>
      <c r="Y599" s="9">
        <f t="shared" si="48"/>
        <v>-14.806353191797708</v>
      </c>
      <c r="Z599" s="9">
        <f>I599-Test!$AI$20</f>
        <v>-19.721512767737682</v>
      </c>
      <c r="AA599" s="9">
        <f t="shared" si="49"/>
        <v>-7.3707574996868495</v>
      </c>
      <c r="AF599" s="11"/>
      <c r="AG599" s="11"/>
      <c r="AH599" s="11"/>
    </row>
    <row r="600" spans="1:34">
      <c r="A600" s="6">
        <v>1.7840204847089511</v>
      </c>
      <c r="B600" s="6">
        <v>-0.75962479665174376</v>
      </c>
      <c r="C600" s="6">
        <v>1.9634073841438104</v>
      </c>
      <c r="D600" s="6">
        <v>-1.5172615221339283</v>
      </c>
      <c r="E600" s="6">
        <v>4.0764358582712656</v>
      </c>
      <c r="F600" s="6">
        <v>3.1565546820284727</v>
      </c>
      <c r="G600" s="6">
        <v>5.7887641076475544</v>
      </c>
      <c r="H600" s="6">
        <v>3.1217996502922039</v>
      </c>
      <c r="I600" s="9">
        <f>SUMPRODUCT(J600:O600,Results!B$12:G$12)+Results!$E$5*H600</f>
        <v>63.25051080421018</v>
      </c>
      <c r="J600" s="9">
        <f>SUMPRODUCT($A600:$F600,Results!$B$15:$G$15)</f>
        <v>28.09781571727121</v>
      </c>
      <c r="K600" s="9">
        <f>SUMPRODUCT($A600:$F600,Results!$B$16:$G$16)</f>
        <v>-2.9792599038541114</v>
      </c>
      <c r="L600" s="9">
        <f>SUMPRODUCT($A600:$F600,Results!$B$17:$G$17)</f>
        <v>10.571797363309376</v>
      </c>
      <c r="M600" s="9">
        <f>SUMPRODUCT($A600:$F600,Results!$B$18:$G$18)</f>
        <v>-10.037719345559401</v>
      </c>
      <c r="N600" s="9">
        <f>SUMPRODUCT($A600:$F600,Results!$B$19:$G$19)</f>
        <v>-13.064639783355659</v>
      </c>
      <c r="O600" s="9">
        <f>SUMPRODUCT($A600:$F600,Results!$B$20:$G$20)</f>
        <v>-4.2728916616963319</v>
      </c>
      <c r="P600" s="9" cm="1">
        <f t="array" ref="P600">SUMPRODUCT(J600:O600,TRANSPOSE(Test!BQ$20:BQ$25))+Test!$AI$20-Test!$BQ$27</f>
        <v>43.60856006789124</v>
      </c>
      <c r="Q600" s="9" cm="1">
        <f t="array" ref="Q600">SUMPRODUCT(J600:O600,TRANSPOSE(Test!EX$20:EX$25))+Test!$AI$20-Test!$EX$27</f>
        <v>45.48526602723112</v>
      </c>
      <c r="R600" s="9">
        <f>I600-Results!$E$5*H600</f>
        <v>44.519712902456959</v>
      </c>
      <c r="S600" s="9" cm="1">
        <f t="array" ref="S600">SUMPRODUCT(J600:O600,TRANSPOSE(Test!AW$28:AW$33))+Test!$AI$20-Test!$AH$26</f>
        <v>38.756063370815198</v>
      </c>
      <c r="T600" s="9">
        <f>SUMPRODUCT(J600:O600,Results!K$9:P$9)</f>
        <v>46.922602768103708</v>
      </c>
      <c r="U600" s="9">
        <f>SUMPRODUCT(J600:O600,Results!K$9:P$9)+Test!$AI$20-Test!$AH$31</f>
        <v>45.340374047030551</v>
      </c>
      <c r="V600" s="9">
        <f t="shared" si="45"/>
        <v>19.64195073631894</v>
      </c>
      <c r="W600" s="9">
        <f t="shared" si="46"/>
        <v>17.76524477697906</v>
      </c>
      <c r="X600" s="9">
        <f t="shared" si="47"/>
        <v>18.73079790175322</v>
      </c>
      <c r="Y600" s="9">
        <f t="shared" si="48"/>
        <v>24.494447433394981</v>
      </c>
      <c r="Z600" s="9">
        <f>I600-Test!$AI$20</f>
        <v>30.508287377120048</v>
      </c>
      <c r="AA600" s="9">
        <f t="shared" si="49"/>
        <v>17.910136757179629</v>
      </c>
      <c r="AF600" s="11"/>
      <c r="AG600" s="11"/>
      <c r="AH600" s="11"/>
    </row>
    <row r="601" spans="1:34">
      <c r="A601" s="6">
        <v>3.1259167708047615</v>
      </c>
      <c r="B601" s="6">
        <v>2.7522930623968112</v>
      </c>
      <c r="C601" s="6">
        <v>4.1451842894427973</v>
      </c>
      <c r="D601" s="6">
        <v>-0.50138034675522503</v>
      </c>
      <c r="E601" s="6">
        <v>2.193864269752253</v>
      </c>
      <c r="F601" s="6">
        <v>2.0110174698082761</v>
      </c>
      <c r="G601" s="6">
        <v>-0.49580493369782441</v>
      </c>
      <c r="H601" s="6">
        <v>-3.1627693910531751</v>
      </c>
      <c r="I601" s="9">
        <f>SUMPRODUCT(J601:O601,Results!B$12:G$12)+Results!$E$5*H601</f>
        <v>4.8411685838422649</v>
      </c>
      <c r="J601" s="9">
        <f>SUMPRODUCT($A601:$F601,Results!$B$15:$G$15)</f>
        <v>20.649121865001415</v>
      </c>
      <c r="K601" s="9">
        <f>SUMPRODUCT($A601:$F601,Results!$B$16:$G$16)</f>
        <v>-15.167012431279847</v>
      </c>
      <c r="L601" s="9">
        <f>SUMPRODUCT($A601:$F601,Results!$B$17:$G$17)</f>
        <v>4.7298351232910809</v>
      </c>
      <c r="M601" s="9">
        <f>SUMPRODUCT($A601:$F601,Results!$B$18:$G$18)</f>
        <v>-9.3974816568080026</v>
      </c>
      <c r="N601" s="9">
        <f>SUMPRODUCT($A601:$F601,Results!$B$19:$G$19)</f>
        <v>-14.827968699315081</v>
      </c>
      <c r="O601" s="9">
        <f>SUMPRODUCT($A601:$F601,Results!$B$20:$G$20)</f>
        <v>6.7053953615502149</v>
      </c>
      <c r="P601" s="9" cm="1">
        <f t="array" ref="P601">SUMPRODUCT(J601:O601,TRANSPOSE(Test!BQ$20:BQ$25))+Test!$AI$20-Test!$BQ$27</f>
        <v>25.873662545249125</v>
      </c>
      <c r="Q601" s="9" cm="1">
        <f t="array" ref="Q601">SUMPRODUCT(J601:O601,TRANSPOSE(Test!EX$20:EX$25))+Test!$AI$20-Test!$EX$27</f>
        <v>23.002060039054228</v>
      </c>
      <c r="R601" s="9">
        <f>I601-Results!$E$5*H601</f>
        <v>23.817784930161316</v>
      </c>
      <c r="S601" s="9" cm="1">
        <f t="array" ref="S601">SUMPRODUCT(J601:O601,TRANSPOSE(Test!AW$28:AW$33))+Test!$AI$20-Test!$AH$26</f>
        <v>34.237466732131637</v>
      </c>
      <c r="T601" s="9">
        <f>SUMPRODUCT(J601:O601,Results!K$9:P$9)</f>
        <v>25.240926142384311</v>
      </c>
      <c r="U601" s="9">
        <f>SUMPRODUCT(J601:O601,Results!K$9:P$9)+Test!$AI$20-Test!$AH$31</f>
        <v>23.658697421311153</v>
      </c>
      <c r="V601" s="9">
        <f t="shared" si="45"/>
        <v>-21.03249396140686</v>
      </c>
      <c r="W601" s="9">
        <f t="shared" si="46"/>
        <v>-18.160891455211964</v>
      </c>
      <c r="X601" s="9">
        <f t="shared" si="47"/>
        <v>-18.976616346319052</v>
      </c>
      <c r="Y601" s="9">
        <f t="shared" si="48"/>
        <v>-29.396298148289372</v>
      </c>
      <c r="Z601" s="9">
        <f>I601-Test!$AI$20</f>
        <v>-27.901054843247866</v>
      </c>
      <c r="AA601" s="9">
        <f t="shared" si="49"/>
        <v>-18.817528837468888</v>
      </c>
      <c r="AF601" s="11"/>
      <c r="AG601" s="11"/>
      <c r="AH601" s="11"/>
    </row>
    <row r="602" spans="1:34">
      <c r="A602" s="6">
        <v>1.7855376581744018</v>
      </c>
      <c r="B602" s="6">
        <v>1.6143774477046282</v>
      </c>
      <c r="C602" s="6">
        <v>0.42997455705954996</v>
      </c>
      <c r="D602" s="6">
        <v>-0.73555290308024968</v>
      </c>
      <c r="E602" s="6">
        <v>1.9294814978221573</v>
      </c>
      <c r="F602" s="6">
        <v>2.1356687539907271</v>
      </c>
      <c r="G602" s="6">
        <v>1.8154658498186402</v>
      </c>
      <c r="H602" s="6">
        <v>-0.85149860753671036</v>
      </c>
      <c r="I602" s="9">
        <f>SUMPRODUCT(J602:O602,Results!B$12:G$12)+Results!$E$5*H602</f>
        <v>13.190308898827917</v>
      </c>
      <c r="J602" s="9">
        <f>SUMPRODUCT($A602:$F602,Results!$B$15:$G$15)</f>
        <v>11.276436274256465</v>
      </c>
      <c r="K602" s="9">
        <f>SUMPRODUCT($A602:$F602,Results!$B$16:$G$16)</f>
        <v>-5.9681756537290935</v>
      </c>
      <c r="L602" s="9">
        <f>SUMPRODUCT($A602:$F602,Results!$B$17:$G$17)</f>
        <v>6.3017231258842976</v>
      </c>
      <c r="M602" s="9">
        <f>SUMPRODUCT($A602:$F602,Results!$B$18:$G$18)</f>
        <v>-1.2944655732025023</v>
      </c>
      <c r="N602" s="9">
        <f>SUMPRODUCT($A602:$F602,Results!$B$19:$G$19)</f>
        <v>-3.4047580584919506</v>
      </c>
      <c r="O602" s="9">
        <f>SUMPRODUCT($A602:$F602,Results!$B$20:$G$20)</f>
        <v>3.7254808033283688</v>
      </c>
      <c r="P602" s="9" cm="1">
        <f t="array" ref="P602">SUMPRODUCT(J602:O602,TRANSPOSE(Test!BQ$20:BQ$25))+Test!$AI$20-Test!$BQ$27</f>
        <v>17.966791890177952</v>
      </c>
      <c r="Q602" s="9" cm="1">
        <f t="array" ref="Q602">SUMPRODUCT(J602:O602,TRANSPOSE(Test!EX$20:EX$25))+Test!$AI$20-Test!$EX$27</f>
        <v>18.162642511349461</v>
      </c>
      <c r="R602" s="9">
        <f>I602-Results!$E$5*H602</f>
        <v>18.29930054404818</v>
      </c>
      <c r="S602" s="9" cm="1">
        <f t="array" ref="S602">SUMPRODUCT(J602:O602,TRANSPOSE(Test!AW$28:AW$33))+Test!$AI$20-Test!$AH$26</f>
        <v>13.449705695713142</v>
      </c>
      <c r="T602" s="9">
        <f>SUMPRODUCT(J602:O602,Results!K$9:P$9)</f>
        <v>19.662838647447437</v>
      </c>
      <c r="U602" s="9">
        <f>SUMPRODUCT(J602:O602,Results!K$9:P$9)+Test!$AI$20-Test!$AH$31</f>
        <v>18.080609926374279</v>
      </c>
      <c r="V602" s="9">
        <f t="shared" si="45"/>
        <v>-4.7764829913500346</v>
      </c>
      <c r="W602" s="9">
        <f t="shared" si="46"/>
        <v>-4.9723336125215436</v>
      </c>
      <c r="X602" s="9">
        <f t="shared" si="47"/>
        <v>-5.1089916452202626</v>
      </c>
      <c r="Y602" s="9">
        <f t="shared" si="48"/>
        <v>-0.2593967968852251</v>
      </c>
      <c r="Z602" s="9">
        <f>I602-Test!$AI$20</f>
        <v>-19.551914528262216</v>
      </c>
      <c r="AA602" s="9">
        <f t="shared" si="49"/>
        <v>-4.8903010275463625</v>
      </c>
      <c r="AF602" s="11"/>
      <c r="AG602" s="11"/>
      <c r="AH602" s="11"/>
    </row>
    <row r="603" spans="1:34">
      <c r="A603" s="6">
        <v>-0.87545348073829432</v>
      </c>
      <c r="B603" s="6">
        <v>-0.43205577669696515</v>
      </c>
      <c r="C603" s="6">
        <v>2.5630454847680446</v>
      </c>
      <c r="D603" s="6">
        <v>4.3518371037469965</v>
      </c>
      <c r="E603" s="6">
        <v>-2.273655214343739</v>
      </c>
      <c r="F603" s="6">
        <v>-0.18120142220484647</v>
      </c>
      <c r="G603" s="6">
        <v>1.117794067460854</v>
      </c>
      <c r="H603" s="6">
        <v>-1.5491703898944966</v>
      </c>
      <c r="I603" s="9">
        <f>SUMPRODUCT(J603:O603,Results!B$12:G$12)+Results!$E$5*H603</f>
        <v>-27.025773331340488</v>
      </c>
      <c r="J603" s="9">
        <f>SUMPRODUCT($A603:$F603,Results!$B$15:$G$15)</f>
        <v>-8.4985627771733654</v>
      </c>
      <c r="K603" s="9">
        <f>SUMPRODUCT($A603:$F603,Results!$B$16:$G$16)</f>
        <v>-2.0648308072210706</v>
      </c>
      <c r="L603" s="9">
        <f>SUMPRODUCT($A603:$F603,Results!$B$17:$G$17)</f>
        <v>-2.9644214831149465</v>
      </c>
      <c r="M603" s="9">
        <f>SUMPRODUCT($A603:$F603,Results!$B$18:$G$18)</f>
        <v>1.0600747797466472</v>
      </c>
      <c r="N603" s="9">
        <f>SUMPRODUCT($A603:$F603,Results!$B$19:$G$19)</f>
        <v>-7.5714555763855032</v>
      </c>
      <c r="O603" s="9">
        <f>SUMPRODUCT($A603:$F603,Results!$B$20:$G$20)</f>
        <v>2.616188973953097</v>
      </c>
      <c r="P603" s="9" cm="1">
        <f t="array" ref="P603">SUMPRODUCT(J603:O603,TRANSPOSE(Test!BQ$20:BQ$25))+Test!$AI$20-Test!$BQ$27</f>
        <v>-17.321275696810851</v>
      </c>
      <c r="Q603" s="9" cm="1">
        <f t="array" ref="Q603">SUMPRODUCT(J603:O603,TRANSPOSE(Test!EX$20:EX$25))+Test!$AI$20-Test!$EX$27</f>
        <v>-17.998835415448241</v>
      </c>
      <c r="R603" s="9">
        <f>I603-Results!$E$5*H603</f>
        <v>-17.730750991973508</v>
      </c>
      <c r="S603" s="9" cm="1">
        <f t="array" ref="S603">SUMPRODUCT(J603:O603,TRANSPOSE(Test!AW$28:AW$33))+Test!$AI$20-Test!$AH$26</f>
        <v>-6.4511283670673834</v>
      </c>
      <c r="T603" s="9">
        <f>SUMPRODUCT(J603:O603,Results!K$9:P$9)</f>
        <v>-18.776639805210959</v>
      </c>
      <c r="U603" s="9">
        <f>SUMPRODUCT(J603:O603,Results!K$9:P$9)+Test!$AI$20-Test!$AH$31</f>
        <v>-20.358868526284116</v>
      </c>
      <c r="V603" s="9">
        <f t="shared" si="45"/>
        <v>-9.7044976345296377</v>
      </c>
      <c r="W603" s="9">
        <f t="shared" si="46"/>
        <v>-9.0269379158922476</v>
      </c>
      <c r="X603" s="9">
        <f t="shared" si="47"/>
        <v>-9.2950223393669802</v>
      </c>
      <c r="Y603" s="9">
        <f t="shared" si="48"/>
        <v>-20.574644964273105</v>
      </c>
      <c r="Z603" s="9">
        <f>I603-Test!$AI$20</f>
        <v>-59.76799675843062</v>
      </c>
      <c r="AA603" s="9">
        <f t="shared" si="49"/>
        <v>-6.6669048050563724</v>
      </c>
      <c r="AF603" s="11"/>
      <c r="AG603" s="11"/>
      <c r="AH603" s="11"/>
    </row>
    <row r="604" spans="1:34">
      <c r="A604" s="6">
        <v>1.6040310202462176</v>
      </c>
      <c r="B604" s="6">
        <v>4.9893904039488675</v>
      </c>
      <c r="C604" s="6">
        <v>1.211141030422485</v>
      </c>
      <c r="D604" s="6">
        <v>1.7820716917642192</v>
      </c>
      <c r="E604" s="6">
        <v>-1.1673725945990754</v>
      </c>
      <c r="F604" s="6">
        <v>2.3297988963341387</v>
      </c>
      <c r="G604" s="6">
        <v>2.5475464991358718</v>
      </c>
      <c r="H604" s="6">
        <v>-0.11941795821947876</v>
      </c>
      <c r="I604" s="9">
        <f>SUMPRODUCT(J604:O604,Results!B$12:G$12)+Results!$E$5*H604</f>
        <v>-20.933908189773785</v>
      </c>
      <c r="J604" s="9">
        <f>SUMPRODUCT($A604:$F604,Results!$B$15:$G$15)</f>
        <v>-8.7582355185045166</v>
      </c>
      <c r="K604" s="9">
        <f>SUMPRODUCT($A604:$F604,Results!$B$16:$G$16)</f>
        <v>-12.806252285819356</v>
      </c>
      <c r="L604" s="9">
        <f>SUMPRODUCT($A604:$F604,Results!$B$17:$G$17)</f>
        <v>3.1296914794482693</v>
      </c>
      <c r="M604" s="9">
        <f>SUMPRODUCT($A604:$F604,Results!$B$18:$G$18)</f>
        <v>7.1064202526921161</v>
      </c>
      <c r="N604" s="9">
        <f>SUMPRODUCT($A604:$F604,Results!$B$19:$G$19)</f>
        <v>-4.5146394155685055E-2</v>
      </c>
      <c r="O604" s="9">
        <f>SUMPRODUCT($A604:$F604,Results!$B$20:$G$20)</f>
        <v>12.191863939478958</v>
      </c>
      <c r="P604" s="9" cm="1">
        <f t="array" ref="P604">SUMPRODUCT(J604:O604,TRANSPOSE(Test!BQ$20:BQ$25))+Test!$AI$20-Test!$BQ$27</f>
        <v>-13.73914323619946</v>
      </c>
      <c r="Q604" s="9" cm="1">
        <f t="array" ref="Q604">SUMPRODUCT(J604:O604,TRANSPOSE(Test!EX$20:EX$25))+Test!$AI$20-Test!$EX$27</f>
        <v>-21.242687717236706</v>
      </c>
      <c r="R604" s="9">
        <f>I604-Results!$E$5*H604</f>
        <v>-20.217400440456913</v>
      </c>
      <c r="S604" s="9" cm="1">
        <f t="array" ref="S604">SUMPRODUCT(J604:O604,TRANSPOSE(Test!AW$28:AW$33))+Test!$AI$20-Test!$AH$26</f>
        <v>-8.1876646615060835</v>
      </c>
      <c r="T604" s="9">
        <f>SUMPRODUCT(J604:O604,Results!K$9:P$9)</f>
        <v>-19.999342928265861</v>
      </c>
      <c r="U604" s="9">
        <f>SUMPRODUCT(J604:O604,Results!K$9:P$9)+Test!$AI$20-Test!$AH$31</f>
        <v>-21.581571649339018</v>
      </c>
      <c r="V604" s="9">
        <f t="shared" si="45"/>
        <v>-7.1947649535743246</v>
      </c>
      <c r="W604" s="9">
        <f t="shared" si="46"/>
        <v>0.30877952746292081</v>
      </c>
      <c r="X604" s="9">
        <f t="shared" si="47"/>
        <v>-0.71650774931687167</v>
      </c>
      <c r="Y604" s="9">
        <f t="shared" si="48"/>
        <v>-12.746243528267701</v>
      </c>
      <c r="Z604" s="9">
        <f>I604-Test!$AI$20</f>
        <v>-53.676131616863913</v>
      </c>
      <c r="AA604" s="9">
        <f t="shared" si="49"/>
        <v>0.64766345956523352</v>
      </c>
      <c r="AF604" s="11"/>
      <c r="AG604" s="11"/>
      <c r="AH604" s="11"/>
    </row>
    <row r="605" spans="1:34">
      <c r="A605" s="6">
        <v>-1.0972766802032237</v>
      </c>
      <c r="B605" s="6">
        <v>-7.0278402081549191E-3</v>
      </c>
      <c r="C605" s="6">
        <v>6.726409646876542</v>
      </c>
      <c r="D605" s="6">
        <v>-0.1929352184160808</v>
      </c>
      <c r="E605" s="6">
        <v>-1.3444192471289023</v>
      </c>
      <c r="F605" s="6">
        <v>-2.3665065845417428</v>
      </c>
      <c r="G605" s="6">
        <v>0.66562015516548156</v>
      </c>
      <c r="H605" s="6">
        <v>-2.0013443021898691</v>
      </c>
      <c r="I605" s="9">
        <f>SUMPRODUCT(J605:O605,Results!B$12:G$12)+Results!$E$5*H605</f>
        <v>-26.070622892793182</v>
      </c>
      <c r="J605" s="9">
        <f>SUMPRODUCT($A605:$F605,Results!$B$15:$G$15)</f>
        <v>2.558998087801863</v>
      </c>
      <c r="K605" s="9">
        <f>SUMPRODUCT($A605:$F605,Results!$B$16:$G$16)</f>
        <v>-4.8908232046576767</v>
      </c>
      <c r="L605" s="9">
        <f>SUMPRODUCT($A605:$F605,Results!$B$17:$G$17)</f>
        <v>-7.0481136470860353</v>
      </c>
      <c r="M605" s="9">
        <f>SUMPRODUCT($A605:$F605,Results!$B$18:$G$18)</f>
        <v>-15.89096410752957</v>
      </c>
      <c r="N605" s="9">
        <f>SUMPRODUCT($A605:$F605,Results!$B$19:$G$19)</f>
        <v>-18.557789069903404</v>
      </c>
      <c r="O605" s="9">
        <f>SUMPRODUCT($A605:$F605,Results!$B$20:$G$20)</f>
        <v>-7.3988973130647793</v>
      </c>
      <c r="P605" s="9" cm="1">
        <f t="array" ref="P605">SUMPRODUCT(J605:O605,TRANSPOSE(Test!BQ$20:BQ$25))+Test!$AI$20-Test!$BQ$27</f>
        <v>-14.868882385407797</v>
      </c>
      <c r="Q605" s="9" cm="1">
        <f t="array" ref="Q605">SUMPRODUCT(J605:O605,TRANSPOSE(Test!EX$20:EX$25))+Test!$AI$20-Test!$EX$27</f>
        <v>-16.178890003752734</v>
      </c>
      <c r="R605" s="9">
        <f>I605-Results!$E$5*H605</f>
        <v>-14.062557079653967</v>
      </c>
      <c r="S605" s="9" cm="1">
        <f t="array" ref="S605">SUMPRODUCT(J605:O605,TRANSPOSE(Test!AW$28:AW$33))+Test!$AI$20-Test!$AH$26</f>
        <v>14.104044622907381</v>
      </c>
      <c r="T605" s="9">
        <f>SUMPRODUCT(J605:O605,Results!K$9:P$9)</f>
        <v>-15.321018453012432</v>
      </c>
      <c r="U605" s="9">
        <f>SUMPRODUCT(J605:O605,Results!K$9:P$9)+Test!$AI$20-Test!$AH$31</f>
        <v>-16.903247174085589</v>
      </c>
      <c r="V605" s="9">
        <f t="shared" si="45"/>
        <v>-11.201740507385384</v>
      </c>
      <c r="W605" s="9">
        <f t="shared" si="46"/>
        <v>-9.8917328890404477</v>
      </c>
      <c r="X605" s="9">
        <f t="shared" si="47"/>
        <v>-12.008065813139215</v>
      </c>
      <c r="Y605" s="9">
        <f t="shared" si="48"/>
        <v>-40.174667515700563</v>
      </c>
      <c r="Z605" s="9">
        <f>I605-Test!$AI$20</f>
        <v>-58.812846319883313</v>
      </c>
      <c r="AA605" s="9">
        <f t="shared" si="49"/>
        <v>-9.1673757187075928</v>
      </c>
      <c r="AF605" s="11"/>
      <c r="AG605" s="11"/>
      <c r="AH605" s="11"/>
    </row>
    <row r="606" spans="1:34">
      <c r="A606" s="6">
        <v>2.1967391331820938</v>
      </c>
      <c r="B606" s="6">
        <v>2.4014358619667617</v>
      </c>
      <c r="C606" s="6">
        <v>7.8440092220709294</v>
      </c>
      <c r="D606" s="6">
        <v>0.67879391871353478</v>
      </c>
      <c r="E606" s="6">
        <v>0.64331663272945816</v>
      </c>
      <c r="F606" s="6">
        <v>0.12304858505033404</v>
      </c>
      <c r="G606" s="6">
        <v>0.5992282674590198</v>
      </c>
      <c r="H606" s="6">
        <v>-2.0677361898963307</v>
      </c>
      <c r="I606" s="9">
        <f>SUMPRODUCT(J606:O606,Results!B$12:G$12)+Results!$E$5*H606</f>
        <v>-1.8033687649219363</v>
      </c>
      <c r="J606" s="9">
        <f>SUMPRODUCT($A606:$F606,Results!$B$15:$G$15)</f>
        <v>17.882922264514171</v>
      </c>
      <c r="K606" s="9">
        <f>SUMPRODUCT($A606:$F606,Results!$B$16:$G$16)</f>
        <v>-17.404957596222413</v>
      </c>
      <c r="L606" s="9">
        <f>SUMPRODUCT($A606:$F606,Results!$B$17:$G$17)</f>
        <v>-1.0943927277356338</v>
      </c>
      <c r="M606" s="9">
        <f>SUMPRODUCT($A606:$F606,Results!$B$18:$G$18)</f>
        <v>-16.511052399996707</v>
      </c>
      <c r="N606" s="9">
        <f>SUMPRODUCT($A606:$F606,Results!$B$19:$G$19)</f>
        <v>-24.763449961690483</v>
      </c>
      <c r="O606" s="9">
        <f>SUMPRODUCT($A606:$F606,Results!$B$20:$G$20)</f>
        <v>4.2863640792013182</v>
      </c>
      <c r="P606" s="9" cm="1">
        <f t="array" ref="P606">SUMPRODUCT(J606:O606,TRANSPOSE(Test!BQ$20:BQ$25))+Test!$AI$20-Test!$BQ$27</f>
        <v>13.286034725378137</v>
      </c>
      <c r="Q606" s="9" cm="1">
        <f t="array" ref="Q606">SUMPRODUCT(J606:O606,TRANSPOSE(Test!EX$20:EX$25))+Test!$AI$20-Test!$EX$27</f>
        <v>8.8747552483621064</v>
      </c>
      <c r="R606" s="9">
        <f>I606-Results!$E$5*H606</f>
        <v>10.603048374456048</v>
      </c>
      <c r="S606" s="9" cm="1">
        <f t="array" ref="S606">SUMPRODUCT(J606:O606,TRANSPOSE(Test!AW$28:AW$33))+Test!$AI$20-Test!$AH$26</f>
        <v>39.247560741903484</v>
      </c>
      <c r="T606" s="9">
        <f>SUMPRODUCT(J606:O606,Results!K$9:P$9)</f>
        <v>10.843035092162362</v>
      </c>
      <c r="U606" s="9">
        <f>SUMPRODUCT(J606:O606,Results!K$9:P$9)+Test!$AI$20-Test!$AH$31</f>
        <v>9.2608063710892026</v>
      </c>
      <c r="V606" s="9">
        <f t="shared" si="45"/>
        <v>-15.089403490300073</v>
      </c>
      <c r="W606" s="9">
        <f t="shared" si="46"/>
        <v>-10.678124013284043</v>
      </c>
      <c r="X606" s="9">
        <f t="shared" si="47"/>
        <v>-12.406417139377984</v>
      </c>
      <c r="Y606" s="9">
        <f t="shared" si="48"/>
        <v>-41.050929506825419</v>
      </c>
      <c r="Z606" s="9">
        <f>I606-Test!$AI$20</f>
        <v>-34.545592192012066</v>
      </c>
      <c r="AA606" s="9">
        <f t="shared" si="49"/>
        <v>-11.064175136011139</v>
      </c>
      <c r="AF606" s="11"/>
      <c r="AG606" s="11"/>
      <c r="AH606" s="11"/>
    </row>
    <row r="607" spans="1:34">
      <c r="A607" s="6">
        <v>1.7031969169060632</v>
      </c>
      <c r="B607" s="6">
        <v>1.2988063977773869</v>
      </c>
      <c r="C607" s="6">
        <v>1.5833151894473076</v>
      </c>
      <c r="D607" s="6">
        <v>-0.14489645827191439</v>
      </c>
      <c r="E607" s="6">
        <v>7.2956686754903028</v>
      </c>
      <c r="F607" s="6">
        <v>3.1529272496886001</v>
      </c>
      <c r="G607" s="6">
        <v>4.7899260447794321</v>
      </c>
      <c r="H607" s="6">
        <v>2.1229615874240815</v>
      </c>
      <c r="I607" s="9">
        <f>SUMPRODUCT(J607:O607,Results!B$12:G$12)+Results!$E$5*H607</f>
        <v>95.657558248609405</v>
      </c>
      <c r="J607" s="9">
        <f>SUMPRODUCT($A607:$F607,Results!$B$15:$G$15)</f>
        <v>33.929353748615831</v>
      </c>
      <c r="K607" s="9">
        <f>SUMPRODUCT($A607:$F607,Results!$B$16:$G$16)</f>
        <v>-2.9797520672118019</v>
      </c>
      <c r="L607" s="9">
        <f>SUMPRODUCT($A607:$F607,Results!$B$17:$G$17)</f>
        <v>24.096269096258705</v>
      </c>
      <c r="M607" s="9">
        <f>SUMPRODUCT($A607:$F607,Results!$B$18:$G$18)</f>
        <v>-9.4089547682411876</v>
      </c>
      <c r="N607" s="9">
        <f>SUMPRODUCT($A607:$F607,Results!$B$19:$G$19)</f>
        <v>-20.177641666866503</v>
      </c>
      <c r="O607" s="9">
        <f>SUMPRODUCT($A607:$F607,Results!$B$20:$G$20)</f>
        <v>3.2368858183355709</v>
      </c>
      <c r="P607" s="9" cm="1">
        <f t="array" ref="P607">SUMPRODUCT(J607:O607,TRANSPOSE(Test!BQ$20:BQ$25))+Test!$AI$20-Test!$BQ$27</f>
        <v>76.406518891316551</v>
      </c>
      <c r="Q607" s="9" cm="1">
        <f t="array" ref="Q607">SUMPRODUCT(J607:O607,TRANSPOSE(Test!EX$20:EX$25))+Test!$AI$20-Test!$EX$27</f>
        <v>83.805104101299577</v>
      </c>
      <c r="R607" s="9">
        <f>I607-Results!$E$5*H607</f>
        <v>82.919788724064915</v>
      </c>
      <c r="S607" s="9" cm="1">
        <f t="array" ref="S607">SUMPRODUCT(J607:O607,TRANSPOSE(Test!AW$28:AW$33))+Test!$AI$20-Test!$AH$26</f>
        <v>60.979853750395179</v>
      </c>
      <c r="T607" s="9">
        <f>SUMPRODUCT(J607:O607,Results!K$9:P$9)</f>
        <v>86.606748142861136</v>
      </c>
      <c r="U607" s="9">
        <f>SUMPRODUCT(J607:O607,Results!K$9:P$9)+Test!$AI$20-Test!$AH$31</f>
        <v>85.024519421787971</v>
      </c>
      <c r="V607" s="9">
        <f t="shared" si="45"/>
        <v>19.251039357292854</v>
      </c>
      <c r="W607" s="9">
        <f t="shared" si="46"/>
        <v>11.852454147309828</v>
      </c>
      <c r="X607" s="9">
        <f t="shared" si="47"/>
        <v>12.73776952454449</v>
      </c>
      <c r="Y607" s="9">
        <f t="shared" si="48"/>
        <v>34.677704498214226</v>
      </c>
      <c r="Z607" s="9">
        <f>I607-Test!$AI$20</f>
        <v>62.915334821519274</v>
      </c>
      <c r="AA607" s="9">
        <f t="shared" si="49"/>
        <v>10.633038826821434</v>
      </c>
      <c r="AF607" s="11"/>
      <c r="AG607" s="11"/>
      <c r="AH607" s="11"/>
    </row>
    <row r="608" spans="1:34">
      <c r="A608" s="6">
        <v>1.6785826654068847</v>
      </c>
      <c r="B608" s="6">
        <v>1.4557787202536487</v>
      </c>
      <c r="C608" s="6">
        <v>4.7210975677552138</v>
      </c>
      <c r="D608" s="6">
        <v>1.5292048340828681</v>
      </c>
      <c r="E608" s="6">
        <v>3.244974744149927</v>
      </c>
      <c r="F608" s="6">
        <v>3.6158405705009145</v>
      </c>
      <c r="G608" s="6">
        <v>0.58561553297728952</v>
      </c>
      <c r="H608" s="6">
        <v>-2.081348924378061</v>
      </c>
      <c r="I608" s="9">
        <f>SUMPRODUCT(J608:O608,Results!B$12:G$12)+Results!$E$5*H608</f>
        <v>24.114110423331027</v>
      </c>
      <c r="J608" s="9">
        <f>SUMPRODUCT($A608:$F608,Results!$B$15:$G$15)</f>
        <v>22.788237566517338</v>
      </c>
      <c r="K608" s="9">
        <f>SUMPRODUCT($A608:$F608,Results!$B$16:$G$16)</f>
        <v>-9.3322342275605514</v>
      </c>
      <c r="L608" s="9">
        <f>SUMPRODUCT($A608:$F608,Results!$B$17:$G$17)</f>
        <v>13.161484673439128</v>
      </c>
      <c r="M608" s="9">
        <f>SUMPRODUCT($A608:$F608,Results!$B$18:$G$18)</f>
        <v>-9.510664923740249</v>
      </c>
      <c r="N608" s="9">
        <f>SUMPRODUCT($A608:$F608,Results!$B$19:$G$19)</f>
        <v>-22.007493146545873</v>
      </c>
      <c r="O608" s="9">
        <f>SUMPRODUCT($A608:$F608,Results!$B$20:$G$20)</f>
        <v>1.8686514014336231</v>
      </c>
      <c r="P608" s="9" cm="1">
        <f t="array" ref="P608">SUMPRODUCT(J608:O608,TRANSPOSE(Test!BQ$20:BQ$25))+Test!$AI$20-Test!$BQ$27</f>
        <v>40.130719219662161</v>
      </c>
      <c r="Q608" s="9" cm="1">
        <f t="array" ref="Q608">SUMPRODUCT(J608:O608,TRANSPOSE(Test!EX$20:EX$25))+Test!$AI$20-Test!$EX$27</f>
        <v>37.253479603324251</v>
      </c>
      <c r="R608" s="9">
        <f>I608-Results!$E$5*H608</f>
        <v>36.602203969599394</v>
      </c>
      <c r="S608" s="9" cm="1">
        <f t="array" ref="S608">SUMPRODUCT(J608:O608,TRANSPOSE(Test!AW$28:AW$33))+Test!$AI$20-Test!$AH$26</f>
        <v>45.697882685863092</v>
      </c>
      <c r="T608" s="9">
        <f>SUMPRODUCT(J608:O608,Results!K$9:P$9)</f>
        <v>38.757087419104224</v>
      </c>
      <c r="U608" s="9">
        <f>SUMPRODUCT(J608:O608,Results!K$9:P$9)+Test!$AI$20-Test!$AH$31</f>
        <v>37.174858698031073</v>
      </c>
      <c r="V608" s="9">
        <f t="shared" si="45"/>
        <v>-16.016608796331134</v>
      </c>
      <c r="W608" s="9">
        <f t="shared" si="46"/>
        <v>-13.139369179993224</v>
      </c>
      <c r="X608" s="9">
        <f t="shared" si="47"/>
        <v>-12.488093546268367</v>
      </c>
      <c r="Y608" s="9">
        <f t="shared" si="48"/>
        <v>-21.583772262532065</v>
      </c>
      <c r="Z608" s="9">
        <f>I608-Test!$AI$20</f>
        <v>-8.6281130037591041</v>
      </c>
      <c r="AA608" s="9">
        <f t="shared" si="49"/>
        <v>-13.060748274700046</v>
      </c>
      <c r="AF608" s="11"/>
      <c r="AG608" s="11"/>
      <c r="AH608" s="11"/>
    </row>
    <row r="609" spans="1:34">
      <c r="A609" s="6">
        <v>5.8841378244482589</v>
      </c>
      <c r="B609" s="6">
        <v>10.699637613277838</v>
      </c>
      <c r="C609" s="6">
        <v>0.62052716183171686</v>
      </c>
      <c r="D609" s="6">
        <v>1.5293693554375001</v>
      </c>
      <c r="E609" s="6">
        <v>-1.6514028690564362</v>
      </c>
      <c r="F609" s="6">
        <v>2.1132036539053574</v>
      </c>
      <c r="G609" s="6">
        <v>2.1323443158793518</v>
      </c>
      <c r="H609" s="6">
        <v>-0.53462014147599879</v>
      </c>
      <c r="I609" s="9">
        <f>SUMPRODUCT(J609:O609,Results!B$12:G$12)+Results!$E$5*H609</f>
        <v>-28.968608724572654</v>
      </c>
      <c r="J609" s="9">
        <f>SUMPRODUCT($A609:$F609,Results!$B$15:$G$15)</f>
        <v>-9.7778782636328376</v>
      </c>
      <c r="K609" s="9">
        <f>SUMPRODUCT($A609:$F609,Results!$B$16:$G$16)</f>
        <v>-32.281220823438787</v>
      </c>
      <c r="L609" s="9">
        <f>SUMPRODUCT($A609:$F609,Results!$B$17:$G$17)</f>
        <v>-0.9867313633444792</v>
      </c>
      <c r="M609" s="9">
        <f>SUMPRODUCT($A609:$F609,Results!$B$18:$G$18)</f>
        <v>13.340170511514858</v>
      </c>
      <c r="N609" s="9">
        <f>SUMPRODUCT($A609:$F609,Results!$B$19:$G$19)</f>
        <v>7.1441196547132755</v>
      </c>
      <c r="O609" s="9">
        <f>SUMPRODUCT($A609:$F609,Results!$B$20:$G$20)</f>
        <v>34.905156292008449</v>
      </c>
      <c r="P609" s="9" cm="1">
        <f t="array" ref="P609">SUMPRODUCT(J609:O609,TRANSPOSE(Test!BQ$20:BQ$25))+Test!$AI$20-Test!$BQ$27</f>
        <v>-17.911457114717571</v>
      </c>
      <c r="Q609" s="9" cm="1">
        <f t="array" ref="Q609">SUMPRODUCT(J609:O609,TRANSPOSE(Test!EX$20:EX$25))+Test!$AI$20-Test!$EX$27</f>
        <v>-28.81318208358099</v>
      </c>
      <c r="R609" s="9">
        <f>I609-Results!$E$5*H609</f>
        <v>-25.760887875716662</v>
      </c>
      <c r="S609" s="9" cm="1">
        <f t="array" ref="S609">SUMPRODUCT(J609:O609,TRANSPOSE(Test!AW$28:AW$33))+Test!$AI$20-Test!$AH$26</f>
        <v>-12.720820750069855</v>
      </c>
      <c r="T609" s="9">
        <f>SUMPRODUCT(J609:O609,Results!K$9:P$9)</f>
        <v>-25.576777293524771</v>
      </c>
      <c r="U609" s="9">
        <f>SUMPRODUCT(J609:O609,Results!K$9:P$9)+Test!$AI$20-Test!$AH$31</f>
        <v>-27.159006014597928</v>
      </c>
      <c r="V609" s="9">
        <f t="shared" si="45"/>
        <v>-11.057151609855083</v>
      </c>
      <c r="W609" s="9">
        <f t="shared" si="46"/>
        <v>-0.15542664099166359</v>
      </c>
      <c r="X609" s="9">
        <f t="shared" si="47"/>
        <v>-3.2077208488559918</v>
      </c>
      <c r="Y609" s="9">
        <f t="shared" si="48"/>
        <v>-16.247787974502799</v>
      </c>
      <c r="Z609" s="9">
        <f>I609-Test!$AI$20</f>
        <v>-61.710832151662785</v>
      </c>
      <c r="AA609" s="9">
        <f t="shared" si="49"/>
        <v>-1.8096027099747261</v>
      </c>
      <c r="AF609" s="11"/>
      <c r="AG609" s="11"/>
      <c r="AH609" s="11"/>
    </row>
    <row r="610" spans="1:34">
      <c r="A610" s="6">
        <v>1.7799052791072014</v>
      </c>
      <c r="B610" s="6">
        <v>4.0100475474039827</v>
      </c>
      <c r="C610" s="6">
        <v>4.8506751664156225</v>
      </c>
      <c r="D610" s="6">
        <v>3.2100665761568972</v>
      </c>
      <c r="E610" s="6">
        <v>1.2597611768043586</v>
      </c>
      <c r="F610" s="6">
        <v>8.5992355247443779</v>
      </c>
      <c r="G610" s="6">
        <v>0.79173724268151102</v>
      </c>
      <c r="H610" s="6">
        <v>-1.8752272146738396</v>
      </c>
      <c r="I610" s="9">
        <f>SUMPRODUCT(J610:O610,Results!B$12:G$12)+Results!$E$5*H610</f>
        <v>-10.524482318047081</v>
      </c>
      <c r="J610" s="9">
        <f>SUMPRODUCT($A610:$F610,Results!$B$15:$G$15)</f>
        <v>9.8874488936223432</v>
      </c>
      <c r="K610" s="9">
        <f>SUMPRODUCT($A610:$F610,Results!$B$16:$G$16)</f>
        <v>-13.591828920248515</v>
      </c>
      <c r="L610" s="9">
        <f>SUMPRODUCT($A610:$F610,Results!$B$17:$G$17)</f>
        <v>17.961621956619727</v>
      </c>
      <c r="M610" s="9">
        <f>SUMPRODUCT($A610:$F610,Results!$B$18:$G$18)</f>
        <v>1.0275599872919283</v>
      </c>
      <c r="N610" s="9">
        <f>SUMPRODUCT($A610:$F610,Results!$B$19:$G$19)</f>
        <v>-17.798260517711434</v>
      </c>
      <c r="O610" s="9">
        <f>SUMPRODUCT($A610:$F610,Results!$B$20:$G$20)</f>
        <v>2.3137610819384236</v>
      </c>
      <c r="P610" s="9" cm="1">
        <f t="array" ref="P610">SUMPRODUCT(J610:O610,TRANSPOSE(Test!BQ$20:BQ$25))+Test!$AI$20-Test!$BQ$27</f>
        <v>20.361992373609731</v>
      </c>
      <c r="Q610" s="9" cm="1">
        <f t="array" ref="Q610">SUMPRODUCT(J610:O610,TRANSPOSE(Test!EX$20:EX$25))+Test!$AI$20-Test!$EX$27</f>
        <v>2.8024817125953803</v>
      </c>
      <c r="R610" s="9">
        <f>I610-Results!$E$5*H610</f>
        <v>0.72688096999595686</v>
      </c>
      <c r="S610" s="9" cm="1">
        <f t="array" ref="S610">SUMPRODUCT(J610:O610,TRANSPOSE(Test!AW$28:AW$33))+Test!$AI$20-Test!$AH$26</f>
        <v>29.848106252953528</v>
      </c>
      <c r="T610" s="9">
        <f>SUMPRODUCT(J610:O610,Results!K$9:P$9)</f>
        <v>3.3925398478569129</v>
      </c>
      <c r="U610" s="9">
        <f>SUMPRODUCT(J610:O610,Results!K$9:P$9)+Test!$AI$20-Test!$AH$31</f>
        <v>1.8103111267837591</v>
      </c>
      <c r="V610" s="9">
        <f t="shared" si="45"/>
        <v>-30.886474691656812</v>
      </c>
      <c r="W610" s="9">
        <f t="shared" si="46"/>
        <v>-13.326964030642461</v>
      </c>
      <c r="X610" s="9">
        <f t="shared" si="47"/>
        <v>-11.251363288043038</v>
      </c>
      <c r="Y610" s="9">
        <f t="shared" si="48"/>
        <v>-40.372588571000605</v>
      </c>
      <c r="Z610" s="9">
        <f>I610-Test!$AI$20</f>
        <v>-43.266705745137216</v>
      </c>
      <c r="AA610" s="9">
        <f t="shared" si="49"/>
        <v>-12.33479344483084</v>
      </c>
      <c r="AF610" s="11"/>
      <c r="AG610" s="11"/>
      <c r="AH610" s="11"/>
    </row>
    <row r="611" spans="1:34">
      <c r="A611" s="6">
        <v>1.1516735427224178</v>
      </c>
      <c r="B611" s="6">
        <v>4.0695739345355522</v>
      </c>
      <c r="C611" s="6">
        <v>-0.23261669425449638</v>
      </c>
      <c r="D611" s="6">
        <v>5.9060372321831087</v>
      </c>
      <c r="E611" s="6">
        <v>9.9518504140575228</v>
      </c>
      <c r="F611" s="6">
        <v>3.4206763287832054</v>
      </c>
      <c r="G611" s="6">
        <v>1.1788696846850917</v>
      </c>
      <c r="H611" s="6">
        <v>-1.4880947726702589</v>
      </c>
      <c r="I611" s="9">
        <f>SUMPRODUCT(J611:O611,Results!B$12:G$12)+Results!$E$5*H611</f>
        <v>114.01458069016304</v>
      </c>
      <c r="J611" s="9">
        <f>SUMPRODUCT($A611:$F611,Results!$B$15:$G$15)</f>
        <v>29.463502682309514</v>
      </c>
      <c r="K611" s="9">
        <f>SUMPRODUCT($A611:$F611,Results!$B$16:$G$16)</f>
        <v>-2.3481722709902835</v>
      </c>
      <c r="L611" s="9">
        <f>SUMPRODUCT($A611:$F611,Results!$B$17:$G$17)</f>
        <v>42.266865685383365</v>
      </c>
      <c r="M611" s="9">
        <f>SUMPRODUCT($A611:$F611,Results!$B$18:$G$18)</f>
        <v>1.3668522936549432</v>
      </c>
      <c r="N611" s="9">
        <f>SUMPRODUCT($A611:$F611,Results!$B$19:$G$19)</f>
        <v>-26.08300645358964</v>
      </c>
      <c r="O611" s="9">
        <f>SUMPRODUCT($A611:$F611,Results!$B$20:$G$20)</f>
        <v>21.055480847761867</v>
      </c>
      <c r="P611" s="9" cm="1">
        <f t="array" ref="P611">SUMPRODUCT(J611:O611,TRANSPOSE(Test!BQ$20:BQ$25))+Test!$AI$20-Test!$BQ$27</f>
        <v>109.55472581898326</v>
      </c>
      <c r="Q611" s="9" cm="1">
        <f t="array" ref="Q611">SUMPRODUCT(J611:O611,TRANSPOSE(Test!EX$20:EX$25))+Test!$AI$20-Test!$EX$27</f>
        <v>124.3469725550373</v>
      </c>
      <c r="R611" s="9">
        <f>I611-Results!$E$5*H611</f>
        <v>122.9431493261846</v>
      </c>
      <c r="S611" s="9" cm="1">
        <f t="array" ref="S611">SUMPRODUCT(J611:O611,TRANSPOSE(Test!AW$28:AW$33))+Test!$AI$20-Test!$AH$26</f>
        <v>75.684933369425025</v>
      </c>
      <c r="T611" s="9">
        <f>SUMPRODUCT(J611:O611,Results!K$9:P$9)</f>
        <v>127.74308452848524</v>
      </c>
      <c r="U611" s="9">
        <f>SUMPRODUCT(J611:O611,Results!K$9:P$9)+Test!$AI$20-Test!$AH$31</f>
        <v>126.16085580741208</v>
      </c>
      <c r="V611" s="9">
        <f t="shared" si="45"/>
        <v>4.4598548711797861</v>
      </c>
      <c r="W611" s="9">
        <f t="shared" si="46"/>
        <v>-10.332391864874253</v>
      </c>
      <c r="X611" s="9">
        <f t="shared" si="47"/>
        <v>-8.9285686360215522</v>
      </c>
      <c r="Y611" s="9">
        <f t="shared" si="48"/>
        <v>38.329647320738019</v>
      </c>
      <c r="Z611" s="9">
        <f>I611-Test!$AI$20</f>
        <v>81.272357263072905</v>
      </c>
      <c r="AA611" s="9">
        <f t="shared" si="49"/>
        <v>-12.146275117249033</v>
      </c>
      <c r="AF611" s="11"/>
      <c r="AG611" s="11"/>
      <c r="AH611" s="11"/>
    </row>
    <row r="612" spans="1:34">
      <c r="A612" s="6">
        <v>-0.90278135038564955</v>
      </c>
      <c r="B612" s="6">
        <v>6.1260493990374814</v>
      </c>
      <c r="C612" s="6">
        <v>0.63163105372844086</v>
      </c>
      <c r="D612" s="6">
        <v>2.5279459669310653</v>
      </c>
      <c r="E612" s="6">
        <v>9.811323330186049</v>
      </c>
      <c r="F612" s="6">
        <v>3.0241154274990789</v>
      </c>
      <c r="G612" s="6">
        <v>-1.3486663311682305</v>
      </c>
      <c r="H612" s="6">
        <v>-4.0156307885235814</v>
      </c>
      <c r="I612" s="9">
        <f>SUMPRODUCT(J612:O612,Results!B$12:G$12)+Results!$E$5*H612</f>
        <v>80.425159340571184</v>
      </c>
      <c r="J612" s="9">
        <f>SUMPRODUCT($A612:$F612,Results!$B$15:$G$15)</f>
        <v>20.293231628891427</v>
      </c>
      <c r="K612" s="9">
        <f>SUMPRODUCT($A612:$F612,Results!$B$16:$G$16)</f>
        <v>1.2700870780731033</v>
      </c>
      <c r="L612" s="9">
        <f>SUMPRODUCT($A612:$F612,Results!$B$17:$G$17)</f>
        <v>44.726754632085203</v>
      </c>
      <c r="M612" s="9">
        <f>SUMPRODUCT($A612:$F612,Results!$B$18:$G$18)</f>
        <v>-1.5776922822104402</v>
      </c>
      <c r="N612" s="9">
        <f>SUMPRODUCT($A612:$F612,Results!$B$19:$G$19)</f>
        <v>-25.5539153572369</v>
      </c>
      <c r="O612" s="9">
        <f>SUMPRODUCT($A612:$F612,Results!$B$20:$G$20)</f>
        <v>11.28143434527083</v>
      </c>
      <c r="P612" s="9" cm="1">
        <f t="array" ref="P612">SUMPRODUCT(J612:O612,TRANSPOSE(Test!BQ$20:BQ$25))+Test!$AI$20-Test!$BQ$27</f>
        <v>94.023157224116545</v>
      </c>
      <c r="Q612" s="9" cm="1">
        <f t="array" ref="Q612">SUMPRODUCT(J612:O612,TRANSPOSE(Test!EX$20:EX$25))+Test!$AI$20-Test!$EX$27</f>
        <v>104.78315742850472</v>
      </c>
      <c r="R612" s="9">
        <f>I612-Results!$E$5*H612</f>
        <v>104.51894407171267</v>
      </c>
      <c r="S612" s="9" cm="1">
        <f t="array" ref="S612">SUMPRODUCT(J612:O612,TRANSPOSE(Test!AW$28:AW$33))+Test!$AI$20-Test!$AH$26</f>
        <v>68.556470253347626</v>
      </c>
      <c r="T612" s="9">
        <f>SUMPRODUCT(J612:O612,Results!K$9:P$9)</f>
        <v>109.16754158888418</v>
      </c>
      <c r="U612" s="9">
        <f>SUMPRODUCT(J612:O612,Results!K$9:P$9)+Test!$AI$20-Test!$AH$31</f>
        <v>107.58531286781101</v>
      </c>
      <c r="V612" s="9">
        <f t="shared" si="45"/>
        <v>-13.597997883545361</v>
      </c>
      <c r="W612" s="9">
        <f t="shared" si="46"/>
        <v>-24.357998087933538</v>
      </c>
      <c r="X612" s="9">
        <f t="shared" si="47"/>
        <v>-24.093784731141483</v>
      </c>
      <c r="Y612" s="9">
        <f t="shared" si="48"/>
        <v>11.868689087223558</v>
      </c>
      <c r="Z612" s="9">
        <f>I612-Test!$AI$20</f>
        <v>47.682935913481053</v>
      </c>
      <c r="AA612" s="9">
        <f t="shared" si="49"/>
        <v>-27.160153527239828</v>
      </c>
      <c r="AF612" s="11"/>
      <c r="AG612" s="11"/>
      <c r="AH612" s="11"/>
    </row>
    <row r="613" spans="1:34">
      <c r="A613" s="6">
        <v>0.66994622828784589</v>
      </c>
      <c r="B613" s="6">
        <v>6.2870381869380134</v>
      </c>
      <c r="C613" s="6">
        <v>2.1741578605147334</v>
      </c>
      <c r="D613" s="6">
        <v>2.1345185370014286</v>
      </c>
      <c r="E613" s="6">
        <v>-0.9307203100969208</v>
      </c>
      <c r="F613" s="6">
        <v>1.8501632624907687</v>
      </c>
      <c r="G613" s="6">
        <v>3.5695827099489597</v>
      </c>
      <c r="H613" s="6">
        <v>0.90261825259360906</v>
      </c>
      <c r="I613" s="9">
        <f>SUMPRODUCT(J613:O613,Results!B$12:G$12)+Results!$E$5*H613</f>
        <v>-14.802588833189592</v>
      </c>
      <c r="J613" s="9">
        <f>SUMPRODUCT($A613:$F613,Results!$B$15:$G$15)</f>
        <v>-12.656907891187759</v>
      </c>
      <c r="K613" s="9">
        <f>SUMPRODUCT($A613:$F613,Results!$B$16:$G$16)</f>
        <v>-12.49647851924553</v>
      </c>
      <c r="L613" s="9">
        <f>SUMPRODUCT($A613:$F613,Results!$B$17:$G$17)</f>
        <v>6.575109753105906</v>
      </c>
      <c r="M613" s="9">
        <f>SUMPRODUCT($A613:$F613,Results!$B$18:$G$18)</f>
        <v>6.2181252513786482</v>
      </c>
      <c r="N613" s="9">
        <f>SUMPRODUCT($A613:$F613,Results!$B$19:$G$19)</f>
        <v>-4.0852296680145024</v>
      </c>
      <c r="O613" s="9">
        <f>SUMPRODUCT($A613:$F613,Results!$B$20:$G$20)</f>
        <v>12.196554823219786</v>
      </c>
      <c r="P613" s="9" cm="1">
        <f t="array" ref="P613">SUMPRODUCT(J613:O613,TRANSPOSE(Test!BQ$20:BQ$25))+Test!$AI$20-Test!$BQ$27</f>
        <v>-13.913629118430531</v>
      </c>
      <c r="Q613" s="9" cm="1">
        <f t="array" ref="Q613">SUMPRODUCT(J613:O613,TRANSPOSE(Test!EX$20:EX$25))+Test!$AI$20-Test!$EX$27</f>
        <v>-21.763662926015158</v>
      </c>
      <c r="R613" s="9">
        <f>I613-Results!$E$5*H613</f>
        <v>-20.218298348751247</v>
      </c>
      <c r="S613" s="9" cm="1">
        <f t="array" ref="S613">SUMPRODUCT(J613:O613,TRANSPOSE(Test!AW$28:AW$33))+Test!$AI$20-Test!$AH$26</f>
        <v>-4.7781392092058965</v>
      </c>
      <c r="T613" s="9">
        <f>SUMPRODUCT(J613:O613,Results!K$9:P$9)</f>
        <v>-20.048177714007128</v>
      </c>
      <c r="U613" s="9">
        <f>SUMPRODUCT(J613:O613,Results!K$9:P$9)+Test!$AI$20-Test!$AH$31</f>
        <v>-21.630406435080285</v>
      </c>
      <c r="V613" s="9">
        <f t="shared" si="45"/>
        <v>-0.88895971475906066</v>
      </c>
      <c r="W613" s="9">
        <f t="shared" si="46"/>
        <v>6.9610740928255659</v>
      </c>
      <c r="X613" s="9">
        <f t="shared" si="47"/>
        <v>5.4157095155616553</v>
      </c>
      <c r="Y613" s="9">
        <f t="shared" si="48"/>
        <v>-10.024449623983696</v>
      </c>
      <c r="Z613" s="9">
        <f>I613-Test!$AI$20</f>
        <v>-47.544812260279727</v>
      </c>
      <c r="AA613" s="9">
        <f t="shared" si="49"/>
        <v>6.8278176018906933</v>
      </c>
      <c r="AF613" s="11"/>
      <c r="AG613" s="11"/>
      <c r="AH613" s="11"/>
    </row>
    <row r="614" spans="1:34">
      <c r="A614" s="6">
        <v>8.3304934318089305</v>
      </c>
      <c r="B614" s="6">
        <v>6.2436517487177445</v>
      </c>
      <c r="C614" s="6">
        <v>-0.20005173964580714</v>
      </c>
      <c r="D614" s="6">
        <v>0.12822342248201832</v>
      </c>
      <c r="E614" s="6">
        <v>0.50965071279016905</v>
      </c>
      <c r="F614" s="6">
        <v>1.9850365751638819</v>
      </c>
      <c r="G614" s="6">
        <v>2.7184861102409745</v>
      </c>
      <c r="H614" s="6">
        <v>5.1521652885623936E-2</v>
      </c>
      <c r="I614" s="9">
        <f>SUMPRODUCT(J614:O614,Results!B$12:G$12)+Results!$E$5*H614</f>
        <v>12.289620427614143</v>
      </c>
      <c r="J614" s="9">
        <f>SUMPRODUCT($A614:$F614,Results!$B$15:$G$15)</f>
        <v>16.400485503838141</v>
      </c>
      <c r="K614" s="9">
        <f>SUMPRODUCT($A614:$F614,Results!$B$16:$G$16)</f>
        <v>-31.924412602347822</v>
      </c>
      <c r="L614" s="9">
        <f>SUMPRODUCT($A614:$F614,Results!$B$17:$G$17)</f>
        <v>-5.4384720331911218</v>
      </c>
      <c r="M614" s="9">
        <f>SUMPRODUCT($A614:$F614,Results!$B$18:$G$18)</f>
        <v>5.5583097271545148</v>
      </c>
      <c r="N614" s="9">
        <f>SUMPRODUCT($A614:$F614,Results!$B$19:$G$19)</f>
        <v>5.8128236941702687</v>
      </c>
      <c r="O614" s="9">
        <f>SUMPRODUCT($A614:$F614,Results!$B$20:$G$20)</f>
        <v>33.195556696398441</v>
      </c>
      <c r="P614" s="9" cm="1">
        <f t="array" ref="P614">SUMPRODUCT(J614:O614,TRANSPOSE(Test!BQ$20:BQ$25))+Test!$AI$20-Test!$BQ$27</f>
        <v>13.256440241510575</v>
      </c>
      <c r="Q614" s="9" cm="1">
        <f t="array" ref="Q614">SUMPRODUCT(J614:O614,TRANSPOSE(Test!EX$20:EX$25))+Test!$AI$20-Test!$EX$27</f>
        <v>10.071004294187226</v>
      </c>
      <c r="R614" s="9">
        <f>I614-Results!$E$5*H614</f>
        <v>11.980490510300399</v>
      </c>
      <c r="S614" s="9" cm="1">
        <f t="array" ref="S614">SUMPRODUCT(J614:O614,TRANSPOSE(Test!AW$28:AW$33))+Test!$AI$20-Test!$AH$26</f>
        <v>8.3920665264864667</v>
      </c>
      <c r="T614" s="9">
        <f>SUMPRODUCT(J614:O614,Results!K$9:P$9)</f>
        <v>12.986268609490196</v>
      </c>
      <c r="U614" s="9">
        <f>SUMPRODUCT(J614:O614,Results!K$9:P$9)+Test!$AI$20-Test!$AH$31</f>
        <v>11.404039888417039</v>
      </c>
      <c r="V614" s="9">
        <f t="shared" si="45"/>
        <v>-0.96681981389643212</v>
      </c>
      <c r="W614" s="9">
        <f t="shared" si="46"/>
        <v>2.2186161334269165</v>
      </c>
      <c r="X614" s="9">
        <f t="shared" si="47"/>
        <v>0.30912991731374362</v>
      </c>
      <c r="Y614" s="9">
        <f t="shared" si="48"/>
        <v>3.8975539011276759</v>
      </c>
      <c r="Z614" s="9">
        <f>I614-Test!$AI$20</f>
        <v>-20.452602999475989</v>
      </c>
      <c r="AA614" s="9">
        <f t="shared" si="49"/>
        <v>0.88558053919710389</v>
      </c>
      <c r="AF614" s="11"/>
      <c r="AG614" s="11"/>
      <c r="AH614" s="11"/>
    </row>
    <row r="615" spans="1:34">
      <c r="A615" s="6">
        <v>0.77131673387180688</v>
      </c>
      <c r="B615" s="6">
        <v>6.1256071149047502</v>
      </c>
      <c r="C615" s="6">
        <v>7.6800956546442933E-3</v>
      </c>
      <c r="D615" s="6">
        <v>-0.272157171821376</v>
      </c>
      <c r="E615" s="6">
        <v>2.4769833877070631</v>
      </c>
      <c r="F615" s="6">
        <v>4.0093051256495311</v>
      </c>
      <c r="G615" s="6">
        <v>7.8433118178282992</v>
      </c>
      <c r="H615" s="6">
        <v>5.1763473604729491</v>
      </c>
      <c r="I615" s="9">
        <f>SUMPRODUCT(J615:O615,Results!B$12:G$12)+Results!$E$5*H615</f>
        <v>41.725912919359956</v>
      </c>
      <c r="J615" s="9">
        <f>SUMPRODUCT($A615:$F615,Results!$B$15:$G$15)</f>
        <v>-1.1913882254571466</v>
      </c>
      <c r="K615" s="9">
        <f>SUMPRODUCT($A615:$F615,Results!$B$16:$G$16)</f>
        <v>-7.1516030048895161</v>
      </c>
      <c r="L615" s="9">
        <f>SUMPRODUCT($A615:$F615,Results!$B$17:$G$17)</f>
        <v>18.136366222382179</v>
      </c>
      <c r="M615" s="9">
        <f>SUMPRODUCT($A615:$F615,Results!$B$18:$G$18)</f>
        <v>6.1032424047985483</v>
      </c>
      <c r="N615" s="9">
        <f>SUMPRODUCT($A615:$F615,Results!$B$19:$G$19)</f>
        <v>-2.6223253414068863</v>
      </c>
      <c r="O615" s="9">
        <f>SUMPRODUCT($A615:$F615,Results!$B$20:$G$20)</f>
        <v>7.4495175198148758</v>
      </c>
      <c r="P615" s="9" cm="1">
        <f t="array" ref="P615">SUMPRODUCT(J615:O615,TRANSPOSE(Test!BQ$20:BQ$25))+Test!$AI$20-Test!$BQ$27</f>
        <v>15.616684350069512</v>
      </c>
      <c r="Q615" s="9" cm="1">
        <f t="array" ref="Q615">SUMPRODUCT(J615:O615,TRANSPOSE(Test!EX$20:EX$25))+Test!$AI$20-Test!$EX$27</f>
        <v>10.252149045941053</v>
      </c>
      <c r="R615" s="9">
        <f>I615-Results!$E$5*H615</f>
        <v>10.667828756522262</v>
      </c>
      <c r="S615" s="9" cm="1">
        <f t="array" ref="S615">SUMPRODUCT(J615:O615,TRANSPOSE(Test!AW$28:AW$33))+Test!$AI$20-Test!$AH$26</f>
        <v>9.1607398382995768</v>
      </c>
      <c r="T615" s="9">
        <f>SUMPRODUCT(J615:O615,Results!K$9:P$9)</f>
        <v>12.773878542193769</v>
      </c>
      <c r="U615" s="9">
        <f>SUMPRODUCT(J615:O615,Results!K$9:P$9)+Test!$AI$20-Test!$AH$31</f>
        <v>11.191649821120613</v>
      </c>
      <c r="V615" s="9">
        <f t="shared" si="45"/>
        <v>26.109228569290444</v>
      </c>
      <c r="W615" s="9">
        <f t="shared" si="46"/>
        <v>31.473763873418903</v>
      </c>
      <c r="X615" s="9">
        <f t="shared" si="47"/>
        <v>31.058084162837694</v>
      </c>
      <c r="Y615" s="9">
        <f t="shared" si="48"/>
        <v>32.565173081060379</v>
      </c>
      <c r="Z615" s="9">
        <f>I615-Test!$AI$20</f>
        <v>8.9836894922698249</v>
      </c>
      <c r="AA615" s="9">
        <f t="shared" si="49"/>
        <v>30.534263098239343</v>
      </c>
      <c r="AF615" s="11"/>
      <c r="AG615" s="11"/>
      <c r="AH615" s="11"/>
    </row>
    <row r="616" spans="1:34">
      <c r="A616" s="6">
        <v>-3.804990703940041</v>
      </c>
      <c r="B616" s="6">
        <v>0.61680840882036658</v>
      </c>
      <c r="C616" s="6">
        <v>0.25588035823929667</v>
      </c>
      <c r="D616" s="6">
        <v>6.9204128967646419</v>
      </c>
      <c r="E616" s="6">
        <v>1.2512500681312353</v>
      </c>
      <c r="F616" s="6">
        <v>0.89099238407010561</v>
      </c>
      <c r="G616" s="6">
        <v>11.86997587807525</v>
      </c>
      <c r="H616" s="6">
        <v>9.2030114207198999</v>
      </c>
      <c r="I616" s="9">
        <f>SUMPRODUCT(J616:O616,Results!B$12:G$12)+Results!$E$5*H616</f>
        <v>74.517944579988921</v>
      </c>
      <c r="J616" s="9">
        <f>SUMPRODUCT($A616:$F616,Results!$B$15:$G$15)</f>
        <v>-12.882424937641726</v>
      </c>
      <c r="K616" s="9">
        <f>SUMPRODUCT($A616:$F616,Results!$B$16:$G$16)</f>
        <v>9.9313602009186859</v>
      </c>
      <c r="L616" s="9">
        <f>SUMPRODUCT($A616:$F616,Results!$B$17:$G$17)</f>
        <v>19.099671527992566</v>
      </c>
      <c r="M616" s="9">
        <f>SUMPRODUCT($A616:$F616,Results!$B$18:$G$18)</f>
        <v>7.7896164008173345</v>
      </c>
      <c r="N616" s="9">
        <f>SUMPRODUCT($A616:$F616,Results!$B$19:$G$19)</f>
        <v>-12.174851888673244</v>
      </c>
      <c r="O616" s="9">
        <f>SUMPRODUCT($A616:$F616,Results!$B$20:$G$20)</f>
        <v>2.929721848774677</v>
      </c>
      <c r="P616" s="9" cm="1">
        <f t="array" ref="P616">SUMPRODUCT(J616:O616,TRANSPOSE(Test!BQ$20:BQ$25))+Test!$AI$20-Test!$BQ$27</f>
        <v>14.318812624863597</v>
      </c>
      <c r="Q616" s="9" cm="1">
        <f t="array" ref="Q616">SUMPRODUCT(J616:O616,TRANSPOSE(Test!EX$20:EX$25))+Test!$AI$20-Test!$EX$27</f>
        <v>20.20385431806676</v>
      </c>
      <c r="R616" s="9">
        <f>I616-Results!$E$5*H616</f>
        <v>19.299876055669522</v>
      </c>
      <c r="S616" s="9" cm="1">
        <f t="array" ref="S616">SUMPRODUCT(J616:O616,TRANSPOSE(Test!AW$28:AW$33))+Test!$AI$20-Test!$AH$26</f>
        <v>6.0004962015067207</v>
      </c>
      <c r="T616" s="9">
        <f>SUMPRODUCT(J616:O616,Results!K$9:P$9)</f>
        <v>19.865345235041723</v>
      </c>
      <c r="U616" s="9">
        <f>SUMPRODUCT(J616:O616,Results!K$9:P$9)+Test!$AI$20-Test!$AH$31</f>
        <v>18.283116513968565</v>
      </c>
      <c r="V616" s="9">
        <f t="shared" si="45"/>
        <v>60.199131955125324</v>
      </c>
      <c r="W616" s="9">
        <f t="shared" si="46"/>
        <v>54.314090261922161</v>
      </c>
      <c r="X616" s="9">
        <f t="shared" si="47"/>
        <v>55.218068524319399</v>
      </c>
      <c r="Y616" s="9">
        <f t="shared" si="48"/>
        <v>68.5174483784822</v>
      </c>
      <c r="Z616" s="9">
        <f>I616-Test!$AI$20</f>
        <v>41.77572115289879</v>
      </c>
      <c r="AA616" s="9">
        <f t="shared" si="49"/>
        <v>56.234828066020356</v>
      </c>
      <c r="AF616" s="11"/>
      <c r="AG616" s="11"/>
      <c r="AH616" s="11"/>
    </row>
    <row r="617" spans="1:34">
      <c r="A617" s="6">
        <v>6.9927428041453918</v>
      </c>
      <c r="B617" s="6">
        <v>-1.1031125259899266</v>
      </c>
      <c r="C617" s="6">
        <v>-1.1127802195493444</v>
      </c>
      <c r="D617" s="6">
        <v>1.3844079148785613</v>
      </c>
      <c r="E617" s="6">
        <v>-2.1467932602604551</v>
      </c>
      <c r="F617" s="6">
        <v>0.30704588528696058</v>
      </c>
      <c r="G617" s="6">
        <v>1.2157465267751846</v>
      </c>
      <c r="H617" s="6">
        <v>-1.451217930580166</v>
      </c>
      <c r="I617" s="9">
        <f>SUMPRODUCT(J617:O617,Results!B$12:G$12)+Results!$E$5*H617</f>
        <v>-11.688269125695562</v>
      </c>
      <c r="J617" s="9">
        <f>SUMPRODUCT($A617:$F617,Results!$B$15:$G$15)</f>
        <v>16.024957978329748</v>
      </c>
      <c r="K617" s="9">
        <f>SUMPRODUCT($A617:$F617,Results!$B$16:$G$16)</f>
        <v>-20.601253884299819</v>
      </c>
      <c r="L617" s="9">
        <f>SUMPRODUCT($A617:$F617,Results!$B$17:$G$17)</f>
        <v>-20.084097696733611</v>
      </c>
      <c r="M617" s="9">
        <f>SUMPRODUCT($A617:$F617,Results!$B$18:$G$18)</f>
        <v>3.5836367379241354</v>
      </c>
      <c r="N617" s="9">
        <f>SUMPRODUCT($A617:$F617,Results!$B$19:$G$19)</f>
        <v>10.380659626360591</v>
      </c>
      <c r="O617" s="9">
        <f>SUMPRODUCT($A617:$F617,Results!$B$20:$G$20)</f>
        <v>21.558560702775988</v>
      </c>
      <c r="P617" s="9" cm="1">
        <f t="array" ref="P617">SUMPRODUCT(J617:O617,TRANSPOSE(Test!BQ$20:BQ$25))+Test!$AI$20-Test!$BQ$27</f>
        <v>-5.4244857099543253</v>
      </c>
      <c r="Q617" s="9" cm="1">
        <f t="array" ref="Q617">SUMPRODUCT(J617:O617,TRANSPOSE(Test!EX$20:EX$25))+Test!$AI$20-Test!$EX$27</f>
        <v>-3.4465716445912449</v>
      </c>
      <c r="R617" s="9">
        <f>I617-Results!$E$5*H617</f>
        <v>-2.9809615422145654</v>
      </c>
      <c r="S617" s="9" cm="1">
        <f t="array" ref="S617">SUMPRODUCT(J617:O617,TRANSPOSE(Test!AW$28:AW$33))+Test!$AI$20-Test!$AH$26</f>
        <v>-9.4011609594247147</v>
      </c>
      <c r="T617" s="9">
        <f>SUMPRODUCT(J617:O617,Results!K$9:P$9)</f>
        <v>-3.590757332613407</v>
      </c>
      <c r="U617" s="9">
        <f>SUMPRODUCT(J617:O617,Results!K$9:P$9)+Test!$AI$20-Test!$AH$31</f>
        <v>-5.1729860536865644</v>
      </c>
      <c r="V617" s="9">
        <f t="shared" si="45"/>
        <v>-6.2637834157412371</v>
      </c>
      <c r="W617" s="9">
        <f t="shared" si="46"/>
        <v>-8.2416974811043175</v>
      </c>
      <c r="X617" s="9">
        <f t="shared" si="47"/>
        <v>-8.707307583480997</v>
      </c>
      <c r="Y617" s="9">
        <f t="shared" si="48"/>
        <v>-2.2871081662708477</v>
      </c>
      <c r="Z617" s="9">
        <f>I617-Test!$AI$20</f>
        <v>-44.430492552785694</v>
      </c>
      <c r="AA617" s="9">
        <f t="shared" si="49"/>
        <v>-6.515283072008998</v>
      </c>
      <c r="AF617" s="11"/>
      <c r="AG617" s="11"/>
      <c r="AH617" s="11"/>
    </row>
    <row r="618" spans="1:34">
      <c r="A618" s="6">
        <v>3.9100771159660535</v>
      </c>
      <c r="B618" s="6">
        <v>-1.8689930975472535</v>
      </c>
      <c r="C618" s="6">
        <v>6.1894926014840497</v>
      </c>
      <c r="D618" s="6">
        <v>8.9058225370775634</v>
      </c>
      <c r="E618" s="6">
        <v>-0.48726973812900698</v>
      </c>
      <c r="F618" s="6">
        <v>5.7194324554794642</v>
      </c>
      <c r="G618" s="6">
        <v>-1.1178228133436332</v>
      </c>
      <c r="H618" s="6">
        <v>-3.7847872706989838</v>
      </c>
      <c r="I618" s="9">
        <f>SUMPRODUCT(J618:O618,Results!B$12:G$12)+Results!$E$5*H618</f>
        <v>-5.7225744991149199</v>
      </c>
      <c r="J618" s="9">
        <f>SUMPRODUCT($A618:$F618,Results!$B$15:$G$15)</f>
        <v>23.042227304220599</v>
      </c>
      <c r="K618" s="9">
        <f>SUMPRODUCT($A618:$F618,Results!$B$16:$G$16)</f>
        <v>-17.630122310814691</v>
      </c>
      <c r="L618" s="9">
        <f>SUMPRODUCT($A618:$F618,Results!$B$17:$G$17)</f>
        <v>2.154466654878739</v>
      </c>
      <c r="M618" s="9">
        <f>SUMPRODUCT($A618:$F618,Results!$B$18:$G$18)</f>
        <v>-3.1051998383951434</v>
      </c>
      <c r="N618" s="9">
        <f>SUMPRODUCT($A618:$F618,Results!$B$19:$G$19)</f>
        <v>-24.736032394178874</v>
      </c>
      <c r="O618" s="9">
        <f>SUMPRODUCT($A618:$F618,Results!$B$20:$G$20)</f>
        <v>12.282047383566724</v>
      </c>
      <c r="P618" s="9" cm="1">
        <f t="array" ref="P618">SUMPRODUCT(J618:O618,TRANSPOSE(Test!BQ$20:BQ$25))+Test!$AI$20-Test!$BQ$27</f>
        <v>28.030496360633499</v>
      </c>
      <c r="Q618" s="9" cm="1">
        <f t="array" ref="Q618">SUMPRODUCT(J618:O618,TRANSPOSE(Test!EX$20:EX$25))+Test!$AI$20-Test!$EX$27</f>
        <v>19.845787308690099</v>
      </c>
      <c r="R618" s="9">
        <f>I618-Results!$E$5*H618</f>
        <v>16.986149125078981</v>
      </c>
      <c r="S618" s="9" cm="1">
        <f t="array" ref="S618">SUMPRODUCT(J618:O618,TRANSPOSE(Test!AW$28:AW$33))+Test!$AI$20-Test!$AH$26</f>
        <v>39.6573064326317</v>
      </c>
      <c r="T618" s="9">
        <f>SUMPRODUCT(J618:O618,Results!K$9:P$9)</f>
        <v>18.116231038094927</v>
      </c>
      <c r="U618" s="9">
        <f>SUMPRODUCT(J618:O618,Results!K$9:P$9)+Test!$AI$20-Test!$AH$31</f>
        <v>16.534002317021773</v>
      </c>
      <c r="V618" s="9">
        <f t="shared" si="45"/>
        <v>-33.753070859748419</v>
      </c>
      <c r="W618" s="9">
        <f t="shared" si="46"/>
        <v>-25.568361807805019</v>
      </c>
      <c r="X618" s="9">
        <f t="shared" si="47"/>
        <v>-22.708723624193901</v>
      </c>
      <c r="Y618" s="9">
        <f t="shared" si="48"/>
        <v>-45.379880931746619</v>
      </c>
      <c r="Z618" s="9">
        <f>I618-Test!$AI$20</f>
        <v>-38.464797926205051</v>
      </c>
      <c r="AA618" s="9">
        <f t="shared" si="49"/>
        <v>-22.256576816136693</v>
      </c>
      <c r="AF618" s="11"/>
      <c r="AG618" s="11"/>
      <c r="AH618" s="11"/>
    </row>
    <row r="619" spans="1:34">
      <c r="A619" s="6">
        <v>1.6462688297659656</v>
      </c>
      <c r="B619" s="6">
        <v>1.8512044449351008</v>
      </c>
      <c r="C619" s="6">
        <v>-0.38588455377653647</v>
      </c>
      <c r="D619" s="6">
        <v>-1.3848854309975063</v>
      </c>
      <c r="E619" s="6">
        <v>-0.7156354230160884</v>
      </c>
      <c r="F619" s="6">
        <v>3.9962501645917725</v>
      </c>
      <c r="G619" s="6">
        <v>1.7148475057727683</v>
      </c>
      <c r="H619" s="6">
        <v>-0.95211695158258225</v>
      </c>
      <c r="I619" s="9">
        <f>SUMPRODUCT(J619:O619,Results!B$12:G$12)+Results!$E$5*H619</f>
        <v>-26.221679380179673</v>
      </c>
      <c r="J619" s="9">
        <f>SUMPRODUCT($A619:$F619,Results!$B$15:$G$15)</f>
        <v>-0.5722461066581549</v>
      </c>
      <c r="K619" s="9">
        <f>SUMPRODUCT($A619:$F619,Results!$B$16:$G$16)</f>
        <v>-6.2157823825853686</v>
      </c>
      <c r="L619" s="9">
        <f>SUMPRODUCT($A619:$F619,Results!$B$17:$G$17)</f>
        <v>1.0028389055712772</v>
      </c>
      <c r="M619" s="9">
        <f>SUMPRODUCT($A619:$F619,Results!$B$18:$G$18)</f>
        <v>4.9262206071268775</v>
      </c>
      <c r="N619" s="9">
        <f>SUMPRODUCT($A619:$F619,Results!$B$19:$G$19)</f>
        <v>6.2779164927677442</v>
      </c>
      <c r="O619" s="9">
        <f>SUMPRODUCT($A619:$F619,Results!$B$20:$G$20)</f>
        <v>-0.22111348825219412</v>
      </c>
      <c r="P619" s="9" cm="1">
        <f t="array" ref="P619">SUMPRODUCT(J619:O619,TRANSPOSE(Test!BQ$20:BQ$25))+Test!$AI$20-Test!$BQ$27</f>
        <v>-11.944120295013974</v>
      </c>
      <c r="Q619" s="9" cm="1">
        <f t="array" ref="Q619">SUMPRODUCT(J619:O619,TRANSPOSE(Test!EX$20:EX$25))+Test!$AI$20-Test!$EX$27</f>
        <v>-20.176597520395777</v>
      </c>
      <c r="R619" s="9">
        <f>I619-Results!$E$5*H619</f>
        <v>-20.508977670684178</v>
      </c>
      <c r="S619" s="9" cm="1">
        <f t="array" ref="S619">SUMPRODUCT(J619:O619,TRANSPOSE(Test!AW$28:AW$33))+Test!$AI$20-Test!$AH$26</f>
        <v>-12.125003176435257</v>
      </c>
      <c r="T619" s="9">
        <f>SUMPRODUCT(J619:O619,Results!K$9:P$9)</f>
        <v>-19.68927728721561</v>
      </c>
      <c r="U619" s="9">
        <f>SUMPRODUCT(J619:O619,Results!K$9:P$9)+Test!$AI$20-Test!$AH$31</f>
        <v>-21.271506008288767</v>
      </c>
      <c r="V619" s="9">
        <f t="shared" si="45"/>
        <v>-14.277559085165699</v>
      </c>
      <c r="W619" s="9">
        <f t="shared" si="46"/>
        <v>-6.0450818597838953</v>
      </c>
      <c r="X619" s="9">
        <f t="shared" si="47"/>
        <v>-5.7127017094954944</v>
      </c>
      <c r="Y619" s="9">
        <f t="shared" si="48"/>
        <v>-14.096676203744416</v>
      </c>
      <c r="Z619" s="9">
        <f>I619-Test!$AI$20</f>
        <v>-58.963902807269804</v>
      </c>
      <c r="AA619" s="9">
        <f t="shared" si="49"/>
        <v>-4.9501733718909051</v>
      </c>
      <c r="AF619" s="11"/>
      <c r="AG619" s="11"/>
      <c r="AH619" s="11"/>
    </row>
    <row r="620" spans="1:34">
      <c r="A620" s="6">
        <v>-0.22031238492611974</v>
      </c>
      <c r="B620" s="6">
        <v>2.746914741868979</v>
      </c>
      <c r="C620" s="6">
        <v>2.2173572300236537</v>
      </c>
      <c r="D620" s="6">
        <v>1.8833618400487857</v>
      </c>
      <c r="E620" s="6">
        <v>1.9772397111566749</v>
      </c>
      <c r="F620" s="6">
        <v>6.3198843126276518</v>
      </c>
      <c r="G620" s="6">
        <v>0.37512335829704702</v>
      </c>
      <c r="H620" s="6">
        <v>-2.2918410990583036</v>
      </c>
      <c r="I620" s="9">
        <f>SUMPRODUCT(J620:O620,Results!B$12:G$12)+Results!$E$5*H620</f>
        <v>-5.2945250836045119</v>
      </c>
      <c r="J620" s="9">
        <f>SUMPRODUCT($A620:$F620,Results!$B$15:$G$15)</f>
        <v>4.3132902102034185</v>
      </c>
      <c r="K620" s="9">
        <f>SUMPRODUCT($A620:$F620,Results!$B$16:$G$16)</f>
        <v>-2.8780241995798859</v>
      </c>
      <c r="L620" s="9">
        <f>SUMPRODUCT($A620:$F620,Results!$B$17:$G$17)</f>
        <v>19.235699938334836</v>
      </c>
      <c r="M620" s="9">
        <f>SUMPRODUCT($A620:$F620,Results!$B$18:$G$18)</f>
        <v>2.396193676863505</v>
      </c>
      <c r="N620" s="9">
        <f>SUMPRODUCT($A620:$F620,Results!$B$19:$G$19)</f>
        <v>-11.711344093826055</v>
      </c>
      <c r="O620" s="9">
        <f>SUMPRODUCT($A620:$F620,Results!$B$20:$G$20)</f>
        <v>-2.4707111469115635</v>
      </c>
      <c r="P620" s="9" cm="1">
        <f t="array" ref="P620">SUMPRODUCT(J620:O620,TRANSPOSE(Test!BQ$20:BQ$25))+Test!$AI$20-Test!$BQ$27</f>
        <v>19.589548355310235</v>
      </c>
      <c r="Q620" s="9" cm="1">
        <f t="array" ref="Q620">SUMPRODUCT(J620:O620,TRANSPOSE(Test!EX$20:EX$25))+Test!$AI$20-Test!$EX$27</f>
        <v>10.128973867253173</v>
      </c>
      <c r="R620" s="9">
        <f>I620-Results!$E$5*H620</f>
        <v>8.4565215107453096</v>
      </c>
      <c r="S620" s="9" cm="1">
        <f t="array" ref="S620">SUMPRODUCT(J620:O620,TRANSPOSE(Test!AW$28:AW$33))+Test!$AI$20-Test!$AH$26</f>
        <v>19.421261569981894</v>
      </c>
      <c r="T620" s="9">
        <f>SUMPRODUCT(J620:O620,Results!K$9:P$9)</f>
        <v>10.813774734059445</v>
      </c>
      <c r="U620" s="9">
        <f>SUMPRODUCT(J620:O620,Results!K$9:P$9)+Test!$AI$20-Test!$AH$31</f>
        <v>9.2315460129862856</v>
      </c>
      <c r="V620" s="9">
        <f t="shared" si="45"/>
        <v>-24.884073438914747</v>
      </c>
      <c r="W620" s="9">
        <f t="shared" si="46"/>
        <v>-15.423498950857685</v>
      </c>
      <c r="X620" s="9">
        <f t="shared" si="47"/>
        <v>-13.751046594349821</v>
      </c>
      <c r="Y620" s="9">
        <f t="shared" si="48"/>
        <v>-24.715786653586406</v>
      </c>
      <c r="Z620" s="9">
        <f>I620-Test!$AI$20</f>
        <v>-38.036748510694643</v>
      </c>
      <c r="AA620" s="9">
        <f t="shared" si="49"/>
        <v>-14.526071096590798</v>
      </c>
      <c r="AF620" s="11"/>
      <c r="AG620" s="11"/>
      <c r="AH620" s="11"/>
    </row>
    <row r="621" spans="1:34">
      <c r="A621" s="6">
        <v>-0.54425237164090012</v>
      </c>
      <c r="B621" s="6">
        <v>3.6948439570655798</v>
      </c>
      <c r="C621" s="6">
        <v>-0.46124939487778205</v>
      </c>
      <c r="D621" s="6">
        <v>4.0742452537314948</v>
      </c>
      <c r="E621" s="6">
        <v>2.6656486214656674</v>
      </c>
      <c r="F621" s="6">
        <v>-0.32456568752918408</v>
      </c>
      <c r="G621" s="6">
        <v>6.5407350168352654</v>
      </c>
      <c r="H621" s="6">
        <v>3.8737705594799148</v>
      </c>
      <c r="I621" s="9">
        <f>SUMPRODUCT(J621:O621,Results!B$12:G$12)+Results!$E$5*H621</f>
        <v>58.125721617670223</v>
      </c>
      <c r="J621" s="9">
        <f>SUMPRODUCT($A621:$F621,Results!$B$15:$G$15)</f>
        <v>-3.227177917149064</v>
      </c>
      <c r="K621" s="9">
        <f>SUMPRODUCT($A621:$F621,Results!$B$16:$G$16)</f>
        <v>-1.5045634513307873</v>
      </c>
      <c r="L621" s="9">
        <f>SUMPRODUCT($A621:$F621,Results!$B$17:$G$17)</f>
        <v>16.415415755275408</v>
      </c>
      <c r="M621" s="9">
        <f>SUMPRODUCT($A621:$F621,Results!$B$18:$G$18)</f>
        <v>5.9885008469939525</v>
      </c>
      <c r="N621" s="9">
        <f>SUMPRODUCT($A621:$F621,Results!$B$19:$G$19)</f>
        <v>-7.9911525350441348</v>
      </c>
      <c r="O621" s="9">
        <f>SUMPRODUCT($A621:$F621,Results!$B$20:$G$20)</f>
        <v>14.874921036074456</v>
      </c>
      <c r="P621" s="9" cm="1">
        <f t="array" ref="P621">SUMPRODUCT(J621:O621,TRANSPOSE(Test!BQ$20:BQ$25))+Test!$AI$20-Test!$BQ$27</f>
        <v>25.727950903382769</v>
      </c>
      <c r="Q621" s="9" cm="1">
        <f t="array" ref="Q621">SUMPRODUCT(J621:O621,TRANSPOSE(Test!EX$20:EX$25))+Test!$AI$20-Test!$EX$27</f>
        <v>33.998314077287219</v>
      </c>
      <c r="R621" s="9">
        <f>I621-Results!$E$5*H621</f>
        <v>34.883098260790732</v>
      </c>
      <c r="S621" s="9" cm="1">
        <f t="array" ref="S621">SUMPRODUCT(J621:O621,TRANSPOSE(Test!AW$28:AW$33))+Test!$AI$20-Test!$AH$26</f>
        <v>13.640309215333559</v>
      </c>
      <c r="T621" s="9">
        <f>SUMPRODUCT(J621:O621,Results!K$9:P$9)</f>
        <v>35.862266789619312</v>
      </c>
      <c r="U621" s="9">
        <f>SUMPRODUCT(J621:O621,Results!K$9:P$9)+Test!$AI$20-Test!$AH$31</f>
        <v>34.280038068546162</v>
      </c>
      <c r="V621" s="9">
        <f t="shared" si="45"/>
        <v>32.397770714287454</v>
      </c>
      <c r="W621" s="9">
        <f t="shared" si="46"/>
        <v>24.127407540383004</v>
      </c>
      <c r="X621" s="9">
        <f t="shared" si="47"/>
        <v>23.242623356879491</v>
      </c>
      <c r="Y621" s="9">
        <f t="shared" si="48"/>
        <v>44.485412402336664</v>
      </c>
      <c r="Z621" s="9">
        <f>I621-Test!$AI$20</f>
        <v>25.383498190580092</v>
      </c>
      <c r="AA621" s="9">
        <f t="shared" si="49"/>
        <v>23.845683549124061</v>
      </c>
      <c r="AF621" s="11"/>
      <c r="AG621" s="11"/>
      <c r="AH621" s="11"/>
    </row>
    <row r="622" spans="1:34">
      <c r="A622" s="6">
        <v>5.5611762339303086</v>
      </c>
      <c r="B622" s="6">
        <v>4.6829602010341205</v>
      </c>
      <c r="C622" s="6">
        <v>2.4801114580286145</v>
      </c>
      <c r="D622" s="6">
        <v>3.7090319711779869</v>
      </c>
      <c r="E622" s="6">
        <v>4.9261063369405482</v>
      </c>
      <c r="F622" s="6">
        <v>-0.27616239880419552</v>
      </c>
      <c r="G622" s="6">
        <v>0.67053265410185015</v>
      </c>
      <c r="H622" s="6">
        <v>-1.9964318032535004</v>
      </c>
      <c r="I622" s="9">
        <f>SUMPRODUCT(J622:O622,Results!B$12:G$12)+Results!$E$5*H622</f>
        <v>63.452219645208288</v>
      </c>
      <c r="J622" s="9">
        <f>SUMPRODUCT($A622:$F622,Results!$B$15:$G$15)</f>
        <v>29.57506493904814</v>
      </c>
      <c r="K622" s="9">
        <f>SUMPRODUCT($A622:$F622,Results!$B$16:$G$16)</f>
        <v>-22.793252697288757</v>
      </c>
      <c r="L622" s="9">
        <f>SUMPRODUCT($A622:$F622,Results!$B$17:$G$17)</f>
        <v>11.07160093650805</v>
      </c>
      <c r="M622" s="9">
        <f>SUMPRODUCT($A622:$F622,Results!$B$18:$G$18)</f>
        <v>-4.8835317304807573</v>
      </c>
      <c r="N622" s="9">
        <f>SUMPRODUCT($A622:$F622,Results!$B$19:$G$19)</f>
        <v>-18.701499632375782</v>
      </c>
      <c r="O622" s="9">
        <f>SUMPRODUCT($A622:$F622,Results!$B$20:$G$20)</f>
        <v>31.553523498164303</v>
      </c>
      <c r="P622" s="9" cm="1">
        <f t="array" ref="P622">SUMPRODUCT(J622:O622,TRANSPOSE(Test!BQ$20:BQ$25))+Test!$AI$20-Test!$BQ$27</f>
        <v>64.092575305309339</v>
      </c>
      <c r="Q622" s="9" cm="1">
        <f t="array" ref="Q622">SUMPRODUCT(J622:O622,TRANSPOSE(Test!EX$20:EX$25))+Test!$AI$20-Test!$EX$27</f>
        <v>73.848323233573637</v>
      </c>
      <c r="R622" s="9">
        <f>I622-Results!$E$5*H622</f>
        <v>75.430810464729291</v>
      </c>
      <c r="S622" s="9" cm="1">
        <f t="array" ref="S622">SUMPRODUCT(J622:O622,TRANSPOSE(Test!AW$28:AW$33))+Test!$AI$20-Test!$AH$26</f>
        <v>55.1969994704275</v>
      </c>
      <c r="T622" s="9">
        <f>SUMPRODUCT(J622:O622,Results!K$9:P$9)</f>
        <v>77.422324159601075</v>
      </c>
      <c r="U622" s="9">
        <f>SUMPRODUCT(J622:O622,Results!K$9:P$9)+Test!$AI$20-Test!$AH$31</f>
        <v>75.840095438527925</v>
      </c>
      <c r="V622" s="9">
        <f t="shared" si="45"/>
        <v>-0.64035566010105072</v>
      </c>
      <c r="W622" s="9">
        <f t="shared" si="46"/>
        <v>-10.396103588365349</v>
      </c>
      <c r="X622" s="9">
        <f t="shared" si="47"/>
        <v>-11.978590819521003</v>
      </c>
      <c r="Y622" s="9">
        <f t="shared" si="48"/>
        <v>8.2552201747807885</v>
      </c>
      <c r="Z622" s="9">
        <f>I622-Test!$AI$20</f>
        <v>30.709996218118157</v>
      </c>
      <c r="AA622" s="9">
        <f t="shared" si="49"/>
        <v>-12.387875793319637</v>
      </c>
      <c r="AF622" s="11"/>
      <c r="AG622" s="11"/>
      <c r="AH622" s="11"/>
    </row>
    <row r="623" spans="1:34">
      <c r="A623" s="6">
        <v>4.0057602325417934</v>
      </c>
      <c r="B623" s="6">
        <v>5.5390911898708799</v>
      </c>
      <c r="C623" s="6">
        <v>2.922863101821612</v>
      </c>
      <c r="D623" s="6">
        <v>-2.3191405523285105</v>
      </c>
      <c r="E623" s="6">
        <v>1.5545649795422165</v>
      </c>
      <c r="F623" s="6">
        <v>-4.3018278674574786</v>
      </c>
      <c r="G623" s="6">
        <v>2.913254210511985</v>
      </c>
      <c r="H623" s="6">
        <v>0.24628975315663437</v>
      </c>
      <c r="I623" s="9">
        <f>SUMPRODUCT(J623:O623,Results!B$12:G$12)+Results!$E$5*H623</f>
        <v>24.579965688778124</v>
      </c>
      <c r="J623" s="9">
        <f>SUMPRODUCT($A623:$F623,Results!$B$15:$G$15)</f>
        <v>12.708090451762367</v>
      </c>
      <c r="K623" s="9">
        <f>SUMPRODUCT($A623:$F623,Results!$B$16:$G$16)</f>
        <v>-20.982883859233088</v>
      </c>
      <c r="L623" s="9">
        <f>SUMPRODUCT($A623:$F623,Results!$B$17:$G$17)</f>
        <v>-5.7662970828554299</v>
      </c>
      <c r="M623" s="9">
        <f>SUMPRODUCT($A623:$F623,Results!$B$18:$G$18)</f>
        <v>-10.034703768750365</v>
      </c>
      <c r="N623" s="9">
        <f>SUMPRODUCT($A623:$F623,Results!$B$19:$G$19)</f>
        <v>-7.3254528840377633</v>
      </c>
      <c r="O623" s="9">
        <f>SUMPRODUCT($A623:$F623,Results!$B$20:$G$20)</f>
        <v>20.242034308678111</v>
      </c>
      <c r="P623" s="9" cm="1">
        <f t="array" ref="P623">SUMPRODUCT(J623:O623,TRANSPOSE(Test!BQ$20:BQ$25))+Test!$AI$20-Test!$BQ$27</f>
        <v>11.523039536457276</v>
      </c>
      <c r="Q623" s="9" cm="1">
        <f t="array" ref="Q623">SUMPRODUCT(J623:O623,TRANSPOSE(Test!EX$20:EX$25))+Test!$AI$20-Test!$EX$27</f>
        <v>18.523930428480199</v>
      </c>
      <c r="R623" s="9">
        <f>I623-Results!$E$5*H623</f>
        <v>23.102227169838319</v>
      </c>
      <c r="S623" s="9" cm="1">
        <f t="array" ref="S623">SUMPRODUCT(J623:O623,TRANSPOSE(Test!AW$28:AW$33))+Test!$AI$20-Test!$AH$26</f>
        <v>20.802647999501929</v>
      </c>
      <c r="T623" s="9">
        <f>SUMPRODUCT(J623:O623,Results!K$9:P$9)</f>
        <v>22.785370873194751</v>
      </c>
      <c r="U623" s="9">
        <f>SUMPRODUCT(J623:O623,Results!K$9:P$9)+Test!$AI$20-Test!$AH$31</f>
        <v>21.203142152121593</v>
      </c>
      <c r="V623" s="9">
        <f t="shared" si="45"/>
        <v>13.056926152320848</v>
      </c>
      <c r="W623" s="9">
        <f t="shared" si="46"/>
        <v>6.056035260297925</v>
      </c>
      <c r="X623" s="9">
        <f t="shared" si="47"/>
        <v>1.4777385189398053</v>
      </c>
      <c r="Y623" s="9">
        <f t="shared" si="48"/>
        <v>3.7773176892761953</v>
      </c>
      <c r="Z623" s="9">
        <f>I623-Test!$AI$20</f>
        <v>-8.1622577383120074</v>
      </c>
      <c r="AA623" s="9">
        <f t="shared" si="49"/>
        <v>3.3768235366565307</v>
      </c>
      <c r="AF623" s="11"/>
      <c r="AG623" s="11"/>
      <c r="AH623" s="11"/>
    </row>
    <row r="624" spans="1:34">
      <c r="A624" s="6">
        <v>12.049371552902615</v>
      </c>
      <c r="B624" s="6">
        <v>5.3606627408797589</v>
      </c>
      <c r="C624" s="6">
        <v>2.3559541863735021</v>
      </c>
      <c r="D624" s="6">
        <v>1.8763735821255039</v>
      </c>
      <c r="E624" s="6">
        <v>0.97650445353176274</v>
      </c>
      <c r="F624" s="6">
        <v>-2.9393805188903817</v>
      </c>
      <c r="G624" s="6">
        <v>-0.87948478634049265</v>
      </c>
      <c r="H624" s="6">
        <v>-3.546449243695843</v>
      </c>
      <c r="I624" s="9">
        <f>SUMPRODUCT(J624:O624,Results!B$12:G$12)+Results!$E$5*H624</f>
        <v>23.47582114488312</v>
      </c>
      <c r="J624" s="9">
        <f>SUMPRODUCT($A624:$F624,Results!$B$15:$G$15)</f>
        <v>35.859494780214554</v>
      </c>
      <c r="K624" s="9">
        <f>SUMPRODUCT($A624:$F624,Results!$B$16:$G$16)</f>
        <v>-45.912752100066122</v>
      </c>
      <c r="L624" s="9">
        <f>SUMPRODUCT($A624:$F624,Results!$B$17:$G$17)</f>
        <v>-18.514535017560966</v>
      </c>
      <c r="M624" s="9">
        <f>SUMPRODUCT($A624:$F624,Results!$B$18:$G$18)</f>
        <v>-5.1646096064280274</v>
      </c>
      <c r="N624" s="9">
        <f>SUMPRODUCT($A624:$F624,Results!$B$19:$G$19)</f>
        <v>-4.124854943807672</v>
      </c>
      <c r="O624" s="9">
        <f>SUMPRODUCT($A624:$F624,Results!$B$20:$G$20)</f>
        <v>50.72999784604319</v>
      </c>
      <c r="P624" s="9" cm="1">
        <f t="array" ref="P624">SUMPRODUCT(J624:O624,TRANSPOSE(Test!BQ$20:BQ$25))+Test!$AI$20-Test!$BQ$27</f>
        <v>33.171279546627353</v>
      </c>
      <c r="Q624" s="9" cm="1">
        <f t="array" ref="Q624">SUMPRODUCT(J624:O624,TRANSPOSE(Test!EX$20:EX$25))+Test!$AI$20-Test!$EX$27</f>
        <v>40.833623516373706</v>
      </c>
      <c r="R624" s="9">
        <f>I624-Results!$E$5*H624</f>
        <v>44.754516607058179</v>
      </c>
      <c r="S624" s="9" cm="1">
        <f t="array" ref="S624">SUMPRODUCT(J624:O624,TRANSPOSE(Test!AW$28:AW$33))+Test!$AI$20-Test!$AH$26</f>
        <v>34.346553357724801</v>
      </c>
      <c r="T624" s="9">
        <f>SUMPRODUCT(J624:O624,Results!K$9:P$9)</f>
        <v>44.713021969606714</v>
      </c>
      <c r="U624" s="9">
        <f>SUMPRODUCT(J624:O624,Results!K$9:P$9)+Test!$AI$20-Test!$AH$31</f>
        <v>43.130793248533564</v>
      </c>
      <c r="V624" s="9">
        <f t="shared" si="45"/>
        <v>-9.6954584017442329</v>
      </c>
      <c r="W624" s="9">
        <f t="shared" si="46"/>
        <v>-17.357802371490585</v>
      </c>
      <c r="X624" s="9">
        <f t="shared" si="47"/>
        <v>-21.278695462175058</v>
      </c>
      <c r="Y624" s="9">
        <f t="shared" si="48"/>
        <v>-10.870732212841681</v>
      </c>
      <c r="Z624" s="9">
        <f>I624-Test!$AI$20</f>
        <v>-9.2664022822070109</v>
      </c>
      <c r="AA624" s="9">
        <f t="shared" si="49"/>
        <v>-19.654972103650444</v>
      </c>
      <c r="AF624" s="11"/>
      <c r="AG624" s="11"/>
      <c r="AH624" s="11"/>
    </row>
    <row r="625" spans="1:34">
      <c r="A625" s="6">
        <v>13.19303442156872</v>
      </c>
      <c r="B625" s="6">
        <v>1.8745035229044023</v>
      </c>
      <c r="C625" s="6">
        <v>0.77921656662360128</v>
      </c>
      <c r="D625" s="6">
        <v>10.790213008074632</v>
      </c>
      <c r="E625" s="6">
        <v>0.62033438340926239</v>
      </c>
      <c r="F625" s="6">
        <v>0.60836665973531134</v>
      </c>
      <c r="G625" s="6">
        <v>4.8707840386844072</v>
      </c>
      <c r="H625" s="6">
        <v>2.2038195813290566</v>
      </c>
      <c r="I625" s="9">
        <f>SUMPRODUCT(J625:O625,Results!B$12:G$12)+Results!$E$5*H625</f>
        <v>77.223531159770502</v>
      </c>
      <c r="J625" s="9">
        <f>SUMPRODUCT($A625:$F625,Results!$B$15:$G$15)</f>
        <v>39.63718453166976</v>
      </c>
      <c r="K625" s="9">
        <f>SUMPRODUCT($A625:$F625,Results!$B$16:$G$16)</f>
        <v>-45.430232549516461</v>
      </c>
      <c r="L625" s="9">
        <f>SUMPRODUCT($A625:$F625,Results!$B$17:$G$17)</f>
        <v>-13.142142710471056</v>
      </c>
      <c r="M625" s="9">
        <f>SUMPRODUCT($A625:$F625,Results!$B$18:$G$18)</f>
        <v>7.2240320391694794</v>
      </c>
      <c r="N625" s="9">
        <f>SUMPRODUCT($A625:$F625,Results!$B$19:$G$19)</f>
        <v>-7.182545894190679</v>
      </c>
      <c r="O625" s="9">
        <f>SUMPRODUCT($A625:$F625,Results!$B$20:$G$20)</f>
        <v>62.841749154692565</v>
      </c>
      <c r="P625" s="9" cm="1">
        <f t="array" ref="P625">SUMPRODUCT(J625:O625,TRANSPOSE(Test!BQ$20:BQ$25))+Test!$AI$20-Test!$BQ$27</f>
        <v>54.62060410993616</v>
      </c>
      <c r="Q625" s="9" cm="1">
        <f t="array" ref="Q625">SUMPRODUCT(J625:O625,TRANSPOSE(Test!EX$20:EX$25))+Test!$AI$20-Test!$EX$27</f>
        <v>63.756077869435444</v>
      </c>
      <c r="R625" s="9">
        <f>I625-Results!$E$5*H625</f>
        <v>64.00061367179616</v>
      </c>
      <c r="S625" s="9" cm="1">
        <f t="array" ref="S625">SUMPRODUCT(J625:O625,TRANSPOSE(Test!AW$28:AW$33))+Test!$AI$20-Test!$AH$26</f>
        <v>40.016425307647651</v>
      </c>
      <c r="T625" s="9">
        <f>SUMPRODUCT(J625:O625,Results!K$9:P$9)</f>
        <v>64.62638621139719</v>
      </c>
      <c r="U625" s="9">
        <f>SUMPRODUCT(J625:O625,Results!K$9:P$9)+Test!$AI$20-Test!$AH$31</f>
        <v>63.044157490324039</v>
      </c>
      <c r="V625" s="9">
        <f t="shared" si="45"/>
        <v>22.602927049834342</v>
      </c>
      <c r="W625" s="9">
        <f t="shared" si="46"/>
        <v>13.467453290335058</v>
      </c>
      <c r="X625" s="9">
        <f t="shared" si="47"/>
        <v>13.222917487974343</v>
      </c>
      <c r="Y625" s="9">
        <f t="shared" si="48"/>
        <v>37.207105852122851</v>
      </c>
      <c r="Z625" s="9">
        <f>I625-Test!$AI$20</f>
        <v>44.481307732680371</v>
      </c>
      <c r="AA625" s="9">
        <f t="shared" si="49"/>
        <v>14.179373669446463</v>
      </c>
      <c r="AF625" s="11"/>
      <c r="AG625" s="11"/>
      <c r="AH625" s="11"/>
    </row>
    <row r="626" spans="1:34">
      <c r="A626" s="6">
        <v>1.9626205846687508</v>
      </c>
      <c r="B626" s="6">
        <v>3.1363847898078858</v>
      </c>
      <c r="C626" s="6">
        <v>5.0161857879867879</v>
      </c>
      <c r="D626" s="6">
        <v>-5.0828809320640636</v>
      </c>
      <c r="E626" s="6">
        <v>3.9055697840823442</v>
      </c>
      <c r="F626" s="6">
        <v>4.8506257838907603</v>
      </c>
      <c r="G626" s="6">
        <v>10.322995443447066</v>
      </c>
      <c r="H626" s="6">
        <v>7.6560309860917162</v>
      </c>
      <c r="I626" s="9">
        <f>SUMPRODUCT(J626:O626,Results!B$12:G$12)+Results!$E$5*H626</f>
        <v>68.811941423775039</v>
      </c>
      <c r="J626" s="9">
        <f>SUMPRODUCT($A626:$F626,Results!$B$15:$G$15)</f>
        <v>26.577642598132719</v>
      </c>
      <c r="K626" s="9">
        <f>SUMPRODUCT($A626:$F626,Results!$B$16:$G$16)</f>
        <v>-10.216426835659535</v>
      </c>
      <c r="L626" s="9">
        <f>SUMPRODUCT($A626:$F626,Results!$B$17:$G$17)</f>
        <v>12.630671019932372</v>
      </c>
      <c r="M626" s="9">
        <f>SUMPRODUCT($A626:$F626,Results!$B$18:$G$18)</f>
        <v>-15.368653661263348</v>
      </c>
      <c r="N626" s="9">
        <f>SUMPRODUCT($A626:$F626,Results!$B$19:$G$19)</f>
        <v>-17.076935881146763</v>
      </c>
      <c r="O626" s="9">
        <f>SUMPRODUCT($A626:$F626,Results!$B$20:$G$20)</f>
        <v>-9.7694446003331166</v>
      </c>
      <c r="P626" s="9" cm="1">
        <f t="array" ref="P626">SUMPRODUCT(J626:O626,TRANSPOSE(Test!BQ$20:BQ$25))+Test!$AI$20-Test!$BQ$27</f>
        <v>32.224172279695146</v>
      </c>
      <c r="Q626" s="9" cm="1">
        <f t="array" ref="Q626">SUMPRODUCT(J626:O626,TRANSPOSE(Test!EX$20:EX$25))+Test!$AI$20-Test!$EX$27</f>
        <v>22.745650903010848</v>
      </c>
      <c r="R626" s="9">
        <f>I626-Results!$E$5*H626</f>
        <v>22.875755507224738</v>
      </c>
      <c r="S626" s="9" cm="1">
        <f t="array" ref="S626">SUMPRODUCT(J626:O626,TRANSPOSE(Test!AW$28:AW$33))+Test!$AI$20-Test!$AH$26</f>
        <v>43.488698593080457</v>
      </c>
      <c r="T626" s="9">
        <f>SUMPRODUCT(J626:O626,Results!K$9:P$9)</f>
        <v>25.693525741089609</v>
      </c>
      <c r="U626" s="9">
        <f>SUMPRODUCT(J626:O626,Results!K$9:P$9)+Test!$AI$20-Test!$AH$31</f>
        <v>24.111297020016451</v>
      </c>
      <c r="V626" s="9">
        <f t="shared" si="45"/>
        <v>36.587769144079893</v>
      </c>
      <c r="W626" s="9">
        <f t="shared" si="46"/>
        <v>46.066290520764191</v>
      </c>
      <c r="X626" s="9">
        <f t="shared" si="47"/>
        <v>45.936185916550301</v>
      </c>
      <c r="Y626" s="9">
        <f t="shared" si="48"/>
        <v>25.323242830694582</v>
      </c>
      <c r="Z626" s="9">
        <f>I626-Test!$AI$20</f>
        <v>36.069717996684908</v>
      </c>
      <c r="AA626" s="9">
        <f t="shared" si="49"/>
        <v>44.700644403758588</v>
      </c>
      <c r="AF626" s="11"/>
      <c r="AG626" s="11"/>
      <c r="AH626" s="11"/>
    </row>
    <row r="627" spans="1:34">
      <c r="A627" s="6">
        <v>5.4303386411429075</v>
      </c>
      <c r="B627" s="6">
        <v>0.62987390923709019</v>
      </c>
      <c r="C627" s="6">
        <v>5.8715387735400126</v>
      </c>
      <c r="D627" s="6">
        <v>3.890959007761948</v>
      </c>
      <c r="E627" s="6">
        <v>2.2426636577199548</v>
      </c>
      <c r="F627" s="6">
        <v>6.2628476855370971</v>
      </c>
      <c r="G627" s="6">
        <v>4.9484742039526477</v>
      </c>
      <c r="H627" s="6">
        <v>2.2815097465972971</v>
      </c>
      <c r="I627" s="9">
        <f>SUMPRODUCT(J627:O627,Results!B$12:G$12)+Results!$E$5*H627</f>
        <v>49.305829282555692</v>
      </c>
      <c r="J627" s="9">
        <f>SUMPRODUCT($A627:$F627,Results!$B$15:$G$15)</f>
        <v>35.081752718595475</v>
      </c>
      <c r="K627" s="9">
        <f>SUMPRODUCT($A627:$F627,Results!$B$16:$G$16)</f>
        <v>-21.772013793701916</v>
      </c>
      <c r="L627" s="9">
        <f>SUMPRODUCT($A627:$F627,Results!$B$17:$G$17)</f>
        <v>6.8854650856256789</v>
      </c>
      <c r="M627" s="9">
        <f>SUMPRODUCT($A627:$F627,Results!$B$18:$G$18)</f>
        <v>-8.419836785176031</v>
      </c>
      <c r="N627" s="9">
        <f>SUMPRODUCT($A627:$F627,Results!$B$19:$G$19)</f>
        <v>-23.545954511523384</v>
      </c>
      <c r="O627" s="9">
        <f>SUMPRODUCT($A627:$F627,Results!$B$20:$G$20)</f>
        <v>11.192718223345791</v>
      </c>
      <c r="P627" s="9" cm="1">
        <f t="array" ref="P627">SUMPRODUCT(J627:O627,TRANSPOSE(Test!BQ$20:BQ$25))+Test!$AI$20-Test!$BQ$27</f>
        <v>46.030980818159982</v>
      </c>
      <c r="Q627" s="9" cm="1">
        <f t="array" ref="Q627">SUMPRODUCT(J627:O627,TRANSPOSE(Test!EX$20:EX$25))+Test!$AI$20-Test!$EX$27</f>
        <v>37.530138657448759</v>
      </c>
      <c r="R627" s="9">
        <f>I627-Results!$E$5*H627</f>
        <v>35.616770802971914</v>
      </c>
      <c r="S627" s="9" cm="1">
        <f t="array" ref="S627">SUMPRODUCT(J627:O627,TRANSPOSE(Test!AW$28:AW$33))+Test!$AI$20-Test!$AH$26</f>
        <v>53.975905879182662</v>
      </c>
      <c r="T627" s="9">
        <f>SUMPRODUCT(J627:O627,Results!K$9:P$9)</f>
        <v>38.082280794842276</v>
      </c>
      <c r="U627" s="9">
        <f>SUMPRODUCT(J627:O627,Results!K$9:P$9)+Test!$AI$20-Test!$AH$31</f>
        <v>36.500052073769126</v>
      </c>
      <c r="V627" s="9">
        <f t="shared" si="45"/>
        <v>3.2748484643957099</v>
      </c>
      <c r="W627" s="9">
        <f t="shared" si="46"/>
        <v>11.775690625106932</v>
      </c>
      <c r="X627" s="9">
        <f t="shared" si="47"/>
        <v>13.689058479583778</v>
      </c>
      <c r="Y627" s="9">
        <f t="shared" si="48"/>
        <v>-4.6700765966269699</v>
      </c>
      <c r="Z627" s="9">
        <f>I627-Test!$AI$20</f>
        <v>16.563605855465561</v>
      </c>
      <c r="AA627" s="9">
        <f t="shared" si="49"/>
        <v>12.805777208786566</v>
      </c>
      <c r="AF627" s="11"/>
      <c r="AG627" s="11"/>
      <c r="AH627" s="11"/>
    </row>
    <row r="628" spans="1:34">
      <c r="A628" s="6">
        <v>5.9965371049516856</v>
      </c>
      <c r="B628" s="6">
        <v>3.1124624461683164</v>
      </c>
      <c r="C628" s="6">
        <v>6.175994391369354</v>
      </c>
      <c r="D628" s="6">
        <v>4.6425036954182817</v>
      </c>
      <c r="E628" s="6">
        <v>4.2723957966983415</v>
      </c>
      <c r="F628" s="6">
        <v>0.33459276235023805</v>
      </c>
      <c r="G628" s="6">
        <v>2.4181132860363199</v>
      </c>
      <c r="H628" s="6">
        <v>-0.24885117131903067</v>
      </c>
      <c r="I628" s="9">
        <f>SUMPRODUCT(J628:O628,Results!B$12:G$12)+Results!$E$5*H628</f>
        <v>71.087420367104926</v>
      </c>
      <c r="J628" s="9">
        <f>SUMPRODUCT($A628:$F628,Results!$B$15:$G$15)</f>
        <v>38.256001735755774</v>
      </c>
      <c r="K628" s="9">
        <f>SUMPRODUCT($A628:$F628,Results!$B$16:$G$16)</f>
        <v>-26.661260262372497</v>
      </c>
      <c r="L628" s="9">
        <f>SUMPRODUCT($A628:$F628,Results!$B$17:$G$17)</f>
        <v>7.0977470841732835</v>
      </c>
      <c r="M628" s="9">
        <f>SUMPRODUCT($A628:$F628,Results!$B$18:$G$18)</f>
        <v>-13.075447361927809</v>
      </c>
      <c r="N628" s="9">
        <f>SUMPRODUCT($A628:$F628,Results!$B$19:$G$19)</f>
        <v>-29.813486428231549</v>
      </c>
      <c r="O628" s="9">
        <f>SUMPRODUCT($A628:$F628,Results!$B$20:$G$20)</f>
        <v>27.322668993325646</v>
      </c>
      <c r="P628" s="9" cm="1">
        <f t="array" ref="P628">SUMPRODUCT(J628:O628,TRANSPOSE(Test!BQ$20:BQ$25))+Test!$AI$20-Test!$BQ$27</f>
        <v>65.739858542223629</v>
      </c>
      <c r="Q628" s="9" cm="1">
        <f t="array" ref="Q628">SUMPRODUCT(J628:O628,TRANSPOSE(Test!EX$20:EX$25))+Test!$AI$20-Test!$EX$27</f>
        <v>71.470814934524782</v>
      </c>
      <c r="R628" s="9">
        <f>I628-Results!$E$5*H628</f>
        <v>72.580527395019104</v>
      </c>
      <c r="S628" s="9" cm="1">
        <f t="array" ref="S628">SUMPRODUCT(J628:O628,TRANSPOSE(Test!AW$28:AW$33))+Test!$AI$20-Test!$AH$26</f>
        <v>70.70649417090651</v>
      </c>
      <c r="T628" s="9">
        <f>SUMPRODUCT(J628:O628,Results!K$9:P$9)</f>
        <v>74.3849659312623</v>
      </c>
      <c r="U628" s="9">
        <f>SUMPRODUCT(J628:O628,Results!K$9:P$9)+Test!$AI$20-Test!$AH$31</f>
        <v>72.80273721018915</v>
      </c>
      <c r="V628" s="9">
        <f t="shared" si="45"/>
        <v>5.3475618248812964</v>
      </c>
      <c r="W628" s="9">
        <f t="shared" si="46"/>
        <v>-0.383394567419856</v>
      </c>
      <c r="X628" s="9">
        <f t="shared" si="47"/>
        <v>-1.4931070279141778</v>
      </c>
      <c r="Y628" s="9">
        <f t="shared" si="48"/>
        <v>0.38092619619841628</v>
      </c>
      <c r="Z628" s="9">
        <f>I628-Test!$AI$20</f>
        <v>38.345196940014795</v>
      </c>
      <c r="AA628" s="9">
        <f t="shared" si="49"/>
        <v>-1.7153168430842243</v>
      </c>
      <c r="AF628" s="11"/>
      <c r="AG628" s="11"/>
      <c r="AH628" s="11"/>
    </row>
    <row r="629" spans="1:34">
      <c r="A629" s="6">
        <v>4.6117171394972983E-2</v>
      </c>
      <c r="B629" s="6">
        <v>4.6890738205611378</v>
      </c>
      <c r="C629" s="6">
        <v>0.44661707598607592</v>
      </c>
      <c r="D629" s="6">
        <v>-0.31650085376128012</v>
      </c>
      <c r="E629" s="6">
        <v>0.2841695801891343</v>
      </c>
      <c r="F629" s="6">
        <v>1.8028099428226954</v>
      </c>
      <c r="G629" s="6">
        <v>4.8877831581023896</v>
      </c>
      <c r="H629" s="6">
        <v>2.220818700747039</v>
      </c>
      <c r="I629" s="9">
        <f>SUMPRODUCT(J629:O629,Results!B$12:G$12)+Results!$E$5*H629</f>
        <v>3.1701498182706906</v>
      </c>
      <c r="J629" s="9">
        <f>SUMPRODUCT($A629:$F629,Results!$B$15:$G$15)</f>
        <v>-8.2884277028312709</v>
      </c>
      <c r="K629" s="9">
        <f>SUMPRODUCT($A629:$F629,Results!$B$16:$G$16)</f>
        <v>-5.5305560345836415</v>
      </c>
      <c r="L629" s="9">
        <f>SUMPRODUCT($A629:$F629,Results!$B$17:$G$17)</f>
        <v>8.1155353337892659</v>
      </c>
      <c r="M629" s="9">
        <f>SUMPRODUCT($A629:$F629,Results!$B$18:$G$18)</f>
        <v>4.6503983484351217</v>
      </c>
      <c r="N629" s="9">
        <f>SUMPRODUCT($A629:$F629,Results!$B$19:$G$19)</f>
        <v>4.3274453636230337E-2</v>
      </c>
      <c r="O629" s="9">
        <f>SUMPRODUCT($A629:$F629,Results!$B$20:$G$20)</f>
        <v>4.7161389361045334</v>
      </c>
      <c r="P629" s="9" cm="1">
        <f t="array" ref="P629">SUMPRODUCT(J629:O629,TRANSPOSE(Test!BQ$20:BQ$25))+Test!$AI$20-Test!$BQ$27</f>
        <v>-6.9169018219911607</v>
      </c>
      <c r="Q629" s="9" cm="1">
        <f t="array" ref="Q629">SUMPRODUCT(J629:O629,TRANSPOSE(Test!EX$20:EX$25))+Test!$AI$20-Test!$EX$27</f>
        <v>-11.302269241680534</v>
      </c>
      <c r="R629" s="9">
        <f>I629-Results!$E$5*H629</f>
        <v>-10.154762386211544</v>
      </c>
      <c r="S629" s="9" cm="1">
        <f t="array" ref="S629">SUMPRODUCT(J629:O629,TRANSPOSE(Test!AW$28:AW$33))+Test!$AI$20-Test!$AH$26</f>
        <v>-5.5120106432238742</v>
      </c>
      <c r="T629" s="9">
        <f>SUMPRODUCT(J629:O629,Results!K$9:P$9)</f>
        <v>-9.5119503140249329</v>
      </c>
      <c r="U629" s="9">
        <f>SUMPRODUCT(J629:O629,Results!K$9:P$9)+Test!$AI$20-Test!$AH$31</f>
        <v>-11.09417903509809</v>
      </c>
      <c r="V629" s="9">
        <f t="shared" si="45"/>
        <v>10.087051640261851</v>
      </c>
      <c r="W629" s="9">
        <f t="shared" si="46"/>
        <v>14.472419059951225</v>
      </c>
      <c r="X629" s="9">
        <f t="shared" si="47"/>
        <v>13.324912204482235</v>
      </c>
      <c r="Y629" s="9">
        <f t="shared" si="48"/>
        <v>8.6821604614945649</v>
      </c>
      <c r="Z629" s="9">
        <f>I629-Test!$AI$20</f>
        <v>-29.572073608819441</v>
      </c>
      <c r="AA629" s="9">
        <f t="shared" si="49"/>
        <v>14.264328853368781</v>
      </c>
      <c r="AF629" s="11"/>
      <c r="AG629" s="11"/>
      <c r="AH629" s="11"/>
    </row>
    <row r="630" spans="1:34">
      <c r="A630" s="6">
        <v>5.0550809008638824</v>
      </c>
      <c r="B630" s="6">
        <v>-2.8033808672053886</v>
      </c>
      <c r="C630" s="6">
        <v>3.8889488882927719</v>
      </c>
      <c r="D630" s="6">
        <v>-0.44624612467335956</v>
      </c>
      <c r="E630" s="6">
        <v>2.7597793497254637</v>
      </c>
      <c r="F630" s="6">
        <v>9.3334724073689994</v>
      </c>
      <c r="G630" s="6">
        <v>1.5738155679444665</v>
      </c>
      <c r="H630" s="6">
        <v>-1.0931488894108841</v>
      </c>
      <c r="I630" s="9">
        <f>SUMPRODUCT(J630:O630,Results!B$12:G$12)+Results!$E$5*H630</f>
        <v>22.86442204194524</v>
      </c>
      <c r="J630" s="9">
        <f>SUMPRODUCT($A630:$F630,Results!$B$15:$G$15)</f>
        <v>42.903523625661755</v>
      </c>
      <c r="K630" s="9">
        <f>SUMPRODUCT($A630:$F630,Results!$B$16:$G$16)</f>
        <v>-12.576513576023606</v>
      </c>
      <c r="L630" s="9">
        <f>SUMPRODUCT($A630:$F630,Results!$B$17:$G$17)</f>
        <v>6.5367142494212285</v>
      </c>
      <c r="M630" s="9">
        <f>SUMPRODUCT($A630:$F630,Results!$B$18:$G$18)</f>
        <v>-10.084059109287685</v>
      </c>
      <c r="N630" s="9">
        <f>SUMPRODUCT($A630:$F630,Results!$B$19:$G$19)</f>
        <v>-15.111465014785493</v>
      </c>
      <c r="O630" s="9">
        <f>SUMPRODUCT($A630:$F630,Results!$B$20:$G$20)</f>
        <v>-6.9267507325313504</v>
      </c>
      <c r="P630" s="9" cm="1">
        <f t="array" ref="P630">SUMPRODUCT(J630:O630,TRANSPOSE(Test!BQ$20:BQ$25))+Test!$AI$20-Test!$BQ$27</f>
        <v>45.454277438012703</v>
      </c>
      <c r="Q630" s="9" cm="1">
        <f t="array" ref="Q630">SUMPRODUCT(J630:O630,TRANSPOSE(Test!EX$20:EX$25))+Test!$AI$20-Test!$EX$27</f>
        <v>33.290219106596538</v>
      </c>
      <c r="R630" s="9">
        <f>I630-Results!$E$5*H630</f>
        <v>29.423315378410543</v>
      </c>
      <c r="S630" s="9" cm="1">
        <f t="array" ref="S630">SUMPRODUCT(J630:O630,TRANSPOSE(Test!AW$28:AW$33))+Test!$AI$20-Test!$AH$26</f>
        <v>46.878403835060325</v>
      </c>
      <c r="T630" s="9">
        <f>SUMPRODUCT(J630:O630,Results!K$9:P$9)</f>
        <v>32.873338222306117</v>
      </c>
      <c r="U630" s="9">
        <f>SUMPRODUCT(J630:O630,Results!K$9:P$9)+Test!$AI$20-Test!$AH$31</f>
        <v>31.291109501232967</v>
      </c>
      <c r="V630" s="9">
        <f t="shared" si="45"/>
        <v>-22.589855396067463</v>
      </c>
      <c r="W630" s="9">
        <f t="shared" si="46"/>
        <v>-10.425797064651299</v>
      </c>
      <c r="X630" s="9">
        <f t="shared" si="47"/>
        <v>-6.558893336465303</v>
      </c>
      <c r="Y630" s="9">
        <f t="shared" si="48"/>
        <v>-24.013981793115086</v>
      </c>
      <c r="Z630" s="9">
        <f>I630-Test!$AI$20</f>
        <v>-9.8778013851448918</v>
      </c>
      <c r="AA630" s="9">
        <f t="shared" si="49"/>
        <v>-8.4266874592877272</v>
      </c>
      <c r="AF630" s="11"/>
      <c r="AG630" s="11"/>
      <c r="AH630" s="11"/>
    </row>
    <row r="631" spans="1:34">
      <c r="A631" s="6">
        <v>4.5764732670642134</v>
      </c>
      <c r="B631" s="6">
        <v>-0.5050647339980443</v>
      </c>
      <c r="C631" s="6">
        <v>-0.24294950428046544</v>
      </c>
      <c r="D631" s="6">
        <v>1.4517602913055196</v>
      </c>
      <c r="E631" s="6">
        <v>27.956812501043292</v>
      </c>
      <c r="F631" s="6">
        <v>1.661039204937252</v>
      </c>
      <c r="G631" s="6">
        <v>2.8232804432531196</v>
      </c>
      <c r="H631" s="6">
        <v>0.15631598589776896</v>
      </c>
      <c r="I631" s="9">
        <f>SUMPRODUCT(J631:O631,Results!B$12:G$12)+Results!$E$5*H631</f>
        <v>352.7299604535487</v>
      </c>
      <c r="J631" s="9">
        <f>SUMPRODUCT($A631:$F631,Results!$B$15:$G$15)</f>
        <v>122.14495635219885</v>
      </c>
      <c r="K631" s="9">
        <f>SUMPRODUCT($A631:$F631,Results!$B$16:$G$16)</f>
        <v>5.1685531949121248</v>
      </c>
      <c r="L631" s="9">
        <f>SUMPRODUCT($A631:$F631,Results!$B$17:$G$17)</f>
        <v>79.111919873950583</v>
      </c>
      <c r="M631" s="9">
        <f>SUMPRODUCT($A631:$F631,Results!$B$18:$G$18)</f>
        <v>-32.598715999588627</v>
      </c>
      <c r="N631" s="9">
        <f>SUMPRODUCT($A631:$F631,Results!$B$19:$G$19)</f>
        <v>-63.91194003866827</v>
      </c>
      <c r="O631" s="9">
        <f>SUMPRODUCT($A631:$F631,Results!$B$20:$G$20)</f>
        <v>22.128313921439478</v>
      </c>
      <c r="P631" s="9" cm="1">
        <f t="array" ref="P631">SUMPRODUCT(J631:O631,TRANSPOSE(Test!BQ$20:BQ$25))+Test!$AI$20-Test!$BQ$27</f>
        <v>302.26729139156646</v>
      </c>
      <c r="Q631" s="9" cm="1">
        <f t="array" ref="Q631">SUMPRODUCT(J631:O631,TRANSPOSE(Test!EX$20:EX$25))+Test!$AI$20-Test!$EX$27</f>
        <v>354.63009823892492</v>
      </c>
      <c r="R631" s="9">
        <f>I631-Results!$E$5*H631</f>
        <v>351.79206453816209</v>
      </c>
      <c r="S631" s="9" cm="1">
        <f t="array" ref="S631">SUMPRODUCT(J631:O631,TRANSPOSE(Test!AW$28:AW$33))+Test!$AI$20-Test!$AH$26</f>
        <v>221.76051064298326</v>
      </c>
      <c r="T631" s="9">
        <f>SUMPRODUCT(J631:O631,Results!K$9:P$9)</f>
        <v>363.23289379731688</v>
      </c>
      <c r="U631" s="9">
        <f>SUMPRODUCT(J631:O631,Results!K$9:P$9)+Test!$AI$20-Test!$AH$31</f>
        <v>361.65066507624374</v>
      </c>
      <c r="V631" s="9">
        <f t="shared" si="45"/>
        <v>50.46266906198224</v>
      </c>
      <c r="W631" s="9">
        <f t="shared" si="46"/>
        <v>-1.9001377853762165</v>
      </c>
      <c r="X631" s="9">
        <f t="shared" si="47"/>
        <v>0.93789591538660488</v>
      </c>
      <c r="Y631" s="9">
        <f t="shared" si="48"/>
        <v>130.96944981056544</v>
      </c>
      <c r="Z631" s="9">
        <f>I631-Test!$AI$20</f>
        <v>319.98773702645855</v>
      </c>
      <c r="AA631" s="9">
        <f t="shared" si="49"/>
        <v>-8.9207046226950411</v>
      </c>
      <c r="AF631" s="11"/>
      <c r="AG631" s="11"/>
      <c r="AH631" s="11"/>
    </row>
    <row r="632" spans="1:34">
      <c r="A632" s="6">
        <v>5.2681302381002961</v>
      </c>
      <c r="B632" s="6">
        <v>4.8040862291467858</v>
      </c>
      <c r="C632" s="6">
        <v>1.4959531512161821</v>
      </c>
      <c r="D632" s="6">
        <v>4.9440474830169627</v>
      </c>
      <c r="E632" s="6">
        <v>1.3016235281102526</v>
      </c>
      <c r="F632" s="6">
        <v>3.106305991758942</v>
      </c>
      <c r="G632" s="6">
        <v>-3.0800055082362743</v>
      </c>
      <c r="H632" s="6">
        <v>-5.7469699655916244</v>
      </c>
      <c r="I632" s="9">
        <f>SUMPRODUCT(J632:O632,Results!B$12:G$12)+Results!$E$5*H632</f>
        <v>-8.7274931743826585</v>
      </c>
      <c r="J632" s="9">
        <f>SUMPRODUCT($A632:$F632,Results!$B$15:$G$15)</f>
        <v>12.708722075955784</v>
      </c>
      <c r="K632" s="9">
        <f>SUMPRODUCT($A632:$F632,Results!$B$16:$G$16)</f>
        <v>-23.086547099415078</v>
      </c>
      <c r="L632" s="9">
        <f>SUMPRODUCT($A632:$F632,Results!$B$17:$G$17)</f>
        <v>6.6610923515336182</v>
      </c>
      <c r="M632" s="9">
        <f>SUMPRODUCT($A632:$F632,Results!$B$18:$G$18)</f>
        <v>6.0660197993552583</v>
      </c>
      <c r="N632" s="9">
        <f>SUMPRODUCT($A632:$F632,Results!$B$19:$G$19)</f>
        <v>-7.9437171518232121</v>
      </c>
      <c r="O632" s="9">
        <f>SUMPRODUCT($A632:$F632,Results!$B$20:$G$20)</f>
        <v>28.552544057883082</v>
      </c>
      <c r="P632" s="9" cm="1">
        <f t="array" ref="P632">SUMPRODUCT(J632:O632,TRANSPOSE(Test!BQ$20:BQ$25))+Test!$AI$20-Test!$BQ$27</f>
        <v>27.736061985651922</v>
      </c>
      <c r="Q632" s="9" cm="1">
        <f t="array" ref="Q632">SUMPRODUCT(J632:O632,TRANSPOSE(Test!EX$20:EX$25))+Test!$AI$20-Test!$EX$27</f>
        <v>25.500584745858305</v>
      </c>
      <c r="R632" s="9">
        <f>I632-Results!$E$5*H632</f>
        <v>25.754326619167088</v>
      </c>
      <c r="S632" s="9" cm="1">
        <f t="array" ref="S632">SUMPRODUCT(J632:O632,TRANSPOSE(Test!AW$28:AW$33))+Test!$AI$20-Test!$AH$26</f>
        <v>23.075034241860862</v>
      </c>
      <c r="T632" s="9">
        <f>SUMPRODUCT(J632:O632,Results!K$9:P$9)</f>
        <v>27.183079880585474</v>
      </c>
      <c r="U632" s="9">
        <f>SUMPRODUCT(J632:O632,Results!K$9:P$9)+Test!$AI$20-Test!$AH$31</f>
        <v>25.600851159512317</v>
      </c>
      <c r="V632" s="9">
        <f t="shared" si="45"/>
        <v>-36.463555160034581</v>
      </c>
      <c r="W632" s="9">
        <f t="shared" si="46"/>
        <v>-34.228077920240963</v>
      </c>
      <c r="X632" s="9">
        <f t="shared" si="47"/>
        <v>-34.481819793549747</v>
      </c>
      <c r="Y632" s="9">
        <f t="shared" si="48"/>
        <v>-31.802527416243521</v>
      </c>
      <c r="Z632" s="9">
        <f>I632-Test!$AI$20</f>
        <v>-41.46971660147279</v>
      </c>
      <c r="AA632" s="9">
        <f t="shared" si="49"/>
        <v>-34.328344333894975</v>
      </c>
      <c r="AF632" s="11"/>
      <c r="AG632" s="11"/>
      <c r="AH632" s="11"/>
    </row>
    <row r="633" spans="1:34">
      <c r="A633" s="6">
        <v>3.5769140069381438</v>
      </c>
      <c r="B633" s="6">
        <v>-1.2218811498851503</v>
      </c>
      <c r="C633" s="6">
        <v>0.62895887454378563</v>
      </c>
      <c r="D633" s="6">
        <v>1.4069340566517072</v>
      </c>
      <c r="E633" s="6">
        <v>1.1699598147043282</v>
      </c>
      <c r="F633" s="6">
        <v>-1.7795971603431859</v>
      </c>
      <c r="G633" s="6">
        <v>-0.84126165518890617</v>
      </c>
      <c r="H633" s="6">
        <v>-3.5082261125442566</v>
      </c>
      <c r="I633" s="9">
        <f>SUMPRODUCT(J633:O633,Results!B$12:G$12)+Results!$E$5*H633</f>
        <v>12.392262237186696</v>
      </c>
      <c r="J633" s="9">
        <f>SUMPRODUCT($A633:$F633,Results!$B$15:$G$15)</f>
        <v>19.726077343256918</v>
      </c>
      <c r="K633" s="9">
        <f>SUMPRODUCT($A633:$F633,Results!$B$16:$G$16)</f>
        <v>-10.040368376593591</v>
      </c>
      <c r="L633" s="9">
        <f>SUMPRODUCT($A633:$F633,Results!$B$17:$G$17)</f>
        <v>-6.4767801769659341</v>
      </c>
      <c r="M633" s="9">
        <f>SUMPRODUCT($A633:$F633,Results!$B$18:$G$18)</f>
        <v>-5.2343940800811151</v>
      </c>
      <c r="N633" s="9">
        <f>SUMPRODUCT($A633:$F633,Results!$B$19:$G$19)</f>
        <v>-4.9459203189349292</v>
      </c>
      <c r="O633" s="9">
        <f>SUMPRODUCT($A633:$F633,Results!$B$20:$G$20)</f>
        <v>13.549448217373445</v>
      </c>
      <c r="P633" s="9" cm="1">
        <f t="array" ref="P633">SUMPRODUCT(J633:O633,TRANSPOSE(Test!BQ$20:BQ$25))+Test!$AI$20-Test!$BQ$27</f>
        <v>22.327634041172487</v>
      </c>
      <c r="Q633" s="9" cm="1">
        <f t="array" ref="Q633">SUMPRODUCT(J633:O633,TRANSPOSE(Test!EX$20:EX$25))+Test!$AI$20-Test!$EX$27</f>
        <v>32.514237445856622</v>
      </c>
      <c r="R633" s="9">
        <f>I633-Results!$E$5*H633</f>
        <v>33.441618912452235</v>
      </c>
      <c r="S633" s="9" cm="1">
        <f t="array" ref="S633">SUMPRODUCT(J633:O633,TRANSPOSE(Test!AW$28:AW$33))+Test!$AI$20-Test!$AH$26</f>
        <v>17.792444350804971</v>
      </c>
      <c r="T633" s="9">
        <f>SUMPRODUCT(J633:O633,Results!K$9:P$9)</f>
        <v>33.489723802737863</v>
      </c>
      <c r="U633" s="9">
        <f>SUMPRODUCT(J633:O633,Results!K$9:P$9)+Test!$AI$20-Test!$AH$31</f>
        <v>31.907495081664706</v>
      </c>
      <c r="V633" s="9">
        <f t="shared" si="45"/>
        <v>-9.9353718039857917</v>
      </c>
      <c r="W633" s="9">
        <f t="shared" si="46"/>
        <v>-20.121975208669927</v>
      </c>
      <c r="X633" s="9">
        <f t="shared" si="47"/>
        <v>-21.049356675265539</v>
      </c>
      <c r="Y633" s="9">
        <f t="shared" si="48"/>
        <v>-5.4001821136182748</v>
      </c>
      <c r="Z633" s="9">
        <f>I633-Test!$AI$20</f>
        <v>-20.349961189903436</v>
      </c>
      <c r="AA633" s="9">
        <f t="shared" si="49"/>
        <v>-19.51523284447801</v>
      </c>
      <c r="AF633" s="11"/>
      <c r="AG633" s="11"/>
      <c r="AH633" s="11"/>
    </row>
    <row r="634" spans="1:34">
      <c r="A634" s="6">
        <v>-1.3505248890713888</v>
      </c>
      <c r="B634" s="6">
        <v>4.0285221264068278</v>
      </c>
      <c r="C634" s="6">
        <v>4.8432707982191321</v>
      </c>
      <c r="D634" s="6">
        <v>8.9624661838455157</v>
      </c>
      <c r="E634" s="6">
        <v>-0.5126514577134974</v>
      </c>
      <c r="F634" s="6">
        <v>-2.2966781478062872</v>
      </c>
      <c r="G634" s="6">
        <v>1.0594038789801579</v>
      </c>
      <c r="H634" s="6">
        <v>-1.6075605783751927</v>
      </c>
      <c r="I634" s="9">
        <f>SUMPRODUCT(J634:O634,Results!B$12:G$12)+Results!$E$5*H634</f>
        <v>0.79209992688673303</v>
      </c>
      <c r="J634" s="9">
        <f>SUMPRODUCT($A634:$F634,Results!$B$15:$G$15)</f>
        <v>-12.457971736030474</v>
      </c>
      <c r="K634" s="9">
        <f>SUMPRODUCT($A634:$F634,Results!$B$16:$G$16)</f>
        <v>-8.5779561895478196</v>
      </c>
      <c r="L634" s="9">
        <f>SUMPRODUCT($A634:$F634,Results!$B$17:$G$17)</f>
        <v>8.6743720625916119</v>
      </c>
      <c r="M634" s="9">
        <f>SUMPRODUCT($A634:$F634,Results!$B$18:$G$18)</f>
        <v>1.6544580176266135</v>
      </c>
      <c r="N634" s="9">
        <f>SUMPRODUCT($A634:$F634,Results!$B$19:$G$19)</f>
        <v>-22.513437752798865</v>
      </c>
      <c r="O634" s="9">
        <f>SUMPRODUCT($A634:$F634,Results!$B$20:$G$20)</f>
        <v>19.63607045184801</v>
      </c>
      <c r="P634" s="9" cm="1">
        <f t="array" ref="P634">SUMPRODUCT(J634:O634,TRANSPOSE(Test!BQ$20:BQ$25))+Test!$AI$20-Test!$BQ$27</f>
        <v>4.4151624468546089</v>
      </c>
      <c r="Q634" s="9" cm="1">
        <f t="array" ref="Q634">SUMPRODUCT(J634:O634,TRANSPOSE(Test!EX$20:EX$25))+Test!$AI$20-Test!$EX$27</f>
        <v>8.6108834877387324</v>
      </c>
      <c r="R634" s="9">
        <f>I634-Results!$E$5*H634</f>
        <v>10.43746339713789</v>
      </c>
      <c r="S634" s="9" cm="1">
        <f t="array" ref="S634">SUMPRODUCT(J634:O634,TRANSPOSE(Test!AW$28:AW$33))+Test!$AI$20-Test!$AH$26</f>
        <v>17.044037468482003</v>
      </c>
      <c r="T634" s="9">
        <f>SUMPRODUCT(J634:O634,Results!K$9:P$9)</f>
        <v>9.5289797103164133</v>
      </c>
      <c r="U634" s="9">
        <f>SUMPRODUCT(J634:O634,Results!K$9:P$9)+Test!$AI$20-Test!$AH$31</f>
        <v>7.946750989243256</v>
      </c>
      <c r="V634" s="9">
        <f t="shared" si="45"/>
        <v>-3.6230625199678759</v>
      </c>
      <c r="W634" s="9">
        <f t="shared" si="46"/>
        <v>-7.8187835608519993</v>
      </c>
      <c r="X634" s="9">
        <f t="shared" si="47"/>
        <v>-9.6453634702511568</v>
      </c>
      <c r="Y634" s="9">
        <f t="shared" si="48"/>
        <v>-16.251937541595268</v>
      </c>
      <c r="Z634" s="9">
        <f>I634-Test!$AI$20</f>
        <v>-31.950123500203397</v>
      </c>
      <c r="AA634" s="9">
        <f t="shared" si="49"/>
        <v>-7.1546510623565229</v>
      </c>
      <c r="AF634" s="11"/>
      <c r="AG634" s="11"/>
      <c r="AH634" s="11"/>
    </row>
    <row r="635" spans="1:34">
      <c r="A635" s="6">
        <v>2.6570741590507292</v>
      </c>
      <c r="B635" s="6">
        <v>5.175320447628617</v>
      </c>
      <c r="C635" s="6">
        <v>2.6295906907866535</v>
      </c>
      <c r="D635" s="6">
        <v>2.9796884019934291</v>
      </c>
      <c r="E635" s="6">
        <v>8.029003544473273</v>
      </c>
      <c r="F635" s="6">
        <v>-2.2009537665084302</v>
      </c>
      <c r="G635" s="6">
        <v>1.5644758905894403</v>
      </c>
      <c r="H635" s="6">
        <v>-1.1024885667659103</v>
      </c>
      <c r="I635" s="9">
        <f>SUMPRODUCT(J635:O635,Results!B$12:G$12)+Results!$E$5*H635</f>
        <v>100.55558088346505</v>
      </c>
      <c r="J635" s="9">
        <f>SUMPRODUCT($A635:$F635,Results!$B$15:$G$15)</f>
        <v>30.481181382208149</v>
      </c>
      <c r="K635" s="9">
        <f>SUMPRODUCT($A635:$F635,Results!$B$16:$G$16)</f>
        <v>-12.788649828512304</v>
      </c>
      <c r="L635" s="9">
        <f>SUMPRODUCT($A635:$F635,Results!$B$17:$G$17)</f>
        <v>23.684595579458374</v>
      </c>
      <c r="M635" s="9">
        <f>SUMPRODUCT($A635:$F635,Results!$B$18:$G$18)</f>
        <v>-9.8908654516472385</v>
      </c>
      <c r="N635" s="9">
        <f>SUMPRODUCT($A635:$F635,Results!$B$19:$G$19)</f>
        <v>-27.334701386934132</v>
      </c>
      <c r="O635" s="9">
        <f>SUMPRODUCT($A635:$F635,Results!$B$20:$G$20)</f>
        <v>25.850406257089745</v>
      </c>
      <c r="P635" s="9" cm="1">
        <f t="array" ref="P635">SUMPRODUCT(J635:O635,TRANSPOSE(Test!BQ$20:BQ$25))+Test!$AI$20-Test!$BQ$27</f>
        <v>87.092346664702148</v>
      </c>
      <c r="Q635" s="9" cm="1">
        <f t="array" ref="Q635">SUMPRODUCT(J635:O635,TRANSPOSE(Test!EX$20:EX$25))+Test!$AI$20-Test!$EX$27</f>
        <v>104.9882978484498</v>
      </c>
      <c r="R635" s="9">
        <f>I635-Results!$E$5*H635</f>
        <v>107.17051228406052</v>
      </c>
      <c r="S635" s="9" cm="1">
        <f t="array" ref="S635">SUMPRODUCT(J635:O635,TRANSPOSE(Test!AW$28:AW$33))+Test!$AI$20-Test!$AH$26</f>
        <v>72.916804673638538</v>
      </c>
      <c r="T635" s="9">
        <f>SUMPRODUCT(J635:O635,Results!K$9:P$9)</f>
        <v>109.83290499572416</v>
      </c>
      <c r="U635" s="9">
        <f>SUMPRODUCT(J635:O635,Results!K$9:P$9)+Test!$AI$20-Test!$AH$31</f>
        <v>108.250676274651</v>
      </c>
      <c r="V635" s="9">
        <f t="shared" si="45"/>
        <v>13.463234218762906</v>
      </c>
      <c r="W635" s="9">
        <f t="shared" si="46"/>
        <v>-4.4327169649847491</v>
      </c>
      <c r="X635" s="9">
        <f t="shared" si="47"/>
        <v>-6.6149314005954665</v>
      </c>
      <c r="Y635" s="9">
        <f t="shared" si="48"/>
        <v>27.638776209826517</v>
      </c>
      <c r="Z635" s="9">
        <f>I635-Test!$AI$20</f>
        <v>67.813357456374916</v>
      </c>
      <c r="AA635" s="9">
        <f t="shared" si="49"/>
        <v>-7.6950953911859443</v>
      </c>
      <c r="AF635" s="11"/>
      <c r="AG635" s="11"/>
      <c r="AH635" s="11"/>
    </row>
    <row r="636" spans="1:34">
      <c r="A636" s="6">
        <v>4.2941268893505198</v>
      </c>
      <c r="B636" s="6">
        <v>6.1774251183349911</v>
      </c>
      <c r="C636" s="6">
        <v>4.373677533562554</v>
      </c>
      <c r="D636" s="6">
        <v>2.0962704373770307</v>
      </c>
      <c r="E636" s="6">
        <v>1.8319395846090378</v>
      </c>
      <c r="F636" s="6">
        <v>2.3372785995750744</v>
      </c>
      <c r="G636" s="6">
        <v>2.8810389452216851</v>
      </c>
      <c r="H636" s="6">
        <v>0.21407448786633454</v>
      </c>
      <c r="I636" s="9">
        <f>SUMPRODUCT(J636:O636,Results!B$12:G$12)+Results!$E$5*H636</f>
        <v>23.074368487066174</v>
      </c>
      <c r="J636" s="9">
        <f>SUMPRODUCT($A636:$F636,Results!$B$15:$G$15)</f>
        <v>14.569275060185639</v>
      </c>
      <c r="K636" s="9">
        <f>SUMPRODUCT($A636:$F636,Results!$B$16:$G$16)</f>
        <v>-23.813274633747511</v>
      </c>
      <c r="L636" s="9">
        <f>SUMPRODUCT($A636:$F636,Results!$B$17:$G$17)</f>
        <v>7.6264297136878181</v>
      </c>
      <c r="M636" s="9">
        <f>SUMPRODUCT($A636:$F636,Results!$B$18:$G$18)</f>
        <v>-3.2125588681220592</v>
      </c>
      <c r="N636" s="9">
        <f>SUMPRODUCT($A636:$F636,Results!$B$19:$G$19)</f>
        <v>-15.524555164211378</v>
      </c>
      <c r="O636" s="9">
        <f>SUMPRODUCT($A636:$F636,Results!$B$20:$G$20)</f>
        <v>20.60670034265836</v>
      </c>
      <c r="P636" s="9" cm="1">
        <f t="array" ref="P636">SUMPRODUCT(J636:O636,TRANSPOSE(Test!BQ$20:BQ$25))+Test!$AI$20-Test!$BQ$27</f>
        <v>25.472380584534868</v>
      </c>
      <c r="Q636" s="9" cm="1">
        <f t="array" ref="Q636">SUMPRODUCT(J636:O636,TRANSPOSE(Test!EX$20:EX$25))+Test!$AI$20-Test!$EX$27</f>
        <v>20.347601693598321</v>
      </c>
      <c r="R636" s="9">
        <f>I636-Results!$E$5*H636</f>
        <v>21.789921559868166</v>
      </c>
      <c r="S636" s="9" cm="1">
        <f t="array" ref="S636">SUMPRODUCT(J636:O636,TRANSPOSE(Test!AW$28:AW$33))+Test!$AI$20-Test!$AH$26</f>
        <v>33.882402043978161</v>
      </c>
      <c r="T636" s="9">
        <f>SUMPRODUCT(J636:O636,Results!K$9:P$9)</f>
        <v>23.21143019625729</v>
      </c>
      <c r="U636" s="9">
        <f>SUMPRODUCT(J636:O636,Results!K$9:P$9)+Test!$AI$20-Test!$AH$31</f>
        <v>21.629201475184132</v>
      </c>
      <c r="V636" s="9">
        <f t="shared" si="45"/>
        <v>-2.398012097468694</v>
      </c>
      <c r="W636" s="9">
        <f t="shared" si="46"/>
        <v>2.7267667934678528</v>
      </c>
      <c r="X636" s="9">
        <f t="shared" si="47"/>
        <v>1.2844469271980081</v>
      </c>
      <c r="Y636" s="9">
        <f t="shared" si="48"/>
        <v>-10.808033556911987</v>
      </c>
      <c r="Z636" s="9">
        <f>I636-Test!$AI$20</f>
        <v>-9.6678549400239575</v>
      </c>
      <c r="AA636" s="9">
        <f t="shared" si="49"/>
        <v>1.4451670118820417</v>
      </c>
      <c r="AF636" s="11"/>
      <c r="AG636" s="11"/>
      <c r="AH636" s="11"/>
    </row>
    <row r="637" spans="1:34">
      <c r="A637" s="6">
        <v>1.1094322103282346</v>
      </c>
      <c r="B637" s="6">
        <v>3.2374267603410369</v>
      </c>
      <c r="C637" s="6">
        <v>2.178137333475723</v>
      </c>
      <c r="D637" s="6">
        <v>-1.515611824637791</v>
      </c>
      <c r="E637" s="6">
        <v>0.773766542559847</v>
      </c>
      <c r="F637" s="6">
        <v>2.0176313806784605</v>
      </c>
      <c r="G637" s="6">
        <v>0.68160557054146786</v>
      </c>
      <c r="H637" s="6">
        <v>-1.9853588868138827</v>
      </c>
      <c r="I637" s="9">
        <f>SUMPRODUCT(J637:O637,Results!B$12:G$12)+Results!$E$5*H637</f>
        <v>-14.080094558714627</v>
      </c>
      <c r="J637" s="9">
        <f>SUMPRODUCT($A637:$F637,Results!$B$15:$G$15)</f>
        <v>4.2600078983864904</v>
      </c>
      <c r="K637" s="9">
        <f>SUMPRODUCT($A637:$F637,Results!$B$16:$G$16)</f>
        <v>-8.2180145426174231</v>
      </c>
      <c r="L637" s="9">
        <f>SUMPRODUCT($A637:$F637,Results!$B$17:$G$17)</f>
        <v>4.6930251103143839</v>
      </c>
      <c r="M637" s="9">
        <f>SUMPRODUCT($A637:$F637,Results!$B$18:$G$18)</f>
        <v>-2.9812125312408009</v>
      </c>
      <c r="N637" s="9">
        <f>SUMPRODUCT($A637:$F637,Results!$B$19:$G$19)</f>
        <v>-5.2175787691790037</v>
      </c>
      <c r="O637" s="9">
        <f>SUMPRODUCT($A637:$F637,Results!$B$20:$G$20)</f>
        <v>1.017854716676164</v>
      </c>
      <c r="P637" s="9" cm="1">
        <f t="array" ref="P637">SUMPRODUCT(J637:O637,TRANSPOSE(Test!BQ$20:BQ$25))+Test!$AI$20-Test!$BQ$27</f>
        <v>1.8663967082657749</v>
      </c>
      <c r="Q637" s="9" cm="1">
        <f t="array" ref="Q637">SUMPRODUCT(J637:O637,TRANSPOSE(Test!EX$20:EX$25))+Test!$AI$20-Test!$EX$27</f>
        <v>-3.1115074327866168</v>
      </c>
      <c r="R637" s="9">
        <f>I637-Results!$E$5*H637</f>
        <v>-2.1679412378313305</v>
      </c>
      <c r="S637" s="9" cm="1">
        <f t="array" ref="S637">SUMPRODUCT(J637:O637,TRANSPOSE(Test!AW$28:AW$33))+Test!$AI$20-Test!$AH$26</f>
        <v>8.586071443500046</v>
      </c>
      <c r="T637" s="9">
        <f>SUMPRODUCT(J637:O637,Results!K$9:P$9)</f>
        <v>-1.2960050067218756</v>
      </c>
      <c r="U637" s="9">
        <f>SUMPRODUCT(J637:O637,Results!K$9:P$9)+Test!$AI$20-Test!$AH$31</f>
        <v>-2.8782337277950347</v>
      </c>
      <c r="V637" s="9">
        <f t="shared" si="45"/>
        <v>-15.946491266980402</v>
      </c>
      <c r="W637" s="9">
        <f t="shared" si="46"/>
        <v>-10.968587125928011</v>
      </c>
      <c r="X637" s="9">
        <f t="shared" si="47"/>
        <v>-11.912153320883297</v>
      </c>
      <c r="Y637" s="9">
        <f t="shared" si="48"/>
        <v>-22.666166002214673</v>
      </c>
      <c r="Z637" s="9">
        <f>I637-Test!$AI$20</f>
        <v>-46.822317985804759</v>
      </c>
      <c r="AA637" s="9">
        <f t="shared" si="49"/>
        <v>-11.201860830919593</v>
      </c>
      <c r="AF637" s="11"/>
      <c r="AG637" s="11"/>
      <c r="AH637" s="11"/>
    </row>
    <row r="638" spans="1:34">
      <c r="A638" s="6">
        <v>4.922636116565835</v>
      </c>
      <c r="B638" s="6">
        <v>12.146330254010424</v>
      </c>
      <c r="C638" s="6">
        <v>10.04273270034154</v>
      </c>
      <c r="D638" s="6">
        <v>1.6947685249604207</v>
      </c>
      <c r="E638" s="6">
        <v>0.68889728932363514</v>
      </c>
      <c r="F638" s="6">
        <v>4.4991695278901371</v>
      </c>
      <c r="G638" s="6">
        <v>9.0781522507262657</v>
      </c>
      <c r="H638" s="6">
        <v>6.4111877933709156</v>
      </c>
      <c r="I638" s="9">
        <f>SUMPRODUCT(J638:O638,Results!B$12:G$12)+Results!$E$5*H638</f>
        <v>30.977623010879768</v>
      </c>
      <c r="J638" s="9">
        <f>SUMPRODUCT($A638:$F638,Results!$B$15:$G$15)</f>
        <v>9.1521125554679426</v>
      </c>
      <c r="K638" s="9">
        <f>SUMPRODUCT($A638:$F638,Results!$B$16:$G$16)</f>
        <v>-38.905034457297653</v>
      </c>
      <c r="L638" s="9">
        <f>SUMPRODUCT($A638:$F638,Results!$B$17:$G$17)</f>
        <v>10.707860124562483</v>
      </c>
      <c r="M638" s="9">
        <f>SUMPRODUCT($A638:$F638,Results!$B$18:$G$18)</f>
        <v>-7.7062114226863532</v>
      </c>
      <c r="N638" s="9">
        <f>SUMPRODUCT($A638:$F638,Results!$B$19:$G$19)</f>
        <v>-27.587215863444886</v>
      </c>
      <c r="O638" s="9">
        <f>SUMPRODUCT($A638:$F638,Results!$B$20:$G$20)</f>
        <v>22.96854435330112</v>
      </c>
      <c r="P638" s="9" cm="1">
        <f t="array" ref="P638">SUMPRODUCT(J638:O638,TRANSPOSE(Test!BQ$20:BQ$25))+Test!$AI$20-Test!$BQ$27</f>
        <v>10.792970166774744</v>
      </c>
      <c r="Q638" s="9" cm="1">
        <f t="array" ref="Q638">SUMPRODUCT(J638:O638,TRANSPOSE(Test!EX$20:EX$25))+Test!$AI$20-Test!$EX$27</f>
        <v>-10.319974963806153</v>
      </c>
      <c r="R638" s="9">
        <f>I638-Results!$E$5*H638</f>
        <v>-7.4895037493457295</v>
      </c>
      <c r="S638" s="9" cm="1">
        <f t="array" ref="S638">SUMPRODUCT(J638:O638,TRANSPOSE(Test!AW$28:AW$33))+Test!$AI$20-Test!$AH$26</f>
        <v>45.202049754483369</v>
      </c>
      <c r="T638" s="9">
        <f>SUMPRODUCT(J638:O638,Results!K$9:P$9)</f>
        <v>-5.9420427265285696</v>
      </c>
      <c r="U638" s="9">
        <f>SUMPRODUCT(J638:O638,Results!K$9:P$9)+Test!$AI$20-Test!$AH$31</f>
        <v>-7.5242714476017269</v>
      </c>
      <c r="V638" s="9">
        <f t="shared" si="45"/>
        <v>20.184652844105024</v>
      </c>
      <c r="W638" s="9">
        <f t="shared" si="46"/>
        <v>41.297597974685921</v>
      </c>
      <c r="X638" s="9">
        <f t="shared" si="47"/>
        <v>38.467126760225497</v>
      </c>
      <c r="Y638" s="9">
        <f t="shared" si="48"/>
        <v>-14.224426743603601</v>
      </c>
      <c r="Z638" s="9">
        <f>I638-Test!$AI$20</f>
        <v>-1.7646004162103637</v>
      </c>
      <c r="AA638" s="9">
        <f t="shared" si="49"/>
        <v>38.501894458481495</v>
      </c>
      <c r="AF638" s="11"/>
      <c r="AG638" s="11"/>
      <c r="AH638" s="11"/>
    </row>
    <row r="639" spans="1:34">
      <c r="A639" s="6">
        <v>-0.42772295039716235</v>
      </c>
      <c r="B639" s="6">
        <v>-2.508508591125139</v>
      </c>
      <c r="C639" s="6">
        <v>0.17251925363546625</v>
      </c>
      <c r="D639" s="6">
        <v>1.1729675189226039</v>
      </c>
      <c r="E639" s="6">
        <v>9.297950844296734</v>
      </c>
      <c r="F639" s="6">
        <v>3.6760079837899498</v>
      </c>
      <c r="G639" s="6">
        <v>2.312657837338604</v>
      </c>
      <c r="H639" s="6">
        <v>-0.35430662001674662</v>
      </c>
      <c r="I639" s="9">
        <f>SUMPRODUCT(J639:O639,Results!B$12:G$12)+Results!$E$5*H639</f>
        <v>108.71004190784777</v>
      </c>
      <c r="J639" s="9">
        <f>SUMPRODUCT($A639:$F639,Results!$B$15:$G$15)</f>
        <v>39.802897621997246</v>
      </c>
      <c r="K639" s="9">
        <f>SUMPRODUCT($A639:$F639,Results!$B$16:$G$16)</f>
        <v>10.562933337933869</v>
      </c>
      <c r="L639" s="9">
        <f>SUMPRODUCT($A639:$F639,Results!$B$17:$G$17)</f>
        <v>32.446810447749677</v>
      </c>
      <c r="M639" s="9">
        <f>SUMPRODUCT($A639:$F639,Results!$B$18:$G$18)</f>
        <v>-10.081850060722109</v>
      </c>
      <c r="N639" s="9">
        <f>SUMPRODUCT($A639:$F639,Results!$B$19:$G$19)</f>
        <v>-23.996020629310557</v>
      </c>
      <c r="O639" s="9">
        <f>SUMPRODUCT($A639:$F639,Results!$B$20:$G$20)</f>
        <v>-5.6452951011806842</v>
      </c>
      <c r="P639" s="9" cm="1">
        <f t="array" ref="P639">SUMPRODUCT(J639:O639,TRANSPOSE(Test!BQ$20:BQ$25))+Test!$AI$20-Test!$BQ$27</f>
        <v>99.249777142356947</v>
      </c>
      <c r="Q639" s="9" cm="1">
        <f t="array" ref="Q639">SUMPRODUCT(J639:O639,TRANSPOSE(Test!EX$20:EX$25))+Test!$AI$20-Test!$EX$27</f>
        <v>113.62553399691276</v>
      </c>
      <c r="R639" s="9">
        <f>I639-Results!$E$5*H639</f>
        <v>110.83588162794825</v>
      </c>
      <c r="S639" s="9" cm="1">
        <f t="array" ref="S639">SUMPRODUCT(J639:O639,TRANSPOSE(Test!AW$28:AW$33))+Test!$AI$20-Test!$AH$26</f>
        <v>71.353912096644095</v>
      </c>
      <c r="T639" s="9">
        <f>SUMPRODUCT(J639:O639,Results!K$9:P$9)</f>
        <v>115.33379894394913</v>
      </c>
      <c r="U639" s="9">
        <f>SUMPRODUCT(J639:O639,Results!K$9:P$9)+Test!$AI$20-Test!$AH$31</f>
        <v>113.75157022287598</v>
      </c>
      <c r="V639" s="9">
        <f t="shared" si="45"/>
        <v>9.4602647654908196</v>
      </c>
      <c r="W639" s="9">
        <f t="shared" si="46"/>
        <v>-4.9154920890649976</v>
      </c>
      <c r="X639" s="9">
        <f t="shared" si="47"/>
        <v>-2.1258397201004868</v>
      </c>
      <c r="Y639" s="9">
        <f t="shared" si="48"/>
        <v>37.356129811203672</v>
      </c>
      <c r="Z639" s="9">
        <f>I639-Test!$AI$20</f>
        <v>75.967818480757643</v>
      </c>
      <c r="AA639" s="9">
        <f t="shared" si="49"/>
        <v>-5.0415283150282164</v>
      </c>
      <c r="AF639" s="11"/>
      <c r="AG639" s="11"/>
      <c r="AH639" s="11"/>
    </row>
    <row r="640" spans="1:34">
      <c r="A640" s="6">
        <v>2.2099227501243504</v>
      </c>
      <c r="B640" s="6">
        <v>-5.9746475568829363</v>
      </c>
      <c r="C640" s="6">
        <v>-2.0401530348330135</v>
      </c>
      <c r="D640" s="6">
        <v>1.563512400355038</v>
      </c>
      <c r="E640" s="6">
        <v>0.3533135201340733</v>
      </c>
      <c r="F640" s="6">
        <v>6.7884244345590563</v>
      </c>
      <c r="G640" s="6">
        <v>2.4628378170379612</v>
      </c>
      <c r="H640" s="6">
        <v>-0.20412664031738936</v>
      </c>
      <c r="I640" s="9">
        <f>SUMPRODUCT(J640:O640,Results!B$12:G$12)+Results!$E$5*H640</f>
        <v>8.2771585015474969</v>
      </c>
      <c r="J640" s="9">
        <f>SUMPRODUCT($A640:$F640,Results!$B$15:$G$15)</f>
        <v>19.404556214371922</v>
      </c>
      <c r="K640" s="9">
        <f>SUMPRODUCT($A640:$F640,Results!$B$16:$G$16)</f>
        <v>3.4752444424639002</v>
      </c>
      <c r="L640" s="9">
        <f>SUMPRODUCT($A640:$F640,Results!$B$17:$G$17)</f>
        <v>1.096261640834884</v>
      </c>
      <c r="M640" s="9">
        <f>SUMPRODUCT($A640:$F640,Results!$B$18:$G$18)</f>
        <v>4.4049606364397205</v>
      </c>
      <c r="N640" s="9">
        <f>SUMPRODUCT($A640:$F640,Results!$B$19:$G$19)</f>
        <v>4.2202387690153653</v>
      </c>
      <c r="O640" s="9">
        <f>SUMPRODUCT($A640:$F640,Results!$B$20:$G$20)</f>
        <v>-7.9871606898218825</v>
      </c>
      <c r="P640" s="9" cm="1">
        <f t="array" ref="P640">SUMPRODUCT(J640:O640,TRANSPOSE(Test!BQ$20:BQ$25))+Test!$AI$20-Test!$BQ$27</f>
        <v>16.884771147763416</v>
      </c>
      <c r="Q640" s="9" cm="1">
        <f t="array" ref="Q640">SUMPRODUCT(J640:O640,TRANSPOSE(Test!EX$20:EX$25))+Test!$AI$20-Test!$EX$27</f>
        <v>13.8304393658169</v>
      </c>
      <c r="R640" s="9">
        <f>I640-Results!$E$5*H640</f>
        <v>9.5019183434518339</v>
      </c>
      <c r="S640" s="9" cm="1">
        <f t="array" ref="S640">SUMPRODUCT(J640:O640,TRANSPOSE(Test!AW$28:AW$33))+Test!$AI$20-Test!$AH$26</f>
        <v>1.288774214503654</v>
      </c>
      <c r="T640" s="9">
        <f>SUMPRODUCT(J640:O640,Results!K$9:P$9)</f>
        <v>11.325387107202403</v>
      </c>
      <c r="U640" s="9">
        <f>SUMPRODUCT(J640:O640,Results!K$9:P$9)+Test!$AI$20-Test!$AH$31</f>
        <v>9.7431583861292452</v>
      </c>
      <c r="V640" s="9">
        <f t="shared" si="45"/>
        <v>-8.6076126462159195</v>
      </c>
      <c r="W640" s="9">
        <f t="shared" si="46"/>
        <v>-5.5532808642694036</v>
      </c>
      <c r="X640" s="9">
        <f t="shared" si="47"/>
        <v>-1.2247598419043371</v>
      </c>
      <c r="Y640" s="9">
        <f t="shared" si="48"/>
        <v>6.9883842870438428</v>
      </c>
      <c r="Z640" s="9">
        <f>I640-Test!$AI$20</f>
        <v>-24.465064925542634</v>
      </c>
      <c r="AA640" s="9">
        <f t="shared" si="49"/>
        <v>-1.4659998845817483</v>
      </c>
      <c r="AF640" s="11"/>
      <c r="AG640" s="11"/>
      <c r="AH640" s="11"/>
    </row>
    <row r="641" spans="1:34">
      <c r="A641" s="6">
        <v>0.37087260270951922</v>
      </c>
      <c r="B641" s="6">
        <v>-2.5542576841819318</v>
      </c>
      <c r="C641" s="6">
        <v>13.178871511142678</v>
      </c>
      <c r="D641" s="6">
        <v>-0.22475377523778897</v>
      </c>
      <c r="E641" s="6">
        <v>-0.17291931530629107</v>
      </c>
      <c r="F641" s="6">
        <v>6.9699624054539218</v>
      </c>
      <c r="G641" s="6">
        <v>8.0347155758545927</v>
      </c>
      <c r="H641" s="6">
        <v>5.3677511184992426</v>
      </c>
      <c r="I641" s="9">
        <f>SUMPRODUCT(J641:O641,Results!B$12:G$12)+Results!$E$5*H641</f>
        <v>19.531062591442129</v>
      </c>
      <c r="J641" s="9">
        <f>SUMPRODUCT($A641:$F641,Results!$B$15:$G$15)</f>
        <v>30.663350786338128</v>
      </c>
      <c r="K641" s="9">
        <f>SUMPRODUCT($A641:$F641,Results!$B$16:$G$16)</f>
        <v>-10.616327193854762</v>
      </c>
      <c r="L641" s="9">
        <f>SUMPRODUCT($A641:$F641,Results!$B$17:$G$17)</f>
        <v>1.8672684819888454</v>
      </c>
      <c r="M641" s="9">
        <f>SUMPRODUCT($A641:$F641,Results!$B$18:$G$18)</f>
        <v>-28.214208334477433</v>
      </c>
      <c r="N641" s="9">
        <f>SUMPRODUCT($A641:$F641,Results!$B$19:$G$19)</f>
        <v>-40.084934981216307</v>
      </c>
      <c r="O641" s="9">
        <f>SUMPRODUCT($A641:$F641,Results!$B$20:$G$20)</f>
        <v>-26.638060413296643</v>
      </c>
      <c r="P641" s="9" cm="1">
        <f t="array" ref="P641">SUMPRODUCT(J641:O641,TRANSPOSE(Test!BQ$20:BQ$25))+Test!$AI$20-Test!$BQ$27</f>
        <v>11.417788191945867</v>
      </c>
      <c r="Q641" s="9" cm="1">
        <f t="array" ref="Q641">SUMPRODUCT(J641:O641,TRANSPOSE(Test!EX$20:EX$25))+Test!$AI$20-Test!$EX$27</f>
        <v>-10.519837601228275</v>
      </c>
      <c r="R641" s="9">
        <f>I641-Results!$E$5*H641</f>
        <v>-12.675444119553326</v>
      </c>
      <c r="S641" s="9" cm="1">
        <f t="array" ref="S641">SUMPRODUCT(J641:O641,TRANSPOSE(Test!AW$28:AW$33))+Test!$AI$20-Test!$AH$26</f>
        <v>57.811475446191693</v>
      </c>
      <c r="T641" s="9">
        <f>SUMPRODUCT(J641:O641,Results!K$9:P$9)</f>
        <v>-11.230683563643794</v>
      </c>
      <c r="U641" s="9">
        <f>SUMPRODUCT(J641:O641,Results!K$9:P$9)+Test!$AI$20-Test!$AH$31</f>
        <v>-12.812912284716951</v>
      </c>
      <c r="V641" s="9">
        <f t="shared" si="45"/>
        <v>8.1132743994962624</v>
      </c>
      <c r="W641" s="9">
        <f t="shared" si="46"/>
        <v>30.050900192670404</v>
      </c>
      <c r="X641" s="9">
        <f t="shared" si="47"/>
        <v>32.206506710995455</v>
      </c>
      <c r="Y641" s="9">
        <f t="shared" si="48"/>
        <v>-38.280412854749564</v>
      </c>
      <c r="Z641" s="9">
        <f>I641-Test!$AI$20</f>
        <v>-13.211160835648002</v>
      </c>
      <c r="AA641" s="9">
        <f t="shared" si="49"/>
        <v>32.343974876159081</v>
      </c>
      <c r="AF641" s="11"/>
      <c r="AG641" s="11"/>
      <c r="AH641" s="11"/>
    </row>
    <row r="642" spans="1:34">
      <c r="A642" s="6">
        <v>-0.93503971556466059</v>
      </c>
      <c r="B642" s="6">
        <v>-0.92977927598783772</v>
      </c>
      <c r="C642" s="6">
        <v>0.3641840146130374</v>
      </c>
      <c r="D642" s="6">
        <v>8.0719398588278644</v>
      </c>
      <c r="E642" s="6">
        <v>12.758700397270761</v>
      </c>
      <c r="F642" s="6">
        <v>-2.8355033598291635</v>
      </c>
      <c r="G642" s="6">
        <v>0.77345810147686211</v>
      </c>
      <c r="H642" s="6">
        <v>-1.8935063558784884</v>
      </c>
      <c r="I642" s="9">
        <f>SUMPRODUCT(J642:O642,Results!B$12:G$12)+Results!$E$5*H642</f>
        <v>169.36158899182851</v>
      </c>
      <c r="J642" s="9">
        <f>SUMPRODUCT($A642:$F642,Results!$B$15:$G$15)</f>
        <v>43.264086852241853</v>
      </c>
      <c r="K642" s="9">
        <f>SUMPRODUCT($A642:$F642,Results!$B$16:$G$16)</f>
        <v>9.4711888165110683</v>
      </c>
      <c r="L642" s="9">
        <f>SUMPRODUCT($A642:$F642,Results!$B$17:$G$17)</f>
        <v>42.508274174421018</v>
      </c>
      <c r="M642" s="9">
        <f>SUMPRODUCT($A642:$F642,Results!$B$18:$G$18)</f>
        <v>-10.762252150046908</v>
      </c>
      <c r="N642" s="9">
        <f>SUMPRODUCT($A642:$F642,Results!$B$19:$G$19)</f>
        <v>-40.268794330393781</v>
      </c>
      <c r="O642" s="9">
        <f>SUMPRODUCT($A642:$F642,Results!$B$20:$G$20)</f>
        <v>19.736981785235905</v>
      </c>
      <c r="P642" s="9" cm="1">
        <f t="array" ref="P642">SUMPRODUCT(J642:O642,TRANSPOSE(Test!BQ$20:BQ$25))+Test!$AI$20-Test!$BQ$27</f>
        <v>144.94035750359839</v>
      </c>
      <c r="Q642" s="9" cm="1">
        <f t="array" ref="Q642">SUMPRODUCT(J642:O642,TRANSPOSE(Test!EX$20:EX$25))+Test!$AI$20-Test!$EX$27</f>
        <v>181.49899563834074</v>
      </c>
      <c r="R642" s="9">
        <f>I642-Results!$E$5*H642</f>
        <v>180.72262712709943</v>
      </c>
      <c r="S642" s="9" cm="1">
        <f t="array" ref="S642">SUMPRODUCT(J642:O642,TRANSPOSE(Test!AW$28:AW$33))+Test!$AI$20-Test!$AH$26</f>
        <v>104.32233034385489</v>
      </c>
      <c r="T642" s="9">
        <f>SUMPRODUCT(J642:O642,Results!K$9:P$9)</f>
        <v>184.87489568996227</v>
      </c>
      <c r="U642" s="9">
        <f>SUMPRODUCT(J642:O642,Results!K$9:P$9)+Test!$AI$20-Test!$AH$31</f>
        <v>183.29266696888911</v>
      </c>
      <c r="V642" s="9">
        <f t="shared" si="45"/>
        <v>24.42123148823012</v>
      </c>
      <c r="W642" s="9">
        <f t="shared" si="46"/>
        <v>-12.137406646512233</v>
      </c>
      <c r="X642" s="9">
        <f t="shared" si="47"/>
        <v>-11.361038135270917</v>
      </c>
      <c r="Y642" s="9">
        <f t="shared" si="48"/>
        <v>65.039258647973625</v>
      </c>
      <c r="Z642" s="9">
        <f>I642-Test!$AI$20</f>
        <v>136.61936556473839</v>
      </c>
      <c r="AA642" s="9">
        <f t="shared" si="49"/>
        <v>-13.931077977060596</v>
      </c>
      <c r="AF642" s="11"/>
      <c r="AG642" s="11"/>
      <c r="AH642" s="11"/>
    </row>
    <row r="643" spans="1:34">
      <c r="A643" s="6">
        <v>14.189004045822188</v>
      </c>
      <c r="B643" s="6">
        <v>2.0370531787986974</v>
      </c>
      <c r="C643" s="6">
        <v>-0.9230715161057329</v>
      </c>
      <c r="D643" s="6">
        <v>-0.22392950872144732</v>
      </c>
      <c r="E643" s="6">
        <v>2.1058997999209685</v>
      </c>
      <c r="F643" s="6">
        <v>1.5557269664849618</v>
      </c>
      <c r="G643" s="6">
        <v>0.53641710732883341</v>
      </c>
      <c r="H643" s="6">
        <v>-2.1305473500265171</v>
      </c>
      <c r="I643" s="9">
        <f>SUMPRODUCT(J643:O643,Results!B$12:G$12)+Results!$E$5*H643</f>
        <v>41.844153441462616</v>
      </c>
      <c r="J643" s="9">
        <f>SUMPRODUCT($A643:$F643,Results!$B$15:$G$15)</f>
        <v>51.273453476308205</v>
      </c>
      <c r="K643" s="9">
        <f>SUMPRODUCT($A643:$F643,Results!$B$16:$G$16)</f>
        <v>-43.06757546260156</v>
      </c>
      <c r="L643" s="9">
        <f>SUMPRODUCT($A643:$F643,Results!$B$17:$G$17)</f>
        <v>-17.81312867182406</v>
      </c>
      <c r="M643" s="9">
        <f>SUMPRODUCT($A643:$F643,Results!$B$18:$G$18)</f>
        <v>-1.6938561379711152</v>
      </c>
      <c r="N643" s="9">
        <f>SUMPRODUCT($A643:$F643,Results!$B$19:$G$19)</f>
        <v>6.2291354882403303</v>
      </c>
      <c r="O643" s="9">
        <f>SUMPRODUCT($A643:$F643,Results!$B$20:$G$20)</f>
        <v>44.280249098382569</v>
      </c>
      <c r="P643" s="9" cm="1">
        <f t="array" ref="P643">SUMPRODUCT(J643:O643,TRANSPOSE(Test!BQ$20:BQ$25))+Test!$AI$20-Test!$BQ$27</f>
        <v>48.469138698635255</v>
      </c>
      <c r="Q643" s="9" cm="1">
        <f t="array" ref="Q643">SUMPRODUCT(J643:O643,TRANSPOSE(Test!EX$20:EX$25))+Test!$AI$20-Test!$EX$27</f>
        <v>53.521246456607798</v>
      </c>
      <c r="R643" s="9">
        <f>I643-Results!$E$5*H643</f>
        <v>54.627437541621717</v>
      </c>
      <c r="S643" s="9" cm="1">
        <f t="array" ref="S643">SUMPRODUCT(J643:O643,TRANSPOSE(Test!AW$28:AW$33))+Test!$AI$20-Test!$AH$26</f>
        <v>33.23440045653571</v>
      </c>
      <c r="T643" s="9">
        <f>SUMPRODUCT(J643:O643,Results!K$9:P$9)</f>
        <v>56.231418318448064</v>
      </c>
      <c r="U643" s="9">
        <f>SUMPRODUCT(J643:O643,Results!K$9:P$9)+Test!$AI$20-Test!$AH$31</f>
        <v>54.649189597374914</v>
      </c>
      <c r="V643" s="9">
        <f t="shared" ref="V643:V706" si="50">I643-P643</f>
        <v>-6.6249852571726393</v>
      </c>
      <c r="W643" s="9">
        <f t="shared" ref="W643:W706" si="51">I643-Q643</f>
        <v>-11.677093015145182</v>
      </c>
      <c r="X643" s="9">
        <f t="shared" ref="X643:X706" si="52">I643-R643</f>
        <v>-12.783284100159101</v>
      </c>
      <c r="Y643" s="9">
        <f t="shared" ref="Y643:Y706" si="53">I643-S643</f>
        <v>8.6097529849269065</v>
      </c>
      <c r="Z643" s="9">
        <f>I643-Test!$AI$20</f>
        <v>9.1019300143724848</v>
      </c>
      <c r="AA643" s="9">
        <f t="shared" ref="AA643:AA706" si="54">I643-U643</f>
        <v>-12.805036155912298</v>
      </c>
      <c r="AF643" s="11"/>
      <c r="AG643" s="11"/>
      <c r="AH643" s="11"/>
    </row>
    <row r="644" spans="1:34">
      <c r="A644" s="6">
        <v>-2.3477744853131521</v>
      </c>
      <c r="B644" s="6">
        <v>0.1525645424758264</v>
      </c>
      <c r="C644" s="6">
        <v>3.5625674015754436</v>
      </c>
      <c r="D644" s="6">
        <v>1.2654252057069388</v>
      </c>
      <c r="E644" s="6">
        <v>3.0931086182853353</v>
      </c>
      <c r="F644" s="6">
        <v>1.0327822116714889</v>
      </c>
      <c r="G644" s="6">
        <v>2.8335397014156949</v>
      </c>
      <c r="H644" s="6">
        <v>0.1665752440603443</v>
      </c>
      <c r="I644" s="9">
        <f>SUMPRODUCT(J644:O644,Results!B$12:G$12)+Results!$E$5*H644</f>
        <v>32.949292315487511</v>
      </c>
      <c r="J644" s="9">
        <f>SUMPRODUCT($A644:$F644,Results!$B$15:$G$15)</f>
        <v>8.9505167367200329</v>
      </c>
      <c r="K644" s="9">
        <f>SUMPRODUCT($A644:$F644,Results!$B$16:$G$16)</f>
        <v>5.2022600513638899</v>
      </c>
      <c r="L644" s="9">
        <f>SUMPRODUCT($A644:$F644,Results!$B$17:$G$17)</f>
        <v>15.916752439364181</v>
      </c>
      <c r="M644" s="9">
        <f>SUMPRODUCT($A644:$F644,Results!$B$18:$G$18)</f>
        <v>-9.0604669478946303</v>
      </c>
      <c r="N644" s="9">
        <f>SUMPRODUCT($A644:$F644,Results!$B$19:$G$19)</f>
        <v>-20.617551729680539</v>
      </c>
      <c r="O644" s="9">
        <f>SUMPRODUCT($A644:$F644,Results!$B$20:$G$20)</f>
        <v>-8.0801549272992119</v>
      </c>
      <c r="P644" s="9" cm="1">
        <f t="array" ref="P644">SUMPRODUCT(J644:O644,TRANSPOSE(Test!BQ$20:BQ$25))+Test!$AI$20-Test!$BQ$27</f>
        <v>28.926903062554011</v>
      </c>
      <c r="Q644" s="9" cm="1">
        <f t="array" ref="Q644">SUMPRODUCT(J644:O644,TRANSPOSE(Test!EX$20:EX$25))+Test!$AI$20-Test!$EX$27</f>
        <v>32.155565695050996</v>
      </c>
      <c r="R644" s="9">
        <f>I644-Results!$E$5*H644</f>
        <v>31.949840851125444</v>
      </c>
      <c r="S644" s="9" cm="1">
        <f t="array" ref="S644">SUMPRODUCT(J644:O644,TRANSPOSE(Test!AW$28:AW$33))+Test!$AI$20-Test!$AH$26</f>
        <v>32.570097028709696</v>
      </c>
      <c r="T644" s="9">
        <f>SUMPRODUCT(J644:O644,Results!K$9:P$9)</f>
        <v>33.296810130137253</v>
      </c>
      <c r="U644" s="9">
        <f>SUMPRODUCT(J644:O644,Results!K$9:P$9)+Test!$AI$20-Test!$AH$31</f>
        <v>31.714581409064095</v>
      </c>
      <c r="V644" s="9">
        <f t="shared" si="50"/>
        <v>4.0223892529335004</v>
      </c>
      <c r="W644" s="9">
        <f t="shared" si="51"/>
        <v>0.79372662043651587</v>
      </c>
      <c r="X644" s="9">
        <f t="shared" si="52"/>
        <v>0.99945146436206755</v>
      </c>
      <c r="Y644" s="9">
        <f t="shared" si="53"/>
        <v>0.379195286777815</v>
      </c>
      <c r="Z644" s="9">
        <f>I644-Test!$AI$20</f>
        <v>0.20706888839738014</v>
      </c>
      <c r="AA644" s="9">
        <f t="shared" si="54"/>
        <v>1.2347109064234161</v>
      </c>
      <c r="AF644" s="11"/>
      <c r="AG644" s="11"/>
      <c r="AH644" s="11"/>
    </row>
    <row r="645" spans="1:34">
      <c r="A645" s="6">
        <v>0.47041930494817114</v>
      </c>
      <c r="B645" s="6">
        <v>0.87410662263735261</v>
      </c>
      <c r="C645" s="6">
        <v>11.033124995371093</v>
      </c>
      <c r="D645" s="6">
        <v>1.5744356591452591</v>
      </c>
      <c r="E645" s="6">
        <v>3.9649550209874898</v>
      </c>
      <c r="F645" s="6">
        <v>-0.65021654278923191</v>
      </c>
      <c r="G645" s="6">
        <v>1.5879623156514138</v>
      </c>
      <c r="H645" s="6">
        <v>-1.0790021417039368</v>
      </c>
      <c r="I645" s="9">
        <f>SUMPRODUCT(J645:O645,Results!B$12:G$12)+Results!$E$5*H645</f>
        <v>46.849929084276127</v>
      </c>
      <c r="J645" s="9">
        <f>SUMPRODUCT($A645:$F645,Results!$B$15:$G$15)</f>
        <v>32.965213246872139</v>
      </c>
      <c r="K645" s="9">
        <f>SUMPRODUCT($A645:$F645,Results!$B$16:$G$16)</f>
        <v>-11.82411347835269</v>
      </c>
      <c r="L645" s="9">
        <f>SUMPRODUCT($A645:$F645,Results!$B$17:$G$17)</f>
        <v>9.6914591047913987</v>
      </c>
      <c r="M645" s="9">
        <f>SUMPRODUCT($A645:$F645,Results!$B$18:$G$18)</f>
        <v>-28.77632517164168</v>
      </c>
      <c r="N645" s="9">
        <f>SUMPRODUCT($A645:$F645,Results!$B$19:$G$19)</f>
        <v>-44.879016970511813</v>
      </c>
      <c r="O645" s="9">
        <f>SUMPRODUCT($A645:$F645,Results!$B$20:$G$20)</f>
        <v>-2.6559515843729251</v>
      </c>
      <c r="P645" s="9" cm="1">
        <f t="array" ref="P645">SUMPRODUCT(J645:O645,TRANSPOSE(Test!BQ$20:BQ$25))+Test!$AI$20-Test!$BQ$27</f>
        <v>50.362653166180245</v>
      </c>
      <c r="Q645" s="9" cm="1">
        <f t="array" ref="Q645">SUMPRODUCT(J645:O645,TRANSPOSE(Test!EX$20:EX$25))+Test!$AI$20-Test!$EX$27</f>
        <v>52.000183680632333</v>
      </c>
      <c r="R645" s="9">
        <f>I645-Results!$E$5*H645</f>
        <v>53.32394193449975</v>
      </c>
      <c r="S645" s="9" cm="1">
        <f t="array" ref="S645">SUMPRODUCT(J645:O645,TRANSPOSE(Test!AW$28:AW$33))+Test!$AI$20-Test!$AH$26</f>
        <v>78.885669087718369</v>
      </c>
      <c r="T645" s="9">
        <f>SUMPRODUCT(J645:O645,Results!K$9:P$9)</f>
        <v>54.539741520841325</v>
      </c>
      <c r="U645" s="9">
        <f>SUMPRODUCT(J645:O645,Results!K$9:P$9)+Test!$AI$20-Test!$AH$31</f>
        <v>52.957512799768168</v>
      </c>
      <c r="V645" s="9">
        <f t="shared" si="50"/>
        <v>-3.5127240819041177</v>
      </c>
      <c r="W645" s="9">
        <f t="shared" si="51"/>
        <v>-5.1502545963562056</v>
      </c>
      <c r="X645" s="9">
        <f t="shared" si="52"/>
        <v>-6.4740128502236232</v>
      </c>
      <c r="Y645" s="9">
        <f t="shared" si="53"/>
        <v>-32.035740003442243</v>
      </c>
      <c r="Z645" s="9">
        <f>I645-Test!$AI$20</f>
        <v>14.107705657185996</v>
      </c>
      <c r="AA645" s="9">
        <f t="shared" si="54"/>
        <v>-6.1075837154920407</v>
      </c>
      <c r="AF645" s="11"/>
      <c r="AG645" s="11"/>
      <c r="AH645" s="11"/>
    </row>
    <row r="646" spans="1:34">
      <c r="A646" s="6">
        <v>2.1281899865986276</v>
      </c>
      <c r="B646" s="6">
        <v>4.7360282738047657</v>
      </c>
      <c r="C646" s="6">
        <v>-1.1549174418011687</v>
      </c>
      <c r="D646" s="6">
        <v>-3.3858775824853318</v>
      </c>
      <c r="E646" s="6">
        <v>0.15811112894977938</v>
      </c>
      <c r="F646" s="6">
        <v>6.1431269873197234</v>
      </c>
      <c r="G646" s="6">
        <v>5.8429774227844042</v>
      </c>
      <c r="H646" s="6">
        <v>3.1760129654290536</v>
      </c>
      <c r="I646" s="9">
        <f>SUMPRODUCT(J646:O646,Results!B$12:G$12)+Results!$E$5*H646</f>
        <v>-4.952547751080818</v>
      </c>
      <c r="J646" s="9">
        <f>SUMPRODUCT($A646:$F646,Results!$B$15:$G$15)</f>
        <v>-2.1620760743052299</v>
      </c>
      <c r="K646" s="9">
        <f>SUMPRODUCT($A646:$F646,Results!$B$16:$G$16)</f>
        <v>-8.8331996605526122</v>
      </c>
      <c r="L646" s="9">
        <f>SUMPRODUCT($A646:$F646,Results!$B$17:$G$17)</f>
        <v>7.4150114294405878</v>
      </c>
      <c r="M646" s="9">
        <f>SUMPRODUCT($A646:$F646,Results!$B$18:$G$18)</f>
        <v>8.1463896319046682</v>
      </c>
      <c r="N646" s="9">
        <f>SUMPRODUCT($A646:$F646,Results!$B$19:$G$19)</f>
        <v>10.092085933340993</v>
      </c>
      <c r="O646" s="9">
        <f>SUMPRODUCT($A646:$F646,Results!$B$20:$G$20)</f>
        <v>0.10712903739093171</v>
      </c>
      <c r="P646" s="9" cm="1">
        <f t="array" ref="P646">SUMPRODUCT(J646:O646,TRANSPOSE(Test!BQ$20:BQ$25))+Test!$AI$20-Test!$BQ$27</f>
        <v>-10.265091641951443</v>
      </c>
      <c r="Q646" s="9" cm="1">
        <f t="array" ref="Q646">SUMPRODUCT(J646:O646,TRANSPOSE(Test!EX$20:EX$25))+Test!$AI$20-Test!$EX$27</f>
        <v>-23.730401878855695</v>
      </c>
      <c r="R646" s="9">
        <f>I646-Results!$E$5*H646</f>
        <v>-24.008625543655139</v>
      </c>
      <c r="S646" s="9" cm="1">
        <f t="array" ref="S646">SUMPRODUCT(J646:O646,TRANSPOSE(Test!AW$28:AW$33))+Test!$AI$20-Test!$AH$26</f>
        <v>-13.485987107139618</v>
      </c>
      <c r="T646" s="9">
        <f>SUMPRODUCT(J646:O646,Results!K$9:P$9)</f>
        <v>-22.213058051714615</v>
      </c>
      <c r="U646" s="9">
        <f>SUMPRODUCT(J646:O646,Results!K$9:P$9)+Test!$AI$20-Test!$AH$31</f>
        <v>-23.795286772787772</v>
      </c>
      <c r="V646" s="9">
        <f t="shared" si="50"/>
        <v>5.3125438908706251</v>
      </c>
      <c r="W646" s="9">
        <f t="shared" si="51"/>
        <v>18.777854127774877</v>
      </c>
      <c r="X646" s="9">
        <f t="shared" si="52"/>
        <v>19.056077792574321</v>
      </c>
      <c r="Y646" s="9">
        <f t="shared" si="53"/>
        <v>8.5334393560587998</v>
      </c>
      <c r="Z646" s="9">
        <f>I646-Test!$AI$20</f>
        <v>-37.694771178170953</v>
      </c>
      <c r="AA646" s="9">
        <f t="shared" si="54"/>
        <v>18.842739021706954</v>
      </c>
      <c r="AF646" s="11"/>
      <c r="AG646" s="11"/>
      <c r="AH646" s="11"/>
    </row>
    <row r="647" spans="1:34">
      <c r="A647" s="6">
        <v>2.194504165561812</v>
      </c>
      <c r="B647" s="6">
        <v>0.56158131282245161</v>
      </c>
      <c r="C647" s="6">
        <v>-2.8914520156846355</v>
      </c>
      <c r="D647" s="6">
        <v>5.9124734899433005</v>
      </c>
      <c r="E647" s="6">
        <v>2.392728136186046</v>
      </c>
      <c r="F647" s="6">
        <v>3.9488801389626889</v>
      </c>
      <c r="G647" s="6">
        <v>1.6140404416171583</v>
      </c>
      <c r="H647" s="6">
        <v>-1.0529240157381923</v>
      </c>
      <c r="I647" s="9">
        <f>SUMPRODUCT(J647:O647,Results!B$12:G$12)+Results!$E$5*H647</f>
        <v>32.988917585543945</v>
      </c>
      <c r="J647" s="9">
        <f>SUMPRODUCT($A647:$F647,Results!$B$15:$G$15)</f>
        <v>7.901524959376232</v>
      </c>
      <c r="K647" s="9">
        <f>SUMPRODUCT($A647:$F647,Results!$B$16:$G$16)</f>
        <v>-3.5151819220165859</v>
      </c>
      <c r="L647" s="9">
        <f>SUMPRODUCT($A647:$F647,Results!$B$17:$G$17)</f>
        <v>14.570004550186564</v>
      </c>
      <c r="M647" s="9">
        <f>SUMPRODUCT($A647:$F647,Results!$B$18:$G$18)</f>
        <v>13.203023981487954</v>
      </c>
      <c r="N647" s="9">
        <f>SUMPRODUCT($A647:$F647,Results!$B$19:$G$19)</f>
        <v>-0.55626293202604582</v>
      </c>
      <c r="O647" s="9">
        <f>SUMPRODUCT($A647:$F647,Results!$B$20:$G$20)</f>
        <v>17.638598046784619</v>
      </c>
      <c r="P647" s="9" cm="1">
        <f t="array" ref="P647">SUMPRODUCT(J647:O647,TRANSPOSE(Test!BQ$20:BQ$25))+Test!$AI$20-Test!$BQ$27</f>
        <v>36.296567213195893</v>
      </c>
      <c r="Q647" s="9" cm="1">
        <f t="array" ref="Q647">SUMPRODUCT(J647:O647,TRANSPOSE(Test!EX$20:EX$25))+Test!$AI$20-Test!$EX$27</f>
        <v>41.365167726186186</v>
      </c>
      <c r="R647" s="9">
        <f>I647-Results!$E$5*H647</f>
        <v>39.306461679973097</v>
      </c>
      <c r="S647" s="9" cm="1">
        <f t="array" ref="S647">SUMPRODUCT(J647:O647,TRANSPOSE(Test!AW$28:AW$33))+Test!$AI$20-Test!$AH$26</f>
        <v>10.931742361099758</v>
      </c>
      <c r="T647" s="9">
        <f>SUMPRODUCT(J647:O647,Results!K$9:P$9)</f>
        <v>41.293167332216086</v>
      </c>
      <c r="U647" s="9">
        <f>SUMPRODUCT(J647:O647,Results!K$9:P$9)+Test!$AI$20-Test!$AH$31</f>
        <v>39.710938611142922</v>
      </c>
      <c r="V647" s="9">
        <f t="shared" si="50"/>
        <v>-3.3076496276519478</v>
      </c>
      <c r="W647" s="9">
        <f t="shared" si="51"/>
        <v>-8.3762501406422416</v>
      </c>
      <c r="X647" s="9">
        <f t="shared" si="52"/>
        <v>-6.3175440944291523</v>
      </c>
      <c r="Y647" s="9">
        <f t="shared" si="53"/>
        <v>22.057175224444187</v>
      </c>
      <c r="Z647" s="9">
        <f>I647-Test!$AI$20</f>
        <v>0.24669415845381337</v>
      </c>
      <c r="AA647" s="9">
        <f t="shared" si="54"/>
        <v>-6.722021025598977</v>
      </c>
      <c r="AF647" s="11"/>
      <c r="AG647" s="11"/>
      <c r="AH647" s="11"/>
    </row>
    <row r="648" spans="1:34">
      <c r="A648" s="6">
        <v>2.1904910476197528</v>
      </c>
      <c r="B648" s="6">
        <v>1.0136462997662707</v>
      </c>
      <c r="C648" s="6">
        <v>1.7773038549430065</v>
      </c>
      <c r="D648" s="6">
        <v>-5.8901648647667972</v>
      </c>
      <c r="E648" s="6">
        <v>8.5834862101708591</v>
      </c>
      <c r="F648" s="6">
        <v>0.48174467661046033</v>
      </c>
      <c r="G648" s="6">
        <v>1.8842745518749633</v>
      </c>
      <c r="H648" s="6">
        <v>-0.7826899054803873</v>
      </c>
      <c r="I648" s="9">
        <f>SUMPRODUCT(J648:O648,Results!B$12:G$12)+Results!$E$5*H648</f>
        <v>87.469750570598151</v>
      </c>
      <c r="J648" s="9">
        <f>SUMPRODUCT($A648:$F648,Results!$B$15:$G$15)</f>
        <v>44.067743773965326</v>
      </c>
      <c r="K648" s="9">
        <f>SUMPRODUCT($A648:$F648,Results!$B$16:$G$16)</f>
        <v>-2.5736410701042649</v>
      </c>
      <c r="L648" s="9">
        <f>SUMPRODUCT($A648:$F648,Results!$B$17:$G$17)</f>
        <v>18.242941288742401</v>
      </c>
      <c r="M648" s="9">
        <f>SUMPRODUCT($A648:$F648,Results!$B$18:$G$18)</f>
        <v>-20.12328641959154</v>
      </c>
      <c r="N648" s="9">
        <f>SUMPRODUCT($A648:$F648,Results!$B$19:$G$19)</f>
        <v>-18.37159449849991</v>
      </c>
      <c r="O648" s="9">
        <f>SUMPRODUCT($A648:$F648,Results!$B$20:$G$20)</f>
        <v>-3.6598551583157284</v>
      </c>
      <c r="P648" s="9" cm="1">
        <f t="array" ref="P648">SUMPRODUCT(J648:O648,TRANSPOSE(Test!BQ$20:BQ$25))+Test!$AI$20-Test!$BQ$27</f>
        <v>79.402365468877235</v>
      </c>
      <c r="Q648" s="9" cm="1">
        <f t="array" ref="Q648">SUMPRODUCT(J648:O648,TRANSPOSE(Test!EX$20:EX$25))+Test!$AI$20-Test!$EX$27</f>
        <v>91.32077557244898</v>
      </c>
      <c r="R648" s="9">
        <f>I648-Results!$E$5*H648</f>
        <v>92.16589000348047</v>
      </c>
      <c r="S648" s="9" cm="1">
        <f t="array" ref="S648">SUMPRODUCT(J648:O648,TRANSPOSE(Test!AW$28:AW$33))+Test!$AI$20-Test!$AH$26</f>
        <v>66.948347800209163</v>
      </c>
      <c r="T648" s="9">
        <f>SUMPRODUCT(J648:O648,Results!K$9:P$9)</f>
        <v>95.738974680261975</v>
      </c>
      <c r="U648" s="9">
        <f>SUMPRODUCT(J648:O648,Results!K$9:P$9)+Test!$AI$20-Test!$AH$31</f>
        <v>94.156745959188811</v>
      </c>
      <c r="V648" s="9">
        <f t="shared" si="50"/>
        <v>8.0673851017209159</v>
      </c>
      <c r="W648" s="9">
        <f t="shared" si="51"/>
        <v>-3.8510250018508287</v>
      </c>
      <c r="X648" s="9">
        <f t="shared" si="52"/>
        <v>-4.6961394328823189</v>
      </c>
      <c r="Y648" s="9">
        <f t="shared" si="53"/>
        <v>20.521402770388988</v>
      </c>
      <c r="Z648" s="9">
        <f>I648-Test!$AI$20</f>
        <v>54.72752714350802</v>
      </c>
      <c r="AA648" s="9">
        <f t="shared" si="54"/>
        <v>-6.6869953885906597</v>
      </c>
      <c r="AF648" s="11"/>
      <c r="AG648" s="11"/>
      <c r="AH648" s="11"/>
    </row>
    <row r="649" spans="1:34">
      <c r="A649" s="6">
        <v>3.7471934978324488</v>
      </c>
      <c r="B649" s="6">
        <v>2.3600795615347838</v>
      </c>
      <c r="C649" s="6">
        <v>2.9122081457836558E-2</v>
      </c>
      <c r="D649" s="6">
        <v>5.5660879977601914</v>
      </c>
      <c r="E649" s="6">
        <v>3.4392724209724213</v>
      </c>
      <c r="F649" s="6">
        <v>2.1626498053881154</v>
      </c>
      <c r="G649" s="6">
        <v>4.3413981466059024</v>
      </c>
      <c r="H649" s="6">
        <v>1.6744336892505518</v>
      </c>
      <c r="I649" s="9">
        <f>SUMPRODUCT(J649:O649,Results!B$12:G$12)+Results!$E$5*H649</f>
        <v>66.033566247514756</v>
      </c>
      <c r="J649" s="9">
        <f>SUMPRODUCT($A649:$F649,Results!$B$15:$G$15)</f>
        <v>18.118515127225134</v>
      </c>
      <c r="K649" s="9">
        <f>SUMPRODUCT($A649:$F649,Results!$B$16:$G$16)</f>
        <v>-12.959966981856228</v>
      </c>
      <c r="L649" s="9">
        <f>SUMPRODUCT($A649:$F649,Results!$B$17:$G$17)</f>
        <v>13.133562029065061</v>
      </c>
      <c r="M649" s="9">
        <f>SUMPRODUCT($A649:$F649,Results!$B$18:$G$18)</f>
        <v>4.7037607260429652</v>
      </c>
      <c r="N649" s="9">
        <f>SUMPRODUCT($A649:$F649,Results!$B$19:$G$19)</f>
        <v>-10.692510507001796</v>
      </c>
      <c r="O649" s="9">
        <f>SUMPRODUCT($A649:$F649,Results!$B$20:$G$20)</f>
        <v>24.549908367669516</v>
      </c>
      <c r="P649" s="9" cm="1">
        <f t="array" ref="P649">SUMPRODUCT(J649:O649,TRANSPOSE(Test!BQ$20:BQ$25))+Test!$AI$20-Test!$BQ$27</f>
        <v>49.764199856512882</v>
      </c>
      <c r="Q649" s="9" cm="1">
        <f t="array" ref="Q649">SUMPRODUCT(J649:O649,TRANSPOSE(Test!EX$20:EX$25))+Test!$AI$20-Test!$EX$27</f>
        <v>56.507925099436562</v>
      </c>
      <c r="R649" s="9">
        <f>I649-Results!$E$5*H649</f>
        <v>55.986964112011449</v>
      </c>
      <c r="S649" s="9" cm="1">
        <f t="array" ref="S649">SUMPRODUCT(J649:O649,TRANSPOSE(Test!AW$28:AW$33))+Test!$AI$20-Test!$AH$26</f>
        <v>33.282737403149142</v>
      </c>
      <c r="T649" s="9">
        <f>SUMPRODUCT(J649:O649,Results!K$9:P$9)</f>
        <v>57.953951641715754</v>
      </c>
      <c r="U649" s="9">
        <f>SUMPRODUCT(J649:O649,Results!K$9:P$9)+Test!$AI$20-Test!$AH$31</f>
        <v>56.371722920642597</v>
      </c>
      <c r="V649" s="9">
        <f t="shared" si="50"/>
        <v>16.269366391001874</v>
      </c>
      <c r="W649" s="9">
        <f t="shared" si="51"/>
        <v>9.5256411480781935</v>
      </c>
      <c r="X649" s="9">
        <f t="shared" si="52"/>
        <v>10.046602135503306</v>
      </c>
      <c r="Y649" s="9">
        <f t="shared" si="53"/>
        <v>32.750828844365614</v>
      </c>
      <c r="Z649" s="9">
        <f>I649-Test!$AI$20</f>
        <v>33.291342820424624</v>
      </c>
      <c r="AA649" s="9">
        <f t="shared" si="54"/>
        <v>9.6618433268721589</v>
      </c>
      <c r="AF649" s="11"/>
      <c r="AG649" s="11"/>
      <c r="AH649" s="11"/>
    </row>
    <row r="650" spans="1:34">
      <c r="A650" s="6">
        <v>2.944343604987858</v>
      </c>
      <c r="B650" s="6">
        <v>-0.48245102603163098</v>
      </c>
      <c r="C650" s="6">
        <v>2.3840942312306952</v>
      </c>
      <c r="D650" s="6">
        <v>6.1783636742282368</v>
      </c>
      <c r="E650" s="6">
        <v>7.3652796563960496</v>
      </c>
      <c r="F650" s="6">
        <v>5.8229311731082385</v>
      </c>
      <c r="G650" s="6">
        <v>2.0602451884634974</v>
      </c>
      <c r="H650" s="6">
        <v>-0.60671926889185324</v>
      </c>
      <c r="I650" s="9">
        <f>SUMPRODUCT(J650:O650,Results!B$12:G$12)+Results!$E$5*H650</f>
        <v>96.351938213607141</v>
      </c>
      <c r="J650" s="9">
        <f>SUMPRODUCT($A650:$F650,Results!$B$15:$G$15)</f>
        <v>41.103853590167404</v>
      </c>
      <c r="K650" s="9">
        <f>SUMPRODUCT($A650:$F650,Results!$B$16:$G$16)</f>
        <v>-6.5188021708601509</v>
      </c>
      <c r="L650" s="9">
        <f>SUMPRODUCT($A650:$F650,Results!$B$17:$G$17)</f>
        <v>28.509289025070082</v>
      </c>
      <c r="M650" s="9">
        <f>SUMPRODUCT($A650:$F650,Results!$B$18:$G$18)</f>
        <v>-4.7962557933610883</v>
      </c>
      <c r="N650" s="9">
        <f>SUMPRODUCT($A650:$F650,Results!$B$19:$G$19)</f>
        <v>-28.631512306738887</v>
      </c>
      <c r="O650" s="9">
        <f>SUMPRODUCT($A650:$F650,Results!$B$20:$G$20)</f>
        <v>12.277763821583836</v>
      </c>
      <c r="P650" s="9" cm="1">
        <f t="array" ref="P650">SUMPRODUCT(J650:O650,TRANSPOSE(Test!BQ$20:BQ$25))+Test!$AI$20-Test!$BQ$27</f>
        <v>96.653045178802529</v>
      </c>
      <c r="Q650" s="9" cm="1">
        <f t="array" ref="Q650">SUMPRODUCT(J650:O650,TRANSPOSE(Test!EX$20:EX$25))+Test!$AI$20-Test!$EX$27</f>
        <v>103.21656166047109</v>
      </c>
      <c r="R650" s="9">
        <f>I650-Results!$E$5*H650</f>
        <v>99.992253826958262</v>
      </c>
      <c r="S650" s="9" cm="1">
        <f t="array" ref="S650">SUMPRODUCT(J650:O650,TRANSPOSE(Test!AW$28:AW$33))+Test!$AI$20-Test!$AH$26</f>
        <v>76.393924524705554</v>
      </c>
      <c r="T650" s="9">
        <f>SUMPRODUCT(J650:O650,Results!K$9:P$9)</f>
        <v>104.30765278632444</v>
      </c>
      <c r="U650" s="9">
        <f>SUMPRODUCT(J650:O650,Results!K$9:P$9)+Test!$AI$20-Test!$AH$31</f>
        <v>102.72542406525127</v>
      </c>
      <c r="V650" s="9">
        <f t="shared" si="50"/>
        <v>-0.30110696519538749</v>
      </c>
      <c r="W650" s="9">
        <f t="shared" si="51"/>
        <v>-6.8646234468639449</v>
      </c>
      <c r="X650" s="9">
        <f t="shared" si="52"/>
        <v>-3.6403156133511203</v>
      </c>
      <c r="Y650" s="9">
        <f t="shared" si="53"/>
        <v>19.958013688901588</v>
      </c>
      <c r="Z650" s="9">
        <f>I650-Test!$AI$20</f>
        <v>63.60971478651701</v>
      </c>
      <c r="AA650" s="9">
        <f t="shared" si="54"/>
        <v>-6.3734858516441335</v>
      </c>
      <c r="AF650" s="11"/>
      <c r="AG650" s="11"/>
      <c r="AH650" s="11"/>
    </row>
    <row r="651" spans="1:34">
      <c r="A651" s="6">
        <v>2.5212398918202492</v>
      </c>
      <c r="B651" s="6">
        <v>1.2250756823487052</v>
      </c>
      <c r="C651" s="6">
        <v>10.029553357563625</v>
      </c>
      <c r="D651" s="6">
        <v>4.847512699892798</v>
      </c>
      <c r="E651" s="6">
        <v>3.3464759161755473</v>
      </c>
      <c r="F651" s="6">
        <v>-1.9387980838479493</v>
      </c>
      <c r="G651" s="6">
        <v>4.5953506213888682</v>
      </c>
      <c r="H651" s="6">
        <v>1.9283861640335176</v>
      </c>
      <c r="I651" s="9">
        <f>SUMPRODUCT(J651:O651,Results!B$12:G$12)+Results!$E$5*H651</f>
        <v>73.200798983411801</v>
      </c>
      <c r="J651" s="9">
        <f>SUMPRODUCT($A651:$F651,Results!$B$15:$G$15)</f>
        <v>33.269990618669027</v>
      </c>
      <c r="K651" s="9">
        <f>SUMPRODUCT($A651:$F651,Results!$B$16:$G$16)</f>
        <v>-18.896072244172025</v>
      </c>
      <c r="L651" s="9">
        <f>SUMPRODUCT($A651:$F651,Results!$B$17:$G$17)</f>
        <v>5.2399924886258704</v>
      </c>
      <c r="M651" s="9">
        <f>SUMPRODUCT($A651:$F651,Results!$B$18:$G$18)</f>
        <v>-23.484368102908832</v>
      </c>
      <c r="N651" s="9">
        <f>SUMPRODUCT($A651:$F651,Results!$B$19:$G$19)</f>
        <v>-42.572766435954804</v>
      </c>
      <c r="O651" s="9">
        <f>SUMPRODUCT($A651:$F651,Results!$B$20:$G$20)</f>
        <v>13.318637544497543</v>
      </c>
      <c r="P651" s="9" cm="1">
        <f t="array" ref="P651">SUMPRODUCT(J651:O651,TRANSPOSE(Test!BQ$20:BQ$25))+Test!$AI$20-Test!$BQ$27</f>
        <v>53.903648703289726</v>
      </c>
      <c r="Q651" s="9" cm="1">
        <f t="array" ref="Q651">SUMPRODUCT(J651:O651,TRANSPOSE(Test!EX$20:EX$25))+Test!$AI$20-Test!$EX$27</f>
        <v>59.962862270452774</v>
      </c>
      <c r="R651" s="9">
        <f>I651-Results!$E$5*H651</f>
        <v>61.630481999210694</v>
      </c>
      <c r="S651" s="9" cm="1">
        <f t="array" ref="S651">SUMPRODUCT(J651:O651,TRANSPOSE(Test!AW$28:AW$33))+Test!$AI$20-Test!$AH$26</f>
        <v>76.863436797893215</v>
      </c>
      <c r="T651" s="9">
        <f>SUMPRODUCT(J651:O651,Results!K$9:P$9)</f>
        <v>62.318979958796973</v>
      </c>
      <c r="U651" s="9">
        <f>SUMPRODUCT(J651:O651,Results!K$9:P$9)+Test!$AI$20-Test!$AH$31</f>
        <v>60.736751237723809</v>
      </c>
      <c r="V651" s="9">
        <f t="shared" si="50"/>
        <v>19.297150280122075</v>
      </c>
      <c r="W651" s="9">
        <f t="shared" si="51"/>
        <v>13.237936712959026</v>
      </c>
      <c r="X651" s="9">
        <f t="shared" si="52"/>
        <v>11.570316984201106</v>
      </c>
      <c r="Y651" s="9">
        <f t="shared" si="53"/>
        <v>-3.662637814481414</v>
      </c>
      <c r="Z651" s="9">
        <f>I651-Test!$AI$20</f>
        <v>40.458575556321669</v>
      </c>
      <c r="AA651" s="9">
        <f t="shared" si="54"/>
        <v>12.464047745687992</v>
      </c>
      <c r="AF651" s="11"/>
      <c r="AG651" s="11"/>
      <c r="AH651" s="11"/>
    </row>
    <row r="652" spans="1:34">
      <c r="A652" s="6">
        <v>3.6861129709085496</v>
      </c>
      <c r="B652" s="6">
        <v>3.344239175813386</v>
      </c>
      <c r="C652" s="6">
        <v>-0.6419624854832966</v>
      </c>
      <c r="D652" s="6">
        <v>2.6056697761780852</v>
      </c>
      <c r="E652" s="6">
        <v>2.0310637246178351</v>
      </c>
      <c r="F652" s="6">
        <v>1.8829274790334425</v>
      </c>
      <c r="G652" s="6">
        <v>3.7494851222782768</v>
      </c>
      <c r="H652" s="6">
        <v>1.0825206649229262</v>
      </c>
      <c r="I652" s="9">
        <f>SUMPRODUCT(J652:O652,Results!B$12:G$12)+Results!$E$5*H652</f>
        <v>36.641859953704639</v>
      </c>
      <c r="J652" s="9">
        <f>SUMPRODUCT($A652:$F652,Results!$B$15:$G$15)</f>
        <v>10.637650281861113</v>
      </c>
      <c r="K652" s="9">
        <f>SUMPRODUCT($A652:$F652,Results!$B$16:$G$16)</f>
        <v>-13.488391974653755</v>
      </c>
      <c r="L652" s="9">
        <f>SUMPRODUCT($A652:$F652,Results!$B$17:$G$17)</f>
        <v>7.3932187544483732</v>
      </c>
      <c r="M652" s="9">
        <f>SUMPRODUCT($A652:$F652,Results!$B$18:$G$18)</f>
        <v>5.683016706931709</v>
      </c>
      <c r="N652" s="9">
        <f>SUMPRODUCT($A652:$F652,Results!$B$19:$G$19)</f>
        <v>-2.1235591255258051</v>
      </c>
      <c r="O652" s="9">
        <f>SUMPRODUCT($A652:$F652,Results!$B$20:$G$20)</f>
        <v>20.620301975833222</v>
      </c>
      <c r="P652" s="9" cm="1">
        <f t="array" ref="P652">SUMPRODUCT(J652:O652,TRANSPOSE(Test!BQ$20:BQ$25))+Test!$AI$20-Test!$BQ$27</f>
        <v>26.896176429366868</v>
      </c>
      <c r="Q652" s="9" cm="1">
        <f t="array" ref="Q652">SUMPRODUCT(J652:O652,TRANSPOSE(Test!EX$20:EX$25))+Test!$AI$20-Test!$EX$27</f>
        <v>29.806893990856111</v>
      </c>
      <c r="R652" s="9">
        <f>I652-Results!$E$5*H652</f>
        <v>30.146735964167082</v>
      </c>
      <c r="S652" s="9" cm="1">
        <f t="array" ref="S652">SUMPRODUCT(J652:O652,TRANSPOSE(Test!AW$28:AW$33))+Test!$AI$20-Test!$AH$26</f>
        <v>14.867786713765973</v>
      </c>
      <c r="T652" s="9">
        <f>SUMPRODUCT(J652:O652,Results!K$9:P$9)</f>
        <v>31.546546373925896</v>
      </c>
      <c r="U652" s="9">
        <f>SUMPRODUCT(J652:O652,Results!K$9:P$9)+Test!$AI$20-Test!$AH$31</f>
        <v>29.964317652852742</v>
      </c>
      <c r="V652" s="9">
        <f t="shared" si="50"/>
        <v>9.7456835243377711</v>
      </c>
      <c r="W652" s="9">
        <f t="shared" si="51"/>
        <v>6.8349659628485284</v>
      </c>
      <c r="X652" s="9">
        <f t="shared" si="52"/>
        <v>6.4951239895375572</v>
      </c>
      <c r="Y652" s="9">
        <f t="shared" si="53"/>
        <v>21.774073239938666</v>
      </c>
      <c r="Z652" s="9">
        <f>I652-Test!$AI$20</f>
        <v>3.8996365266145077</v>
      </c>
      <c r="AA652" s="9">
        <f t="shared" si="54"/>
        <v>6.677542300851897</v>
      </c>
      <c r="AF652" s="11"/>
      <c r="AG652" s="11"/>
      <c r="AH652" s="11"/>
    </row>
    <row r="653" spans="1:34">
      <c r="A653" s="6">
        <v>5.0700841964562224</v>
      </c>
      <c r="B653" s="6">
        <v>1.117937578440378</v>
      </c>
      <c r="C653" s="6">
        <v>0.86912995156169393</v>
      </c>
      <c r="D653" s="6">
        <v>1.2124351869972743</v>
      </c>
      <c r="E653" s="6">
        <v>4.0243509220902753</v>
      </c>
      <c r="F653" s="6">
        <v>1.2860027304172126</v>
      </c>
      <c r="G653" s="6">
        <v>-0.12432734959397332</v>
      </c>
      <c r="H653" s="6">
        <v>-2.791291806949324</v>
      </c>
      <c r="I653" s="9">
        <f>SUMPRODUCT(J653:O653,Results!B$12:G$12)+Results!$E$5*H653</f>
        <v>43.293872286815997</v>
      </c>
      <c r="J653" s="9">
        <f>SUMPRODUCT($A653:$F653,Results!$B$15:$G$15)</f>
        <v>31.366949563636268</v>
      </c>
      <c r="K653" s="9">
        <f>SUMPRODUCT($A653:$F653,Results!$B$16:$G$16)</f>
        <v>-15.127612727455544</v>
      </c>
      <c r="L653" s="9">
        <f>SUMPRODUCT($A653:$F653,Results!$B$17:$G$17)</f>
        <v>5.8284246878761294</v>
      </c>
      <c r="M653" s="9">
        <f>SUMPRODUCT($A653:$F653,Results!$B$18:$G$18)</f>
        <v>-5.036183540508727</v>
      </c>
      <c r="N653" s="9">
        <f>SUMPRODUCT($A653:$F653,Results!$B$19:$G$19)</f>
        <v>-10.241828873648487</v>
      </c>
      <c r="O653" s="9">
        <f>SUMPRODUCT($A653:$F653,Results!$B$20:$G$20)</f>
        <v>17.947927203739123</v>
      </c>
      <c r="P653" s="9" cm="1">
        <f t="array" ref="P653">SUMPRODUCT(J653:O653,TRANSPOSE(Test!BQ$20:BQ$25))+Test!$AI$20-Test!$BQ$27</f>
        <v>52.492618525583431</v>
      </c>
      <c r="Q653" s="9" cm="1">
        <f t="array" ref="Q653">SUMPRODUCT(J653:O653,TRANSPOSE(Test!EX$20:EX$25))+Test!$AI$20-Test!$EX$27</f>
        <v>59.889302959393575</v>
      </c>
      <c r="R653" s="9">
        <f>I653-Results!$E$5*H653</f>
        <v>60.041623128511944</v>
      </c>
      <c r="S653" s="9" cm="1">
        <f t="array" ref="S653">SUMPRODUCT(J653:O653,TRANSPOSE(Test!AW$28:AW$33))+Test!$AI$20-Test!$AH$26</f>
        <v>40.899377676051458</v>
      </c>
      <c r="T653" s="9">
        <f>SUMPRODUCT(J653:O653,Results!K$9:P$9)</f>
        <v>62.053288271559133</v>
      </c>
      <c r="U653" s="9">
        <f>SUMPRODUCT(J653:O653,Results!K$9:P$9)+Test!$AI$20-Test!$AH$31</f>
        <v>60.471059550485975</v>
      </c>
      <c r="V653" s="9">
        <f t="shared" si="50"/>
        <v>-9.1987462387674341</v>
      </c>
      <c r="W653" s="9">
        <f t="shared" si="51"/>
        <v>-16.595430672577578</v>
      </c>
      <c r="X653" s="9">
        <f t="shared" si="52"/>
        <v>-16.747750841695947</v>
      </c>
      <c r="Y653" s="9">
        <f t="shared" si="53"/>
        <v>2.3944946107645393</v>
      </c>
      <c r="Z653" s="9">
        <f>I653-Test!$AI$20</f>
        <v>10.551648859725866</v>
      </c>
      <c r="AA653" s="9">
        <f t="shared" si="54"/>
        <v>-17.177187263669978</v>
      </c>
      <c r="AF653" s="11"/>
      <c r="AG653" s="11"/>
      <c r="AH653" s="11"/>
    </row>
    <row r="654" spans="1:34">
      <c r="A654" s="6">
        <v>-0.35679838667728014</v>
      </c>
      <c r="B654" s="6">
        <v>2.8334590301851073</v>
      </c>
      <c r="C654" s="6">
        <v>-9.3403742453855541E-3</v>
      </c>
      <c r="D654" s="6">
        <v>13.888748724432585</v>
      </c>
      <c r="E654" s="6">
        <v>8.1337596346898433</v>
      </c>
      <c r="F654" s="6">
        <v>9.5312656893004188</v>
      </c>
      <c r="G654" s="6">
        <v>6.6396412144905552</v>
      </c>
      <c r="H654" s="6">
        <v>3.9726767571352046</v>
      </c>
      <c r="I654" s="9">
        <f>SUMPRODUCT(J654:O654,Results!B$12:G$12)+Results!$E$5*H654</f>
        <v>128.96268593795114</v>
      </c>
      <c r="J654" s="9">
        <f>SUMPRODUCT($A654:$F654,Results!$B$15:$G$15)</f>
        <v>17.364291728044794</v>
      </c>
      <c r="K654" s="9">
        <f>SUMPRODUCT($A654:$F654,Results!$B$16:$G$16)</f>
        <v>1.4509898223571458</v>
      </c>
      <c r="L654" s="9">
        <f>SUMPRODUCT($A654:$F654,Results!$B$17:$G$17)</f>
        <v>53.345184404262682</v>
      </c>
      <c r="M654" s="9">
        <f>SUMPRODUCT($A654:$F654,Results!$B$18:$G$18)</f>
        <v>15.575291357013363</v>
      </c>
      <c r="N654" s="9">
        <f>SUMPRODUCT($A654:$F654,Results!$B$19:$G$19)</f>
        <v>-30.645916626526908</v>
      </c>
      <c r="O654" s="9">
        <f>SUMPRODUCT($A654:$F654,Results!$B$20:$G$20)</f>
        <v>21.508117124749489</v>
      </c>
      <c r="P654" s="9" cm="1">
        <f t="array" ref="P654">SUMPRODUCT(J654:O654,TRANSPOSE(Test!BQ$20:BQ$25))+Test!$AI$20-Test!$BQ$27</f>
        <v>106.28297948941841</v>
      </c>
      <c r="Q654" s="9" cm="1">
        <f t="array" ref="Q654">SUMPRODUCT(J654:O654,TRANSPOSE(Test!EX$20:EX$25))+Test!$AI$20-Test!$EX$27</f>
        <v>110.44322646365305</v>
      </c>
      <c r="R654" s="9">
        <f>I654-Results!$E$5*H654</f>
        <v>105.12662539513991</v>
      </c>
      <c r="S654" s="9" cm="1">
        <f t="array" ref="S654">SUMPRODUCT(J654:O654,TRANSPOSE(Test!AW$28:AW$33))+Test!$AI$20-Test!$AH$26</f>
        <v>69.4134176587513</v>
      </c>
      <c r="T654" s="9">
        <f>SUMPRODUCT(J654:O654,Results!K$9:P$9)</f>
        <v>110.6243892173878</v>
      </c>
      <c r="U654" s="9">
        <f>SUMPRODUCT(J654:O654,Results!K$9:P$9)+Test!$AI$20-Test!$AH$31</f>
        <v>109.04216049631464</v>
      </c>
      <c r="V654" s="9">
        <f t="shared" si="50"/>
        <v>22.679706448532727</v>
      </c>
      <c r="W654" s="9">
        <f t="shared" si="51"/>
        <v>18.519459474298088</v>
      </c>
      <c r="X654" s="9">
        <f t="shared" si="52"/>
        <v>23.836060542811225</v>
      </c>
      <c r="Y654" s="9">
        <f t="shared" si="53"/>
        <v>59.549268279199836</v>
      </c>
      <c r="Z654" s="9">
        <f>I654-Test!$AI$20</f>
        <v>96.220462510861012</v>
      </c>
      <c r="AA654" s="9">
        <f t="shared" si="54"/>
        <v>19.920525441636499</v>
      </c>
      <c r="AF654" s="11"/>
      <c r="AG654" s="11"/>
      <c r="AH654" s="11"/>
    </row>
    <row r="655" spans="1:34">
      <c r="A655" s="6">
        <v>-0.17034581978792543</v>
      </c>
      <c r="B655" s="6">
        <v>1.2754394691166238</v>
      </c>
      <c r="C655" s="6">
        <v>5.0824120114441689</v>
      </c>
      <c r="D655" s="6">
        <v>4.9578018493546772</v>
      </c>
      <c r="E655" s="6">
        <v>-0.88589590559704423</v>
      </c>
      <c r="F655" s="6">
        <v>8.4421956917556304</v>
      </c>
      <c r="G655" s="6">
        <v>-2.1167361781473173</v>
      </c>
      <c r="H655" s="6">
        <v>-4.7837006355026679</v>
      </c>
      <c r="I655" s="9">
        <f>SUMPRODUCT(J655:O655,Results!B$12:G$12)+Results!$E$5*H655</f>
        <v>-49.240782321667744</v>
      </c>
      <c r="J655" s="9">
        <f>SUMPRODUCT($A655:$F655,Results!$B$15:$G$15)</f>
        <v>0.72599126022141669</v>
      </c>
      <c r="K655" s="9">
        <f>SUMPRODUCT($A655:$F655,Results!$B$16:$G$16)</f>
        <v>-6.5204490972002196</v>
      </c>
      <c r="L655" s="9">
        <f>SUMPRODUCT($A655:$F655,Results!$B$17:$G$17)</f>
        <v>13.471329299377548</v>
      </c>
      <c r="M655" s="9">
        <f>SUMPRODUCT($A655:$F655,Results!$B$18:$G$18)</f>
        <v>2.5504979258242662</v>
      </c>
      <c r="N655" s="9">
        <f>SUMPRODUCT($A655:$F655,Results!$B$19:$G$19)</f>
        <v>-17.096425939214569</v>
      </c>
      <c r="O655" s="9">
        <f>SUMPRODUCT($A655:$F655,Results!$B$20:$G$20)</f>
        <v>-5.2501932060940293</v>
      </c>
      <c r="P655" s="9" cm="1">
        <f t="array" ref="P655">SUMPRODUCT(J655:O655,TRANSPOSE(Test!BQ$20:BQ$25))+Test!$AI$20-Test!$BQ$27</f>
        <v>1.0904503088613211</v>
      </c>
      <c r="Q655" s="9" cm="1">
        <f t="array" ref="Q655">SUMPRODUCT(J655:O655,TRANSPOSE(Test!EX$20:EX$25))+Test!$AI$20-Test!$EX$27</f>
        <v>-17.617584234923743</v>
      </c>
      <c r="R655" s="9">
        <f>I655-Results!$E$5*H655</f>
        <v>-20.538578508651739</v>
      </c>
      <c r="S655" s="9" cm="1">
        <f t="array" ref="S655">SUMPRODUCT(J655:O655,TRANSPOSE(Test!AW$28:AW$33))+Test!$AI$20-Test!$AH$26</f>
        <v>15.423736355035544</v>
      </c>
      <c r="T655" s="9">
        <f>SUMPRODUCT(J655:O655,Results!K$9:P$9)</f>
        <v>-18.864256333776794</v>
      </c>
      <c r="U655" s="9">
        <f>SUMPRODUCT(J655:O655,Results!K$9:P$9)+Test!$AI$20-Test!$AH$31</f>
        <v>-20.446485054849951</v>
      </c>
      <c r="V655" s="9">
        <f t="shared" si="50"/>
        <v>-50.331232630529065</v>
      </c>
      <c r="W655" s="9">
        <f t="shared" si="51"/>
        <v>-31.623198086744001</v>
      </c>
      <c r="X655" s="9">
        <f t="shared" si="52"/>
        <v>-28.702203813016006</v>
      </c>
      <c r="Y655" s="9">
        <f t="shared" si="53"/>
        <v>-64.664518676703295</v>
      </c>
      <c r="Z655" s="9">
        <f>I655-Test!$AI$20</f>
        <v>-81.983005748757876</v>
      </c>
      <c r="AA655" s="9">
        <f t="shared" si="54"/>
        <v>-28.794297266817793</v>
      </c>
      <c r="AF655" s="11"/>
      <c r="AG655" s="11"/>
      <c r="AH655" s="11"/>
    </row>
    <row r="656" spans="1:34">
      <c r="A656" s="6">
        <v>3.4169724197336961</v>
      </c>
      <c r="B656" s="6">
        <v>0.33135045896298754</v>
      </c>
      <c r="C656" s="6">
        <v>0.12763050529475767</v>
      </c>
      <c r="D656" s="6">
        <v>3.0293768800763186</v>
      </c>
      <c r="E656" s="6">
        <v>1.803053871688066</v>
      </c>
      <c r="F656" s="6">
        <v>-1.306609200346653</v>
      </c>
      <c r="G656" s="6">
        <v>0.14243650134038069</v>
      </c>
      <c r="H656" s="6">
        <v>-2.5245279560149698</v>
      </c>
      <c r="I656" s="9">
        <f>SUMPRODUCT(J656:O656,Results!B$12:G$12)+Results!$E$5*H656</f>
        <v>25.591966043973287</v>
      </c>
      <c r="J656" s="9">
        <f>SUMPRODUCT($A656:$F656,Results!$B$15:$G$15)</f>
        <v>16.366623122237286</v>
      </c>
      <c r="K656" s="9">
        <f>SUMPRODUCT($A656:$F656,Results!$B$16:$G$16)</f>
        <v>-10.751669725558315</v>
      </c>
      <c r="L656" s="9">
        <f>SUMPRODUCT($A656:$F656,Results!$B$17:$G$17)</f>
        <v>-0.36100613266624304</v>
      </c>
      <c r="M656" s="9">
        <f>SUMPRODUCT($A656:$F656,Results!$B$18:$G$18)</f>
        <v>-1.034575341808037</v>
      </c>
      <c r="N656" s="9">
        <f>SUMPRODUCT($A656:$F656,Results!$B$19:$G$19)</f>
        <v>-5.9857161466908062</v>
      </c>
      <c r="O656" s="9">
        <f>SUMPRODUCT($A656:$F656,Results!$B$20:$G$20)</f>
        <v>19.120850675575529</v>
      </c>
      <c r="P656" s="9" cm="1">
        <f t="array" ref="P656">SUMPRODUCT(J656:O656,TRANSPOSE(Test!BQ$20:BQ$25))+Test!$AI$20-Test!$BQ$27</f>
        <v>29.244654405049353</v>
      </c>
      <c r="Q656" s="9" cm="1">
        <f t="array" ref="Q656">SUMPRODUCT(J656:O656,TRANSPOSE(Test!EX$20:EX$25))+Test!$AI$20-Test!$EX$27</f>
        <v>39.885965713675049</v>
      </c>
      <c r="R656" s="9">
        <f>I656-Results!$E$5*H656</f>
        <v>40.739133780063106</v>
      </c>
      <c r="S656" s="9" cm="1">
        <f t="array" ref="S656">SUMPRODUCT(J656:O656,TRANSPOSE(Test!AW$28:AW$33))+Test!$AI$20-Test!$AH$26</f>
        <v>20.11566621829823</v>
      </c>
      <c r="T656" s="9">
        <f>SUMPRODUCT(J656:O656,Results!K$9:P$9)</f>
        <v>41.169784503520845</v>
      </c>
      <c r="U656" s="9">
        <f>SUMPRODUCT(J656:O656,Results!K$9:P$9)+Test!$AI$20-Test!$AH$31</f>
        <v>39.58755578244768</v>
      </c>
      <c r="V656" s="9">
        <f t="shared" si="50"/>
        <v>-3.6526883610760663</v>
      </c>
      <c r="W656" s="9">
        <f t="shared" si="51"/>
        <v>-14.293999669701762</v>
      </c>
      <c r="X656" s="9">
        <f t="shared" si="52"/>
        <v>-15.14716773608982</v>
      </c>
      <c r="Y656" s="9">
        <f t="shared" si="53"/>
        <v>5.4762998256750564</v>
      </c>
      <c r="Z656" s="9">
        <f>I656-Test!$AI$20</f>
        <v>-7.1502573831168448</v>
      </c>
      <c r="AA656" s="9">
        <f t="shared" si="54"/>
        <v>-13.995589738474393</v>
      </c>
      <c r="AF656" s="11"/>
      <c r="AG656" s="11"/>
      <c r="AH656" s="11"/>
    </row>
    <row r="657" spans="1:34">
      <c r="A657" s="6">
        <v>4.1455376572693892</v>
      </c>
      <c r="B657" s="6">
        <v>3.3628112142058244</v>
      </c>
      <c r="C657" s="6">
        <v>1.2106392825228611</v>
      </c>
      <c r="D657" s="6">
        <v>6.6192025318383774</v>
      </c>
      <c r="E657" s="6">
        <v>-1.3594454104050806</v>
      </c>
      <c r="F657" s="6">
        <v>2.4382369495007339</v>
      </c>
      <c r="G657" s="6">
        <v>0.20860340398809721</v>
      </c>
      <c r="H657" s="6">
        <v>-2.4583610533672533</v>
      </c>
      <c r="I657" s="9">
        <f>SUMPRODUCT(J657:O657,Results!B$12:G$12)+Results!$E$5*H657</f>
        <v>-15.791902022662839</v>
      </c>
      <c r="J657" s="9">
        <f>SUMPRODUCT($A657:$F657,Results!$B$15:$G$15)</f>
        <v>0.55316632892179174</v>
      </c>
      <c r="K657" s="9">
        <f>SUMPRODUCT($A657:$F657,Results!$B$16:$G$16)</f>
        <v>-19.941182069643663</v>
      </c>
      <c r="L657" s="9">
        <f>SUMPRODUCT($A657:$F657,Results!$B$17:$G$17)</f>
        <v>-0.263377579096856</v>
      </c>
      <c r="M657" s="9">
        <f>SUMPRODUCT($A657:$F657,Results!$B$18:$G$18)</f>
        <v>10.054899480909853</v>
      </c>
      <c r="N657" s="9">
        <f>SUMPRODUCT($A657:$F657,Results!$B$19:$G$19)</f>
        <v>-3.5905158756142046</v>
      </c>
      <c r="O657" s="9">
        <f>SUMPRODUCT($A657:$F657,Results!$B$20:$G$20)</f>
        <v>26.584679962191924</v>
      </c>
      <c r="P657" s="9" cm="1">
        <f t="array" ref="P657">SUMPRODUCT(J657:O657,TRANSPOSE(Test!BQ$20:BQ$25))+Test!$AI$20-Test!$BQ$27</f>
        <v>2.5291785782010763</v>
      </c>
      <c r="Q657" s="9" cm="1">
        <f t="array" ref="Q657">SUMPRODUCT(J657:O657,TRANSPOSE(Test!EX$20:EX$25))+Test!$AI$20-Test!$EX$27</f>
        <v>-1.1100527907883233</v>
      </c>
      <c r="R657" s="9">
        <f>I657-Results!$E$5*H657</f>
        <v>-1.0417357024593201</v>
      </c>
      <c r="S657" s="9" cm="1">
        <f t="array" ref="S657">SUMPRODUCT(J657:O657,TRANSPOSE(Test!AW$28:AW$33))+Test!$AI$20-Test!$AH$26</f>
        <v>2.4625672006719412</v>
      </c>
      <c r="T657" s="9">
        <f>SUMPRODUCT(J657:O657,Results!K$9:P$9)</f>
        <v>-0.8843178731672694</v>
      </c>
      <c r="U657" s="9">
        <f>SUMPRODUCT(J657:O657,Results!K$9:P$9)+Test!$AI$20-Test!$AH$31</f>
        <v>-2.4665465942404268</v>
      </c>
      <c r="V657" s="9">
        <f t="shared" si="50"/>
        <v>-18.321080600863915</v>
      </c>
      <c r="W657" s="9">
        <f t="shared" si="51"/>
        <v>-14.681849231874516</v>
      </c>
      <c r="X657" s="9">
        <f t="shared" si="52"/>
        <v>-14.750166320203519</v>
      </c>
      <c r="Y657" s="9">
        <f t="shared" si="53"/>
        <v>-18.25446922333478</v>
      </c>
      <c r="Z657" s="9">
        <f>I657-Test!$AI$20</f>
        <v>-48.53412544975297</v>
      </c>
      <c r="AA657" s="9">
        <f t="shared" si="54"/>
        <v>-13.325355428422412</v>
      </c>
      <c r="AF657" s="11"/>
      <c r="AG657" s="11"/>
      <c r="AH657" s="11"/>
    </row>
    <row r="658" spans="1:34">
      <c r="A658" s="6">
        <v>3.2980703490566667</v>
      </c>
      <c r="B658" s="6">
        <v>12.265508044143104</v>
      </c>
      <c r="C658" s="6">
        <v>3.3821688641795071</v>
      </c>
      <c r="D658" s="6">
        <v>1.4688115311207903</v>
      </c>
      <c r="E658" s="6">
        <v>1.9986429136460788</v>
      </c>
      <c r="F658" s="6">
        <v>1.6838746792492225</v>
      </c>
      <c r="G658" s="6">
        <v>3.8524592944076144</v>
      </c>
      <c r="H658" s="6">
        <v>1.1854948370522638</v>
      </c>
      <c r="I658" s="9">
        <f>SUMPRODUCT(J658:O658,Results!B$12:G$12)+Results!$E$5*H658</f>
        <v>16.825058262324109</v>
      </c>
      <c r="J658" s="9">
        <f>SUMPRODUCT($A658:$F658,Results!$B$15:$G$15)</f>
        <v>-3.7172719519318114</v>
      </c>
      <c r="K658" s="9">
        <f>SUMPRODUCT($A658:$F658,Results!$B$16:$G$16)</f>
        <v>-26.757438810934417</v>
      </c>
      <c r="L658" s="9">
        <f>SUMPRODUCT($A658:$F658,Results!$B$17:$G$17)</f>
        <v>15.789256859122105</v>
      </c>
      <c r="M658" s="9">
        <f>SUMPRODUCT($A658:$F658,Results!$B$18:$G$18)</f>
        <v>4.4761639402772317</v>
      </c>
      <c r="N658" s="9">
        <f>SUMPRODUCT($A658:$F658,Results!$B$19:$G$19)</f>
        <v>-10.859010218029402</v>
      </c>
      <c r="O658" s="9">
        <f>SUMPRODUCT($A658:$F658,Results!$B$20:$G$20)</f>
        <v>28.857805430170565</v>
      </c>
      <c r="P658" s="9" cm="1">
        <f t="array" ref="P658">SUMPRODUCT(J658:O658,TRANSPOSE(Test!BQ$20:BQ$25))+Test!$AI$20-Test!$BQ$27</f>
        <v>13.809336922435811</v>
      </c>
      <c r="Q658" s="9" cm="1">
        <f t="array" ref="Q658">SUMPRODUCT(J658:O658,TRANSPOSE(Test!EX$20:EX$25))+Test!$AI$20-Test!$EX$27</f>
        <v>6.3213194555955852</v>
      </c>
      <c r="R658" s="9">
        <f>I658-Results!$E$5*H658</f>
        <v>9.7120892400105276</v>
      </c>
      <c r="S658" s="9" cm="1">
        <f t="array" ref="S658">SUMPRODUCT(J658:O658,TRANSPOSE(Test!AW$28:AW$33))+Test!$AI$20-Test!$AH$26</f>
        <v>21.315995509024333</v>
      </c>
      <c r="T658" s="9">
        <f>SUMPRODUCT(J658:O658,Results!K$9:P$9)</f>
        <v>11.135397138492849</v>
      </c>
      <c r="U658" s="9">
        <f>SUMPRODUCT(J658:O658,Results!K$9:P$9)+Test!$AI$20-Test!$AH$31</f>
        <v>9.5531684174196911</v>
      </c>
      <c r="V658" s="9">
        <f t="shared" si="50"/>
        <v>3.015721339888298</v>
      </c>
      <c r="W658" s="9">
        <f t="shared" si="51"/>
        <v>10.503738806728524</v>
      </c>
      <c r="X658" s="9">
        <f t="shared" si="52"/>
        <v>7.1129690223135817</v>
      </c>
      <c r="Y658" s="9">
        <f t="shared" si="53"/>
        <v>-4.4909372467002235</v>
      </c>
      <c r="Z658" s="9">
        <f>I658-Test!$AI$20</f>
        <v>-15.917165164766022</v>
      </c>
      <c r="AA658" s="9">
        <f t="shared" si="54"/>
        <v>7.2718898449044183</v>
      </c>
      <c r="AF658" s="11"/>
      <c r="AG658" s="11"/>
      <c r="AH658" s="11"/>
    </row>
    <row r="659" spans="1:34">
      <c r="A659" s="6">
        <v>3.5239865266978074</v>
      </c>
      <c r="B659" s="6">
        <v>-1.1701053799650569</v>
      </c>
      <c r="C659" s="6">
        <v>5.5493107301322215</v>
      </c>
      <c r="D659" s="6">
        <v>1.6119174136770145</v>
      </c>
      <c r="E659" s="6">
        <v>1.7035187074132161</v>
      </c>
      <c r="F659" s="6">
        <v>1.1481341485700454</v>
      </c>
      <c r="G659" s="6">
        <v>1.0684299083934141</v>
      </c>
      <c r="H659" s="6">
        <v>-1.5985345489619365</v>
      </c>
      <c r="I659" s="9">
        <f>SUMPRODUCT(J659:O659,Results!B$12:G$12)+Results!$E$5*H659</f>
        <v>23.959209578139259</v>
      </c>
      <c r="J659" s="9">
        <f>SUMPRODUCT($A659:$F659,Results!$B$15:$G$15)</f>
        <v>30.374264674613151</v>
      </c>
      <c r="K659" s="9">
        <f>SUMPRODUCT($A659:$F659,Results!$B$16:$G$16)</f>
        <v>-14.22059656090841</v>
      </c>
      <c r="L659" s="9">
        <f>SUMPRODUCT($A659:$F659,Results!$B$17:$G$17)</f>
        <v>-1.7554335523924305</v>
      </c>
      <c r="M659" s="9">
        <f>SUMPRODUCT($A659:$F659,Results!$B$18:$G$18)</f>
        <v>-14.807089986963442</v>
      </c>
      <c r="N659" s="9">
        <f>SUMPRODUCT($A659:$F659,Results!$B$19:$G$19)</f>
        <v>-21.328641928849798</v>
      </c>
      <c r="O659" s="9">
        <f>SUMPRODUCT($A659:$F659,Results!$B$20:$G$20)</f>
        <v>5.0995528614252637</v>
      </c>
      <c r="P659" s="9" cm="1">
        <f t="array" ref="P659">SUMPRODUCT(J659:O659,TRANSPOSE(Test!BQ$20:BQ$25))+Test!$AI$20-Test!$BQ$27</f>
        <v>32.751112117820902</v>
      </c>
      <c r="Q659" s="9" cm="1">
        <f t="array" ref="Q659">SUMPRODUCT(J659:O659,TRANSPOSE(Test!EX$20:EX$25))+Test!$AI$20-Test!$EX$27</f>
        <v>33.583930889169608</v>
      </c>
      <c r="R659" s="9">
        <f>I659-Results!$E$5*H659</f>
        <v>33.550416871910876</v>
      </c>
      <c r="S659" s="9" cm="1">
        <f t="array" ref="S659">SUMPRODUCT(J659:O659,TRANSPOSE(Test!AW$28:AW$33))+Test!$AI$20-Test!$AH$26</f>
        <v>44.389826253819635</v>
      </c>
      <c r="T659" s="9">
        <f>SUMPRODUCT(J659:O659,Results!K$9:P$9)</f>
        <v>34.463816095091488</v>
      </c>
      <c r="U659" s="9">
        <f>SUMPRODUCT(J659:O659,Results!K$9:P$9)+Test!$AI$20-Test!$AH$31</f>
        <v>32.881587374018324</v>
      </c>
      <c r="V659" s="9">
        <f t="shared" si="50"/>
        <v>-8.7919025396816437</v>
      </c>
      <c r="W659" s="9">
        <f t="shared" si="51"/>
        <v>-9.6247213110303491</v>
      </c>
      <c r="X659" s="9">
        <f t="shared" si="52"/>
        <v>-9.5912072937716175</v>
      </c>
      <c r="Y659" s="9">
        <f t="shared" si="53"/>
        <v>-20.430616675680376</v>
      </c>
      <c r="Z659" s="9">
        <f>I659-Test!$AI$20</f>
        <v>-8.7830138489508727</v>
      </c>
      <c r="AA659" s="9">
        <f t="shared" si="54"/>
        <v>-8.9223777958790649</v>
      </c>
      <c r="AF659" s="11"/>
      <c r="AG659" s="11"/>
      <c r="AH659" s="11"/>
    </row>
    <row r="660" spans="1:34">
      <c r="A660" s="6">
        <v>2.9810853620167532</v>
      </c>
      <c r="B660" s="6">
        <v>2.7091221294815022</v>
      </c>
      <c r="C660" s="6">
        <v>0.28282206939212723</v>
      </c>
      <c r="D660" s="6">
        <v>-0.54375797364156886</v>
      </c>
      <c r="E660" s="6">
        <v>0.39036126805510452</v>
      </c>
      <c r="F660" s="6">
        <v>-0.34150673424054256</v>
      </c>
      <c r="G660" s="6">
        <v>8.0595463876594433</v>
      </c>
      <c r="H660" s="6">
        <v>5.3925819303040932</v>
      </c>
      <c r="I660" s="9">
        <f>SUMPRODUCT(J660:O660,Results!B$12:G$12)+Results!$E$5*H660</f>
        <v>39.231367394287304</v>
      </c>
      <c r="J660" s="9">
        <f>SUMPRODUCT($A660:$F660,Results!$B$15:$G$15)</f>
        <v>6.3279432352034943</v>
      </c>
      <c r="K660" s="9">
        <f>SUMPRODUCT($A660:$F660,Results!$B$16:$G$16)</f>
        <v>-12.261119968290608</v>
      </c>
      <c r="L660" s="9">
        <f>SUMPRODUCT($A660:$F660,Results!$B$17:$G$17)</f>
        <v>-2.8077292502224176</v>
      </c>
      <c r="M660" s="9">
        <f>SUMPRODUCT($A660:$F660,Results!$B$18:$G$18)</f>
        <v>-5.733009619311169E-2</v>
      </c>
      <c r="N660" s="9">
        <f>SUMPRODUCT($A660:$F660,Results!$B$19:$G$19)</f>
        <v>1.062669541922086</v>
      </c>
      <c r="O660" s="9">
        <f>SUMPRODUCT($A660:$F660,Results!$B$20:$G$20)</f>
        <v>12.676961603142173</v>
      </c>
      <c r="P660" s="9" cm="1">
        <f t="array" ref="P660">SUMPRODUCT(J660:O660,TRANSPOSE(Test!BQ$20:BQ$25))+Test!$AI$20-Test!$BQ$27</f>
        <v>3.0785380453035387</v>
      </c>
      <c r="Q660" s="9" cm="1">
        <f t="array" ref="Q660">SUMPRODUCT(J660:O660,TRANSPOSE(Test!EX$20:EX$25))+Test!$AI$20-Test!$EX$27</f>
        <v>5.1817071839103761</v>
      </c>
      <c r="R660" s="9">
        <f>I660-Results!$E$5*H660</f>
        <v>6.8758758124627448</v>
      </c>
      <c r="S660" s="9" cm="1">
        <f t="array" ref="S660">SUMPRODUCT(J660:O660,TRANSPOSE(Test!AW$28:AW$33))+Test!$AI$20-Test!$AH$26</f>
        <v>2.4289432646871987</v>
      </c>
      <c r="T660" s="9">
        <f>SUMPRODUCT(J660:O660,Results!K$9:P$9)</f>
        <v>7.0590826775098421</v>
      </c>
      <c r="U660" s="9">
        <f>SUMPRODUCT(J660:O660,Results!K$9:P$9)+Test!$AI$20-Test!$AH$31</f>
        <v>5.4768539564366847</v>
      </c>
      <c r="V660" s="9">
        <f t="shared" si="50"/>
        <v>36.152829348983765</v>
      </c>
      <c r="W660" s="9">
        <f t="shared" si="51"/>
        <v>34.049660210376928</v>
      </c>
      <c r="X660" s="9">
        <f t="shared" si="52"/>
        <v>32.355491581824559</v>
      </c>
      <c r="Y660" s="9">
        <f t="shared" si="53"/>
        <v>36.802424129600105</v>
      </c>
      <c r="Z660" s="9">
        <f>I660-Test!$AI$20</f>
        <v>6.4891439671971725</v>
      </c>
      <c r="AA660" s="9">
        <f t="shared" si="54"/>
        <v>33.754513437850619</v>
      </c>
      <c r="AF660" s="11"/>
      <c r="AG660" s="11"/>
      <c r="AH660" s="11"/>
    </row>
    <row r="661" spans="1:34">
      <c r="A661" s="6">
        <v>-1.7798593407177037</v>
      </c>
      <c r="B661" s="6">
        <v>4.3134692753444872</v>
      </c>
      <c r="C661" s="6">
        <v>-0.23746439090313909</v>
      </c>
      <c r="D661" s="6">
        <v>4.6424272098475203</v>
      </c>
      <c r="E661" s="6">
        <v>9.9375475772245103</v>
      </c>
      <c r="F661" s="6">
        <v>2.6384016690280276</v>
      </c>
      <c r="G661" s="6">
        <v>3.4397553208946454</v>
      </c>
      <c r="H661" s="6">
        <v>0.77279086353929483</v>
      </c>
      <c r="I661" s="9">
        <f>SUMPRODUCT(J661:O661,Results!B$12:G$12)+Results!$E$5*H661</f>
        <v>117.93978811600145</v>
      </c>
      <c r="J661" s="9">
        <f>SUMPRODUCT($A661:$F661,Results!$B$15:$G$15)</f>
        <v>19.210687033248135</v>
      </c>
      <c r="K661" s="9">
        <f>SUMPRODUCT($A661:$F661,Results!$B$16:$G$16)</f>
        <v>6.4828525563566233</v>
      </c>
      <c r="L661" s="9">
        <f>SUMPRODUCT($A661:$F661,Results!$B$17:$G$17)</f>
        <v>46.306904092631946</v>
      </c>
      <c r="M661" s="9">
        <f>SUMPRODUCT($A661:$F661,Results!$B$18:$G$18)</f>
        <v>0.60631461902090855</v>
      </c>
      <c r="N661" s="9">
        <f>SUMPRODUCT($A661:$F661,Results!$B$19:$G$19)</f>
        <v>-26.30942617130648</v>
      </c>
      <c r="O661" s="9">
        <f>SUMPRODUCT($A661:$F661,Results!$B$20:$G$20)</f>
        <v>11.33787671712663</v>
      </c>
      <c r="P661" s="9" cm="1">
        <f t="array" ref="P661">SUMPRODUCT(J661:O661,TRANSPOSE(Test!BQ$20:BQ$25))+Test!$AI$20-Test!$BQ$27</f>
        <v>99.380694696379948</v>
      </c>
      <c r="Q661" s="9" cm="1">
        <f t="array" ref="Q661">SUMPRODUCT(J661:O661,TRANSPOSE(Test!EX$20:EX$25))+Test!$AI$20-Test!$EX$27</f>
        <v>114.3224766589702</v>
      </c>
      <c r="R661" s="9">
        <f>I661-Results!$E$5*H661</f>
        <v>113.30304293476568</v>
      </c>
      <c r="S661" s="9" cm="1">
        <f t="array" ref="S661">SUMPRODUCT(J661:O661,TRANSPOSE(Test!AW$28:AW$33))+Test!$AI$20-Test!$AH$26</f>
        <v>68.15534518005974</v>
      </c>
      <c r="T661" s="9">
        <f>SUMPRODUCT(J661:O661,Results!K$9:P$9)</f>
        <v>117.84645796312368</v>
      </c>
      <c r="U661" s="9">
        <f>SUMPRODUCT(J661:O661,Results!K$9:P$9)+Test!$AI$20-Test!$AH$31</f>
        <v>116.26422924205053</v>
      </c>
      <c r="V661" s="9">
        <f t="shared" si="50"/>
        <v>18.559093419621504</v>
      </c>
      <c r="W661" s="9">
        <f t="shared" si="51"/>
        <v>3.6173114570312492</v>
      </c>
      <c r="X661" s="9">
        <f t="shared" si="52"/>
        <v>4.6367451812357672</v>
      </c>
      <c r="Y661" s="9">
        <f t="shared" si="53"/>
        <v>49.784442935941712</v>
      </c>
      <c r="Z661" s="9">
        <f>I661-Test!$AI$20</f>
        <v>85.197564688911314</v>
      </c>
      <c r="AA661" s="9">
        <f t="shared" si="54"/>
        <v>1.6755588739509193</v>
      </c>
      <c r="AF661" s="11"/>
      <c r="AG661" s="11"/>
      <c r="AH661" s="11"/>
    </row>
    <row r="662" spans="1:34">
      <c r="A662" s="6">
        <v>5.7777867675087382</v>
      </c>
      <c r="B662" s="6">
        <v>-2.8192332378036258</v>
      </c>
      <c r="C662" s="6">
        <v>4.860367929837575</v>
      </c>
      <c r="D662" s="6">
        <v>2.9940737669825541</v>
      </c>
      <c r="E662" s="6">
        <v>1.1869209861642223</v>
      </c>
      <c r="F662" s="6">
        <v>4.4685113659438382</v>
      </c>
      <c r="G662" s="6">
        <v>0.41535199319563831</v>
      </c>
      <c r="H662" s="6">
        <v>-2.2516124641597122</v>
      </c>
      <c r="I662" s="9">
        <f>SUMPRODUCT(J662:O662,Results!B$12:G$12)+Results!$E$5*H662</f>
        <v>18.548405117584231</v>
      </c>
      <c r="J662" s="9">
        <f>SUMPRODUCT($A662:$F662,Results!$B$15:$G$15)</f>
        <v>38.614859238335427</v>
      </c>
      <c r="K662" s="9">
        <f>SUMPRODUCT($A662:$F662,Results!$B$16:$G$16)</f>
        <v>-18.525598350840255</v>
      </c>
      <c r="L662" s="9">
        <f>SUMPRODUCT($A662:$F662,Results!$B$17:$G$17)</f>
        <v>-3.8450099626060918</v>
      </c>
      <c r="M662" s="9">
        <f>SUMPRODUCT($A662:$F662,Results!$B$18:$G$18)</f>
        <v>-10.901111389096993</v>
      </c>
      <c r="N662" s="9">
        <f>SUMPRODUCT($A662:$F662,Results!$B$19:$G$19)</f>
        <v>-18.219433630184191</v>
      </c>
      <c r="O662" s="9">
        <f>SUMPRODUCT($A662:$F662,Results!$B$20:$G$20)</f>
        <v>7.6008539599022056</v>
      </c>
      <c r="P662" s="9" cm="1">
        <f t="array" ref="P662">SUMPRODUCT(J662:O662,TRANSPOSE(Test!BQ$20:BQ$25))+Test!$AI$20-Test!$BQ$27</f>
        <v>37.883354304048346</v>
      </c>
      <c r="Q662" s="9" cm="1">
        <f t="array" ref="Q662">SUMPRODUCT(J662:O662,TRANSPOSE(Test!EX$20:EX$25))+Test!$AI$20-Test!$EX$27</f>
        <v>34.024753092020745</v>
      </c>
      <c r="R662" s="9">
        <f>I662-Results!$E$5*H662</f>
        <v>32.058079902542502</v>
      </c>
      <c r="S662" s="9" cm="1">
        <f t="array" ref="S662">SUMPRODUCT(J662:O662,TRANSPOSE(Test!AW$28:AW$33))+Test!$AI$20-Test!$AH$26</f>
        <v>44.780763706188253</v>
      </c>
      <c r="T662" s="9">
        <f>SUMPRODUCT(J662:O662,Results!K$9:P$9)</f>
        <v>33.632242738100544</v>
      </c>
      <c r="U662" s="9">
        <f>SUMPRODUCT(J662:O662,Results!K$9:P$9)+Test!$AI$20-Test!$AH$31</f>
        <v>32.050014017027394</v>
      </c>
      <c r="V662" s="9">
        <f t="shared" si="50"/>
        <v>-19.334949186464115</v>
      </c>
      <c r="W662" s="9">
        <f t="shared" si="51"/>
        <v>-15.476347974436514</v>
      </c>
      <c r="X662" s="9">
        <f t="shared" si="52"/>
        <v>-13.509674784958271</v>
      </c>
      <c r="Y662" s="9">
        <f t="shared" si="53"/>
        <v>-26.232358588604022</v>
      </c>
      <c r="Z662" s="9">
        <f>I662-Test!$AI$20</f>
        <v>-14.1938183095059</v>
      </c>
      <c r="AA662" s="9">
        <f t="shared" si="54"/>
        <v>-13.501608899443163</v>
      </c>
      <c r="AF662" s="11"/>
      <c r="AG662" s="11"/>
      <c r="AH662" s="11"/>
    </row>
    <row r="663" spans="1:34">
      <c r="A663" s="6">
        <v>3.5006144330571454</v>
      </c>
      <c r="B663" s="6">
        <v>-1.8341325059983939</v>
      </c>
      <c r="C663" s="6">
        <v>6.8440059004083809</v>
      </c>
      <c r="D663" s="6">
        <v>6.6310093523532228</v>
      </c>
      <c r="E663" s="6">
        <v>-0.96553884810838242</v>
      </c>
      <c r="F663" s="6">
        <v>4.8239999071837625</v>
      </c>
      <c r="G663" s="6">
        <v>3.8166474299077167</v>
      </c>
      <c r="H663" s="6">
        <v>1.1496829725523661</v>
      </c>
      <c r="I663" s="9">
        <f>SUMPRODUCT(J663:O663,Results!B$12:G$12)+Results!$E$5*H663</f>
        <v>13.346999246787307</v>
      </c>
      <c r="J663" s="9">
        <f>SUMPRODUCT($A663:$F663,Results!$B$15:$G$15)</f>
        <v>21.912721663153082</v>
      </c>
      <c r="K663" s="9">
        <f>SUMPRODUCT($A663:$F663,Results!$B$16:$G$16)</f>
        <v>-17.022327483500497</v>
      </c>
      <c r="L663" s="9">
        <f>SUMPRODUCT($A663:$F663,Results!$B$17:$G$17)</f>
        <v>-1.7232193629478578</v>
      </c>
      <c r="M663" s="9">
        <f>SUMPRODUCT($A663:$F663,Results!$B$18:$G$18)</f>
        <v>-7.0242537958597913</v>
      </c>
      <c r="N663" s="9">
        <f>SUMPRODUCT($A663:$F663,Results!$B$19:$G$19)</f>
        <v>-23.737353056750738</v>
      </c>
      <c r="O663" s="9">
        <f>SUMPRODUCT($A663:$F663,Results!$B$20:$G$20)</f>
        <v>6.9274470950041502</v>
      </c>
      <c r="P663" s="9" cm="1">
        <f t="array" ref="P663">SUMPRODUCT(J663:O663,TRANSPOSE(Test!BQ$20:BQ$25))+Test!$AI$20-Test!$BQ$27</f>
        <v>17.807424585031406</v>
      </c>
      <c r="Q663" s="9" cm="1">
        <f t="array" ref="Q663">SUMPRODUCT(J663:O663,TRANSPOSE(Test!EX$20:EX$25))+Test!$AI$20-Test!$EX$27</f>
        <v>8.5547528849773329</v>
      </c>
      <c r="R663" s="9">
        <f>I663-Results!$E$5*H663</f>
        <v>6.4489014114731109</v>
      </c>
      <c r="S663" s="9" cm="1">
        <f t="array" ref="S663">SUMPRODUCT(J663:O663,TRANSPOSE(Test!AW$28:AW$33))+Test!$AI$20-Test!$AH$26</f>
        <v>35.676794969845773</v>
      </c>
      <c r="T663" s="9">
        <f>SUMPRODUCT(J663:O663,Results!K$9:P$9)</f>
        <v>7.1672693826228784</v>
      </c>
      <c r="U663" s="9">
        <f>SUMPRODUCT(J663:O663,Results!K$9:P$9)+Test!$AI$20-Test!$AH$31</f>
        <v>5.5850406615497192</v>
      </c>
      <c r="V663" s="9">
        <f t="shared" si="50"/>
        <v>-4.4604253382440984</v>
      </c>
      <c r="W663" s="9">
        <f t="shared" si="51"/>
        <v>4.7922463618099744</v>
      </c>
      <c r="X663" s="9">
        <f t="shared" si="52"/>
        <v>6.8980978353141964</v>
      </c>
      <c r="Y663" s="9">
        <f t="shared" si="53"/>
        <v>-22.329795723058467</v>
      </c>
      <c r="Z663" s="9">
        <f>I663-Test!$AI$20</f>
        <v>-19.395224180302826</v>
      </c>
      <c r="AA663" s="9">
        <f t="shared" si="54"/>
        <v>7.7619585852375881</v>
      </c>
      <c r="AF663" s="11"/>
      <c r="AG663" s="11"/>
      <c r="AH663" s="11"/>
    </row>
    <row r="664" spans="1:34">
      <c r="A664" s="6">
        <v>2.232714183437198</v>
      </c>
      <c r="B664" s="6">
        <v>4.6049194013678454</v>
      </c>
      <c r="C664" s="6">
        <v>0.95037151363979888</v>
      </c>
      <c r="D664" s="6">
        <v>1.0856321801842144</v>
      </c>
      <c r="E664" s="6">
        <v>3.5520597276343597</v>
      </c>
      <c r="F664" s="6">
        <v>2.0349968012545476</v>
      </c>
      <c r="G664" s="6">
        <v>4.2961432281660814</v>
      </c>
      <c r="H664" s="6">
        <v>1.6291787708107308</v>
      </c>
      <c r="I664" s="9">
        <f>SUMPRODUCT(J664:O664,Results!B$12:G$12)+Results!$E$5*H664</f>
        <v>48.100026700264486</v>
      </c>
      <c r="J664" s="9">
        <f>SUMPRODUCT($A664:$F664,Results!$B$15:$G$15)</f>
        <v>12.065462018667137</v>
      </c>
      <c r="K664" s="9">
        <f>SUMPRODUCT($A664:$F664,Results!$B$16:$G$16)</f>
        <v>-10.788811281913409</v>
      </c>
      <c r="L664" s="9">
        <f>SUMPRODUCT($A664:$F664,Results!$B$17:$G$17)</f>
        <v>14.927511710145623</v>
      </c>
      <c r="M664" s="9">
        <f>SUMPRODUCT($A664:$F664,Results!$B$18:$G$18)</f>
        <v>0.38839212425331415</v>
      </c>
      <c r="N664" s="9">
        <f>SUMPRODUCT($A664:$F664,Results!$B$19:$G$19)</f>
        <v>-9.4722751364181175</v>
      </c>
      <c r="O664" s="9">
        <f>SUMPRODUCT($A664:$F664,Results!$B$20:$G$20)</f>
        <v>14.077289110686449</v>
      </c>
      <c r="P664" s="9" cm="1">
        <f t="array" ref="P664">SUMPRODUCT(J664:O664,TRANSPOSE(Test!BQ$20:BQ$25))+Test!$AI$20-Test!$BQ$27</f>
        <v>35.724513285596153</v>
      </c>
      <c r="Q664" s="9" cm="1">
        <f t="array" ref="Q664">SUMPRODUCT(J664:O664,TRANSPOSE(Test!EX$20:EX$25))+Test!$AI$20-Test!$EX$27</f>
        <v>37.610978763611186</v>
      </c>
      <c r="R664" s="9">
        <f>I664-Results!$E$5*H664</f>
        <v>38.3249540754001</v>
      </c>
      <c r="S664" s="9" cm="1">
        <f t="array" ref="S664">SUMPRODUCT(J664:O664,TRANSPOSE(Test!AW$28:AW$33))+Test!$AI$20-Test!$AH$26</f>
        <v>27.997527108737273</v>
      </c>
      <c r="T664" s="9">
        <f>SUMPRODUCT(J664:O664,Results!K$9:P$9)</f>
        <v>40.333005603062489</v>
      </c>
      <c r="U664" s="9">
        <f>SUMPRODUCT(J664:O664,Results!K$9:P$9)+Test!$AI$20-Test!$AH$31</f>
        <v>38.750776881989339</v>
      </c>
      <c r="V664" s="9">
        <f t="shared" si="50"/>
        <v>12.375513414668333</v>
      </c>
      <c r="W664" s="9">
        <f t="shared" si="51"/>
        <v>10.4890479366533</v>
      </c>
      <c r="X664" s="9">
        <f t="shared" si="52"/>
        <v>9.7750726248643858</v>
      </c>
      <c r="Y664" s="9">
        <f t="shared" si="53"/>
        <v>20.102499591527213</v>
      </c>
      <c r="Z664" s="9">
        <f>I664-Test!$AI$20</f>
        <v>15.357803273174355</v>
      </c>
      <c r="AA664" s="9">
        <f t="shared" si="54"/>
        <v>9.3492498182751476</v>
      </c>
      <c r="AF664" s="11"/>
      <c r="AG664" s="11"/>
      <c r="AH664" s="11"/>
    </row>
    <row r="665" spans="1:34">
      <c r="A665" s="6">
        <v>-2.0846951177164286</v>
      </c>
      <c r="B665" s="6">
        <v>1.3104020363082709</v>
      </c>
      <c r="C665" s="6">
        <v>2.9182635436620639</v>
      </c>
      <c r="D665" s="6">
        <v>9.7636513867679202</v>
      </c>
      <c r="E665" s="6">
        <v>4.6393039580597124</v>
      </c>
      <c r="F665" s="6">
        <v>2.0239529931463651</v>
      </c>
      <c r="G665" s="6">
        <v>-0.42688028806537159</v>
      </c>
      <c r="H665" s="6">
        <v>-3.0938447454207223</v>
      </c>
      <c r="I665" s="9">
        <f>SUMPRODUCT(J665:O665,Results!B$12:G$12)+Results!$E$5*H665</f>
        <v>49.562670142164905</v>
      </c>
      <c r="J665" s="9">
        <f>SUMPRODUCT($A665:$F665,Results!$B$15:$G$15)</f>
        <v>7.6787039854505128</v>
      </c>
      <c r="K665" s="9">
        <f>SUMPRODUCT($A665:$F665,Results!$B$16:$G$16)</f>
        <v>2.8315497787786534</v>
      </c>
      <c r="L665" s="9">
        <f>SUMPRODUCT($A665:$F665,Results!$B$17:$G$17)</f>
        <v>29.965665815863783</v>
      </c>
      <c r="M665" s="9">
        <f>SUMPRODUCT($A665:$F665,Results!$B$18:$G$18)</f>
        <v>1.5362477989395715</v>
      </c>
      <c r="N665" s="9">
        <f>SUMPRODUCT($A665:$F665,Results!$B$19:$G$19)</f>
        <v>-29.986811255139624</v>
      </c>
      <c r="O665" s="9">
        <f>SUMPRODUCT($A665:$F665,Results!$B$20:$G$20)</f>
        <v>11.857028716406413</v>
      </c>
      <c r="P665" s="9" cm="1">
        <f t="array" ref="P665">SUMPRODUCT(J665:O665,TRANSPOSE(Test!BQ$20:BQ$25))+Test!$AI$20-Test!$BQ$27</f>
        <v>60.894776915087455</v>
      </c>
      <c r="Q665" s="9" cm="1">
        <f t="array" ref="Q665">SUMPRODUCT(J665:O665,TRANSPOSE(Test!EX$20:EX$25))+Test!$AI$20-Test!$EX$27</f>
        <v>69.696408677168534</v>
      </c>
      <c r="R665" s="9">
        <f>I665-Results!$E$5*H665</f>
        <v>68.12573861468924</v>
      </c>
      <c r="S665" s="9" cm="1">
        <f t="array" ref="S665">SUMPRODUCT(J665:O665,TRANSPOSE(Test!AW$28:AW$33))+Test!$AI$20-Test!$AH$26</f>
        <v>50.113209505041098</v>
      </c>
      <c r="T665" s="9">
        <f>SUMPRODUCT(J665:O665,Results!K$9:P$9)</f>
        <v>70.28415797553788</v>
      </c>
      <c r="U665" s="9">
        <f>SUMPRODUCT(J665:O665,Results!K$9:P$9)+Test!$AI$20-Test!$AH$31</f>
        <v>68.701929254464716</v>
      </c>
      <c r="V665" s="9">
        <f t="shared" si="50"/>
        <v>-11.33210677292255</v>
      </c>
      <c r="W665" s="9">
        <f t="shared" si="51"/>
        <v>-20.13373853500363</v>
      </c>
      <c r="X665" s="9">
        <f t="shared" si="52"/>
        <v>-18.563068472524336</v>
      </c>
      <c r="Y665" s="9">
        <f t="shared" si="53"/>
        <v>-0.55053936287619365</v>
      </c>
      <c r="Z665" s="9">
        <f>I665-Test!$AI$20</f>
        <v>16.820446715074773</v>
      </c>
      <c r="AA665" s="9">
        <f t="shared" si="54"/>
        <v>-19.139259112299811</v>
      </c>
      <c r="AF665" s="11"/>
      <c r="AG665" s="11"/>
      <c r="AH665" s="11"/>
    </row>
    <row r="666" spans="1:34">
      <c r="A666" s="6">
        <v>5.4605071983842537</v>
      </c>
      <c r="B666" s="6">
        <v>2.213707677290679</v>
      </c>
      <c r="C666" s="6">
        <v>4.8242912336014019</v>
      </c>
      <c r="D666" s="6">
        <v>3.8059362412352611</v>
      </c>
      <c r="E666" s="6">
        <v>3.334285627234042</v>
      </c>
      <c r="F666" s="6">
        <v>1.8434224997376709</v>
      </c>
      <c r="G666" s="6">
        <v>-1.8857472108324937</v>
      </c>
      <c r="H666" s="6">
        <v>-4.5527116681878441</v>
      </c>
      <c r="I666" s="9">
        <f>SUMPRODUCT(J666:O666,Results!B$12:G$12)+Results!$E$5*H666</f>
        <v>28.585643503709832</v>
      </c>
      <c r="J666" s="9">
        <f>SUMPRODUCT($A666:$F666,Results!$B$15:$G$15)</f>
        <v>33.218463243156286</v>
      </c>
      <c r="K666" s="9">
        <f>SUMPRODUCT($A666:$F666,Results!$B$16:$G$16)</f>
        <v>-22.701571306737151</v>
      </c>
      <c r="L666" s="9">
        <f>SUMPRODUCT($A666:$F666,Results!$B$17:$G$17)</f>
        <v>6.046460299724318</v>
      </c>
      <c r="M666" s="9">
        <f>SUMPRODUCT($A666:$F666,Results!$B$18:$G$18)</f>
        <v>-9.2339063302447428</v>
      </c>
      <c r="N666" s="9">
        <f>SUMPRODUCT($A666:$F666,Results!$B$19:$G$19)</f>
        <v>-22.897798464600168</v>
      </c>
      <c r="O666" s="9">
        <f>SUMPRODUCT($A666:$F666,Results!$B$20:$G$20)</f>
        <v>21.407438819449737</v>
      </c>
      <c r="P666" s="9" cm="1">
        <f t="array" ref="P666">SUMPRODUCT(J666:O666,TRANSPOSE(Test!BQ$20:BQ$25))+Test!$AI$20-Test!$BQ$27</f>
        <v>53.394225122015349</v>
      </c>
      <c r="Q666" s="9" cm="1">
        <f t="array" ref="Q666">SUMPRODUCT(J666:O666,TRANSPOSE(Test!EX$20:EX$25))+Test!$AI$20-Test!$EX$27</f>
        <v>55.63308029607883</v>
      </c>
      <c r="R666" s="9">
        <f>I666-Results!$E$5*H666</f>
        <v>55.901913512836899</v>
      </c>
      <c r="S666" s="9" cm="1">
        <f t="array" ref="S666">SUMPRODUCT(J666:O666,TRANSPOSE(Test!AW$28:AW$33))+Test!$AI$20-Test!$AH$26</f>
        <v>56.140200067354925</v>
      </c>
      <c r="T666" s="9">
        <f>SUMPRODUCT(J666:O666,Results!K$9:P$9)</f>
        <v>57.723013715938052</v>
      </c>
      <c r="U666" s="9">
        <f>SUMPRODUCT(J666:O666,Results!K$9:P$9)+Test!$AI$20-Test!$AH$31</f>
        <v>56.140784994864902</v>
      </c>
      <c r="V666" s="9">
        <f t="shared" si="50"/>
        <v>-24.808581618305517</v>
      </c>
      <c r="W666" s="9">
        <f t="shared" si="51"/>
        <v>-27.047436792368998</v>
      </c>
      <c r="X666" s="9">
        <f t="shared" si="52"/>
        <v>-27.316270009127066</v>
      </c>
      <c r="Y666" s="9">
        <f t="shared" si="53"/>
        <v>-27.554556563645093</v>
      </c>
      <c r="Z666" s="9">
        <f>I666-Test!$AI$20</f>
        <v>-4.1565799233802991</v>
      </c>
      <c r="AA666" s="9">
        <f t="shared" si="54"/>
        <v>-27.555141491155069</v>
      </c>
      <c r="AF666" s="11"/>
      <c r="AG666" s="11"/>
      <c r="AH666" s="11"/>
    </row>
    <row r="667" spans="1:34">
      <c r="A667" s="6">
        <v>1.4651723537903996</v>
      </c>
      <c r="B667" s="6">
        <v>8.0728184509079668</v>
      </c>
      <c r="C667" s="6">
        <v>1.796896142347532</v>
      </c>
      <c r="D667" s="6">
        <v>1.515946737152823</v>
      </c>
      <c r="E667" s="6">
        <v>1.4786184855917113</v>
      </c>
      <c r="F667" s="6">
        <v>5.0642529239629077</v>
      </c>
      <c r="G667" s="6">
        <v>-0.23661589206293832</v>
      </c>
      <c r="H667" s="6">
        <v>-2.9035803494182888</v>
      </c>
      <c r="I667" s="9">
        <f>SUMPRODUCT(J667:O667,Results!B$12:G$12)+Results!$E$5*H667</f>
        <v>-18.633735247464998</v>
      </c>
      <c r="J667" s="9">
        <f>SUMPRODUCT($A667:$F667,Results!$B$15:$G$15)</f>
        <v>-4.6852621515895052</v>
      </c>
      <c r="K667" s="9">
        <f>SUMPRODUCT($A667:$F667,Results!$B$16:$G$16)</f>
        <v>-14.320445578655828</v>
      </c>
      <c r="L667" s="9">
        <f>SUMPRODUCT($A667:$F667,Results!$B$17:$G$17)</f>
        <v>18.327444212562398</v>
      </c>
      <c r="M667" s="9">
        <f>SUMPRODUCT($A667:$F667,Results!$B$18:$G$18)</f>
        <v>7.7066270949370637</v>
      </c>
      <c r="N667" s="9">
        <f>SUMPRODUCT($A667:$F667,Results!$B$19:$G$19)</f>
        <v>-6.4982818020999558</v>
      </c>
      <c r="O667" s="9">
        <f>SUMPRODUCT($A667:$F667,Results!$B$20:$G$20)</f>
        <v>12.97511331723981</v>
      </c>
      <c r="P667" s="9" cm="1">
        <f t="array" ref="P667">SUMPRODUCT(J667:O667,TRANSPOSE(Test!BQ$20:BQ$25))+Test!$AI$20-Test!$BQ$27</f>
        <v>9.398036217434246</v>
      </c>
      <c r="Q667" s="9" cm="1">
        <f t="array" ref="Q667">SUMPRODUCT(J667:O667,TRANSPOSE(Test!EX$20:EX$25))+Test!$AI$20-Test!$EX$27</f>
        <v>-1.7677567801854934</v>
      </c>
      <c r="R667" s="9">
        <f>I667-Results!$E$5*H667</f>
        <v>-1.212253150955263</v>
      </c>
      <c r="S667" s="9" cm="1">
        <f t="array" ref="S667">SUMPRODUCT(J667:O667,TRANSPOSE(Test!AW$28:AW$33))+Test!$AI$20-Test!$AH$26</f>
        <v>10.802363605526423</v>
      </c>
      <c r="T667" s="9">
        <f>SUMPRODUCT(J667:O667,Results!K$9:P$9)</f>
        <v>0.77317930219292919</v>
      </c>
      <c r="U667" s="9">
        <f>SUMPRODUCT(J667:O667,Results!K$9:P$9)+Test!$AI$20-Test!$AH$31</f>
        <v>-0.80904941888022819</v>
      </c>
      <c r="V667" s="9">
        <f t="shared" si="50"/>
        <v>-28.031771464899244</v>
      </c>
      <c r="W667" s="9">
        <f t="shared" si="51"/>
        <v>-16.865978467279504</v>
      </c>
      <c r="X667" s="9">
        <f t="shared" si="52"/>
        <v>-17.421482096509735</v>
      </c>
      <c r="Y667" s="9">
        <f t="shared" si="53"/>
        <v>-29.436098852991421</v>
      </c>
      <c r="Z667" s="9">
        <f>I667-Test!$AI$20</f>
        <v>-51.375958674555129</v>
      </c>
      <c r="AA667" s="9">
        <f t="shared" si="54"/>
        <v>-17.824685828584769</v>
      </c>
      <c r="AF667" s="11"/>
      <c r="AG667" s="11"/>
      <c r="AH667" s="11"/>
    </row>
    <row r="668" spans="1:34">
      <c r="A668" s="6">
        <v>1.0710348653335784</v>
      </c>
      <c r="B668" s="6">
        <v>-0.71065511495507039</v>
      </c>
      <c r="C668" s="6">
        <v>1.5059268931896426</v>
      </c>
      <c r="D668" s="6">
        <v>0.86939645810289079</v>
      </c>
      <c r="E668" s="6">
        <v>3.3191088570389446</v>
      </c>
      <c r="F668" s="6">
        <v>2.9176219106390251</v>
      </c>
      <c r="G668" s="6">
        <v>5.3374560634483199</v>
      </c>
      <c r="H668" s="6">
        <v>2.6704916060929693</v>
      </c>
      <c r="I668" s="9">
        <f>SUMPRODUCT(J668:O668,Results!B$12:G$12)+Results!$E$5*H668</f>
        <v>55.896990336478282</v>
      </c>
      <c r="J668" s="9">
        <f>SUMPRODUCT($A668:$F668,Results!$B$15:$G$15)</f>
        <v>20.562731568942063</v>
      </c>
      <c r="K668" s="9">
        <f>SUMPRODUCT($A668:$F668,Results!$B$16:$G$16)</f>
        <v>-1.5049243562556496</v>
      </c>
      <c r="L668" s="9">
        <f>SUMPRODUCT($A668:$F668,Results!$B$17:$G$17)</f>
        <v>11.52150602664906</v>
      </c>
      <c r="M668" s="9">
        <f>SUMPRODUCT($A668:$F668,Results!$B$18:$G$18)</f>
        <v>-5.418288515190957</v>
      </c>
      <c r="N668" s="9">
        <f>SUMPRODUCT($A668:$F668,Results!$B$19:$G$19)</f>
        <v>-12.599535842334175</v>
      </c>
      <c r="O668" s="9">
        <f>SUMPRODUCT($A668:$F668,Results!$B$20:$G$20)</f>
        <v>-0.84045034045617228</v>
      </c>
      <c r="P668" s="9" cm="1">
        <f t="array" ref="P668">SUMPRODUCT(J668:O668,TRANSPOSE(Test!BQ$20:BQ$25))+Test!$AI$20-Test!$BQ$27</f>
        <v>38.399961212037375</v>
      </c>
      <c r="Q668" s="9" cm="1">
        <f t="array" ref="Q668">SUMPRODUCT(J668:O668,TRANSPOSE(Test!EX$20:EX$25))+Test!$AI$20-Test!$EX$27</f>
        <v>41.039019418654476</v>
      </c>
      <c r="R668" s="9">
        <f>I668-Results!$E$5*H668</f>
        <v>39.874040699920471</v>
      </c>
      <c r="S668" s="9" cm="1">
        <f t="array" ref="S668">SUMPRODUCT(J668:O668,TRANSPOSE(Test!AW$28:AW$33))+Test!$AI$20-Test!$AH$26</f>
        <v>31.990299658349059</v>
      </c>
      <c r="T668" s="9">
        <f>SUMPRODUCT(J668:O668,Results!K$9:P$9)</f>
        <v>41.889453531078111</v>
      </c>
      <c r="U668" s="9">
        <f>SUMPRODUCT(J668:O668,Results!K$9:P$9)+Test!$AI$20-Test!$AH$31</f>
        <v>40.307224810004953</v>
      </c>
      <c r="V668" s="9">
        <f t="shared" si="50"/>
        <v>17.497029124440907</v>
      </c>
      <c r="W668" s="9">
        <f t="shared" si="51"/>
        <v>14.857970917823806</v>
      </c>
      <c r="X668" s="9">
        <f t="shared" si="52"/>
        <v>16.022949636557811</v>
      </c>
      <c r="Y668" s="9">
        <f t="shared" si="53"/>
        <v>23.906690678129223</v>
      </c>
      <c r="Z668" s="9">
        <f>I668-Test!$AI$20</f>
        <v>23.154766909388151</v>
      </c>
      <c r="AA668" s="9">
        <f t="shared" si="54"/>
        <v>15.589765526473329</v>
      </c>
      <c r="AF668" s="11"/>
      <c r="AG668" s="11"/>
      <c r="AH668" s="11"/>
    </row>
    <row r="669" spans="1:34">
      <c r="A669" s="6">
        <v>2.155212512821258</v>
      </c>
      <c r="B669" s="6">
        <v>4.2051897517390504</v>
      </c>
      <c r="C669" s="6">
        <v>3.2503351626831365</v>
      </c>
      <c r="D669" s="6">
        <v>6.939180508459601</v>
      </c>
      <c r="E669" s="6">
        <v>1.0749085827298426</v>
      </c>
      <c r="F669" s="6">
        <v>1.0891667305515578</v>
      </c>
      <c r="G669" s="6">
        <v>1.3120333542214546</v>
      </c>
      <c r="H669" s="6">
        <v>-1.354931103133896</v>
      </c>
      <c r="I669" s="9">
        <f>SUMPRODUCT(J669:O669,Results!B$12:G$12)+Results!$E$5*H669</f>
        <v>17.520121562781359</v>
      </c>
      <c r="J669" s="9">
        <f>SUMPRODUCT($A669:$F669,Results!$B$15:$G$15)</f>
        <v>4.1270425303763254</v>
      </c>
      <c r="K669" s="9">
        <f>SUMPRODUCT($A669:$F669,Results!$B$16:$G$16)</f>
        <v>-15.693800714442627</v>
      </c>
      <c r="L669" s="9">
        <f>SUMPRODUCT($A669:$F669,Results!$B$17:$G$17)</f>
        <v>10.021828907756204</v>
      </c>
      <c r="M669" s="9">
        <f>SUMPRODUCT($A669:$F669,Results!$B$18:$G$18)</f>
        <v>3.0863891851124614</v>
      </c>
      <c r="N669" s="9">
        <f>SUMPRODUCT($A669:$F669,Results!$B$19:$G$19)</f>
        <v>-16.929550155804741</v>
      </c>
      <c r="O669" s="9">
        <f>SUMPRODUCT($A669:$F669,Results!$B$20:$G$20)</f>
        <v>23.450942961696775</v>
      </c>
      <c r="P669" s="9" cm="1">
        <f t="array" ref="P669">SUMPRODUCT(J669:O669,TRANSPOSE(Test!BQ$20:BQ$25))+Test!$AI$20-Test!$BQ$27</f>
        <v>24.07715962633754</v>
      </c>
      <c r="Q669" s="9" cm="1">
        <f t="array" ref="Q669">SUMPRODUCT(J669:O669,TRANSPOSE(Test!EX$20:EX$25))+Test!$AI$20-Test!$EX$27</f>
        <v>25.006386248560524</v>
      </c>
      <c r="R669" s="9">
        <f>I669-Results!$E$5*H669</f>
        <v>25.649708181584735</v>
      </c>
      <c r="S669" s="9" cm="1">
        <f t="array" ref="S669">SUMPRODUCT(J669:O669,TRANSPOSE(Test!AW$28:AW$33))+Test!$AI$20-Test!$AH$26</f>
        <v>26.243518821895677</v>
      </c>
      <c r="T669" s="9">
        <f>SUMPRODUCT(J669:O669,Results!K$9:P$9)</f>
        <v>26.34869793909683</v>
      </c>
      <c r="U669" s="9">
        <f>SUMPRODUCT(J669:O669,Results!K$9:P$9)+Test!$AI$20-Test!$AH$31</f>
        <v>24.766469218023673</v>
      </c>
      <c r="V669" s="9">
        <f t="shared" si="50"/>
        <v>-6.5570380635561811</v>
      </c>
      <c r="W669" s="9">
        <f t="shared" si="51"/>
        <v>-7.4862646857791653</v>
      </c>
      <c r="X669" s="9">
        <f t="shared" si="52"/>
        <v>-8.1295866188033763</v>
      </c>
      <c r="Y669" s="9">
        <f t="shared" si="53"/>
        <v>-8.7233972591143178</v>
      </c>
      <c r="Z669" s="9">
        <f>I669-Test!$AI$20</f>
        <v>-15.222101864308772</v>
      </c>
      <c r="AA669" s="9">
        <f t="shared" si="54"/>
        <v>-7.2463476552423138</v>
      </c>
      <c r="AF669" s="11"/>
      <c r="AG669" s="11"/>
      <c r="AH669" s="11"/>
    </row>
    <row r="670" spans="1:34">
      <c r="A670" s="6">
        <v>-2.7971766472766277</v>
      </c>
      <c r="B670" s="6">
        <v>-0.18812530021538459</v>
      </c>
      <c r="C670" s="6">
        <v>1.2469245665805879</v>
      </c>
      <c r="D670" s="6">
        <v>2.1987684806830479</v>
      </c>
      <c r="E670" s="6">
        <v>2.4942709216389614</v>
      </c>
      <c r="F670" s="6">
        <v>8.6315696213529769</v>
      </c>
      <c r="G670" s="6">
        <v>2.1735576102478418</v>
      </c>
      <c r="H670" s="6">
        <v>-0.49340684710750882</v>
      </c>
      <c r="I670" s="9">
        <f>SUMPRODUCT(J670:O670,Results!B$12:G$12)+Results!$E$5*H670</f>
        <v>5.9892474015656507</v>
      </c>
      <c r="J670" s="9">
        <f>SUMPRODUCT($A670:$F670,Results!$B$15:$G$15)</f>
        <v>2.5778897163988663</v>
      </c>
      <c r="K670" s="9">
        <f>SUMPRODUCT($A670:$F670,Results!$B$16:$G$16)</f>
        <v>10.136090844037215</v>
      </c>
      <c r="L670" s="9">
        <f>SUMPRODUCT($A670:$F670,Results!$B$17:$G$17)</f>
        <v>26.44423988209406</v>
      </c>
      <c r="M670" s="9">
        <f>SUMPRODUCT($A670:$F670,Results!$B$18:$G$18)</f>
        <v>3.9196624612977664</v>
      </c>
      <c r="N670" s="9">
        <f>SUMPRODUCT($A670:$F670,Results!$B$19:$G$19)</f>
        <v>-12.104919298732986</v>
      </c>
      <c r="O670" s="9">
        <f>SUMPRODUCT($A670:$F670,Results!$B$20:$G$20)</f>
        <v>-16.613947278469059</v>
      </c>
      <c r="P670" s="9" cm="1">
        <f t="array" ref="P670">SUMPRODUCT(J670:O670,TRANSPOSE(Test!BQ$20:BQ$25))+Test!$AI$20-Test!$BQ$27</f>
        <v>23.278540727796162</v>
      </c>
      <c r="Q670" s="9" cm="1">
        <f t="array" ref="Q670">SUMPRODUCT(J670:O670,TRANSPOSE(Test!EX$20:EX$25))+Test!$AI$20-Test!$EX$27</f>
        <v>12.77308482262881</v>
      </c>
      <c r="R670" s="9">
        <f>I670-Results!$E$5*H670</f>
        <v>8.9496884842107036</v>
      </c>
      <c r="S670" s="9" cm="1">
        <f t="array" ref="S670">SUMPRODUCT(J670:O670,TRANSPOSE(Test!AW$28:AW$33))+Test!$AI$20-Test!$AH$26</f>
        <v>17.270083793187354</v>
      </c>
      <c r="T670" s="9">
        <f>SUMPRODUCT(J670:O670,Results!K$9:P$9)</f>
        <v>11.995566162188709</v>
      </c>
      <c r="U670" s="9">
        <f>SUMPRODUCT(J670:O670,Results!K$9:P$9)+Test!$AI$20-Test!$AH$31</f>
        <v>10.413337441115551</v>
      </c>
      <c r="V670" s="9">
        <f t="shared" si="50"/>
        <v>-17.289293326230514</v>
      </c>
      <c r="W670" s="9">
        <f t="shared" si="51"/>
        <v>-6.7838374210631596</v>
      </c>
      <c r="X670" s="9">
        <f t="shared" si="52"/>
        <v>-2.9604410826450529</v>
      </c>
      <c r="Y670" s="9">
        <f t="shared" si="53"/>
        <v>-11.280836391621703</v>
      </c>
      <c r="Z670" s="9">
        <f>I670-Test!$AI$20</f>
        <v>-26.752976025524482</v>
      </c>
      <c r="AA670" s="9">
        <f t="shared" si="54"/>
        <v>-4.4240900395499008</v>
      </c>
      <c r="AF670" s="11"/>
      <c r="AG670" s="11"/>
      <c r="AH670" s="11"/>
    </row>
    <row r="671" spans="1:34">
      <c r="A671" s="6">
        <v>-2.176130771860302</v>
      </c>
      <c r="B671" s="6">
        <v>-0.48519710928322596</v>
      </c>
      <c r="C671" s="6">
        <v>-1.446332435583598</v>
      </c>
      <c r="D671" s="6">
        <v>1.8930278264885136</v>
      </c>
      <c r="E671" s="6">
        <v>-1.0241016704982058</v>
      </c>
      <c r="F671" s="6">
        <v>-0.95251160622456299</v>
      </c>
      <c r="G671" s="6">
        <v>1.8059711387552193</v>
      </c>
      <c r="H671" s="6">
        <v>-0.86099331860013129</v>
      </c>
      <c r="I671" s="9">
        <f>SUMPRODUCT(J671:O671,Results!B$12:G$12)+Results!$E$5*H671</f>
        <v>-15.476467124067661</v>
      </c>
      <c r="J671" s="9">
        <f>SUMPRODUCT($A671:$F671,Results!$B$15:$G$15)</f>
        <v>-13.973865873152796</v>
      </c>
      <c r="K671" s="9">
        <f>SUMPRODUCT($A671:$F671,Results!$B$16:$G$16)</f>
        <v>7.4158455399259644</v>
      </c>
      <c r="L671" s="9">
        <f>SUMPRODUCT($A671:$F671,Results!$B$17:$G$17)</f>
        <v>1.3642304194045525</v>
      </c>
      <c r="M671" s="9">
        <f>SUMPRODUCT($A671:$F671,Results!$B$18:$G$18)</f>
        <v>6.0647350900411858</v>
      </c>
      <c r="N671" s="9">
        <f>SUMPRODUCT($A671:$F671,Results!$B$19:$G$19)</f>
        <v>3.6468147903855224</v>
      </c>
      <c r="O671" s="9">
        <f>SUMPRODUCT($A671:$F671,Results!$B$20:$G$20)</f>
        <v>-0.92219160816844159</v>
      </c>
      <c r="P671" s="9" cm="1">
        <f t="array" ref="P671">SUMPRODUCT(J671:O671,TRANSPOSE(Test!BQ$20:BQ$25))+Test!$AI$20-Test!$BQ$27</f>
        <v>-15.878936820856147</v>
      </c>
      <c r="Q671" s="9" cm="1">
        <f t="array" ref="Q671">SUMPRODUCT(J671:O671,TRANSPOSE(Test!EX$20:EX$25))+Test!$AI$20-Test!$EX$27</f>
        <v>-10.72077914551484</v>
      </c>
      <c r="R671" s="9">
        <f>I671-Results!$E$5*H671</f>
        <v>-10.310507212466874</v>
      </c>
      <c r="S671" s="9" cm="1">
        <f t="array" ref="S671">SUMPRODUCT(J671:O671,TRANSPOSE(Test!AW$28:AW$33))+Test!$AI$20-Test!$AH$26</f>
        <v>-20.396473120580108</v>
      </c>
      <c r="T671" s="9">
        <f>SUMPRODUCT(J671:O671,Results!K$9:P$9)</f>
        <v>-11.005377210723427</v>
      </c>
      <c r="U671" s="9">
        <f>SUMPRODUCT(J671:O671,Results!K$9:P$9)+Test!$AI$20-Test!$AH$31</f>
        <v>-12.587605931796585</v>
      </c>
      <c r="V671" s="9">
        <f t="shared" si="50"/>
        <v>0.40246969678848643</v>
      </c>
      <c r="W671" s="9">
        <f t="shared" si="51"/>
        <v>-4.755687978552821</v>
      </c>
      <c r="X671" s="9">
        <f t="shared" si="52"/>
        <v>-5.1659599116007868</v>
      </c>
      <c r="Y671" s="9">
        <f t="shared" si="53"/>
        <v>4.9200059965124474</v>
      </c>
      <c r="Z671" s="9">
        <f>I671-Test!$AI$20</f>
        <v>-48.218690551157792</v>
      </c>
      <c r="AA671" s="9">
        <f t="shared" si="54"/>
        <v>-2.8888611922710759</v>
      </c>
      <c r="AF671" s="11"/>
      <c r="AG671" s="11"/>
      <c r="AH671" s="11"/>
    </row>
    <row r="672" spans="1:34">
      <c r="A672" s="6">
        <v>1.0143883088312724</v>
      </c>
      <c r="B672" s="6">
        <v>2.0038212421825632</v>
      </c>
      <c r="C672" s="6">
        <v>4.9830933066115044</v>
      </c>
      <c r="D672" s="6">
        <v>-2.4629899148810308</v>
      </c>
      <c r="E672" s="6">
        <v>8.5097701109015702</v>
      </c>
      <c r="F672" s="6">
        <v>-0.96001232999037867</v>
      </c>
      <c r="G672" s="6">
        <v>7.0107560829117057</v>
      </c>
      <c r="H672" s="6">
        <v>4.3437916255563547</v>
      </c>
      <c r="I672" s="9">
        <f>SUMPRODUCT(J672:O672,Results!B$12:G$12)+Results!$E$5*H672</f>
        <v>124.33585335816873</v>
      </c>
      <c r="J672" s="9">
        <f>SUMPRODUCT($A672:$F672,Results!$B$15:$G$15)</f>
        <v>41.012083954406791</v>
      </c>
      <c r="K672" s="9">
        <f>SUMPRODUCT($A672:$F672,Results!$B$16:$G$16)</f>
        <v>-4.6190487451718232</v>
      </c>
      <c r="L672" s="9">
        <f>SUMPRODUCT($A672:$F672,Results!$B$17:$G$17)</f>
        <v>21.528524425521056</v>
      </c>
      <c r="M672" s="9">
        <f>SUMPRODUCT($A672:$F672,Results!$B$18:$G$18)</f>
        <v>-23.638868850724002</v>
      </c>
      <c r="N672" s="9">
        <f>SUMPRODUCT($A672:$F672,Results!$B$19:$G$19)</f>
        <v>-32.087094706492678</v>
      </c>
      <c r="O672" s="9">
        <f>SUMPRODUCT($A672:$F672,Results!$B$20:$G$20)</f>
        <v>0.43968651567829609</v>
      </c>
      <c r="P672" s="9" cm="1">
        <f t="array" ref="P672">SUMPRODUCT(J672:O672,TRANSPOSE(Test!BQ$20:BQ$25))+Test!$AI$20-Test!$BQ$27</f>
        <v>83.885764262316684</v>
      </c>
      <c r="Q672" s="9" cm="1">
        <f t="array" ref="Q672">SUMPRODUCT(J672:O672,TRANSPOSE(Test!EX$20:EX$25))+Test!$AI$20-Test!$EX$27</f>
        <v>96.802553024873873</v>
      </c>
      <c r="R672" s="9">
        <f>I672-Results!$E$5*H672</f>
        <v>98.273103604830609</v>
      </c>
      <c r="S672" s="9" cm="1">
        <f t="array" ref="S672">SUMPRODUCT(J672:O672,TRANSPOSE(Test!AW$28:AW$33))+Test!$AI$20-Test!$AH$26</f>
        <v>81.591858744492455</v>
      </c>
      <c r="T672" s="9">
        <f>SUMPRODUCT(J672:O672,Results!K$9:P$9)</f>
        <v>101.35704630090855</v>
      </c>
      <c r="U672" s="9">
        <f>SUMPRODUCT(J672:O672,Results!K$9:P$9)+Test!$AI$20-Test!$AH$31</f>
        <v>99.7748175798354</v>
      </c>
      <c r="V672" s="9">
        <f t="shared" si="50"/>
        <v>40.45008909585205</v>
      </c>
      <c r="W672" s="9">
        <f t="shared" si="51"/>
        <v>27.533300333294861</v>
      </c>
      <c r="X672" s="9">
        <f t="shared" si="52"/>
        <v>26.062749753338124</v>
      </c>
      <c r="Y672" s="9">
        <f t="shared" si="53"/>
        <v>42.743994613676279</v>
      </c>
      <c r="Z672" s="9">
        <f>I672-Test!$AI$20</f>
        <v>91.593629931078596</v>
      </c>
      <c r="AA672" s="9">
        <f t="shared" si="54"/>
        <v>24.561035778333334</v>
      </c>
      <c r="AF672" s="11"/>
      <c r="AG672" s="11"/>
      <c r="AH672" s="11"/>
    </row>
    <row r="673" spans="1:34">
      <c r="A673" s="6">
        <v>2.8876618209645419E-2</v>
      </c>
      <c r="B673" s="6">
        <v>3.0543504493360425</v>
      </c>
      <c r="C673" s="6">
        <v>0.26417104608789882</v>
      </c>
      <c r="D673" s="6">
        <v>4.861255599548497</v>
      </c>
      <c r="E673" s="6">
        <v>4.8283823832556854</v>
      </c>
      <c r="F673" s="6">
        <v>1.1367057480072371</v>
      </c>
      <c r="G673" s="6">
        <v>1.2511637935221529</v>
      </c>
      <c r="H673" s="6">
        <v>-1.4158006638331977</v>
      </c>
      <c r="I673" s="9">
        <f>SUMPRODUCT(J673:O673,Results!B$12:G$12)+Results!$E$5*H673</f>
        <v>53.934175892348691</v>
      </c>
      <c r="J673" s="9">
        <f>SUMPRODUCT($A673:$F673,Results!$B$15:$G$15)</f>
        <v>9.5158927560401825</v>
      </c>
      <c r="K673" s="9">
        <f>SUMPRODUCT($A673:$F673,Results!$B$16:$G$16)</f>
        <v>-1.7628278867203953</v>
      </c>
      <c r="L673" s="9">
        <f>SUMPRODUCT($A673:$F673,Results!$B$17:$G$17)</f>
        <v>23.620527766806312</v>
      </c>
      <c r="M673" s="9">
        <f>SUMPRODUCT($A673:$F673,Results!$B$18:$G$18)</f>
        <v>2.7940103721506935</v>
      </c>
      <c r="N673" s="9">
        <f>SUMPRODUCT($A673:$F673,Results!$B$19:$G$19)</f>
        <v>-15.806363093907496</v>
      </c>
      <c r="O673" s="9">
        <f>SUMPRODUCT($A673:$F673,Results!$B$20:$G$20)</f>
        <v>14.974102350290584</v>
      </c>
      <c r="P673" s="9" cm="1">
        <f t="array" ref="P673">SUMPRODUCT(J673:O673,TRANSPOSE(Test!BQ$20:BQ$25))+Test!$AI$20-Test!$BQ$27</f>
        <v>52.973798243464167</v>
      </c>
      <c r="Q673" s="9" cm="1">
        <f t="array" ref="Q673">SUMPRODUCT(J673:O673,TRANSPOSE(Test!EX$20:EX$25))+Test!$AI$20-Test!$EX$27</f>
        <v>62.567011056338458</v>
      </c>
      <c r="R673" s="9">
        <f>I673-Results!$E$5*H673</f>
        <v>62.428979875347878</v>
      </c>
      <c r="S673" s="9" cm="1">
        <f t="array" ref="S673">SUMPRODUCT(J673:O673,TRANSPOSE(Test!AW$28:AW$33))+Test!$AI$20-Test!$AH$26</f>
        <v>36.286055273762813</v>
      </c>
      <c r="T673" s="9">
        <f>SUMPRODUCT(J673:O673,Results!K$9:P$9)</f>
        <v>64.606415509223339</v>
      </c>
      <c r="U673" s="9">
        <f>SUMPRODUCT(J673:O673,Results!K$9:P$9)+Test!$AI$20-Test!$AH$31</f>
        <v>63.024186788150189</v>
      </c>
      <c r="V673" s="9">
        <f t="shared" si="50"/>
        <v>0.96037764888452415</v>
      </c>
      <c r="W673" s="9">
        <f t="shared" si="51"/>
        <v>-8.6328351639897676</v>
      </c>
      <c r="X673" s="9">
        <f t="shared" si="52"/>
        <v>-8.494803982999187</v>
      </c>
      <c r="Y673" s="9">
        <f t="shared" si="53"/>
        <v>17.648120618585878</v>
      </c>
      <c r="Z673" s="9">
        <f>I673-Test!$AI$20</f>
        <v>21.191952465258559</v>
      </c>
      <c r="AA673" s="9">
        <f t="shared" si="54"/>
        <v>-9.0900108958014982</v>
      </c>
      <c r="AF673" s="11"/>
      <c r="AG673" s="11"/>
      <c r="AH673" s="11"/>
    </row>
    <row r="674" spans="1:34">
      <c r="A674" s="6">
        <v>1.4521708671958549</v>
      </c>
      <c r="B674" s="6">
        <v>5.1352019896606926E-2</v>
      </c>
      <c r="C674" s="6">
        <v>1.4080495509427404</v>
      </c>
      <c r="D674" s="6">
        <v>0.81734028693822725</v>
      </c>
      <c r="E674" s="6">
        <v>0.26620254604780336</v>
      </c>
      <c r="F674" s="6">
        <v>-0.33788588013059617</v>
      </c>
      <c r="G674" s="6">
        <v>-0.30448236438297727</v>
      </c>
      <c r="H674" s="6">
        <v>-2.9714468217383279</v>
      </c>
      <c r="I674" s="9">
        <f>SUMPRODUCT(J674:O674,Results!B$12:G$12)+Results!$E$5*H674</f>
        <v>-8.0589113021705767</v>
      </c>
      <c r="J674" s="9">
        <f>SUMPRODUCT($A674:$F674,Results!$B$15:$G$15)</f>
        <v>7.9019194779907851</v>
      </c>
      <c r="K674" s="9">
        <f>SUMPRODUCT($A674:$F674,Results!$B$16:$G$16)</f>
        <v>-6.0449813543060644</v>
      </c>
      <c r="L674" s="9">
        <f>SUMPRODUCT($A674:$F674,Results!$B$17:$G$17)</f>
        <v>-2.2206030599072357</v>
      </c>
      <c r="M674" s="9">
        <f>SUMPRODUCT($A674:$F674,Results!$B$18:$G$18)</f>
        <v>-3.4275383816999874</v>
      </c>
      <c r="N674" s="9">
        <f>SUMPRODUCT($A674:$F674,Results!$B$19:$G$19)</f>
        <v>-5.1260404438021503</v>
      </c>
      <c r="O674" s="9">
        <f>SUMPRODUCT($A674:$F674,Results!$B$20:$G$20)</f>
        <v>5.2089316649031412</v>
      </c>
      <c r="P674" s="9" cm="1">
        <f t="array" ref="P674">SUMPRODUCT(J674:O674,TRANSPOSE(Test!BQ$20:BQ$25))+Test!$AI$20-Test!$BQ$27</f>
        <v>5.7270330193639865</v>
      </c>
      <c r="Q674" s="9" cm="1">
        <f t="array" ref="Q674">SUMPRODUCT(J674:O674,TRANSPOSE(Test!EX$20:EX$25))+Test!$AI$20-Test!$EX$27</f>
        <v>9.0141042866499674</v>
      </c>
      <c r="R674" s="9">
        <f>I674-Results!$E$5*H674</f>
        <v>9.7697696282593913</v>
      </c>
      <c r="S674" s="9" cm="1">
        <f t="array" ref="S674">SUMPRODUCT(J674:O674,TRANSPOSE(Test!AW$28:AW$33))+Test!$AI$20-Test!$AH$26</f>
        <v>8.0420458764262293</v>
      </c>
      <c r="T674" s="9">
        <f>SUMPRODUCT(J674:O674,Results!K$9:P$9)</f>
        <v>9.792866183392352</v>
      </c>
      <c r="U674" s="9">
        <f>SUMPRODUCT(J674:O674,Results!K$9:P$9)+Test!$AI$20-Test!$AH$31</f>
        <v>8.2106374623191982</v>
      </c>
      <c r="V674" s="9">
        <f t="shared" si="50"/>
        <v>-13.785944321534563</v>
      </c>
      <c r="W674" s="9">
        <f t="shared" si="51"/>
        <v>-17.073015588820546</v>
      </c>
      <c r="X674" s="9">
        <f t="shared" si="52"/>
        <v>-17.828680930429968</v>
      </c>
      <c r="Y674" s="9">
        <f t="shared" si="53"/>
        <v>-16.100957178596808</v>
      </c>
      <c r="Z674" s="9">
        <f>I674-Test!$AI$20</f>
        <v>-40.80113472926071</v>
      </c>
      <c r="AA674" s="9">
        <f t="shared" si="54"/>
        <v>-16.269548764489777</v>
      </c>
      <c r="AF674" s="11"/>
      <c r="AG674" s="11"/>
      <c r="AH674" s="11"/>
    </row>
    <row r="675" spans="1:34">
      <c r="A675" s="6">
        <v>-1.4321224284908789</v>
      </c>
      <c r="B675" s="6">
        <v>-4.6655294365489715E-2</v>
      </c>
      <c r="C675" s="6">
        <v>3.6615260267389154</v>
      </c>
      <c r="D675" s="6">
        <v>6.8704725177402315</v>
      </c>
      <c r="E675" s="6">
        <v>6.9604040947872212</v>
      </c>
      <c r="F675" s="6">
        <v>1.1188356524883891</v>
      </c>
      <c r="G675" s="6">
        <v>0.60153164337057208</v>
      </c>
      <c r="H675" s="6">
        <v>-2.0654328139847786</v>
      </c>
      <c r="I675" s="9">
        <f>SUMPRODUCT(J675:O675,Results!B$12:G$12)+Results!$E$5*H675</f>
        <v>83.015989816076413</v>
      </c>
      <c r="J675" s="9">
        <f>SUMPRODUCT($A675:$F675,Results!$B$15:$G$15)</f>
        <v>24.516709236493949</v>
      </c>
      <c r="K675" s="9">
        <f>SUMPRODUCT($A675:$F675,Results!$B$16:$G$16)</f>
        <v>3.7266462438982106</v>
      </c>
      <c r="L675" s="9">
        <f>SUMPRODUCT($A675:$F675,Results!$B$17:$G$17)</f>
        <v>30.385806060404526</v>
      </c>
      <c r="M675" s="9">
        <f>SUMPRODUCT($A675:$F675,Results!$B$18:$G$18)</f>
        <v>-8.472912666839667</v>
      </c>
      <c r="N675" s="9">
        <f>SUMPRODUCT($A675:$F675,Results!$B$19:$G$19)</f>
        <v>-35.134628159774948</v>
      </c>
      <c r="O675" s="9">
        <f>SUMPRODUCT($A675:$F675,Results!$B$20:$G$20)</f>
        <v>6.7467168621796887</v>
      </c>
      <c r="P675" s="9" cm="1">
        <f t="array" ref="P675">SUMPRODUCT(J675:O675,TRANSPOSE(Test!BQ$20:BQ$25))+Test!$AI$20-Test!$BQ$27</f>
        <v>83.147515235799887</v>
      </c>
      <c r="Q675" s="9" cm="1">
        <f t="array" ref="Q675">SUMPRODUCT(J675:O675,TRANSPOSE(Test!EX$20:EX$25))+Test!$AI$20-Test!$EX$27</f>
        <v>96.72553713256292</v>
      </c>
      <c r="R675" s="9">
        <f>I675-Results!$E$5*H675</f>
        <v>95.408586699985079</v>
      </c>
      <c r="S675" s="9" cm="1">
        <f t="array" ref="S675">SUMPRODUCT(J675:O675,TRANSPOSE(Test!AW$28:AW$33))+Test!$AI$20-Test!$AH$26</f>
        <v>71.115725796372871</v>
      </c>
      <c r="T675" s="9">
        <f>SUMPRODUCT(J675:O675,Results!K$9:P$9)</f>
        <v>98.253307880787105</v>
      </c>
      <c r="U675" s="9">
        <f>SUMPRODUCT(J675:O675,Results!K$9:P$9)+Test!$AI$20-Test!$AH$31</f>
        <v>96.67107915971394</v>
      </c>
      <c r="V675" s="9">
        <f t="shared" si="50"/>
        <v>-0.13152541972347365</v>
      </c>
      <c r="W675" s="9">
        <f t="shared" si="51"/>
        <v>-13.709547316486507</v>
      </c>
      <c r="X675" s="9">
        <f t="shared" si="52"/>
        <v>-12.392596883908666</v>
      </c>
      <c r="Y675" s="9">
        <f t="shared" si="53"/>
        <v>11.900264019703542</v>
      </c>
      <c r="Z675" s="9">
        <f>I675-Test!$AI$20</f>
        <v>50.273766388986282</v>
      </c>
      <c r="AA675" s="9">
        <f t="shared" si="54"/>
        <v>-13.655089343637528</v>
      </c>
      <c r="AF675" s="11"/>
      <c r="AG675" s="11"/>
      <c r="AH675" s="11"/>
    </row>
    <row r="676" spans="1:34">
      <c r="A676" s="6">
        <v>0.3958834131358771</v>
      </c>
      <c r="B676" s="6">
        <v>-0.9690348756824323</v>
      </c>
      <c r="C676" s="6">
        <v>7.0681442658862839</v>
      </c>
      <c r="D676" s="6">
        <v>4.5641232149005813</v>
      </c>
      <c r="E676" s="6">
        <v>7.9766652339005057</v>
      </c>
      <c r="F676" s="6">
        <v>3.1062836468159474</v>
      </c>
      <c r="G676" s="6">
        <v>3.663111667297688</v>
      </c>
      <c r="H676" s="6">
        <v>0.99614720994233741</v>
      </c>
      <c r="I676" s="9">
        <f>SUMPRODUCT(J676:O676,Results!B$12:G$12)+Results!$E$5*H676</f>
        <v>109.95769157255795</v>
      </c>
      <c r="J676" s="9">
        <f>SUMPRODUCT($A676:$F676,Results!$B$15:$G$15)</f>
        <v>44.275087814835288</v>
      </c>
      <c r="K676" s="9">
        <f>SUMPRODUCT($A676:$F676,Results!$B$16:$G$16)</f>
        <v>-2.7235378084642612</v>
      </c>
      <c r="L676" s="9">
        <f>SUMPRODUCT($A676:$F676,Results!$B$17:$G$17)</f>
        <v>28.705244745109901</v>
      </c>
      <c r="M676" s="9">
        <f>SUMPRODUCT($A676:$F676,Results!$B$18:$G$18)</f>
        <v>-20.122435568225995</v>
      </c>
      <c r="N676" s="9">
        <f>SUMPRODUCT($A676:$F676,Results!$B$19:$G$19)</f>
        <v>-44.943110396061826</v>
      </c>
      <c r="O676" s="9">
        <f>SUMPRODUCT($A676:$F676,Results!$B$20:$G$20)</f>
        <v>-3.0650154553440778E-2</v>
      </c>
      <c r="P676" s="9" cm="1">
        <f t="array" ref="P676">SUMPRODUCT(J676:O676,TRANSPOSE(Test!BQ$20:BQ$25))+Test!$AI$20-Test!$BQ$27</f>
        <v>97.91593592778483</v>
      </c>
      <c r="Q676" s="9" cm="1">
        <f t="array" ref="Q676">SUMPRODUCT(J676:O676,TRANSPOSE(Test!EX$20:EX$25))+Test!$AI$20-Test!$EX$27</f>
        <v>105.84637316647925</v>
      </c>
      <c r="R676" s="9">
        <f>I676-Results!$E$5*H676</f>
        <v>103.98080831290392</v>
      </c>
      <c r="S676" s="9" cm="1">
        <f t="array" ref="S676">SUMPRODUCT(J676:O676,TRANSPOSE(Test!AW$28:AW$33))+Test!$AI$20-Test!$AH$26</f>
        <v>96.564374797629952</v>
      </c>
      <c r="T676" s="9">
        <f>SUMPRODUCT(J676:O676,Results!K$9:P$9)</f>
        <v>107.71846650033326</v>
      </c>
      <c r="U676" s="9">
        <f>SUMPRODUCT(J676:O676,Results!K$9:P$9)+Test!$AI$20-Test!$AH$31</f>
        <v>106.13623777926011</v>
      </c>
      <c r="V676" s="9">
        <f t="shared" si="50"/>
        <v>12.041755644773119</v>
      </c>
      <c r="W676" s="9">
        <f t="shared" si="51"/>
        <v>4.1113184060786949</v>
      </c>
      <c r="X676" s="9">
        <f t="shared" si="52"/>
        <v>5.9768832596540307</v>
      </c>
      <c r="Y676" s="9">
        <f t="shared" si="53"/>
        <v>13.393316774927996</v>
      </c>
      <c r="Z676" s="9">
        <f>I676-Test!$AI$20</f>
        <v>77.21546814546781</v>
      </c>
      <c r="AA676" s="9">
        <f t="shared" si="54"/>
        <v>3.8214537932978345</v>
      </c>
      <c r="AF676" s="11"/>
      <c r="AG676" s="11"/>
      <c r="AH676" s="11"/>
    </row>
    <row r="677" spans="1:34">
      <c r="A677" s="6">
        <v>4.6383718580270576</v>
      </c>
      <c r="B677" s="6">
        <v>2.5303088162836853</v>
      </c>
      <c r="C677" s="6">
        <v>3.8737164146249197</v>
      </c>
      <c r="D677" s="6">
        <v>-3.744739762513694</v>
      </c>
      <c r="E677" s="6">
        <v>0.66309870987242892</v>
      </c>
      <c r="F677" s="6">
        <v>-0.28206564527856259</v>
      </c>
      <c r="G677" s="6">
        <v>6.7124748697539633</v>
      </c>
      <c r="H677" s="6">
        <v>4.0455104123986132</v>
      </c>
      <c r="I677" s="9">
        <f>SUMPRODUCT(J677:O677,Results!B$12:G$12)+Results!$E$5*H677</f>
        <v>31.070571262304043</v>
      </c>
      <c r="J677" s="9">
        <f>SUMPRODUCT($A677:$F677,Results!$B$15:$G$15)</f>
        <v>21.4526354550996</v>
      </c>
      <c r="K677" s="9">
        <f>SUMPRODUCT($A677:$F677,Results!$B$16:$G$16)</f>
        <v>-19.875076871498152</v>
      </c>
      <c r="L677" s="9">
        <f>SUMPRODUCT($A677:$F677,Results!$B$17:$G$17)</f>
        <v>-9.0244684706882534</v>
      </c>
      <c r="M677" s="9">
        <f>SUMPRODUCT($A677:$F677,Results!$B$18:$G$18)</f>
        <v>-12.87836662686186</v>
      </c>
      <c r="N677" s="9">
        <f>SUMPRODUCT($A677:$F677,Results!$B$19:$G$19)</f>
        <v>-6.8286666286486355</v>
      </c>
      <c r="O677" s="9">
        <f>SUMPRODUCT($A677:$F677,Results!$B$20:$G$20)</f>
        <v>7.1351921156537754</v>
      </c>
      <c r="P677" s="9" cm="1">
        <f t="array" ref="P677">SUMPRODUCT(J677:O677,TRANSPOSE(Test!BQ$20:BQ$25))+Test!$AI$20-Test!$BQ$27</f>
        <v>6.6531694985138827</v>
      </c>
      <c r="Q677" s="9" cm="1">
        <f t="array" ref="Q677">SUMPRODUCT(J677:O677,TRANSPOSE(Test!EX$20:EX$25))+Test!$AI$20-Test!$EX$27</f>
        <v>4.4257933666652036</v>
      </c>
      <c r="R677" s="9">
        <f>I677-Results!$E$5*H677</f>
        <v>6.7975087879123635</v>
      </c>
      <c r="S677" s="9" cm="1">
        <f t="array" ref="S677">SUMPRODUCT(J677:O677,TRANSPOSE(Test!AW$28:AW$33))+Test!$AI$20-Test!$AH$26</f>
        <v>20.976542857313419</v>
      </c>
      <c r="T677" s="9">
        <f>SUMPRODUCT(J677:O677,Results!K$9:P$9)</f>
        <v>7.109681545827069</v>
      </c>
      <c r="U677" s="9">
        <f>SUMPRODUCT(J677:O677,Results!K$9:P$9)+Test!$AI$20-Test!$AH$31</f>
        <v>5.5274528247539081</v>
      </c>
      <c r="V677" s="9">
        <f t="shared" si="50"/>
        <v>24.41740176379016</v>
      </c>
      <c r="W677" s="9">
        <f t="shared" si="51"/>
        <v>26.644777895638839</v>
      </c>
      <c r="X677" s="9">
        <f t="shared" si="52"/>
        <v>24.273062474391679</v>
      </c>
      <c r="Y677" s="9">
        <f t="shared" si="53"/>
        <v>10.094028404990624</v>
      </c>
      <c r="Z677" s="9">
        <f>I677-Test!$AI$20</f>
        <v>-1.6716521647860887</v>
      </c>
      <c r="AA677" s="9">
        <f t="shared" si="54"/>
        <v>25.543118437550135</v>
      </c>
      <c r="AF677" s="11"/>
      <c r="AG677" s="11"/>
      <c r="AH677" s="11"/>
    </row>
    <row r="678" spans="1:34">
      <c r="A678" s="6">
        <v>1.4708878987038656</v>
      </c>
      <c r="B678" s="6">
        <v>-0.55629963791166492</v>
      </c>
      <c r="C678" s="6">
        <v>5.498201105107599</v>
      </c>
      <c r="D678" s="6">
        <v>1.4419017713343871</v>
      </c>
      <c r="E678" s="6">
        <v>5.5226489464175313E-2</v>
      </c>
      <c r="F678" s="6">
        <v>10.198635277457793</v>
      </c>
      <c r="G678" s="6">
        <v>1.6591815836990975</v>
      </c>
      <c r="H678" s="6">
        <v>-1.0077828736562531</v>
      </c>
      <c r="I678" s="9">
        <f>SUMPRODUCT(J678:O678,Results!B$12:G$12)+Results!$E$5*H678</f>
        <v>-20.252003291112132</v>
      </c>
      <c r="J678" s="9">
        <f>SUMPRODUCT($A678:$F678,Results!$B$15:$G$15)</f>
        <v>17.019924276968425</v>
      </c>
      <c r="K678" s="9">
        <f>SUMPRODUCT($A678:$F678,Results!$B$16:$G$16)</f>
        <v>-8.0201715357086396</v>
      </c>
      <c r="L678" s="9">
        <f>SUMPRODUCT($A678:$F678,Results!$B$17:$G$17)</f>
        <v>10.37730437105775</v>
      </c>
      <c r="M678" s="9">
        <f>SUMPRODUCT($A678:$F678,Results!$B$18:$G$18)</f>
        <v>-4.3658738900572907</v>
      </c>
      <c r="N678" s="9">
        <f>SUMPRODUCT($A678:$F678,Results!$B$19:$G$19)</f>
        <v>-16.618404124414294</v>
      </c>
      <c r="O678" s="9">
        <f>SUMPRODUCT($A678:$F678,Results!$B$20:$G$20)</f>
        <v>-13.3723496292038</v>
      </c>
      <c r="P678" s="9" cm="1">
        <f t="array" ref="P678">SUMPRODUCT(J678:O678,TRANSPOSE(Test!BQ$20:BQ$25))+Test!$AI$20-Test!$BQ$27</f>
        <v>10.90314707143574</v>
      </c>
      <c r="Q678" s="9" cm="1">
        <f t="array" ref="Q678">SUMPRODUCT(J678:O678,TRANSPOSE(Test!EX$20:EX$25))+Test!$AI$20-Test!$EX$27</f>
        <v>-10.508168688496422</v>
      </c>
      <c r="R678" s="9">
        <f>I678-Results!$E$5*H678</f>
        <v>-14.205306049174613</v>
      </c>
      <c r="S678" s="9" cm="1">
        <f t="array" ref="S678">SUMPRODUCT(J678:O678,TRANSPOSE(Test!AW$28:AW$33))+Test!$AI$20-Test!$AH$26</f>
        <v>25.853585736389135</v>
      </c>
      <c r="T678" s="9">
        <f>SUMPRODUCT(J678:O678,Results!K$9:P$9)</f>
        <v>-11.685089550732677</v>
      </c>
      <c r="U678" s="9">
        <f>SUMPRODUCT(J678:O678,Results!K$9:P$9)+Test!$AI$20-Test!$AH$31</f>
        <v>-13.267318271805834</v>
      </c>
      <c r="V678" s="9">
        <f t="shared" si="50"/>
        <v>-31.155150362547872</v>
      </c>
      <c r="W678" s="9">
        <f t="shared" si="51"/>
        <v>-9.7438346026157099</v>
      </c>
      <c r="X678" s="9">
        <f t="shared" si="52"/>
        <v>-6.0466972419375189</v>
      </c>
      <c r="Y678" s="9">
        <f t="shared" si="53"/>
        <v>-46.105589027501267</v>
      </c>
      <c r="Z678" s="9">
        <f>I678-Test!$AI$20</f>
        <v>-52.994226718202263</v>
      </c>
      <c r="AA678" s="9">
        <f t="shared" si="54"/>
        <v>-6.9846850193062977</v>
      </c>
      <c r="AF678" s="11"/>
      <c r="AG678" s="11"/>
      <c r="AH678" s="11"/>
    </row>
    <row r="679" spans="1:34">
      <c r="A679" s="6">
        <v>0.98668037367636163</v>
      </c>
      <c r="B679" s="6">
        <v>3.3188225597601853</v>
      </c>
      <c r="C679" s="6">
        <v>3.0063223550527818</v>
      </c>
      <c r="D679" s="6">
        <v>1.5018110492342007E-2</v>
      </c>
      <c r="E679" s="6">
        <v>3.5517840364254938</v>
      </c>
      <c r="F679" s="6">
        <v>4.3613275705356962</v>
      </c>
      <c r="G679" s="6">
        <v>1.0934731206218358</v>
      </c>
      <c r="H679" s="6">
        <v>-1.5734913367335148</v>
      </c>
      <c r="I679" s="9">
        <f>SUMPRODUCT(J679:O679,Results!B$12:G$12)+Results!$E$5*H679</f>
        <v>20.055270580281856</v>
      </c>
      <c r="J679" s="9">
        <f>SUMPRODUCT($A679:$F679,Results!$B$15:$G$15)</f>
        <v>15.198751438644372</v>
      </c>
      <c r="K679" s="9">
        <f>SUMPRODUCT($A679:$F679,Results!$B$16:$G$16)</f>
        <v>-6.9235215421524074</v>
      </c>
      <c r="L679" s="9">
        <f>SUMPRODUCT($A679:$F679,Results!$B$17:$G$17)</f>
        <v>17.79527286362547</v>
      </c>
      <c r="M679" s="9">
        <f>SUMPRODUCT($A679:$F679,Results!$B$18:$G$18)</f>
        <v>-4.6916305121824351</v>
      </c>
      <c r="N679" s="9">
        <f>SUMPRODUCT($A679:$F679,Results!$B$19:$G$19)</f>
        <v>-15.522945203258862</v>
      </c>
      <c r="O679" s="9">
        <f>SUMPRODUCT($A679:$F679,Results!$B$20:$G$20)</f>
        <v>0.69137766274981249</v>
      </c>
      <c r="P679" s="9" cm="1">
        <f t="array" ref="P679">SUMPRODUCT(J679:O679,TRANSPOSE(Test!BQ$20:BQ$25))+Test!$AI$20-Test!$BQ$27</f>
        <v>34.560986428591157</v>
      </c>
      <c r="Q679" s="9" cm="1">
        <f t="array" ref="Q679">SUMPRODUCT(J679:O679,TRANSPOSE(Test!EX$20:EX$25))+Test!$AI$20-Test!$EX$27</f>
        <v>29.937204411928803</v>
      </c>
      <c r="R679" s="9">
        <f>I679-Results!$E$5*H679</f>
        <v>29.496218600682944</v>
      </c>
      <c r="S679" s="9" cm="1">
        <f t="array" ref="S679">SUMPRODUCT(J679:O679,TRANSPOSE(Test!AW$28:AW$33))+Test!$AI$20-Test!$AH$26</f>
        <v>35.049220968177323</v>
      </c>
      <c r="T679" s="9">
        <f>SUMPRODUCT(J679:O679,Results!K$9:P$9)</f>
        <v>32.017055932965498</v>
      </c>
      <c r="U679" s="9">
        <f>SUMPRODUCT(J679:O679,Results!K$9:P$9)+Test!$AI$20-Test!$AH$31</f>
        <v>30.43482721189234</v>
      </c>
      <c r="V679" s="9">
        <f t="shared" si="50"/>
        <v>-14.5057158483093</v>
      </c>
      <c r="W679" s="9">
        <f t="shared" si="51"/>
        <v>-9.8819338316469469</v>
      </c>
      <c r="X679" s="9">
        <f t="shared" si="52"/>
        <v>-9.4409480204010876</v>
      </c>
      <c r="Y679" s="9">
        <f t="shared" si="53"/>
        <v>-14.993950387895467</v>
      </c>
      <c r="Z679" s="9">
        <f>I679-Test!$AI$20</f>
        <v>-12.686952846808275</v>
      </c>
      <c r="AA679" s="9">
        <f t="shared" si="54"/>
        <v>-10.379556631610484</v>
      </c>
      <c r="AF679" s="11"/>
      <c r="AG679" s="11"/>
      <c r="AH679" s="11"/>
    </row>
    <row r="680" spans="1:34">
      <c r="A680" s="6">
        <v>5.6481800558767317</v>
      </c>
      <c r="B680" s="6">
        <v>1.3726389337211646</v>
      </c>
      <c r="C680" s="6">
        <v>-0.76912672586925612</v>
      </c>
      <c r="D680" s="6">
        <v>-2.5286251784144308E-2</v>
      </c>
      <c r="E680" s="6">
        <v>-2.3668944893554453</v>
      </c>
      <c r="F680" s="6">
        <v>13.935732721357367</v>
      </c>
      <c r="G680" s="6">
        <v>0.79377300232267578</v>
      </c>
      <c r="H680" s="6">
        <v>-1.8731914550326749</v>
      </c>
      <c r="I680" s="9">
        <f>SUMPRODUCT(J680:O680,Results!B$12:G$12)+Results!$E$5*H680</f>
        <v>-59.912411485031583</v>
      </c>
      <c r="J680" s="9">
        <f>SUMPRODUCT($A680:$F680,Results!$B$15:$G$15)</f>
        <v>8.3290847445337697</v>
      </c>
      <c r="K680" s="9">
        <f>SUMPRODUCT($A680:$F680,Results!$B$16:$G$16)</f>
        <v>-17.097688330192842</v>
      </c>
      <c r="L680" s="9">
        <f>SUMPRODUCT($A680:$F680,Results!$B$17:$G$17)</f>
        <v>2.2281954377638051</v>
      </c>
      <c r="M680" s="9">
        <f>SUMPRODUCT($A680:$F680,Results!$B$18:$G$18)</f>
        <v>15.430472272627879</v>
      </c>
      <c r="N680" s="9">
        <f>SUMPRODUCT($A680:$F680,Results!$B$19:$G$19)</f>
        <v>13.371015404451018</v>
      </c>
      <c r="O680" s="9">
        <f>SUMPRODUCT($A680:$F680,Results!$B$20:$G$20)</f>
        <v>-0.50931104122836501</v>
      </c>
      <c r="P680" s="9" cm="1">
        <f t="array" ref="P680">SUMPRODUCT(J680:O680,TRANSPOSE(Test!BQ$20:BQ$25))+Test!$AI$20-Test!$BQ$27</f>
        <v>-14.874548371814605</v>
      </c>
      <c r="Q680" s="9" cm="1">
        <f t="array" ref="Q680">SUMPRODUCT(J680:O680,TRANSPOSE(Test!EX$20:EX$25))+Test!$AI$20-Test!$EX$27</f>
        <v>-44.144359717810495</v>
      </c>
      <c r="R680" s="9">
        <f>I680-Results!$E$5*H680</f>
        <v>-48.673262754835534</v>
      </c>
      <c r="S680" s="9" cm="1">
        <f t="array" ref="S680">SUMPRODUCT(J680:O680,TRANSPOSE(Test!AW$28:AW$33))+Test!$AI$20-Test!$AH$26</f>
        <v>-17.427341138230801</v>
      </c>
      <c r="T680" s="9">
        <f>SUMPRODUCT(J680:O680,Results!K$9:P$9)</f>
        <v>-45.907453524126652</v>
      </c>
      <c r="U680" s="9">
        <f>SUMPRODUCT(J680:O680,Results!K$9:P$9)+Test!$AI$20-Test!$AH$31</f>
        <v>-47.489682245199809</v>
      </c>
      <c r="V680" s="9">
        <f t="shared" si="50"/>
        <v>-45.037863113216979</v>
      </c>
      <c r="W680" s="9">
        <f t="shared" si="51"/>
        <v>-15.768051767221088</v>
      </c>
      <c r="X680" s="9">
        <f t="shared" si="52"/>
        <v>-11.23914873019605</v>
      </c>
      <c r="Y680" s="9">
        <f t="shared" si="53"/>
        <v>-42.485070346800782</v>
      </c>
      <c r="Z680" s="9">
        <f>I680-Test!$AI$20</f>
        <v>-92.654634912121708</v>
      </c>
      <c r="AA680" s="9">
        <f t="shared" si="54"/>
        <v>-12.422729239831774</v>
      </c>
      <c r="AF680" s="11"/>
      <c r="AG680" s="11"/>
      <c r="AH680" s="11"/>
    </row>
    <row r="681" spans="1:34">
      <c r="A681" s="6">
        <v>2.3435125025757597</v>
      </c>
      <c r="B681" s="6">
        <v>-1.2943061290192412</v>
      </c>
      <c r="C681" s="6">
        <v>0.19721588929198852</v>
      </c>
      <c r="D681" s="6">
        <v>1.5115542610257338</v>
      </c>
      <c r="E681" s="6">
        <v>3.7925910599604431</v>
      </c>
      <c r="F681" s="6">
        <v>0.31586489841527576</v>
      </c>
      <c r="G681" s="6">
        <v>2.8814990621785013</v>
      </c>
      <c r="H681" s="6">
        <v>0.21453460482315068</v>
      </c>
      <c r="I681" s="9">
        <f>SUMPRODUCT(J681:O681,Results!B$12:G$12)+Results!$E$5*H681</f>
        <v>58.884728025174105</v>
      </c>
      <c r="J681" s="9">
        <f>SUMPRODUCT($A681:$F681,Results!$B$15:$G$15)</f>
        <v>25.085351359537359</v>
      </c>
      <c r="K681" s="9">
        <f>SUMPRODUCT($A681:$F681,Results!$B$16:$G$16)</f>
        <v>-3.6627359977029665</v>
      </c>
      <c r="L681" s="9">
        <f>SUMPRODUCT($A681:$F681,Results!$B$17:$G$17)</f>
        <v>7.030237549636297</v>
      </c>
      <c r="M681" s="9">
        <f>SUMPRODUCT($A681:$F681,Results!$B$18:$G$18)</f>
        <v>-5.3288886363329828</v>
      </c>
      <c r="N681" s="9">
        <f>SUMPRODUCT($A681:$F681,Results!$B$19:$G$19)</f>
        <v>-10.19355441840794</v>
      </c>
      <c r="O681" s="9">
        <f>SUMPRODUCT($A681:$F681,Results!$B$20:$G$20)</f>
        <v>8.3034965256869011</v>
      </c>
      <c r="P681" s="9" cm="1">
        <f t="array" ref="P681">SUMPRODUCT(J681:O681,TRANSPOSE(Test!BQ$20:BQ$25))+Test!$AI$20-Test!$BQ$27</f>
        <v>46.971102443434155</v>
      </c>
      <c r="Q681" s="9" cm="1">
        <f t="array" ref="Q681">SUMPRODUCT(J681:O681,TRANSPOSE(Test!EX$20:EX$25))+Test!$AI$20-Test!$EX$27</f>
        <v>57.95565968167999</v>
      </c>
      <c r="R681" s="9">
        <f>I681-Results!$E$5*H681</f>
        <v>57.597520396235204</v>
      </c>
      <c r="S681" s="9" cm="1">
        <f t="array" ref="S681">SUMPRODUCT(J681:O681,TRANSPOSE(Test!AW$28:AW$33))+Test!$AI$20-Test!$AH$26</f>
        <v>33.681865770013289</v>
      </c>
      <c r="T681" s="9">
        <f>SUMPRODUCT(J681:O681,Results!K$9:P$9)</f>
        <v>59.176287891651029</v>
      </c>
      <c r="U681" s="9">
        <f>SUMPRODUCT(J681:O681,Results!K$9:P$9)+Test!$AI$20-Test!$AH$31</f>
        <v>57.594059170577879</v>
      </c>
      <c r="V681" s="9">
        <f t="shared" si="50"/>
        <v>11.91362558173995</v>
      </c>
      <c r="W681" s="9">
        <f t="shared" si="51"/>
        <v>0.92906834349411582</v>
      </c>
      <c r="X681" s="9">
        <f t="shared" si="52"/>
        <v>1.2872076289389014</v>
      </c>
      <c r="Y681" s="9">
        <f t="shared" si="53"/>
        <v>25.202862255160817</v>
      </c>
      <c r="Z681" s="9">
        <f>I681-Test!$AI$20</f>
        <v>26.142504598083974</v>
      </c>
      <c r="AA681" s="9">
        <f t="shared" si="54"/>
        <v>1.2906688545962268</v>
      </c>
      <c r="AF681" s="11"/>
      <c r="AG681" s="11"/>
      <c r="AH681" s="11"/>
    </row>
    <row r="682" spans="1:34">
      <c r="A682" s="6">
        <v>5.9251764822544875</v>
      </c>
      <c r="B682" s="6">
        <v>-0.26061981930044892</v>
      </c>
      <c r="C682" s="6">
        <v>6.1199957750977134</v>
      </c>
      <c r="D682" s="6">
        <v>3.2714488106145252</v>
      </c>
      <c r="E682" s="6">
        <v>4.0171251863452264</v>
      </c>
      <c r="F682" s="6">
        <v>-0.52888633720087719</v>
      </c>
      <c r="G682" s="6">
        <v>9.5678733126753528</v>
      </c>
      <c r="H682" s="6">
        <v>6.9009088553200026</v>
      </c>
      <c r="I682" s="9">
        <f>SUMPRODUCT(J682:O682,Results!B$12:G$12)+Results!$E$5*H682</f>
        <v>115.59427868174274</v>
      </c>
      <c r="J682" s="9">
        <f>SUMPRODUCT($A682:$F682,Results!$B$15:$G$15)</f>
        <v>45.25620184232087</v>
      </c>
      <c r="K682" s="9">
        <f>SUMPRODUCT($A682:$F682,Results!$B$16:$G$16)</f>
        <v>-22.40750938695043</v>
      </c>
      <c r="L682" s="9">
        <f>SUMPRODUCT($A682:$F682,Results!$B$17:$G$17)</f>
        <v>0.38610522478240894</v>
      </c>
      <c r="M682" s="9">
        <f>SUMPRODUCT($A682:$F682,Results!$B$18:$G$18)</f>
        <v>-18.324551583873728</v>
      </c>
      <c r="N682" s="9">
        <f>SUMPRODUCT($A682:$F682,Results!$B$19:$G$19)</f>
        <v>-28.926988872253364</v>
      </c>
      <c r="O682" s="9">
        <f>SUMPRODUCT($A682:$F682,Results!$B$20:$G$20)</f>
        <v>19.652855671947123</v>
      </c>
      <c r="P682" s="9" cm="1">
        <f t="array" ref="P682">SUMPRODUCT(J682:O682,TRANSPOSE(Test!BQ$20:BQ$25))+Test!$AI$20-Test!$BQ$27</f>
        <v>64.811023174986218</v>
      </c>
      <c r="Q682" s="9" cm="1">
        <f t="array" ref="Q682">SUMPRODUCT(J682:O682,TRANSPOSE(Test!EX$20:EX$25))+Test!$AI$20-Test!$EX$27</f>
        <v>73.479724935606441</v>
      </c>
      <c r="R682" s="9">
        <f>I682-Results!$E$5*H682</f>
        <v>74.188825549822724</v>
      </c>
      <c r="S682" s="9" cm="1">
        <f t="array" ref="S682">SUMPRODUCT(J682:O682,TRANSPOSE(Test!AW$28:AW$33))+Test!$AI$20-Test!$AH$26</f>
        <v>70.587024607829377</v>
      </c>
      <c r="T682" s="9">
        <f>SUMPRODUCT(J682:O682,Results!K$9:P$9)</f>
        <v>75.630271833019549</v>
      </c>
      <c r="U682" s="9">
        <f>SUMPRODUCT(J682:O682,Results!K$9:P$9)+Test!$AI$20-Test!$AH$31</f>
        <v>74.048043111946384</v>
      </c>
      <c r="V682" s="9">
        <f t="shared" si="50"/>
        <v>50.783255506756518</v>
      </c>
      <c r="W682" s="9">
        <f t="shared" si="51"/>
        <v>42.114553746136295</v>
      </c>
      <c r="X682" s="9">
        <f t="shared" si="52"/>
        <v>41.405453131920012</v>
      </c>
      <c r="Y682" s="9">
        <f t="shared" si="53"/>
        <v>45.007254073913359</v>
      </c>
      <c r="Z682" s="9">
        <f>I682-Test!$AI$20</f>
        <v>82.852055254652612</v>
      </c>
      <c r="AA682" s="9">
        <f t="shared" si="54"/>
        <v>41.546235569796352</v>
      </c>
      <c r="AF682" s="11"/>
      <c r="AG682" s="11"/>
      <c r="AH682" s="11"/>
    </row>
    <row r="683" spans="1:34">
      <c r="A683" s="6">
        <v>5.6291850751519439</v>
      </c>
      <c r="B683" s="6">
        <v>14.323729115891307</v>
      </c>
      <c r="C683" s="6">
        <v>2.9530209263752503</v>
      </c>
      <c r="D683" s="6">
        <v>15.514380462077387</v>
      </c>
      <c r="E683" s="6">
        <v>2.146123784900666</v>
      </c>
      <c r="F683" s="6">
        <v>4.3895707405466053</v>
      </c>
      <c r="G683" s="6">
        <v>-1.1476082109329934E-2</v>
      </c>
      <c r="H683" s="6">
        <v>-2.6784405394646806</v>
      </c>
      <c r="I683" s="9">
        <f>SUMPRODUCT(J683:O683,Results!B$12:G$12)+Results!$E$5*H683</f>
        <v>26.462357433266394</v>
      </c>
      <c r="J683" s="9">
        <f>SUMPRODUCT($A683:$F683,Results!$B$15:$G$15)</f>
        <v>-7.4323085294415128</v>
      </c>
      <c r="K683" s="9">
        <f>SUMPRODUCT($A683:$F683,Results!$B$16:$G$16)</f>
        <v>-38.687529944879408</v>
      </c>
      <c r="L683" s="9">
        <f>SUMPRODUCT($A683:$F683,Results!$B$17:$G$17)</f>
        <v>29.282722883439213</v>
      </c>
      <c r="M683" s="9">
        <f>SUMPRODUCT($A683:$F683,Results!$B$18:$G$18)</f>
        <v>23.840886757056509</v>
      </c>
      <c r="N683" s="9">
        <f>SUMPRODUCT($A683:$F683,Results!$B$19:$G$19)</f>
        <v>-21.507593618314488</v>
      </c>
      <c r="O683" s="9">
        <f>SUMPRODUCT($A683:$F683,Results!$B$20:$G$20)</f>
        <v>64.784063235486627</v>
      </c>
      <c r="P683" s="9" cm="1">
        <f t="array" ref="P683">SUMPRODUCT(J683:O683,TRANSPOSE(Test!BQ$20:BQ$25))+Test!$AI$20-Test!$BQ$27</f>
        <v>46.601599081454602</v>
      </c>
      <c r="Q683" s="9" cm="1">
        <f t="array" ref="Q683">SUMPRODUCT(J683:O683,TRANSPOSE(Test!EX$20:EX$25))+Test!$AI$20-Test!$EX$27</f>
        <v>41.425110149132223</v>
      </c>
      <c r="R683" s="9">
        <f>I683-Results!$E$5*H683</f>
        <v>42.533000670054477</v>
      </c>
      <c r="S683" s="9" cm="1">
        <f t="array" ref="S683">SUMPRODUCT(J683:O683,TRANSPOSE(Test!AW$28:AW$33))+Test!$AI$20-Test!$AH$26</f>
        <v>38.136513895254708</v>
      </c>
      <c r="T683" s="9">
        <f>SUMPRODUCT(J683:O683,Results!K$9:P$9)</f>
        <v>44.662540649974105</v>
      </c>
      <c r="U683" s="9">
        <f>SUMPRODUCT(J683:O683,Results!K$9:P$9)+Test!$AI$20-Test!$AH$31</f>
        <v>43.080311928900954</v>
      </c>
      <c r="V683" s="9">
        <f t="shared" si="50"/>
        <v>-20.139241648188207</v>
      </c>
      <c r="W683" s="9">
        <f t="shared" si="51"/>
        <v>-14.962752715865829</v>
      </c>
      <c r="X683" s="9">
        <f t="shared" si="52"/>
        <v>-16.070643236788083</v>
      </c>
      <c r="Y683" s="9">
        <f t="shared" si="53"/>
        <v>-11.674156461988314</v>
      </c>
      <c r="Z683" s="9">
        <f>I683-Test!$AI$20</f>
        <v>-6.2798659938237371</v>
      </c>
      <c r="AA683" s="9">
        <f t="shared" si="54"/>
        <v>-16.61795449563456</v>
      </c>
      <c r="AF683" s="11"/>
      <c r="AG683" s="11"/>
      <c r="AH683" s="11"/>
    </row>
    <row r="684" spans="1:34">
      <c r="A684" s="6">
        <v>8.6295974772246264</v>
      </c>
      <c r="B684" s="6">
        <v>-0.28368406626637699</v>
      </c>
      <c r="C684" s="6">
        <v>4.146304550381684</v>
      </c>
      <c r="D684" s="6">
        <v>-0.20443911918051547</v>
      </c>
      <c r="E684" s="6">
        <v>1.3334045659544937</v>
      </c>
      <c r="F684" s="6">
        <v>7.5204406900146727</v>
      </c>
      <c r="G684" s="6">
        <v>-2.2378825568489598</v>
      </c>
      <c r="H684" s="6">
        <v>-4.9048470142043108</v>
      </c>
      <c r="I684" s="9">
        <f>SUMPRODUCT(J684:O684,Results!B$12:G$12)+Results!$E$5*H684</f>
        <v>-7.9154585233736086</v>
      </c>
      <c r="J684" s="9">
        <f>SUMPRODUCT($A684:$F684,Results!$B$15:$G$15)</f>
        <v>44.147944631817055</v>
      </c>
      <c r="K684" s="9">
        <f>SUMPRODUCT($A684:$F684,Results!$B$16:$G$16)</f>
        <v>-28.051784790126209</v>
      </c>
      <c r="L684" s="9">
        <f>SUMPRODUCT($A684:$F684,Results!$B$17:$G$17)</f>
        <v>-4.6003213206826175</v>
      </c>
      <c r="M684" s="9">
        <f>SUMPRODUCT($A684:$F684,Results!$B$18:$G$18)</f>
        <v>-8.5896793747820066</v>
      </c>
      <c r="N684" s="9">
        <f>SUMPRODUCT($A684:$F684,Results!$B$19:$G$19)</f>
        <v>-10.460804650292861</v>
      </c>
      <c r="O684" s="9">
        <f>SUMPRODUCT($A684:$F684,Results!$B$20:$G$20)</f>
        <v>10.30971826597875</v>
      </c>
      <c r="P684" s="9" cm="1">
        <f t="array" ref="P684">SUMPRODUCT(J684:O684,TRANSPOSE(Test!BQ$20:BQ$25))+Test!$AI$20-Test!$BQ$27</f>
        <v>35.885548755280929</v>
      </c>
      <c r="Q684" s="9" cm="1">
        <f t="array" ref="Q684">SUMPRODUCT(J684:O684,TRANSPOSE(Test!EX$20:EX$25))+Test!$AI$20-Test!$EX$27</f>
        <v>23.538578722184255</v>
      </c>
      <c r="R684" s="9">
        <f>I684-Results!$E$5*H684</f>
        <v>21.513623561852256</v>
      </c>
      <c r="S684" s="9" cm="1">
        <f t="array" ref="S684">SUMPRODUCT(J684:O684,TRANSPOSE(Test!AW$28:AW$33))+Test!$AI$20-Test!$AH$26</f>
        <v>41.730715616245149</v>
      </c>
      <c r="T684" s="9">
        <f>SUMPRODUCT(J684:O684,Results!K$9:P$9)</f>
        <v>24.068519662967272</v>
      </c>
      <c r="U684" s="9">
        <f>SUMPRODUCT(J684:O684,Results!K$9:P$9)+Test!$AI$20-Test!$AH$31</f>
        <v>22.486290941894111</v>
      </c>
      <c r="V684" s="9">
        <f t="shared" si="50"/>
        <v>-43.801007278654538</v>
      </c>
      <c r="W684" s="9">
        <f t="shared" si="51"/>
        <v>-31.454037245557863</v>
      </c>
      <c r="X684" s="9">
        <f t="shared" si="52"/>
        <v>-29.429082085225865</v>
      </c>
      <c r="Y684" s="9">
        <f t="shared" si="53"/>
        <v>-49.646174139618758</v>
      </c>
      <c r="Z684" s="9">
        <f>I684-Test!$AI$20</f>
        <v>-40.65768195046374</v>
      </c>
      <c r="AA684" s="9">
        <f t="shared" si="54"/>
        <v>-30.40174946526772</v>
      </c>
      <c r="AF684" s="11"/>
      <c r="AG684" s="11"/>
      <c r="AH684" s="11"/>
    </row>
    <row r="685" spans="1:34">
      <c r="A685" s="6">
        <v>-0.37288910657593627</v>
      </c>
      <c r="B685" s="6">
        <v>-0.24574201897935624</v>
      </c>
      <c r="C685" s="6">
        <v>3.0562350332759576</v>
      </c>
      <c r="D685" s="6">
        <v>5.6831830378577974</v>
      </c>
      <c r="E685" s="6">
        <v>-1.0191771611242399</v>
      </c>
      <c r="F685" s="6">
        <v>5.7603581257976986</v>
      </c>
      <c r="G685" s="6">
        <v>1.8397358559084946</v>
      </c>
      <c r="H685" s="6">
        <v>-0.82722860144685595</v>
      </c>
      <c r="I685" s="9">
        <f>SUMPRODUCT(J685:O685,Results!B$12:G$12)+Results!$E$5*H685</f>
        <v>-16.855001675102578</v>
      </c>
      <c r="J685" s="9">
        <f>SUMPRODUCT($A685:$F685,Results!$B$15:$G$15)</f>
        <v>-1.3237854975238132</v>
      </c>
      <c r="K685" s="9">
        <f>SUMPRODUCT($A685:$F685,Results!$B$16:$G$16)</f>
        <v>-2.7569636751290307</v>
      </c>
      <c r="L685" s="9">
        <f>SUMPRODUCT($A685:$F685,Results!$B$17:$G$17)</f>
        <v>9.2087909202734153</v>
      </c>
      <c r="M685" s="9">
        <f>SUMPRODUCT($A685:$F685,Results!$B$18:$G$18)</f>
        <v>4.5574158999588485</v>
      </c>
      <c r="N685" s="9">
        <f>SUMPRODUCT($A685:$F685,Results!$B$19:$G$19)</f>
        <v>-12.167619708255161</v>
      </c>
      <c r="O685" s="9">
        <f>SUMPRODUCT($A685:$F685,Results!$B$20:$G$20)</f>
        <v>-1.27045973056393</v>
      </c>
      <c r="P685" s="9" cm="1">
        <f t="array" ref="P685">SUMPRODUCT(J685:O685,TRANSPOSE(Test!BQ$20:BQ$25))+Test!$AI$20-Test!$BQ$27</f>
        <v>0.74534400999763051</v>
      </c>
      <c r="Q685" s="9" cm="1">
        <f t="array" ref="Q685">SUMPRODUCT(J685:O685,TRANSPOSE(Test!EX$20:EX$25))+Test!$AI$20-Test!$EX$27</f>
        <v>-9.4445373443412208</v>
      </c>
      <c r="R685" s="9">
        <f>I685-Results!$E$5*H685</f>
        <v>-11.891630066421442</v>
      </c>
      <c r="S685" s="9" cm="1">
        <f t="array" ref="S685">SUMPRODUCT(J685:O685,TRANSPOSE(Test!AW$28:AW$33))+Test!$AI$20-Test!$AH$26</f>
        <v>7.3418327469055455</v>
      </c>
      <c r="T685" s="9">
        <f>SUMPRODUCT(J685:O685,Results!K$9:P$9)</f>
        <v>-10.951198814854347</v>
      </c>
      <c r="U685" s="9">
        <f>SUMPRODUCT(J685:O685,Results!K$9:P$9)+Test!$AI$20-Test!$AH$31</f>
        <v>-12.533427535927505</v>
      </c>
      <c r="V685" s="9">
        <f t="shared" si="50"/>
        <v>-17.600345685100208</v>
      </c>
      <c r="W685" s="9">
        <f t="shared" si="51"/>
        <v>-7.4104643307613571</v>
      </c>
      <c r="X685" s="9">
        <f t="shared" si="52"/>
        <v>-4.9633716086811361</v>
      </c>
      <c r="Y685" s="9">
        <f t="shared" si="53"/>
        <v>-24.196834422008124</v>
      </c>
      <c r="Z685" s="9">
        <f>I685-Test!$AI$20</f>
        <v>-49.597225102192709</v>
      </c>
      <c r="AA685" s="9">
        <f t="shared" si="54"/>
        <v>-4.3215741391750733</v>
      </c>
      <c r="AF685" s="11"/>
      <c r="AG685" s="11"/>
      <c r="AH685" s="11"/>
    </row>
    <row r="686" spans="1:34">
      <c r="A686" s="6">
        <v>-0.84609386721818924</v>
      </c>
      <c r="B686" s="6">
        <v>0.38595273789666584</v>
      </c>
      <c r="C686" s="6">
        <v>-0.39220642967263691</v>
      </c>
      <c r="D686" s="6">
        <v>1.6674829940209321</v>
      </c>
      <c r="E686" s="6">
        <v>3.9717222335023878</v>
      </c>
      <c r="F686" s="6">
        <v>-3.7743320596377536</v>
      </c>
      <c r="G686" s="6">
        <v>4.6925105118863906</v>
      </c>
      <c r="H686" s="6">
        <v>2.02554605453104</v>
      </c>
      <c r="I686" s="9">
        <f>SUMPRODUCT(J686:O686,Results!B$12:G$12)+Results!$E$5*H686</f>
        <v>70.229993922998204</v>
      </c>
      <c r="J686" s="9">
        <f>SUMPRODUCT($A686:$F686,Results!$B$15:$G$15)</f>
        <v>9.098580910025218</v>
      </c>
      <c r="K686" s="9">
        <f>SUMPRODUCT($A686:$F686,Results!$B$16:$G$16)</f>
        <v>4.0572681042631578</v>
      </c>
      <c r="L686" s="9">
        <f>SUMPRODUCT($A686:$F686,Results!$B$17:$G$17)</f>
        <v>10.562025661122334</v>
      </c>
      <c r="M686" s="9">
        <f>SUMPRODUCT($A686:$F686,Results!$B$18:$G$18)</f>
        <v>-4.4754631856994065</v>
      </c>
      <c r="N686" s="9">
        <f>SUMPRODUCT($A686:$F686,Results!$B$19:$G$19)</f>
        <v>-10.62081705496901</v>
      </c>
      <c r="O686" s="9">
        <f>SUMPRODUCT($A686:$F686,Results!$B$20:$G$20)</f>
        <v>8.4911392762990854</v>
      </c>
      <c r="P686" s="9" cm="1">
        <f t="array" ref="P686">SUMPRODUCT(J686:O686,TRANSPOSE(Test!BQ$20:BQ$25))+Test!$AI$20-Test!$BQ$27</f>
        <v>37.982067068315196</v>
      </c>
      <c r="Q686" s="9" cm="1">
        <f t="array" ref="Q686">SUMPRODUCT(J686:O686,TRANSPOSE(Test!EX$20:EX$25))+Test!$AI$20-Test!$EX$27</f>
        <v>56.482038883967491</v>
      </c>
      <c r="R686" s="9">
        <f>I686-Results!$E$5*H686</f>
        <v>58.076717595811964</v>
      </c>
      <c r="S686" s="9" cm="1">
        <f t="array" ref="S686">SUMPRODUCT(J686:O686,TRANSPOSE(Test!AW$28:AW$33))+Test!$AI$20-Test!$AH$26</f>
        <v>24.676696064556246</v>
      </c>
      <c r="T686" s="9">
        <f>SUMPRODUCT(J686:O686,Results!K$9:P$9)</f>
        <v>58.653157870691849</v>
      </c>
      <c r="U686" s="9">
        <f>SUMPRODUCT(J686:O686,Results!K$9:P$9)+Test!$AI$20-Test!$AH$31</f>
        <v>57.070929149618692</v>
      </c>
      <c r="V686" s="9">
        <f t="shared" si="50"/>
        <v>32.247926854683008</v>
      </c>
      <c r="W686" s="9">
        <f t="shared" si="51"/>
        <v>13.747955039030714</v>
      </c>
      <c r="X686" s="9">
        <f t="shared" si="52"/>
        <v>12.153276327186241</v>
      </c>
      <c r="Y686" s="9">
        <f t="shared" si="53"/>
        <v>45.553297858441958</v>
      </c>
      <c r="Z686" s="9">
        <f>I686-Test!$AI$20</f>
        <v>37.487770495908073</v>
      </c>
      <c r="AA686" s="9">
        <f t="shared" si="54"/>
        <v>13.159064773379512</v>
      </c>
      <c r="AF686" s="11"/>
      <c r="AG686" s="11"/>
      <c r="AH686" s="11"/>
    </row>
    <row r="687" spans="1:34">
      <c r="A687" s="6">
        <v>12.677880031693629</v>
      </c>
      <c r="B687" s="6">
        <v>3.5629017597763641</v>
      </c>
      <c r="C687" s="6">
        <v>4.8137164948571414</v>
      </c>
      <c r="D687" s="6">
        <v>-8.221315892354647E-2</v>
      </c>
      <c r="E687" s="6">
        <v>-0.99500164741469088</v>
      </c>
      <c r="F687" s="6">
        <v>1.8276195146884748</v>
      </c>
      <c r="G687" s="6">
        <v>3.899795214243519</v>
      </c>
      <c r="H687" s="6">
        <v>1.2328307568881685</v>
      </c>
      <c r="I687" s="9">
        <f>SUMPRODUCT(J687:O687,Results!B$12:G$12)+Results!$E$5*H687</f>
        <v>17.4459451620178</v>
      </c>
      <c r="J687" s="9">
        <f>SUMPRODUCT($A687:$F687,Results!$B$15:$G$15)</f>
        <v>40.73705504255846</v>
      </c>
      <c r="K687" s="9">
        <f>SUMPRODUCT($A687:$F687,Results!$B$16:$G$16)</f>
        <v>-48.226449622882996</v>
      </c>
      <c r="L687" s="9">
        <f>SUMPRODUCT($A687:$F687,Results!$B$17:$G$17)</f>
        <v>-23.512872501643134</v>
      </c>
      <c r="M687" s="9">
        <f>SUMPRODUCT($A687:$F687,Results!$B$18:$G$18)</f>
        <v>-8.9167063188280462</v>
      </c>
      <c r="N687" s="9">
        <f>SUMPRODUCT($A687:$F687,Results!$B$19:$G$19)</f>
        <v>-4.7714169996549414</v>
      </c>
      <c r="O687" s="9">
        <f>SUMPRODUCT($A687:$F687,Results!$B$20:$G$20)</f>
        <v>35.741492162025111</v>
      </c>
      <c r="P687" s="9" cm="1">
        <f t="array" ref="P687">SUMPRODUCT(J687:O687,TRANSPOSE(Test!BQ$20:BQ$25))+Test!$AI$20-Test!$BQ$27</f>
        <v>15.619068010368032</v>
      </c>
      <c r="Q687" s="9" cm="1">
        <f t="array" ref="Q687">SUMPRODUCT(J687:O687,TRANSPOSE(Test!EX$20:EX$25))+Test!$AI$20-Test!$EX$27</f>
        <v>8.0305648492904496</v>
      </c>
      <c r="R687" s="9">
        <f>I687-Results!$E$5*H687</f>
        <v>10.048960620688788</v>
      </c>
      <c r="S687" s="9" cm="1">
        <f t="array" ref="S687">SUMPRODUCT(J687:O687,TRANSPOSE(Test!AW$28:AW$33))+Test!$AI$20-Test!$AH$26</f>
        <v>31.122907840165695</v>
      </c>
      <c r="T687" s="9">
        <f>SUMPRODUCT(J687:O687,Results!K$9:P$9)</f>
        <v>10.403693422095955</v>
      </c>
      <c r="U687" s="9">
        <f>SUMPRODUCT(J687:O687,Results!K$9:P$9)+Test!$AI$20-Test!$AH$31</f>
        <v>8.8214647010227978</v>
      </c>
      <c r="V687" s="9">
        <f t="shared" si="50"/>
        <v>1.8268771516497679</v>
      </c>
      <c r="W687" s="9">
        <f t="shared" si="51"/>
        <v>9.4153803127273505</v>
      </c>
      <c r="X687" s="9">
        <f t="shared" si="52"/>
        <v>7.3969845413290116</v>
      </c>
      <c r="Y687" s="9">
        <f t="shared" si="53"/>
        <v>-13.676962678147895</v>
      </c>
      <c r="Z687" s="9">
        <f>I687-Test!$AI$20</f>
        <v>-15.296278265072331</v>
      </c>
      <c r="AA687" s="9">
        <f t="shared" si="54"/>
        <v>8.6244804609950023</v>
      </c>
      <c r="AF687" s="11"/>
      <c r="AG687" s="11"/>
      <c r="AH687" s="11"/>
    </row>
    <row r="688" spans="1:34">
      <c r="A688" s="6">
        <v>4.236596435711899</v>
      </c>
      <c r="B688" s="6">
        <v>-2.9786314272773069</v>
      </c>
      <c r="C688" s="6">
        <v>2.874633258856394E-2</v>
      </c>
      <c r="D688" s="6">
        <v>6.3825827307030076</v>
      </c>
      <c r="E688" s="6">
        <v>7.7887269117957869</v>
      </c>
      <c r="F688" s="6">
        <v>3.6499201468137201</v>
      </c>
      <c r="G688" s="6">
        <v>-1.8708260219833954</v>
      </c>
      <c r="H688" s="6">
        <v>-4.5377904793387458</v>
      </c>
      <c r="I688" s="9">
        <f>SUMPRODUCT(J688:O688,Results!B$12:G$12)+Results!$E$5*H688</f>
        <v>91.420541724330391</v>
      </c>
      <c r="J688" s="9">
        <f>SUMPRODUCT($A688:$F688,Results!$B$15:$G$15)</f>
        <v>48.363214167721551</v>
      </c>
      <c r="K688" s="9">
        <f>SUMPRODUCT($A688:$F688,Results!$B$16:$G$16)</f>
        <v>-5.2487938621345043</v>
      </c>
      <c r="L688" s="9">
        <f>SUMPRODUCT($A688:$F688,Results!$B$17:$G$17)</f>
        <v>22.186876862163061</v>
      </c>
      <c r="M688" s="9">
        <f>SUMPRODUCT($A688:$F688,Results!$B$18:$G$18)</f>
        <v>-4.3451571005720631</v>
      </c>
      <c r="N688" s="9">
        <f>SUMPRODUCT($A688:$F688,Results!$B$19:$G$19)</f>
        <v>-22.945323656446089</v>
      </c>
      <c r="O688" s="9">
        <f>SUMPRODUCT($A688:$F688,Results!$B$20:$G$20)</f>
        <v>17.694252443978833</v>
      </c>
      <c r="P688" s="9" cm="1">
        <f t="array" ref="P688">SUMPRODUCT(J688:O688,TRANSPOSE(Test!BQ$20:BQ$25))+Test!$AI$20-Test!$BQ$27</f>
        <v>105.80282967353264</v>
      </c>
      <c r="Q688" s="9" cm="1">
        <f t="array" ref="Q688">SUMPRODUCT(J688:O688,TRANSPOSE(Test!EX$20:EX$25))+Test!$AI$20-Test!$EX$27</f>
        <v>121.80853653613752</v>
      </c>
      <c r="R688" s="9">
        <f>I688-Results!$E$5*H688</f>
        <v>118.64728460036287</v>
      </c>
      <c r="S688" s="9" cm="1">
        <f t="array" ref="S688">SUMPRODUCT(J688:O688,TRANSPOSE(Test!AW$28:AW$33))+Test!$AI$20-Test!$AH$26</f>
        <v>74.511913987179028</v>
      </c>
      <c r="T688" s="9">
        <f>SUMPRODUCT(J688:O688,Results!K$9:P$9)</f>
        <v>122.60421795637298</v>
      </c>
      <c r="U688" s="9">
        <f>SUMPRODUCT(J688:O688,Results!K$9:P$9)+Test!$AI$20-Test!$AH$31</f>
        <v>121.02198923529983</v>
      </c>
      <c r="V688" s="9">
        <f t="shared" si="50"/>
        <v>-14.382287949202251</v>
      </c>
      <c r="W688" s="9">
        <f t="shared" si="51"/>
        <v>-30.387994811807133</v>
      </c>
      <c r="X688" s="9">
        <f t="shared" si="52"/>
        <v>-27.226742876032475</v>
      </c>
      <c r="Y688" s="9">
        <f t="shared" si="53"/>
        <v>16.908627737151363</v>
      </c>
      <c r="Z688" s="9">
        <f>I688-Test!$AI$20</f>
        <v>58.67831829724026</v>
      </c>
      <c r="AA688" s="9">
        <f t="shared" si="54"/>
        <v>-29.601447510969436</v>
      </c>
      <c r="AF688" s="11"/>
      <c r="AG688" s="11"/>
      <c r="AH688" s="11"/>
    </row>
    <row r="689" spans="1:34">
      <c r="A689" s="6">
        <v>-0.29276114277727711</v>
      </c>
      <c r="B689" s="6">
        <v>1.0256437336103212</v>
      </c>
      <c r="C689" s="6">
        <v>2.8109224606843273</v>
      </c>
      <c r="D689" s="6">
        <v>13.293903702680078</v>
      </c>
      <c r="E689" s="6">
        <v>1.7887833134323048</v>
      </c>
      <c r="F689" s="6">
        <v>0.50676078562112048</v>
      </c>
      <c r="G689" s="6">
        <v>-0.58355335856874513</v>
      </c>
      <c r="H689" s="6">
        <v>-3.2505178159240957</v>
      </c>
      <c r="I689" s="9">
        <f>SUMPRODUCT(J689:O689,Results!B$12:G$12)+Results!$E$5*H689</f>
        <v>31.557324623932175</v>
      </c>
      <c r="J689" s="9">
        <f>SUMPRODUCT($A689:$F689,Results!$B$15:$G$15)</f>
        <v>1.4694014267048061</v>
      </c>
      <c r="K689" s="9">
        <f>SUMPRODUCT($A689:$F689,Results!$B$16:$G$16)</f>
        <v>-5.2022518903179442</v>
      </c>
      <c r="L689" s="9">
        <f>SUMPRODUCT($A689:$F689,Results!$B$17:$G$17)</f>
        <v>18.177479368287852</v>
      </c>
      <c r="M689" s="9">
        <f>SUMPRODUCT($A689:$F689,Results!$B$18:$G$18)</f>
        <v>6.9459123942476992</v>
      </c>
      <c r="N689" s="9">
        <f>SUMPRODUCT($A689:$F689,Results!$B$19:$G$19)</f>
        <v>-25.859626894913994</v>
      </c>
      <c r="O689" s="9">
        <f>SUMPRODUCT($A689:$F689,Results!$B$20:$G$20)</f>
        <v>25.24205173107687</v>
      </c>
      <c r="P689" s="9" cm="1">
        <f t="array" ref="P689">SUMPRODUCT(J689:O689,TRANSPOSE(Test!BQ$20:BQ$25))+Test!$AI$20-Test!$BQ$27</f>
        <v>42.766332675090617</v>
      </c>
      <c r="Q689" s="9" cm="1">
        <f t="array" ref="Q689">SUMPRODUCT(J689:O689,TRANSPOSE(Test!EX$20:EX$25))+Test!$AI$20-Test!$EX$27</f>
        <v>52.147434576368909</v>
      </c>
      <c r="R689" s="9">
        <f>I689-Results!$E$5*H689</f>
        <v>51.060431519476751</v>
      </c>
      <c r="S689" s="9" cm="1">
        <f t="array" ref="S689">SUMPRODUCT(J689:O689,TRANSPOSE(Test!AW$28:AW$33))+Test!$AI$20-Test!$AH$26</f>
        <v>35.450473889642851</v>
      </c>
      <c r="T689" s="9">
        <f>SUMPRODUCT(J689:O689,Results!K$9:P$9)</f>
        <v>51.727019541558491</v>
      </c>
      <c r="U689" s="9">
        <f>SUMPRODUCT(J689:O689,Results!K$9:P$9)+Test!$AI$20-Test!$AH$31</f>
        <v>50.144790820485326</v>
      </c>
      <c r="V689" s="9">
        <f t="shared" si="50"/>
        <v>-11.209008051158442</v>
      </c>
      <c r="W689" s="9">
        <f t="shared" si="51"/>
        <v>-20.590109952436734</v>
      </c>
      <c r="X689" s="9">
        <f t="shared" si="52"/>
        <v>-19.503106895544576</v>
      </c>
      <c r="Y689" s="9">
        <f t="shared" si="53"/>
        <v>-3.8931492657106759</v>
      </c>
      <c r="Z689" s="9">
        <f>I689-Test!$AI$20</f>
        <v>-1.1848988031579566</v>
      </c>
      <c r="AA689" s="9">
        <f t="shared" si="54"/>
        <v>-18.587466196553152</v>
      </c>
      <c r="AF689" s="11"/>
      <c r="AG689" s="11"/>
      <c r="AH689" s="11"/>
    </row>
    <row r="690" spans="1:34">
      <c r="A690" s="6">
        <v>2.9403011256667213</v>
      </c>
      <c r="B690" s="6">
        <v>15.960564100440603</v>
      </c>
      <c r="C690" s="6">
        <v>-2.7775587109154358</v>
      </c>
      <c r="D690" s="6">
        <v>2.9843207445264177</v>
      </c>
      <c r="E690" s="6">
        <v>3.6763259775248871</v>
      </c>
      <c r="F690" s="6">
        <v>1.2694341486606855</v>
      </c>
      <c r="G690" s="6">
        <v>3.6859131152217608</v>
      </c>
      <c r="H690" s="6">
        <v>1.0189486578664102</v>
      </c>
      <c r="I690" s="9">
        <f>SUMPRODUCT(J690:O690,Results!B$12:G$12)+Results!$E$5*H690</f>
        <v>32.92322215647188</v>
      </c>
      <c r="J690" s="9">
        <f>SUMPRODUCT($A690:$F690,Results!$B$15:$G$15)</f>
        <v>-18.654949737460367</v>
      </c>
      <c r="K690" s="9">
        <f>SUMPRODUCT($A690:$F690,Results!$B$16:$G$16)</f>
        <v>-22.954436865449967</v>
      </c>
      <c r="L690" s="9">
        <f>SUMPRODUCT($A690:$F690,Results!$B$17:$G$17)</f>
        <v>28.040916069342984</v>
      </c>
      <c r="M690" s="9">
        <f>SUMPRODUCT($A690:$F690,Results!$B$18:$G$18)</f>
        <v>22.18388058088571</v>
      </c>
      <c r="N690" s="9">
        <f>SUMPRODUCT($A690:$F690,Results!$B$19:$G$19)</f>
        <v>3.8644533028028554</v>
      </c>
      <c r="O690" s="9">
        <f>SUMPRODUCT($A690:$F690,Results!$B$20:$G$20)</f>
        <v>44.493617767736303</v>
      </c>
      <c r="P690" s="9" cm="1">
        <f t="array" ref="P690">SUMPRODUCT(J690:O690,TRANSPOSE(Test!BQ$20:BQ$25))+Test!$AI$20-Test!$BQ$27</f>
        <v>22.855460564004012</v>
      </c>
      <c r="Q690" s="9" cm="1">
        <f t="array" ref="Q690">SUMPRODUCT(J690:O690,TRANSPOSE(Test!EX$20:EX$25))+Test!$AI$20-Test!$EX$27</f>
        <v>23.009667948143608</v>
      </c>
      <c r="R690" s="9">
        <f>I690-Results!$E$5*H690</f>
        <v>26.809530209273419</v>
      </c>
      <c r="S690" s="9" cm="1">
        <f t="array" ref="S690">SUMPRODUCT(J690:O690,TRANSPOSE(Test!AW$28:AW$33))+Test!$AI$20-Test!$AH$26</f>
        <v>2.9023258947339912</v>
      </c>
      <c r="T690" s="9">
        <f>SUMPRODUCT(J690:O690,Results!K$9:P$9)</f>
        <v>28.925139043346888</v>
      </c>
      <c r="U690" s="9">
        <f>SUMPRODUCT(J690:O690,Results!K$9:P$9)+Test!$AI$20-Test!$AH$31</f>
        <v>27.342910322273731</v>
      </c>
      <c r="V690" s="9">
        <f t="shared" si="50"/>
        <v>10.067761592467868</v>
      </c>
      <c r="W690" s="9">
        <f t="shared" si="51"/>
        <v>9.9135542083282715</v>
      </c>
      <c r="X690" s="9">
        <f t="shared" si="52"/>
        <v>6.1136919471984612</v>
      </c>
      <c r="Y690" s="9">
        <f t="shared" si="53"/>
        <v>30.020896261737889</v>
      </c>
      <c r="Z690" s="9">
        <f>I690-Test!$AI$20</f>
        <v>0.18099872938174855</v>
      </c>
      <c r="AA690" s="9">
        <f t="shared" si="54"/>
        <v>5.5803118341981488</v>
      </c>
      <c r="AF690" s="11"/>
      <c r="AG690" s="11"/>
      <c r="AH690" s="11"/>
    </row>
    <row r="691" spans="1:34">
      <c r="A691" s="6">
        <v>1.5479289827022342</v>
      </c>
      <c r="B691" s="6">
        <v>7.1001973635791433</v>
      </c>
      <c r="C691" s="6">
        <v>7.4174886110695271</v>
      </c>
      <c r="D691" s="6">
        <v>4.9005083652820867</v>
      </c>
      <c r="E691" s="6">
        <v>-2.0532724082576985</v>
      </c>
      <c r="F691" s="6">
        <v>-1.0744414520203551</v>
      </c>
      <c r="G691" s="6">
        <v>1.7223160785935092</v>
      </c>
      <c r="H691" s="6">
        <v>-0.94464837876184138</v>
      </c>
      <c r="I691" s="9">
        <f>SUMPRODUCT(J691:O691,Results!B$12:G$12)+Results!$E$5*H691</f>
        <v>-25.00059591980537</v>
      </c>
      <c r="J691" s="9">
        <f>SUMPRODUCT($A691:$F691,Results!$B$15:$G$15)</f>
        <v>-8.5006749471742999</v>
      </c>
      <c r="K691" s="9">
        <f>SUMPRODUCT($A691:$F691,Results!$B$16:$G$16)</f>
        <v>-23.521779233601194</v>
      </c>
      <c r="L691" s="9">
        <f>SUMPRODUCT($A691:$F691,Results!$B$17:$G$17)</f>
        <v>-0.81176293767443353</v>
      </c>
      <c r="M691" s="9">
        <f>SUMPRODUCT($A691:$F691,Results!$B$18:$G$18)</f>
        <v>-3.5129167611298535</v>
      </c>
      <c r="N691" s="9">
        <f>SUMPRODUCT($A691:$F691,Results!$B$19:$G$19)</f>
        <v>-20.281693177404343</v>
      </c>
      <c r="O691" s="9">
        <f>SUMPRODUCT($A691:$F691,Results!$B$20:$G$20)</f>
        <v>20.426896212035288</v>
      </c>
      <c r="P691" s="9" cm="1">
        <f t="array" ref="P691">SUMPRODUCT(J691:O691,TRANSPOSE(Test!BQ$20:BQ$25))+Test!$AI$20-Test!$BQ$27</f>
        <v>-15.058582368638053</v>
      </c>
      <c r="Q691" s="9" cm="1">
        <f t="array" ref="Q691">SUMPRODUCT(J691:O691,TRANSPOSE(Test!EX$20:EX$25))+Test!$AI$20-Test!$EX$27</f>
        <v>-22.549629362731984</v>
      </c>
      <c r="R691" s="9">
        <f>I691-Results!$E$5*H691</f>
        <v>-19.33270564723432</v>
      </c>
      <c r="S691" s="9" cm="1">
        <f t="array" ref="S691">SUMPRODUCT(J691:O691,TRANSPOSE(Test!AW$28:AW$33))+Test!$AI$20-Test!$AH$26</f>
        <v>14.755552335482413</v>
      </c>
      <c r="T691" s="9">
        <f>SUMPRODUCT(J691:O691,Results!K$9:P$9)</f>
        <v>-20.418189347396634</v>
      </c>
      <c r="U691" s="9">
        <f>SUMPRODUCT(J691:O691,Results!K$9:P$9)+Test!$AI$20-Test!$AH$31</f>
        <v>-22.000418068469791</v>
      </c>
      <c r="V691" s="9">
        <f t="shared" si="50"/>
        <v>-9.9420135511673173</v>
      </c>
      <c r="W691" s="9">
        <f t="shared" si="51"/>
        <v>-2.4509665570733858</v>
      </c>
      <c r="X691" s="9">
        <f t="shared" si="52"/>
        <v>-5.66789027257105</v>
      </c>
      <c r="Y691" s="9">
        <f t="shared" si="53"/>
        <v>-39.756148255287783</v>
      </c>
      <c r="Z691" s="9">
        <f>I691-Test!$AI$20</f>
        <v>-57.742819346895502</v>
      </c>
      <c r="AA691" s="9">
        <f t="shared" si="54"/>
        <v>-3.0001778513355788</v>
      </c>
      <c r="AF691" s="11"/>
      <c r="AG691" s="11"/>
      <c r="AH691" s="11"/>
    </row>
    <row r="692" spans="1:34">
      <c r="A692" s="6">
        <v>0.85012950588439051</v>
      </c>
      <c r="B692" s="6">
        <v>2.4332346017933317</v>
      </c>
      <c r="C692" s="6">
        <v>0.37456767504961036</v>
      </c>
      <c r="D692" s="6">
        <v>-1.3012589979193454</v>
      </c>
      <c r="E692" s="6">
        <v>1.51038600987936</v>
      </c>
      <c r="F692" s="6">
        <v>0.73435439379760425</v>
      </c>
      <c r="G692" s="6">
        <v>0.38381050866487609</v>
      </c>
      <c r="H692" s="6">
        <v>-2.2831539486904746</v>
      </c>
      <c r="I692" s="9">
        <f>SUMPRODUCT(J692:O692,Results!B$12:G$12)+Results!$E$5*H692</f>
        <v>-2.6497375371675389</v>
      </c>
      <c r="J692" s="9">
        <f>SUMPRODUCT($A692:$F692,Results!$B$15:$G$15)</f>
        <v>4.5428124446334719</v>
      </c>
      <c r="K692" s="9">
        <f>SUMPRODUCT($A692:$F692,Results!$B$16:$G$16)</f>
        <v>-4.4070597169956338</v>
      </c>
      <c r="L692" s="9">
        <f>SUMPRODUCT($A692:$F692,Results!$B$17:$G$17)</f>
        <v>5.447043200774039</v>
      </c>
      <c r="M692" s="9">
        <f>SUMPRODUCT($A692:$F692,Results!$B$18:$G$18)</f>
        <v>-1.2108479606914577</v>
      </c>
      <c r="N692" s="9">
        <f>SUMPRODUCT($A692:$F692,Results!$B$19:$G$19)</f>
        <v>-2.1108717152969372</v>
      </c>
      <c r="O692" s="9">
        <f>SUMPRODUCT($A692:$F692,Results!$B$20:$G$20)</f>
        <v>3.1110946432138733</v>
      </c>
      <c r="P692" s="9" cm="1">
        <f t="array" ref="P692">SUMPRODUCT(J692:O692,TRANSPOSE(Test!BQ$20:BQ$25))+Test!$AI$20-Test!$BQ$27</f>
        <v>8.7734973519359372</v>
      </c>
      <c r="Q692" s="9" cm="1">
        <f t="array" ref="Q692">SUMPRODUCT(J692:O692,TRANSPOSE(Test!EX$20:EX$25))+Test!$AI$20-Test!$EX$27</f>
        <v>10.028951693375717</v>
      </c>
      <c r="R692" s="9">
        <f>I692-Results!$E$5*H692</f>
        <v>11.04918615497531</v>
      </c>
      <c r="S692" s="9" cm="1">
        <f t="array" ref="S692">SUMPRODUCT(J692:O692,TRANSPOSE(Test!AW$28:AW$33))+Test!$AI$20-Test!$AH$26</f>
        <v>6.6859885716534464</v>
      </c>
      <c r="T692" s="9">
        <f>SUMPRODUCT(J692:O692,Results!K$9:P$9)</f>
        <v>11.892723756713124</v>
      </c>
      <c r="U692" s="9">
        <f>SUMPRODUCT(J692:O692,Results!K$9:P$9)+Test!$AI$20-Test!$AH$31</f>
        <v>10.310495035639967</v>
      </c>
      <c r="V692" s="9">
        <f t="shared" si="50"/>
        <v>-11.423234889103476</v>
      </c>
      <c r="W692" s="9">
        <f t="shared" si="51"/>
        <v>-12.678689230543256</v>
      </c>
      <c r="X692" s="9">
        <f t="shared" si="52"/>
        <v>-13.698923692142849</v>
      </c>
      <c r="Y692" s="9">
        <f t="shared" si="53"/>
        <v>-9.3357261088209853</v>
      </c>
      <c r="Z692" s="9">
        <f>I692-Test!$AI$20</f>
        <v>-35.39196096425767</v>
      </c>
      <c r="AA692" s="9">
        <f t="shared" si="54"/>
        <v>-12.960232572807506</v>
      </c>
      <c r="AF692" s="11"/>
      <c r="AG692" s="11"/>
      <c r="AH692" s="11"/>
    </row>
    <row r="693" spans="1:34">
      <c r="A693" s="6">
        <v>6.3226944576104485</v>
      </c>
      <c r="B693" s="6">
        <v>1.789670685797879</v>
      </c>
      <c r="C693" s="6">
        <v>3.9245987372299167</v>
      </c>
      <c r="D693" s="6">
        <v>1.2784396359341554</v>
      </c>
      <c r="E693" s="6">
        <v>7.5590217519652239</v>
      </c>
      <c r="F693" s="6">
        <v>0.89428863761536015</v>
      </c>
      <c r="G693" s="6">
        <v>1.6139055284617285</v>
      </c>
      <c r="H693" s="6">
        <v>-1.0530589288936221</v>
      </c>
      <c r="I693" s="9">
        <f>SUMPRODUCT(J693:O693,Results!B$12:G$12)+Results!$E$5*H693</f>
        <v>99.734951507401846</v>
      </c>
      <c r="J693" s="9">
        <f>SUMPRODUCT($A693:$F693,Results!$B$15:$G$15)</f>
        <v>52.803976102015284</v>
      </c>
      <c r="K693" s="9">
        <f>SUMPRODUCT($A693:$F693,Results!$B$16:$G$16)</f>
        <v>-20.68470495980322</v>
      </c>
      <c r="L693" s="9">
        <f>SUMPRODUCT($A693:$F693,Results!$B$17:$G$17)</f>
        <v>13.565528619215582</v>
      </c>
      <c r="M693" s="9">
        <f>SUMPRODUCT($A693:$F693,Results!$B$18:$G$18)</f>
        <v>-16.433564685463018</v>
      </c>
      <c r="N693" s="9">
        <f>SUMPRODUCT($A693:$F693,Results!$B$19:$G$19)</f>
        <v>-27.351645812676839</v>
      </c>
      <c r="O693" s="9">
        <f>SUMPRODUCT($A693:$F693,Results!$B$20:$G$20)</f>
        <v>21.552649670858838</v>
      </c>
      <c r="P693" s="9" cm="1">
        <f t="array" ref="P693">SUMPRODUCT(J693:O693,TRANSPOSE(Test!BQ$20:BQ$25))+Test!$AI$20-Test!$BQ$27</f>
        <v>93.943087111869374</v>
      </c>
      <c r="Q693" s="9" cm="1">
        <f t="array" ref="Q693">SUMPRODUCT(J693:O693,TRANSPOSE(Test!EX$20:EX$25))+Test!$AI$20-Test!$EX$27</f>
        <v>105.57623800740683</v>
      </c>
      <c r="R693" s="9">
        <f>I693-Results!$E$5*H693</f>
        <v>106.05330508076358</v>
      </c>
      <c r="S693" s="9" cm="1">
        <f t="array" ref="S693">SUMPRODUCT(J693:O693,TRANSPOSE(Test!AW$28:AW$33))+Test!$AI$20-Test!$AH$26</f>
        <v>84.096135975256502</v>
      </c>
      <c r="T693" s="9">
        <f>SUMPRODUCT(J693:O693,Results!K$9:P$9)</f>
        <v>109.33821486779945</v>
      </c>
      <c r="U693" s="9">
        <f>SUMPRODUCT(J693:O693,Results!K$9:P$9)+Test!$AI$20-Test!$AH$31</f>
        <v>107.75598614672629</v>
      </c>
      <c r="V693" s="9">
        <f t="shared" si="50"/>
        <v>5.7918643955324711</v>
      </c>
      <c r="W693" s="9">
        <f t="shared" si="51"/>
        <v>-5.8412865000049834</v>
      </c>
      <c r="X693" s="9">
        <f t="shared" si="52"/>
        <v>-6.3183535733617333</v>
      </c>
      <c r="Y693" s="9">
        <f t="shared" si="53"/>
        <v>15.638815532145344</v>
      </c>
      <c r="Z693" s="9">
        <f>I693-Test!$AI$20</f>
        <v>66.992728080311707</v>
      </c>
      <c r="AA693" s="9">
        <f t="shared" si="54"/>
        <v>-8.0210346393244407</v>
      </c>
      <c r="AF693" s="11"/>
      <c r="AG693" s="11"/>
      <c r="AH693" s="11"/>
    </row>
    <row r="694" spans="1:34">
      <c r="A694" s="6">
        <v>9.4064628411126989</v>
      </c>
      <c r="B694" s="6">
        <v>1.5740657407967349</v>
      </c>
      <c r="C694" s="6">
        <v>-2.6709370702005635</v>
      </c>
      <c r="D694" s="6">
        <v>5.9520525282059404</v>
      </c>
      <c r="E694" s="6">
        <v>-0.933281750601066</v>
      </c>
      <c r="F694" s="6">
        <v>2.2682520997591546</v>
      </c>
      <c r="G694" s="6">
        <v>2.9994150422237431</v>
      </c>
      <c r="H694" s="6">
        <v>0.33245058486839252</v>
      </c>
      <c r="I694" s="9">
        <f>SUMPRODUCT(J694:O694,Results!B$12:G$12)+Results!$E$5*H694</f>
        <v>21.86757026328894</v>
      </c>
      <c r="J694" s="9">
        <f>SUMPRODUCT($A694:$F694,Results!$B$15:$G$15)</f>
        <v>18.07317914136496</v>
      </c>
      <c r="K694" s="9">
        <f>SUMPRODUCT($A694:$F694,Results!$B$16:$G$16)</f>
        <v>-29.46625095901463</v>
      </c>
      <c r="L694" s="9">
        <f>SUMPRODUCT($A694:$F694,Results!$B$17:$G$17)</f>
        <v>-11.38933412330012</v>
      </c>
      <c r="M694" s="9">
        <f>SUMPRODUCT($A694:$F694,Results!$B$18:$G$18)</f>
        <v>14.253947591430999</v>
      </c>
      <c r="N694" s="9">
        <f>SUMPRODUCT($A694:$F694,Results!$B$19:$G$19)</f>
        <v>10.250490262227457</v>
      </c>
      <c r="O694" s="9">
        <f>SUMPRODUCT($A694:$F694,Results!$B$20:$G$20)</f>
        <v>41.843751008655708</v>
      </c>
      <c r="P694" s="9" cm="1">
        <f t="array" ref="P694">SUMPRODUCT(J694:O694,TRANSPOSE(Test!BQ$20:BQ$25))+Test!$AI$20-Test!$BQ$27</f>
        <v>17.366014696693078</v>
      </c>
      <c r="Q694" s="9" cm="1">
        <f t="array" ref="Q694">SUMPRODUCT(J694:O694,TRANSPOSE(Test!EX$20:EX$25))+Test!$AI$20-Test!$EX$27</f>
        <v>20.147654459383098</v>
      </c>
      <c r="R694" s="9">
        <f>I694-Results!$E$5*H694</f>
        <v>19.872866754078586</v>
      </c>
      <c r="S694" s="9" cm="1">
        <f t="array" ref="S694">SUMPRODUCT(J694:O694,TRANSPOSE(Test!AW$28:AW$33))+Test!$AI$20-Test!$AH$26</f>
        <v>-0.45747952706913964</v>
      </c>
      <c r="T694" s="9">
        <f>SUMPRODUCT(J694:O694,Results!K$9:P$9)</f>
        <v>20.318189789550232</v>
      </c>
      <c r="U694" s="9">
        <f>SUMPRODUCT(J694:O694,Results!K$9:P$9)+Test!$AI$20-Test!$AH$31</f>
        <v>18.735961068477074</v>
      </c>
      <c r="V694" s="9">
        <f t="shared" si="50"/>
        <v>4.5015555665958615</v>
      </c>
      <c r="W694" s="9">
        <f t="shared" si="51"/>
        <v>1.7199158039058418</v>
      </c>
      <c r="X694" s="9">
        <f t="shared" si="52"/>
        <v>1.9947035092103533</v>
      </c>
      <c r="Y694" s="9">
        <f t="shared" si="53"/>
        <v>22.325049790358079</v>
      </c>
      <c r="Z694" s="9">
        <f>I694-Test!$AI$20</f>
        <v>-10.874653163801192</v>
      </c>
      <c r="AA694" s="9">
        <f t="shared" si="54"/>
        <v>3.1316091948118654</v>
      </c>
      <c r="AF694" s="11"/>
      <c r="AG694" s="11"/>
      <c r="AH694" s="11"/>
    </row>
    <row r="695" spans="1:34">
      <c r="A695" s="6">
        <v>7.9239969684651577</v>
      </c>
      <c r="B695" s="6">
        <v>2.7212577473319852</v>
      </c>
      <c r="C695" s="6">
        <v>3.8458574217110995</v>
      </c>
      <c r="D695" s="6">
        <v>4.9405908624222077</v>
      </c>
      <c r="E695" s="6">
        <v>7.2680692597791419</v>
      </c>
      <c r="F695" s="6">
        <v>3.1337680555357217</v>
      </c>
      <c r="G695" s="6">
        <v>3.7883827346626453</v>
      </c>
      <c r="H695" s="6">
        <v>1.1214182773072947</v>
      </c>
      <c r="I695" s="9">
        <f>SUMPRODUCT(J695:O695,Results!B$12:G$12)+Results!$E$5*H695</f>
        <v>115.66925627673282</v>
      </c>
      <c r="J695" s="9">
        <f>SUMPRODUCT($A695:$F695,Results!$B$15:$G$15)</f>
        <v>53.424830141406879</v>
      </c>
      <c r="K695" s="9">
        <f>SUMPRODUCT($A695:$F695,Results!$B$16:$G$16)</f>
        <v>-27.268242670443605</v>
      </c>
      <c r="L695" s="9">
        <f>SUMPRODUCT($A695:$F695,Results!$B$17:$G$17)</f>
        <v>16.610556564503799</v>
      </c>
      <c r="M695" s="9">
        <f>SUMPRODUCT($A695:$F695,Results!$B$18:$G$18)</f>
        <v>-9.734014747148942</v>
      </c>
      <c r="N695" s="9">
        <f>SUMPRODUCT($A695:$F695,Results!$B$19:$G$19)</f>
        <v>-28.598778886884787</v>
      </c>
      <c r="O695" s="9">
        <f>SUMPRODUCT($A695:$F695,Results!$B$20:$G$20)</f>
        <v>32.249402106248233</v>
      </c>
      <c r="P695" s="9" cm="1">
        <f t="array" ref="P695">SUMPRODUCT(J695:O695,TRANSPOSE(Test!BQ$20:BQ$25))+Test!$AI$20-Test!$BQ$27</f>
        <v>101.13146227124818</v>
      </c>
      <c r="Q695" s="9" cm="1">
        <f t="array" ref="Q695">SUMPRODUCT(J695:O695,TRANSPOSE(Test!EX$20:EX$25))+Test!$AI$20-Test!$EX$27</f>
        <v>109.50834119281214</v>
      </c>
      <c r="R695" s="9">
        <f>I695-Results!$E$5*H695</f>
        <v>108.94074661288906</v>
      </c>
      <c r="S695" s="9" cm="1">
        <f t="array" ref="S695">SUMPRODUCT(J695:O695,TRANSPOSE(Test!AW$28:AW$33))+Test!$AI$20-Test!$AH$26</f>
        <v>87.507836731527007</v>
      </c>
      <c r="T695" s="9">
        <f>SUMPRODUCT(J695:O695,Results!K$9:P$9)</f>
        <v>112.69828568753574</v>
      </c>
      <c r="U695" s="9">
        <f>SUMPRODUCT(J695:O695,Results!K$9:P$9)+Test!$AI$20-Test!$AH$31</f>
        <v>111.11605696646259</v>
      </c>
      <c r="V695" s="9">
        <f t="shared" si="50"/>
        <v>14.537794005484642</v>
      </c>
      <c r="W695" s="9">
        <f t="shared" si="51"/>
        <v>6.1609150839206848</v>
      </c>
      <c r="X695" s="9">
        <f t="shared" si="52"/>
        <v>6.7285096638437665</v>
      </c>
      <c r="Y695" s="9">
        <f t="shared" si="53"/>
        <v>28.161419545205817</v>
      </c>
      <c r="Z695" s="9">
        <f>I695-Test!$AI$20</f>
        <v>82.9270328496427</v>
      </c>
      <c r="AA695" s="9">
        <f t="shared" si="54"/>
        <v>4.5531993102702302</v>
      </c>
      <c r="AF695" s="11"/>
      <c r="AG695" s="11"/>
      <c r="AH695" s="11"/>
    </row>
    <row r="696" spans="1:34">
      <c r="A696" s="6">
        <v>3.2873119242815632</v>
      </c>
      <c r="B696" s="6">
        <v>2.6181210397426886</v>
      </c>
      <c r="C696" s="6">
        <v>4.7928850308045527</v>
      </c>
      <c r="D696" s="6">
        <v>1.9597131520349944</v>
      </c>
      <c r="E696" s="6">
        <v>-1.0046833433249605</v>
      </c>
      <c r="F696" s="6">
        <v>1.86692681752223</v>
      </c>
      <c r="G696" s="6">
        <v>2.4841770668838135</v>
      </c>
      <c r="H696" s="6">
        <v>-0.18278739047153714</v>
      </c>
      <c r="I696" s="9">
        <f>SUMPRODUCT(J696:O696,Results!B$12:G$12)+Results!$E$5*H696</f>
        <v>-8.9182882190526165</v>
      </c>
      <c r="J696" s="9">
        <f>SUMPRODUCT($A696:$F696,Results!$B$15:$G$15)</f>
        <v>9.2087929300603673</v>
      </c>
      <c r="K696" s="9">
        <f>SUMPRODUCT($A696:$F696,Results!$B$16:$G$16)</f>
        <v>-18.900535571811581</v>
      </c>
      <c r="L696" s="9">
        <f>SUMPRODUCT($A696:$F696,Results!$B$17:$G$17)</f>
        <v>-3.8441251820322617</v>
      </c>
      <c r="M696" s="9">
        <f>SUMPRODUCT($A696:$F696,Results!$B$18:$G$18)</f>
        <v>-4.7090007477815039</v>
      </c>
      <c r="N696" s="9">
        <f>SUMPRODUCT($A696:$F696,Results!$B$19:$G$19)</f>
        <v>-11.755124732364521</v>
      </c>
      <c r="O696" s="9">
        <f>SUMPRODUCT($A696:$F696,Results!$B$20:$G$20)</f>
        <v>10.573045327731508</v>
      </c>
      <c r="P696" s="9" cm="1">
        <f t="array" ref="P696">SUMPRODUCT(J696:O696,TRANSPOSE(Test!BQ$20:BQ$25))+Test!$AI$20-Test!$BQ$27</f>
        <v>-1.2843340880790848</v>
      </c>
      <c r="Q696" s="9" cm="1">
        <f t="array" ref="Q696">SUMPRODUCT(J696:O696,TRANSPOSE(Test!EX$20:EX$25))+Test!$AI$20-Test!$EX$27</f>
        <v>-8.6978116036411919</v>
      </c>
      <c r="R696" s="9">
        <f>I696-Results!$E$5*H696</f>
        <v>-7.8215638762233937</v>
      </c>
      <c r="S696" s="9" cm="1">
        <f t="array" ref="S696">SUMPRODUCT(J696:O696,TRANSPOSE(Test!AW$28:AW$33))+Test!$AI$20-Test!$AH$26</f>
        <v>15.692148863651624</v>
      </c>
      <c r="T696" s="9">
        <f>SUMPRODUCT(J696:O696,Results!K$9:P$9)</f>
        <v>-7.7177209122405017</v>
      </c>
      <c r="U696" s="9">
        <f>SUMPRODUCT(J696:O696,Results!K$9:P$9)+Test!$AI$20-Test!$AH$31</f>
        <v>-9.2999496333136591</v>
      </c>
      <c r="V696" s="9">
        <f t="shared" si="50"/>
        <v>-7.6339541309735317</v>
      </c>
      <c r="W696" s="9">
        <f t="shared" si="51"/>
        <v>-0.2204766154114246</v>
      </c>
      <c r="X696" s="9">
        <f t="shared" si="52"/>
        <v>-1.0967243428292228</v>
      </c>
      <c r="Y696" s="9">
        <f t="shared" si="53"/>
        <v>-24.610437082704241</v>
      </c>
      <c r="Z696" s="9">
        <f>I696-Test!$AI$20</f>
        <v>-41.660511646142751</v>
      </c>
      <c r="AA696" s="9">
        <f t="shared" si="54"/>
        <v>0.38166141426104261</v>
      </c>
      <c r="AF696" s="11"/>
      <c r="AG696" s="11"/>
      <c r="AH696" s="11"/>
    </row>
    <row r="697" spans="1:34">
      <c r="A697" s="6">
        <v>2.8744005413140248</v>
      </c>
      <c r="B697" s="6">
        <v>1.5496587873950114</v>
      </c>
      <c r="C697" s="6">
        <v>9.0014899115250842</v>
      </c>
      <c r="D697" s="6">
        <v>2.5082681574708796</v>
      </c>
      <c r="E697" s="6">
        <v>1.5404057464051837</v>
      </c>
      <c r="F697" s="6">
        <v>-1.5863174324410425</v>
      </c>
      <c r="G697" s="6">
        <v>3.6543178222165245</v>
      </c>
      <c r="H697" s="6">
        <v>0.98735336486117387</v>
      </c>
      <c r="I697" s="9">
        <f>SUMPRODUCT(J697:O697,Results!B$12:G$12)+Results!$E$5*H697</f>
        <v>39.295262563752971</v>
      </c>
      <c r="J697" s="9">
        <f>SUMPRODUCT($A697:$F697,Results!$B$15:$G$15)</f>
        <v>26.38316456146265</v>
      </c>
      <c r="K697" s="9">
        <f>SUMPRODUCT($A697:$F697,Results!$B$16:$G$16)</f>
        <v>-19.841454849816028</v>
      </c>
      <c r="L697" s="9">
        <f>SUMPRODUCT($A697:$F697,Results!$B$17:$G$17)</f>
        <v>-1.8141119624236617</v>
      </c>
      <c r="M697" s="9">
        <f>SUMPRODUCT($A697:$F697,Results!$B$18:$G$18)</f>
        <v>-20.847010266513315</v>
      </c>
      <c r="N697" s="9">
        <f>SUMPRODUCT($A697:$F697,Results!$B$19:$G$19)</f>
        <v>-32.475763655201995</v>
      </c>
      <c r="O697" s="9">
        <f>SUMPRODUCT($A697:$F697,Results!$B$20:$G$20)</f>
        <v>10.08935838866816</v>
      </c>
      <c r="P697" s="9" cm="1">
        <f t="array" ref="P697">SUMPRODUCT(J697:O697,TRANSPOSE(Test!BQ$20:BQ$25))+Test!$AI$20-Test!$BQ$27</f>
        <v>29.898643422877008</v>
      </c>
      <c r="Q697" s="9" cm="1">
        <f t="array" ref="Q697">SUMPRODUCT(J697:O697,TRANSPOSE(Test!EX$20:EX$25))+Test!$AI$20-Test!$EX$27</f>
        <v>31.345227551993474</v>
      </c>
      <c r="R697" s="9">
        <f>I697-Results!$E$5*H697</f>
        <v>33.371142374585929</v>
      </c>
      <c r="S697" s="9" cm="1">
        <f t="array" ref="S697">SUMPRODUCT(J697:O697,TRANSPOSE(Test!AW$28:AW$33))+Test!$AI$20-Test!$AH$26</f>
        <v>55.915715504747325</v>
      </c>
      <c r="T697" s="9">
        <f>SUMPRODUCT(J697:O697,Results!K$9:P$9)</f>
        <v>33.495305244671904</v>
      </c>
      <c r="U697" s="9">
        <f>SUMPRODUCT(J697:O697,Results!K$9:P$9)+Test!$AI$20-Test!$AH$31</f>
        <v>31.913076523598747</v>
      </c>
      <c r="V697" s="9">
        <f t="shared" si="50"/>
        <v>9.3966191408759627</v>
      </c>
      <c r="W697" s="9">
        <f t="shared" si="51"/>
        <v>7.9500350117594962</v>
      </c>
      <c r="X697" s="9">
        <f t="shared" si="52"/>
        <v>5.9241201891670414</v>
      </c>
      <c r="Y697" s="9">
        <f t="shared" si="53"/>
        <v>-16.620452940994355</v>
      </c>
      <c r="Z697" s="9">
        <f>I697-Test!$AI$20</f>
        <v>6.5530391366628393</v>
      </c>
      <c r="AA697" s="9">
        <f t="shared" si="54"/>
        <v>7.3821860401542239</v>
      </c>
      <c r="AF697" s="11"/>
      <c r="AG697" s="11"/>
      <c r="AH697" s="11"/>
    </row>
    <row r="698" spans="1:34">
      <c r="A698" s="6">
        <v>2.7613119018352736</v>
      </c>
      <c r="B698" s="6">
        <v>3.5505359187411787</v>
      </c>
      <c r="C698" s="6">
        <v>2.3511387754815241</v>
      </c>
      <c r="D698" s="6">
        <v>0.68901223455505134</v>
      </c>
      <c r="E698" s="6">
        <v>4.1257428047147879</v>
      </c>
      <c r="F698" s="6">
        <v>-0.87775308251642159</v>
      </c>
      <c r="G698" s="6">
        <v>0.59468706286522499</v>
      </c>
      <c r="H698" s="6">
        <v>-2.0722773944901256</v>
      </c>
      <c r="I698" s="9">
        <f>SUMPRODUCT(J698:O698,Results!B$12:G$12)+Results!$E$5*H698</f>
        <v>41.947922844881532</v>
      </c>
      <c r="J698" s="9">
        <f>SUMPRODUCT($A698:$F698,Results!$B$15:$G$15)</f>
        <v>20.680793496063625</v>
      </c>
      <c r="K698" s="9">
        <f>SUMPRODUCT($A698:$F698,Results!$B$16:$G$16)</f>
        <v>-12.67246145036194</v>
      </c>
      <c r="L698" s="9">
        <f>SUMPRODUCT($A698:$F698,Results!$B$17:$G$17)</f>
        <v>9.7337321611472056</v>
      </c>
      <c r="M698" s="9">
        <f>SUMPRODUCT($A698:$F698,Results!$B$18:$G$18)</f>
        <v>-7.6167960956383816</v>
      </c>
      <c r="N698" s="9">
        <f>SUMPRODUCT($A698:$F698,Results!$B$19:$G$19)</f>
        <v>-15.304394686451275</v>
      </c>
      <c r="O698" s="9">
        <f>SUMPRODUCT($A698:$F698,Results!$B$20:$G$20)</f>
        <v>15.868591379183913</v>
      </c>
      <c r="P698" s="9" cm="1">
        <f t="array" ref="P698">SUMPRODUCT(J698:O698,TRANSPOSE(Test!BQ$20:BQ$25))+Test!$AI$20-Test!$BQ$27</f>
        <v>44.387563850781966</v>
      </c>
      <c r="Q698" s="9" cm="1">
        <f t="array" ref="Q698">SUMPRODUCT(J698:O698,TRANSPOSE(Test!EX$20:EX$25))+Test!$AI$20-Test!$EX$27</f>
        <v>52.586219658845266</v>
      </c>
      <c r="R698" s="9">
        <f>I698-Results!$E$5*H698</f>
        <v>54.381587211822286</v>
      </c>
      <c r="S698" s="9" cm="1">
        <f t="array" ref="S698">SUMPRODUCT(J698:O698,TRANSPOSE(Test!AW$28:AW$33))+Test!$AI$20-Test!$AH$26</f>
        <v>40.842222287932117</v>
      </c>
      <c r="T698" s="9">
        <f>SUMPRODUCT(J698:O698,Results!K$9:P$9)</f>
        <v>55.853271372599252</v>
      </c>
      <c r="U698" s="9">
        <f>SUMPRODUCT(J698:O698,Results!K$9:P$9)+Test!$AI$20-Test!$AH$31</f>
        <v>54.271042651526102</v>
      </c>
      <c r="V698" s="9">
        <f t="shared" si="50"/>
        <v>-2.4396410059004339</v>
      </c>
      <c r="W698" s="9">
        <f t="shared" si="51"/>
        <v>-10.638296813963734</v>
      </c>
      <c r="X698" s="9">
        <f t="shared" si="52"/>
        <v>-12.433664366940754</v>
      </c>
      <c r="Y698" s="9">
        <f t="shared" si="53"/>
        <v>1.1057005569494152</v>
      </c>
      <c r="Z698" s="9">
        <f>I698-Test!$AI$20</f>
        <v>9.2056994177914007</v>
      </c>
      <c r="AA698" s="9">
        <f t="shared" si="54"/>
        <v>-12.32311980664457</v>
      </c>
      <c r="AF698" s="11"/>
      <c r="AG698" s="11"/>
      <c r="AH698" s="11"/>
    </row>
    <row r="699" spans="1:34">
      <c r="A699" s="6">
        <v>0.99385308861542276</v>
      </c>
      <c r="B699" s="6">
        <v>-2.0963189009461751</v>
      </c>
      <c r="C699" s="6">
        <v>5.9975454014727712</v>
      </c>
      <c r="D699" s="6">
        <v>-0.77783239470181986</v>
      </c>
      <c r="E699" s="6">
        <v>3.8280211029571127</v>
      </c>
      <c r="F699" s="6">
        <v>3.3135952763467347</v>
      </c>
      <c r="G699" s="6">
        <v>2.0556354824870091</v>
      </c>
      <c r="H699" s="6">
        <v>-0.61132897486834148</v>
      </c>
      <c r="I699" s="9">
        <f>SUMPRODUCT(J699:O699,Results!B$12:G$12)+Results!$E$5*H699</f>
        <v>39.84457817322253</v>
      </c>
      <c r="J699" s="9">
        <f>SUMPRODUCT($A699:$F699,Results!$B$15:$G$15)</f>
        <v>34.148919242949148</v>
      </c>
      <c r="K699" s="9">
        <f>SUMPRODUCT($A699:$F699,Results!$B$16:$G$16)</f>
        <v>-3.4982652460417718</v>
      </c>
      <c r="L699" s="9">
        <f>SUMPRODUCT($A699:$F699,Results!$B$17:$G$17)</f>
        <v>9.7046853477966479</v>
      </c>
      <c r="M699" s="9">
        <f>SUMPRODUCT($A699:$F699,Results!$B$18:$G$18)</f>
        <v>-19.45274007265639</v>
      </c>
      <c r="N699" s="9">
        <f>SUMPRODUCT($A699:$F699,Results!$B$19:$G$19)</f>
        <v>-26.606182729951641</v>
      </c>
      <c r="O699" s="9">
        <f>SUMPRODUCT($A699:$F699,Results!$B$20:$G$20)</f>
        <v>-11.685140836521224</v>
      </c>
      <c r="P699" s="9" cm="1">
        <f t="array" ref="P699">SUMPRODUCT(J699:O699,TRANSPOSE(Test!BQ$20:BQ$25))+Test!$AI$20-Test!$BQ$27</f>
        <v>46.040907485620245</v>
      </c>
      <c r="Q699" s="9" cm="1">
        <f t="array" ref="Q699">SUMPRODUCT(J699:O699,TRANSPOSE(Test!EX$20:EX$25))+Test!$AI$20-Test!$EX$27</f>
        <v>44.754716414574489</v>
      </c>
      <c r="R699" s="9">
        <f>I699-Results!$E$5*H699</f>
        <v>43.51255202243258</v>
      </c>
      <c r="S699" s="9" cm="1">
        <f t="array" ref="S699">SUMPRODUCT(J699:O699,TRANSPOSE(Test!AW$28:AW$33))+Test!$AI$20-Test!$AH$26</f>
        <v>56.093304870918132</v>
      </c>
      <c r="T699" s="9">
        <f>SUMPRODUCT(J699:O699,Results!K$9:P$9)</f>
        <v>45.743418657219777</v>
      </c>
      <c r="U699" s="9">
        <f>SUMPRODUCT(J699:O699,Results!K$9:P$9)+Test!$AI$20-Test!$AH$31</f>
        <v>44.161189936146627</v>
      </c>
      <c r="V699" s="9">
        <f t="shared" si="50"/>
        <v>-6.1963293123977152</v>
      </c>
      <c r="W699" s="9">
        <f t="shared" si="51"/>
        <v>-4.9101382413519588</v>
      </c>
      <c r="X699" s="9">
        <f t="shared" si="52"/>
        <v>-3.6679738492100498</v>
      </c>
      <c r="Y699" s="9">
        <f t="shared" si="53"/>
        <v>-16.248726697695602</v>
      </c>
      <c r="Z699" s="9">
        <f>I699-Test!$AI$20</f>
        <v>7.1023547461323986</v>
      </c>
      <c r="AA699" s="9">
        <f t="shared" si="54"/>
        <v>-4.3166117629240972</v>
      </c>
      <c r="AF699" s="11"/>
      <c r="AG699" s="11"/>
      <c r="AH699" s="11"/>
    </row>
    <row r="700" spans="1:34">
      <c r="A700" s="6">
        <v>6.6471011319218842</v>
      </c>
      <c r="B700" s="6">
        <v>1.050071895275918</v>
      </c>
      <c r="C700" s="6">
        <v>2.787345591732632</v>
      </c>
      <c r="D700" s="6">
        <v>2.6586394845216246</v>
      </c>
      <c r="E700" s="6">
        <v>3.8376555977212976</v>
      </c>
      <c r="F700" s="6">
        <v>0.72451977803559786</v>
      </c>
      <c r="G700" s="6">
        <v>4.3633529598273233</v>
      </c>
      <c r="H700" s="6">
        <v>1.6963885024719727</v>
      </c>
      <c r="I700" s="9">
        <f>SUMPRODUCT(J700:O700,Results!B$12:G$12)+Results!$E$5*H700</f>
        <v>77.139350343152103</v>
      </c>
      <c r="J700" s="9">
        <f>SUMPRODUCT($A700:$F700,Results!$B$15:$G$15)</f>
        <v>38.783500250478667</v>
      </c>
      <c r="K700" s="9">
        <f>SUMPRODUCT($A700:$F700,Results!$B$16:$G$16)</f>
        <v>-22.434680777606911</v>
      </c>
      <c r="L700" s="9">
        <f>SUMPRODUCT($A700:$F700,Results!$B$17:$G$17)</f>
        <v>1.9197989019797537</v>
      </c>
      <c r="M700" s="9">
        <f>SUMPRODUCT($A700:$F700,Results!$B$18:$G$18)</f>
        <v>-8.7828565243077055</v>
      </c>
      <c r="N700" s="9">
        <f>SUMPRODUCT($A700:$F700,Results!$B$19:$G$19)</f>
        <v>-16.526714311482923</v>
      </c>
      <c r="O700" s="9">
        <f>SUMPRODUCT($A700:$F700,Results!$B$20:$G$20)</f>
        <v>24.27759509294269</v>
      </c>
      <c r="P700" s="9" cm="1">
        <f t="array" ref="P700">SUMPRODUCT(J700:O700,TRANSPOSE(Test!BQ$20:BQ$25))+Test!$AI$20-Test!$BQ$27</f>
        <v>58.8839971375807</v>
      </c>
      <c r="Q700" s="9" cm="1">
        <f t="array" ref="Q700">SUMPRODUCT(J700:O700,TRANSPOSE(Test!EX$20:EX$25))+Test!$AI$20-Test!$EX$27</f>
        <v>66.517220936326993</v>
      </c>
      <c r="R700" s="9">
        <f>I700-Results!$E$5*H700</f>
        <v>66.961019328320262</v>
      </c>
      <c r="S700" s="9" cm="1">
        <f t="array" ref="S700">SUMPRODUCT(J700:O700,TRANSPOSE(Test!AW$28:AW$33))+Test!$AI$20-Test!$AH$26</f>
        <v>53.10078273358998</v>
      </c>
      <c r="T700" s="9">
        <f>SUMPRODUCT(J700:O700,Results!K$9:P$9)</f>
        <v>68.748829216490734</v>
      </c>
      <c r="U700" s="9">
        <f>SUMPRODUCT(J700:O700,Results!K$9:P$9)+Test!$AI$20-Test!$AH$31</f>
        <v>67.166600495417583</v>
      </c>
      <c r="V700" s="9">
        <f t="shared" si="50"/>
        <v>18.255353205571403</v>
      </c>
      <c r="W700" s="9">
        <f t="shared" si="51"/>
        <v>10.62212940682511</v>
      </c>
      <c r="X700" s="9">
        <f t="shared" si="52"/>
        <v>10.178331014831841</v>
      </c>
      <c r="Y700" s="9">
        <f t="shared" si="53"/>
        <v>24.038567609562122</v>
      </c>
      <c r="Z700" s="9">
        <f>I700-Test!$AI$20</f>
        <v>44.397126916061971</v>
      </c>
      <c r="AA700" s="9">
        <f t="shared" si="54"/>
        <v>9.9727498477345193</v>
      </c>
      <c r="AF700" s="11"/>
      <c r="AG700" s="11"/>
      <c r="AH700" s="11"/>
    </row>
    <row r="701" spans="1:34">
      <c r="A701" s="6">
        <v>4.7967347402218694</v>
      </c>
      <c r="B701" s="6">
        <v>1.2669790864802779</v>
      </c>
      <c r="C701" s="6">
        <v>-3.8806949118067213E-3</v>
      </c>
      <c r="D701" s="6">
        <v>9.3104170588493815</v>
      </c>
      <c r="E701" s="6">
        <v>7.8114435827099404</v>
      </c>
      <c r="F701" s="6">
        <v>5.5282302235374958</v>
      </c>
      <c r="G701" s="6">
        <v>5.442245631153094</v>
      </c>
      <c r="H701" s="6">
        <v>2.7752811737977434</v>
      </c>
      <c r="I701" s="9">
        <f>SUMPRODUCT(J701:O701,Results!B$12:G$12)+Results!$E$5*H701</f>
        <v>132.05704260985192</v>
      </c>
      <c r="J701" s="9">
        <f>SUMPRODUCT($A701:$F701,Results!$B$15:$G$15)</f>
        <v>39.369492683667382</v>
      </c>
      <c r="K701" s="9">
        <f>SUMPRODUCT($A701:$F701,Results!$B$16:$G$16)</f>
        <v>-12.278143980797324</v>
      </c>
      <c r="L701" s="9">
        <f>SUMPRODUCT($A701:$F701,Results!$B$17:$G$17)</f>
        <v>30.881826511342911</v>
      </c>
      <c r="M701" s="9">
        <f>SUMPRODUCT($A701:$F701,Results!$B$18:$G$18)</f>
        <v>4.6282446064989742</v>
      </c>
      <c r="N701" s="9">
        <f>SUMPRODUCT($A701:$F701,Results!$B$19:$G$19)</f>
        <v>-23.86982650923526</v>
      </c>
      <c r="O701" s="9">
        <f>SUMPRODUCT($A701:$F701,Results!$B$20:$G$20)</f>
        <v>30.102386741297135</v>
      </c>
      <c r="P701" s="9" cm="1">
        <f t="array" ref="P701">SUMPRODUCT(J701:O701,TRANSPOSE(Test!BQ$20:BQ$25))+Test!$AI$20-Test!$BQ$27</f>
        <v>107.47277110704999</v>
      </c>
      <c r="Q701" s="9" cm="1">
        <f t="array" ref="Q701">SUMPRODUCT(J701:O701,TRANSPOSE(Test!EX$20:EX$25))+Test!$AI$20-Test!$EX$27</f>
        <v>118.50699909875866</v>
      </c>
      <c r="R701" s="9">
        <f>I701-Results!$E$5*H701</f>
        <v>115.40535556706546</v>
      </c>
      <c r="S701" s="9" cm="1">
        <f t="array" ref="S701">SUMPRODUCT(J701:O701,TRANSPOSE(Test!AW$28:AW$33))+Test!$AI$20-Test!$AH$26</f>
        <v>74.080191055601929</v>
      </c>
      <c r="T701" s="9">
        <f>SUMPRODUCT(J701:O701,Results!K$9:P$9)</f>
        <v>119.90393936324239</v>
      </c>
      <c r="U701" s="9">
        <f>SUMPRODUCT(J701:O701,Results!K$9:P$9)+Test!$AI$20-Test!$AH$31</f>
        <v>118.32171064216922</v>
      </c>
      <c r="V701" s="9">
        <f t="shared" si="50"/>
        <v>24.584271502801926</v>
      </c>
      <c r="W701" s="9">
        <f t="shared" si="51"/>
        <v>13.550043511093264</v>
      </c>
      <c r="X701" s="9">
        <f t="shared" si="52"/>
        <v>16.651687042786463</v>
      </c>
      <c r="Y701" s="9">
        <f t="shared" si="53"/>
        <v>57.97685155424999</v>
      </c>
      <c r="Z701" s="9">
        <f>I701-Test!$AI$20</f>
        <v>99.314819182761795</v>
      </c>
      <c r="AA701" s="9">
        <f t="shared" si="54"/>
        <v>13.735331967682697</v>
      </c>
      <c r="AF701" s="11"/>
      <c r="AG701" s="11"/>
      <c r="AH701" s="11"/>
    </row>
    <row r="702" spans="1:34">
      <c r="A702" s="6">
        <v>14.269236896543148</v>
      </c>
      <c r="B702" s="6">
        <v>-2.3353375997664849</v>
      </c>
      <c r="C702" s="6">
        <v>-4.1239610279516201</v>
      </c>
      <c r="D702" s="6">
        <v>0.77478730261239892</v>
      </c>
      <c r="E702" s="6">
        <v>5.3529864364348834</v>
      </c>
      <c r="F702" s="6">
        <v>1.6780461528165127</v>
      </c>
      <c r="G702" s="6">
        <v>2.0822856917095129</v>
      </c>
      <c r="H702" s="6">
        <v>-0.58467876564583765</v>
      </c>
      <c r="I702" s="9">
        <f>SUMPRODUCT(J702:O702,Results!B$12:G$12)+Results!$E$5*H702</f>
        <v>101.05964117269993</v>
      </c>
      <c r="J702" s="9">
        <f>SUMPRODUCT($A702:$F702,Results!$B$15:$G$15)</f>
        <v>67.8162199927811</v>
      </c>
      <c r="K702" s="9">
        <f>SUMPRODUCT($A702:$F702,Results!$B$16:$G$16)</f>
        <v>-32.933480528565077</v>
      </c>
      <c r="L702" s="9">
        <f>SUMPRODUCT($A702:$F702,Results!$B$17:$G$17)</f>
        <v>-11.119567654578367</v>
      </c>
      <c r="M702" s="9">
        <f>SUMPRODUCT($A702:$F702,Results!$B$18:$G$18)</f>
        <v>-1.6339043804180979</v>
      </c>
      <c r="N702" s="9">
        <f>SUMPRODUCT($A702:$F702,Results!$B$19:$G$19)</f>
        <v>6.2697313688718967</v>
      </c>
      <c r="O702" s="9">
        <f>SUMPRODUCT($A702:$F702,Results!$B$20:$G$20)</f>
        <v>43.001438998841721</v>
      </c>
      <c r="P702" s="9" cm="1">
        <f t="array" ref="P702">SUMPRODUCT(J702:O702,TRANSPOSE(Test!BQ$20:BQ$25))+Test!$AI$20-Test!$BQ$27</f>
        <v>88.098998062519968</v>
      </c>
      <c r="Q702" s="9" cm="1">
        <f t="array" ref="Q702">SUMPRODUCT(J702:O702,TRANSPOSE(Test!EX$20:EX$25))+Test!$AI$20-Test!$EX$27</f>
        <v>105.42112554882073</v>
      </c>
      <c r="R702" s="9">
        <f>I702-Results!$E$5*H702</f>
        <v>104.56771376657495</v>
      </c>
      <c r="S702" s="9" cm="1">
        <f t="array" ref="S702">SUMPRODUCT(J702:O702,TRANSPOSE(Test!AW$28:AW$33))+Test!$AI$20-Test!$AH$26</f>
        <v>49.662270933707063</v>
      </c>
      <c r="T702" s="9">
        <f>SUMPRODUCT(J702:O702,Results!K$9:P$9)</f>
        <v>107.4432568215541</v>
      </c>
      <c r="U702" s="9">
        <f>SUMPRODUCT(J702:O702,Results!K$9:P$9)+Test!$AI$20-Test!$AH$31</f>
        <v>105.86102810048095</v>
      </c>
      <c r="V702" s="9">
        <f t="shared" si="50"/>
        <v>12.960643110179959</v>
      </c>
      <c r="W702" s="9">
        <f t="shared" si="51"/>
        <v>-4.3614843761207993</v>
      </c>
      <c r="X702" s="9">
        <f t="shared" si="52"/>
        <v>-3.5080725938750277</v>
      </c>
      <c r="Y702" s="9">
        <f t="shared" si="53"/>
        <v>51.397370238992863</v>
      </c>
      <c r="Z702" s="9">
        <f>I702-Test!$AI$20</f>
        <v>68.317417745609788</v>
      </c>
      <c r="AA702" s="9">
        <f t="shared" si="54"/>
        <v>-4.8013869277810244</v>
      </c>
      <c r="AF702" s="11"/>
      <c r="AG702" s="11"/>
      <c r="AH702" s="11"/>
    </row>
    <row r="703" spans="1:34">
      <c r="A703" s="6">
        <v>-2.3472846403082688</v>
      </c>
      <c r="B703" s="6">
        <v>0.54135827913019441</v>
      </c>
      <c r="C703" s="6">
        <v>2.0564213618786487</v>
      </c>
      <c r="D703" s="6">
        <v>1.8935391375696937</v>
      </c>
      <c r="E703" s="6">
        <v>5.1961186159856476</v>
      </c>
      <c r="F703" s="6">
        <v>0.91408851762237109</v>
      </c>
      <c r="G703" s="6">
        <v>8.2393788646330712</v>
      </c>
      <c r="H703" s="6">
        <v>5.5724144072777211</v>
      </c>
      <c r="I703" s="9">
        <f>SUMPRODUCT(J703:O703,Results!B$12:G$12)+Results!$E$5*H703</f>
        <v>91.974665176995558</v>
      </c>
      <c r="J703" s="9">
        <f>SUMPRODUCT($A703:$F703,Results!$B$15:$G$15)</f>
        <v>13.066930869401958</v>
      </c>
      <c r="K703" s="9">
        <f>SUMPRODUCT($A703:$F703,Results!$B$16:$G$16)</f>
        <v>7.5144750552423298</v>
      </c>
      <c r="L703" s="9">
        <f>SUMPRODUCT($A703:$F703,Results!$B$17:$G$17)</f>
        <v>23.519068784629134</v>
      </c>
      <c r="M703" s="9">
        <f>SUMPRODUCT($A703:$F703,Results!$B$18:$G$18)</f>
        <v>-7.105337687662205</v>
      </c>
      <c r="N703" s="9">
        <f>SUMPRODUCT($A703:$F703,Results!$B$19:$G$19)</f>
        <v>-21.369078688735229</v>
      </c>
      <c r="O703" s="9">
        <f>SUMPRODUCT($A703:$F703,Results!$B$20:$G$20)</f>
        <v>-3.8132583175742818</v>
      </c>
      <c r="P703" s="9" cm="1">
        <f t="array" ref="P703">SUMPRODUCT(J703:O703,TRANSPOSE(Test!BQ$20:BQ$25))+Test!$AI$20-Test!$BQ$27</f>
        <v>50.226344654404734</v>
      </c>
      <c r="Q703" s="9" cm="1">
        <f t="array" ref="Q703">SUMPRODUCT(J703:O703,TRANSPOSE(Test!EX$20:EX$25))+Test!$AI$20-Test!$EX$27</f>
        <v>58.970289983130741</v>
      </c>
      <c r="R703" s="9">
        <f>I703-Results!$E$5*H703</f>
        <v>58.540178733329228</v>
      </c>
      <c r="S703" s="9" cm="1">
        <f t="array" ref="S703">SUMPRODUCT(J703:O703,TRANSPOSE(Test!AW$28:AW$33))+Test!$AI$20-Test!$AH$26</f>
        <v>42.172401588365389</v>
      </c>
      <c r="T703" s="9">
        <f>SUMPRODUCT(J703:O703,Results!K$9:P$9)</f>
        <v>60.704858067719947</v>
      </c>
      <c r="U703" s="9">
        <f>SUMPRODUCT(J703:O703,Results!K$9:P$9)+Test!$AI$20-Test!$AH$31</f>
        <v>59.122629346646789</v>
      </c>
      <c r="V703" s="9">
        <f t="shared" si="50"/>
        <v>41.748320522590824</v>
      </c>
      <c r="W703" s="9">
        <f t="shared" si="51"/>
        <v>33.004375193864817</v>
      </c>
      <c r="X703" s="9">
        <f t="shared" si="52"/>
        <v>33.43448644366633</v>
      </c>
      <c r="Y703" s="9">
        <f t="shared" si="53"/>
        <v>49.802263588630169</v>
      </c>
      <c r="Z703" s="9">
        <f>I703-Test!$AI$20</f>
        <v>59.232441749905426</v>
      </c>
      <c r="AA703" s="9">
        <f t="shared" si="54"/>
        <v>32.852035830348768</v>
      </c>
      <c r="AF703" s="11"/>
      <c r="AG703" s="11"/>
      <c r="AH703" s="11"/>
    </row>
    <row r="704" spans="1:34">
      <c r="A704" s="6">
        <v>2.1151618147545275</v>
      </c>
      <c r="B704" s="6">
        <v>1.288884656296575</v>
      </c>
      <c r="C704" s="6">
        <v>1.5345326788071894</v>
      </c>
      <c r="D704" s="6">
        <v>-2.2247730211353707</v>
      </c>
      <c r="E704" s="6">
        <v>2.8065205622791036</v>
      </c>
      <c r="F704" s="6">
        <v>2.254168523125434</v>
      </c>
      <c r="G704" s="6">
        <v>-5.8402152222637698</v>
      </c>
      <c r="H704" s="6">
        <v>-8.5071796796191208</v>
      </c>
      <c r="I704" s="9">
        <f>SUMPRODUCT(J704:O704,Results!B$12:G$12)+Results!$E$5*H704</f>
        <v>-24.600227933970604</v>
      </c>
      <c r="J704" s="9">
        <f>SUMPRODUCT($A704:$F704,Results!$B$15:$G$15)</f>
        <v>19.211207863053161</v>
      </c>
      <c r="K704" s="9">
        <f>SUMPRODUCT($A704:$F704,Results!$B$16:$G$16)</f>
        <v>-6.7798911013970322</v>
      </c>
      <c r="L704" s="9">
        <f>SUMPRODUCT($A704:$F704,Results!$B$17:$G$17)</f>
        <v>6.5945552884897713</v>
      </c>
      <c r="M704" s="9">
        <f>SUMPRODUCT($A704:$F704,Results!$B$18:$G$18)</f>
        <v>-6.891294381138346</v>
      </c>
      <c r="N704" s="9">
        <f>SUMPRODUCT($A704:$F704,Results!$B$19:$G$19)</f>
        <v>-7.3581816400627424</v>
      </c>
      <c r="O704" s="9">
        <f>SUMPRODUCT($A704:$F704,Results!$B$20:$G$20)</f>
        <v>9.0920155761018417E-2</v>
      </c>
      <c r="P704" s="9" cm="1">
        <f t="array" ref="P704">SUMPRODUCT(J704:O704,TRANSPOSE(Test!BQ$20:BQ$25))+Test!$AI$20-Test!$BQ$27</f>
        <v>26.269198874346237</v>
      </c>
      <c r="Q704" s="9" cm="1">
        <f t="array" ref="Q704">SUMPRODUCT(J704:O704,TRANSPOSE(Test!EX$20:EX$25))+Test!$AI$20-Test!$EX$27</f>
        <v>26.237890426198049</v>
      </c>
      <c r="R704" s="9">
        <f>I704-Results!$E$5*H704</f>
        <v>26.442850143744121</v>
      </c>
      <c r="S704" s="9" cm="1">
        <f t="array" ref="S704">SUMPRODUCT(J704:O704,TRANSPOSE(Test!AW$28:AW$33))+Test!$AI$20-Test!$AH$26</f>
        <v>24.660660074686938</v>
      </c>
      <c r="T704" s="9">
        <f>SUMPRODUCT(J704:O704,Results!K$9:P$9)</f>
        <v>28.177407172521018</v>
      </c>
      <c r="U704" s="9">
        <f>SUMPRODUCT(J704:O704,Results!K$9:P$9)+Test!$AI$20-Test!$AH$31</f>
        <v>26.595178451447865</v>
      </c>
      <c r="V704" s="9">
        <f t="shared" si="50"/>
        <v>-50.869426808316845</v>
      </c>
      <c r="W704" s="9">
        <f t="shared" si="51"/>
        <v>-50.83811836016865</v>
      </c>
      <c r="X704" s="9">
        <f t="shared" si="52"/>
        <v>-51.043078077714725</v>
      </c>
      <c r="Y704" s="9">
        <f t="shared" si="53"/>
        <v>-49.260888008657545</v>
      </c>
      <c r="Z704" s="9">
        <f>I704-Test!$AI$20</f>
        <v>-57.342451361060739</v>
      </c>
      <c r="AA704" s="9">
        <f t="shared" si="54"/>
        <v>-51.195406385418465</v>
      </c>
      <c r="AF704" s="11"/>
      <c r="AG704" s="11"/>
      <c r="AH704" s="11"/>
    </row>
    <row r="705" spans="1:34">
      <c r="A705" s="6">
        <v>1.1334103249091192</v>
      </c>
      <c r="B705" s="6">
        <v>5.7640303250611469</v>
      </c>
      <c r="C705" s="6">
        <v>-2.1229606264686423</v>
      </c>
      <c r="D705" s="6">
        <v>0.31249521479161058</v>
      </c>
      <c r="E705" s="6">
        <v>3.2303455903100504</v>
      </c>
      <c r="F705" s="6">
        <v>2.4263280370072602</v>
      </c>
      <c r="G705" s="6">
        <v>4.9519893914899988</v>
      </c>
      <c r="H705" s="6">
        <v>2.2850249341346482</v>
      </c>
      <c r="I705" s="9">
        <f>SUMPRODUCT(J705:O705,Results!B$12:G$12)+Results!$E$5*H705</f>
        <v>40.198035743582821</v>
      </c>
      <c r="J705" s="9">
        <f>SUMPRODUCT($A705:$F705,Results!$B$15:$G$15)</f>
        <v>-0.51515997524106494</v>
      </c>
      <c r="K705" s="9">
        <f>SUMPRODUCT($A705:$F705,Results!$B$16:$G$16)</f>
        <v>-5.5533526753238815</v>
      </c>
      <c r="L705" s="9">
        <f>SUMPRODUCT($A705:$F705,Results!$B$17:$G$17)</f>
        <v>18.157058225563212</v>
      </c>
      <c r="M705" s="9">
        <f>SUMPRODUCT($A705:$F705,Results!$B$18:$G$18)</f>
        <v>9.0492736120719712</v>
      </c>
      <c r="N705" s="9">
        <f>SUMPRODUCT($A705:$F705,Results!$B$19:$G$19)</f>
        <v>1.5109857674714626</v>
      </c>
      <c r="O705" s="9">
        <f>SUMPRODUCT($A705:$F705,Results!$B$20:$G$20)</f>
        <v>13.6482926148682</v>
      </c>
      <c r="P705" s="9" cm="1">
        <f t="array" ref="P705">SUMPRODUCT(J705:O705,TRANSPOSE(Test!BQ$20:BQ$25))+Test!$AI$20-Test!$BQ$27</f>
        <v>23.963075437613632</v>
      </c>
      <c r="Q705" s="9" cm="1">
        <f t="array" ref="Q705">SUMPRODUCT(J705:O705,TRANSPOSE(Test!EX$20:EX$25))+Test!$AI$20-Test!$EX$27</f>
        <v>25.774731671846766</v>
      </c>
      <c r="R705" s="9">
        <f>I705-Results!$E$5*H705</f>
        <v>26.487886138774932</v>
      </c>
      <c r="S705" s="9" cm="1">
        <f t="array" ref="S705">SUMPRODUCT(J705:O705,TRANSPOSE(Test!AW$28:AW$33))+Test!$AI$20-Test!$AH$26</f>
        <v>7.058117236495022</v>
      </c>
      <c r="T705" s="9">
        <f>SUMPRODUCT(J705:O705,Results!K$9:P$9)</f>
        <v>28.520435416380572</v>
      </c>
      <c r="U705" s="9">
        <f>SUMPRODUCT(J705:O705,Results!K$9:P$9)+Test!$AI$20-Test!$AH$31</f>
        <v>26.938206695307414</v>
      </c>
      <c r="V705" s="9">
        <f t="shared" si="50"/>
        <v>16.234960305969189</v>
      </c>
      <c r="W705" s="9">
        <f t="shared" si="51"/>
        <v>14.423304071736055</v>
      </c>
      <c r="X705" s="9">
        <f t="shared" si="52"/>
        <v>13.710149604807889</v>
      </c>
      <c r="Y705" s="9">
        <f t="shared" si="53"/>
        <v>33.139918507087799</v>
      </c>
      <c r="Z705" s="9">
        <f>I705-Test!$AI$20</f>
        <v>7.4558123164926897</v>
      </c>
      <c r="AA705" s="9">
        <f t="shared" si="54"/>
        <v>13.259829048275407</v>
      </c>
      <c r="AF705" s="11"/>
      <c r="AG705" s="11"/>
      <c r="AH705" s="11"/>
    </row>
    <row r="706" spans="1:34">
      <c r="A706" s="6">
        <v>-1.2709185497292133</v>
      </c>
      <c r="B706" s="6">
        <v>-1.826947120475787</v>
      </c>
      <c r="C706" s="6">
        <v>5.7539151091290464</v>
      </c>
      <c r="D706" s="6">
        <v>-3.6593875384903858</v>
      </c>
      <c r="E706" s="6">
        <v>5.9151588495578356</v>
      </c>
      <c r="F706" s="6">
        <v>10.720204119357589</v>
      </c>
      <c r="G706" s="6">
        <v>1.9225266557523331E-2</v>
      </c>
      <c r="H706" s="6">
        <v>-2.6477391907978274</v>
      </c>
      <c r="I706" s="9">
        <f>SUMPRODUCT(J706:O706,Results!B$12:G$12)+Results!$E$5*H706</f>
        <v>22.286197760835584</v>
      </c>
      <c r="J706" s="9">
        <f>SUMPRODUCT($A706:$F706,Results!$B$15:$G$15)</f>
        <v>35.836366070967649</v>
      </c>
      <c r="K706" s="9">
        <f>SUMPRODUCT($A706:$F706,Results!$B$16:$G$16)</f>
        <v>6.769359879154373</v>
      </c>
      <c r="L706" s="9">
        <f>SUMPRODUCT($A706:$F706,Results!$B$17:$G$17)</f>
        <v>28.832960586372458</v>
      </c>
      <c r="M706" s="9">
        <f>SUMPRODUCT($A706:$F706,Results!$B$18:$G$18)</f>
        <v>-17.601387710493135</v>
      </c>
      <c r="N706" s="9">
        <f>SUMPRODUCT($A706:$F706,Results!$B$19:$G$19)</f>
        <v>-27.848668965346778</v>
      </c>
      <c r="O706" s="9">
        <f>SUMPRODUCT($A706:$F706,Results!$B$20:$G$20)</f>
        <v>-33.29539334379573</v>
      </c>
      <c r="P706" s="9" cm="1">
        <f t="array" ref="P706">SUMPRODUCT(J706:O706,TRANSPOSE(Test!BQ$20:BQ$25))+Test!$AI$20-Test!$BQ$27</f>
        <v>57.097881053520673</v>
      </c>
      <c r="Q706" s="9" cm="1">
        <f t="array" ref="Q706">SUMPRODUCT(J706:O706,TRANSPOSE(Test!EX$20:EX$25))+Test!$AI$20-Test!$EX$27</f>
        <v>42.496396107795618</v>
      </c>
      <c r="R706" s="9">
        <f>I706-Results!$E$5*H706</f>
        <v>38.17263290562255</v>
      </c>
      <c r="S706" s="9" cm="1">
        <f t="array" ref="S706">SUMPRODUCT(J706:O706,TRANSPOSE(Test!AW$28:AW$33))+Test!$AI$20-Test!$AH$26</f>
        <v>62.621118701319162</v>
      </c>
      <c r="T706" s="9">
        <f>SUMPRODUCT(J706:O706,Results!K$9:P$9)</f>
        <v>43.073300891018022</v>
      </c>
      <c r="U706" s="9">
        <f>SUMPRODUCT(J706:O706,Results!K$9:P$9)+Test!$AI$20-Test!$AH$31</f>
        <v>41.491072169944857</v>
      </c>
      <c r="V706" s="9">
        <f t="shared" si="50"/>
        <v>-34.811683292685089</v>
      </c>
      <c r="W706" s="9">
        <f t="shared" si="51"/>
        <v>-20.210198346960034</v>
      </c>
      <c r="X706" s="9">
        <f t="shared" si="52"/>
        <v>-15.886435144786965</v>
      </c>
      <c r="Y706" s="9">
        <f t="shared" si="53"/>
        <v>-40.334920940483578</v>
      </c>
      <c r="Z706" s="9">
        <f>I706-Test!$AI$20</f>
        <v>-10.456025666254547</v>
      </c>
      <c r="AA706" s="9">
        <f t="shared" si="54"/>
        <v>-19.204874409109273</v>
      </c>
      <c r="AF706" s="11"/>
      <c r="AG706" s="11"/>
      <c r="AH706" s="11"/>
    </row>
    <row r="707" spans="1:34">
      <c r="A707" s="6">
        <v>3.6668234292077893</v>
      </c>
      <c r="B707" s="6">
        <v>3.4861207263775063</v>
      </c>
      <c r="C707" s="6">
        <v>0.73701281537187113</v>
      </c>
      <c r="D707" s="6">
        <v>0.39631931267783166</v>
      </c>
      <c r="E707" s="6">
        <v>1.5584201508177824</v>
      </c>
      <c r="F707" s="6">
        <v>5.7566743941746168</v>
      </c>
      <c r="G707" s="6">
        <v>0.63472938632345022</v>
      </c>
      <c r="H707" s="6">
        <v>-2.0322350710319004</v>
      </c>
      <c r="I707" s="9">
        <f>SUMPRODUCT(J707:O707,Results!B$12:G$12)+Results!$E$5*H707</f>
        <v>-2.4930434520985063</v>
      </c>
      <c r="J707" s="9">
        <f>SUMPRODUCT($A707:$F707,Results!$B$15:$G$15)</f>
        <v>12.616125971895144</v>
      </c>
      <c r="K707" s="9">
        <f>SUMPRODUCT($A707:$F707,Results!$B$16:$G$16)</f>
        <v>-14.100304994405551</v>
      </c>
      <c r="L707" s="9">
        <f>SUMPRODUCT($A707:$F707,Results!$B$17:$G$17)</f>
        <v>9.2923240454676623</v>
      </c>
      <c r="M707" s="9">
        <f>SUMPRODUCT($A707:$F707,Results!$B$18:$G$18)</f>
        <v>3.912781132433385</v>
      </c>
      <c r="N707" s="9">
        <f>SUMPRODUCT($A707:$F707,Results!$B$19:$G$19)</f>
        <v>-2.5171178213615093</v>
      </c>
      <c r="O707" s="9">
        <f>SUMPRODUCT($A707:$F707,Results!$B$20:$G$20)</f>
        <v>9.341748740121254</v>
      </c>
      <c r="P707" s="9" cm="1">
        <f t="array" ref="P707">SUMPRODUCT(J707:O707,TRANSPOSE(Test!BQ$20:BQ$25))+Test!$AI$20-Test!$BQ$27</f>
        <v>19.022006953381528</v>
      </c>
      <c r="Q707" s="9" cm="1">
        <f t="array" ref="Q707">SUMPRODUCT(J707:O707,TRANSPOSE(Test!EX$20:EX$25))+Test!$AI$20-Test!$EX$27</f>
        <v>10.55271818608157</v>
      </c>
      <c r="R707" s="9">
        <f>I707-Results!$E$5*H707</f>
        <v>9.7003669740928959</v>
      </c>
      <c r="S707" s="9" cm="1">
        <f t="array" ref="S707">SUMPRODUCT(J707:O707,TRANSPOSE(Test!AW$28:AW$33))+Test!$AI$20-Test!$AH$26</f>
        <v>14.645151201022657</v>
      </c>
      <c r="T707" s="9">
        <f>SUMPRODUCT(J707:O707,Results!K$9:P$9)</f>
        <v>11.894342113732781</v>
      </c>
      <c r="U707" s="9">
        <f>SUMPRODUCT(J707:O707,Results!K$9:P$9)+Test!$AI$20-Test!$AH$31</f>
        <v>10.312113392659626</v>
      </c>
      <c r="V707" s="9">
        <f t="shared" ref="V707:V770" si="55">I707-P707</f>
        <v>-21.515050405480032</v>
      </c>
      <c r="W707" s="9">
        <f t="shared" ref="W707:W770" si="56">I707-Q707</f>
        <v>-13.045761638180077</v>
      </c>
      <c r="X707" s="9">
        <f t="shared" ref="X707:X770" si="57">I707-R707</f>
        <v>-12.193410426191402</v>
      </c>
      <c r="Y707" s="9">
        <f t="shared" ref="Y707:Y770" si="58">I707-S707</f>
        <v>-17.138194653121161</v>
      </c>
      <c r="Z707" s="9">
        <f>I707-Test!$AI$20</f>
        <v>-35.235266879188636</v>
      </c>
      <c r="AA707" s="9">
        <f t="shared" ref="AA707:AA770" si="59">I707-U707</f>
        <v>-12.805156844758132</v>
      </c>
      <c r="AF707" s="11"/>
      <c r="AG707" s="11"/>
      <c r="AH707" s="11"/>
    </row>
    <row r="708" spans="1:34">
      <c r="A708" s="6">
        <v>2.5688456859221342</v>
      </c>
      <c r="B708" s="6">
        <v>5.4630741726208143</v>
      </c>
      <c r="C708" s="6">
        <v>-4.3600050416403908</v>
      </c>
      <c r="D708" s="6">
        <v>4.3725311921122225</v>
      </c>
      <c r="E708" s="6">
        <v>2.6772060365454302</v>
      </c>
      <c r="F708" s="6">
        <v>1.1890681606270121</v>
      </c>
      <c r="G708" s="6">
        <v>6.2270710860123755</v>
      </c>
      <c r="H708" s="6">
        <v>3.5601066286570249</v>
      </c>
      <c r="I708" s="9">
        <f>SUMPRODUCT(J708:O708,Results!B$12:G$12)+Results!$E$5*H708</f>
        <v>58.383326774418961</v>
      </c>
      <c r="J708" s="9">
        <f>SUMPRODUCT($A708:$F708,Results!$B$15:$G$15)</f>
        <v>-3.1524801113676677</v>
      </c>
      <c r="K708" s="9">
        <f>SUMPRODUCT($A708:$F708,Results!$B$16:$G$16)</f>
        <v>-8.8364698667007939</v>
      </c>
      <c r="L708" s="9">
        <f>SUMPRODUCT($A708:$F708,Results!$B$17:$G$17)</f>
        <v>15.46321450393029</v>
      </c>
      <c r="M708" s="9">
        <f>SUMPRODUCT($A708:$F708,Results!$B$18:$G$18)</f>
        <v>17.535860310938105</v>
      </c>
      <c r="N708" s="9">
        <f>SUMPRODUCT($A708:$F708,Results!$B$19:$G$19)</f>
        <v>6.2230744223964756</v>
      </c>
      <c r="O708" s="9">
        <f>SUMPRODUCT($A708:$F708,Results!$B$20:$G$20)</f>
        <v>29.464345053165427</v>
      </c>
      <c r="P708" s="9" cm="1">
        <f t="array" ref="P708">SUMPRODUCT(J708:O708,TRANSPOSE(Test!BQ$20:BQ$25))+Test!$AI$20-Test!$BQ$27</f>
        <v>28.227186402347293</v>
      </c>
      <c r="Q708" s="9" cm="1">
        <f t="array" ref="Q708">SUMPRODUCT(J708:O708,TRANSPOSE(Test!EX$20:EX$25))+Test!$AI$20-Test!$EX$27</f>
        <v>36.41015283606977</v>
      </c>
      <c r="R708" s="9">
        <f>I708-Results!$E$5*H708</f>
        <v>37.022687002476815</v>
      </c>
      <c r="S708" s="9" cm="1">
        <f t="array" ref="S708">SUMPRODUCT(J708:O708,TRANSPOSE(Test!AW$28:AW$33))+Test!$AI$20-Test!$AH$26</f>
        <v>0.23547344489590216</v>
      </c>
      <c r="T708" s="9">
        <f>SUMPRODUCT(J708:O708,Results!K$9:P$9)</f>
        <v>38.55371295764634</v>
      </c>
      <c r="U708" s="9">
        <f>SUMPRODUCT(J708:O708,Results!K$9:P$9)+Test!$AI$20-Test!$AH$31</f>
        <v>36.97148423657319</v>
      </c>
      <c r="V708" s="9">
        <f t="shared" si="55"/>
        <v>30.156140372071668</v>
      </c>
      <c r="W708" s="9">
        <f t="shared" si="56"/>
        <v>21.973173938349191</v>
      </c>
      <c r="X708" s="9">
        <f t="shared" si="57"/>
        <v>21.360639771942147</v>
      </c>
      <c r="Y708" s="9">
        <f t="shared" si="58"/>
        <v>58.147853329523059</v>
      </c>
      <c r="Z708" s="9">
        <f>I708-Test!$AI$20</f>
        <v>25.64110334732883</v>
      </c>
      <c r="AA708" s="9">
        <f t="shared" si="59"/>
        <v>21.411842537845772</v>
      </c>
      <c r="AF708" s="11"/>
      <c r="AG708" s="11"/>
      <c r="AH708" s="11"/>
    </row>
    <row r="709" spans="1:34">
      <c r="A709" s="6">
        <v>5.2834657254578259</v>
      </c>
      <c r="B709" s="6">
        <v>4.6293794936300401</v>
      </c>
      <c r="C709" s="6">
        <v>1.1878150652963384</v>
      </c>
      <c r="D709" s="6">
        <v>-0.68873837593801523</v>
      </c>
      <c r="E709" s="6">
        <v>3.1077880970486778</v>
      </c>
      <c r="F709" s="6">
        <v>1.0247576728075285</v>
      </c>
      <c r="G709" s="6">
        <v>5.2645302542594337</v>
      </c>
      <c r="H709" s="6">
        <v>2.5975657969040831</v>
      </c>
      <c r="I709" s="9">
        <f>SUMPRODUCT(J709:O709,Results!B$12:G$12)+Results!$E$5*H709</f>
        <v>54.347101388153312</v>
      </c>
      <c r="J709" s="9">
        <f>SUMPRODUCT($A709:$F709,Results!$B$15:$G$15)</f>
        <v>22.082568442523488</v>
      </c>
      <c r="K709" s="9">
        <f>SUMPRODUCT($A709:$F709,Results!$B$16:$G$16)</f>
        <v>-20.427194844804973</v>
      </c>
      <c r="L709" s="9">
        <f>SUMPRODUCT($A709:$F709,Results!$B$17:$G$17)</f>
        <v>4.5036763339348234</v>
      </c>
      <c r="M709" s="9">
        <f>SUMPRODUCT($A709:$F709,Results!$B$18:$G$18)</f>
        <v>-3.2485581314582945</v>
      </c>
      <c r="N709" s="9">
        <f>SUMPRODUCT($A709:$F709,Results!$B$19:$G$19)</f>
        <v>-6.0142532136547668</v>
      </c>
      <c r="O709" s="9">
        <f>SUMPRODUCT($A709:$F709,Results!$B$20:$G$20)</f>
        <v>20.516962550072808</v>
      </c>
      <c r="P709" s="9" cm="1">
        <f t="array" ref="P709">SUMPRODUCT(J709:O709,TRANSPOSE(Test!BQ$20:BQ$25))+Test!$AI$20-Test!$BQ$27</f>
        <v>34.740790524575807</v>
      </c>
      <c r="Q709" s="9" cm="1">
        <f t="array" ref="Q709">SUMPRODUCT(J709:O709,TRANSPOSE(Test!EX$20:EX$25))+Test!$AI$20-Test!$EX$27</f>
        <v>37.127872948862702</v>
      </c>
      <c r="R709" s="9">
        <f>I709-Results!$E$5*H709</f>
        <v>38.761706606728815</v>
      </c>
      <c r="S709" s="9" cm="1">
        <f t="array" ref="S709">SUMPRODUCT(J709:O709,TRANSPOSE(Test!AW$28:AW$33))+Test!$AI$20-Test!$AH$26</f>
        <v>29.769022943265654</v>
      </c>
      <c r="T709" s="9">
        <f>SUMPRODUCT(J709:O709,Results!K$9:P$9)</f>
        <v>40.426153232161731</v>
      </c>
      <c r="U709" s="9">
        <f>SUMPRODUCT(J709:O709,Results!K$9:P$9)+Test!$AI$20-Test!$AH$31</f>
        <v>38.843924511088574</v>
      </c>
      <c r="V709" s="9">
        <f t="shared" si="55"/>
        <v>19.606310863577505</v>
      </c>
      <c r="W709" s="9">
        <f t="shared" si="56"/>
        <v>17.21922843929061</v>
      </c>
      <c r="X709" s="9">
        <f t="shared" si="57"/>
        <v>15.585394781424498</v>
      </c>
      <c r="Y709" s="9">
        <f t="shared" si="58"/>
        <v>24.578078444887659</v>
      </c>
      <c r="Z709" s="9">
        <f>I709-Test!$AI$20</f>
        <v>21.604877961063181</v>
      </c>
      <c r="AA709" s="9">
        <f t="shared" si="59"/>
        <v>15.503176877064739</v>
      </c>
      <c r="AF709" s="11"/>
      <c r="AG709" s="11"/>
      <c r="AH709" s="11"/>
    </row>
    <row r="710" spans="1:34">
      <c r="A710" s="6">
        <v>1.2088848487031019</v>
      </c>
      <c r="B710" s="6">
        <v>0.32985353201389384</v>
      </c>
      <c r="C710" s="6">
        <v>5.6623684965169936</v>
      </c>
      <c r="D710" s="6">
        <v>-0.19435695958169849</v>
      </c>
      <c r="E710" s="6">
        <v>4.9226823141376581</v>
      </c>
      <c r="F710" s="6">
        <v>4.1469447509223665</v>
      </c>
      <c r="G710" s="6">
        <v>6.4743625515124856</v>
      </c>
      <c r="H710" s="6">
        <v>3.807398094157135</v>
      </c>
      <c r="I710" s="9">
        <f>SUMPRODUCT(J710:O710,Results!B$12:G$12)+Results!$E$5*H710</f>
        <v>75.177760772220836</v>
      </c>
      <c r="J710" s="9">
        <f>SUMPRODUCT($A710:$F710,Results!$B$15:$G$15)</f>
        <v>32.726023095548513</v>
      </c>
      <c r="K710" s="9">
        <f>SUMPRODUCT($A710:$F710,Results!$B$16:$G$16)</f>
        <v>-5.9333409976183713</v>
      </c>
      <c r="L710" s="9">
        <f>SUMPRODUCT($A710:$F710,Results!$B$17:$G$17)</f>
        <v>17.039268285793046</v>
      </c>
      <c r="M710" s="9">
        <f>SUMPRODUCT($A710:$F710,Results!$B$18:$G$18)</f>
        <v>-16.217340412097705</v>
      </c>
      <c r="N710" s="9">
        <f>SUMPRODUCT($A710:$F710,Results!$B$19:$G$19)</f>
        <v>-27.698314626524986</v>
      </c>
      <c r="O710" s="9">
        <f>SUMPRODUCT($A710:$F710,Results!$B$20:$G$20)</f>
        <v>-6.1568443381038191</v>
      </c>
      <c r="P710" s="9" cm="1">
        <f t="array" ref="P710">SUMPRODUCT(J710:O710,TRANSPOSE(Test!BQ$20:BQ$25))+Test!$AI$20-Test!$BQ$27</f>
        <v>55.471208652623709</v>
      </c>
      <c r="Q710" s="9" cm="1">
        <f t="array" ref="Q710">SUMPRODUCT(J710:O710,TRANSPOSE(Test!EX$20:EX$25))+Test!$AI$20-Test!$EX$27</f>
        <v>53.428171363971558</v>
      </c>
      <c r="R710" s="9">
        <f>I710-Results!$E$5*H710</f>
        <v>52.333372207278025</v>
      </c>
      <c r="S710" s="9" cm="1">
        <f t="array" ref="S710">SUMPRODUCT(J710:O710,TRANSPOSE(Test!AW$28:AW$33))+Test!$AI$20-Test!$AH$26</f>
        <v>61.356751788323422</v>
      </c>
      <c r="T710" s="9">
        <f>SUMPRODUCT(J710:O710,Results!K$9:P$9)</f>
        <v>55.249021768480489</v>
      </c>
      <c r="U710" s="9">
        <f>SUMPRODUCT(J710:O710,Results!K$9:P$9)+Test!$AI$20-Test!$AH$31</f>
        <v>53.666793047407339</v>
      </c>
      <c r="V710" s="9">
        <f t="shared" si="55"/>
        <v>19.706552119597127</v>
      </c>
      <c r="W710" s="9">
        <f t="shared" si="56"/>
        <v>21.749589408249278</v>
      </c>
      <c r="X710" s="9">
        <f t="shared" si="57"/>
        <v>22.844388564942811</v>
      </c>
      <c r="Y710" s="9">
        <f t="shared" si="58"/>
        <v>13.821008983897414</v>
      </c>
      <c r="Z710" s="9">
        <f>I710-Test!$AI$20</f>
        <v>42.435537345130705</v>
      </c>
      <c r="AA710" s="9">
        <f t="shared" si="59"/>
        <v>21.510967724813497</v>
      </c>
      <c r="AF710" s="11"/>
      <c r="AG710" s="11"/>
      <c r="AH710" s="11"/>
    </row>
    <row r="711" spans="1:34">
      <c r="A711" s="6">
        <v>1.9715404237135048</v>
      </c>
      <c r="B711" s="6">
        <v>0.5332894803843532</v>
      </c>
      <c r="C711" s="6">
        <v>8.2264063173759272</v>
      </c>
      <c r="D711" s="6">
        <v>0.9515658022899296</v>
      </c>
      <c r="E711" s="6">
        <v>-1.046337873392174</v>
      </c>
      <c r="F711" s="6">
        <v>5.3808183938650361E-2</v>
      </c>
      <c r="G711" s="6">
        <v>1.1179263714943584</v>
      </c>
      <c r="H711" s="6">
        <v>-1.5490380858609922</v>
      </c>
      <c r="I711" s="9">
        <f>SUMPRODUCT(J711:O711,Results!B$12:G$12)+Results!$E$5*H711</f>
        <v>-15.42312697924136</v>
      </c>
      <c r="J711" s="9">
        <f>SUMPRODUCT($A711:$F711,Results!$B$15:$G$15)</f>
        <v>15.490751937715709</v>
      </c>
      <c r="K711" s="9">
        <f>SUMPRODUCT($A711:$F711,Results!$B$16:$G$16)</f>
        <v>-16.105123987916571</v>
      </c>
      <c r="L711" s="9">
        <f>SUMPRODUCT($A711:$F711,Results!$B$17:$G$17)</f>
        <v>-7.8542670801963572</v>
      </c>
      <c r="M711" s="9">
        <f>SUMPRODUCT($A711:$F711,Results!$B$18:$G$18)</f>
        <v>-17.020038423954404</v>
      </c>
      <c r="N711" s="9">
        <f>SUMPRODUCT($A711:$F711,Results!$B$19:$G$19)</f>
        <v>-22.980538122152115</v>
      </c>
      <c r="O711" s="9">
        <f>SUMPRODUCT($A711:$F711,Results!$B$20:$G$20)</f>
        <v>0.14941894774935466</v>
      </c>
      <c r="P711" s="9" cm="1">
        <f t="array" ref="P711">SUMPRODUCT(J711:O711,TRANSPOSE(Test!BQ$20:BQ$25))+Test!$AI$20-Test!$BQ$27</f>
        <v>-1.2576007972318237</v>
      </c>
      <c r="Q711" s="9" cm="1">
        <f t="array" ref="Q711">SUMPRODUCT(J711:O711,TRANSPOSE(Test!EX$20:EX$25))+Test!$AI$20-Test!$EX$27</f>
        <v>-7.4890818336766571</v>
      </c>
      <c r="R711" s="9">
        <f>I711-Results!$E$5*H711</f>
        <v>-6.1288984640754069</v>
      </c>
      <c r="S711" s="9" cm="1">
        <f t="array" ref="S711">SUMPRODUCT(J711:O711,TRANSPOSE(Test!AW$28:AW$33))+Test!$AI$20-Test!$AH$26</f>
        <v>29.861285210091395</v>
      </c>
      <c r="T711" s="9">
        <f>SUMPRODUCT(J711:O711,Results!K$9:P$9)</f>
        <v>-6.6128740250064855</v>
      </c>
      <c r="U711" s="9">
        <f>SUMPRODUCT(J711:O711,Results!K$9:P$9)+Test!$AI$20-Test!$AH$31</f>
        <v>-8.1951027460796411</v>
      </c>
      <c r="V711" s="9">
        <f t="shared" si="55"/>
        <v>-14.165526182009536</v>
      </c>
      <c r="W711" s="9">
        <f t="shared" si="56"/>
        <v>-7.9340451455647028</v>
      </c>
      <c r="X711" s="9">
        <f t="shared" si="57"/>
        <v>-9.2942285151659529</v>
      </c>
      <c r="Y711" s="9">
        <f t="shared" si="58"/>
        <v>-45.284412189332755</v>
      </c>
      <c r="Z711" s="9">
        <f>I711-Test!$AI$20</f>
        <v>-48.165350406331491</v>
      </c>
      <c r="AA711" s="9">
        <f t="shared" si="59"/>
        <v>-7.2280242331617188</v>
      </c>
      <c r="AF711" s="11"/>
      <c r="AG711" s="11"/>
      <c r="AH711" s="11"/>
    </row>
    <row r="712" spans="1:34">
      <c r="A712" s="6">
        <v>7.1345725902328727</v>
      </c>
      <c r="B712" s="6">
        <v>0.51465347042164178</v>
      </c>
      <c r="C712" s="6">
        <v>3.5055690929656773</v>
      </c>
      <c r="D712" s="6">
        <v>10.150623386834759</v>
      </c>
      <c r="E712" s="6">
        <v>1.532677981973424</v>
      </c>
      <c r="F712" s="6">
        <v>0.38409685867917731</v>
      </c>
      <c r="G712" s="6">
        <v>4.0430449863475202</v>
      </c>
      <c r="H712" s="6">
        <v>1.3760805289921696</v>
      </c>
      <c r="I712" s="9">
        <f>SUMPRODUCT(J712:O712,Results!B$12:G$12)+Results!$E$5*H712</f>
        <v>69.023518745135235</v>
      </c>
      <c r="J712" s="9">
        <f>SUMPRODUCT($A712:$F712,Results!$B$15:$G$15)</f>
        <v>30.254478046445087</v>
      </c>
      <c r="K712" s="9">
        <f>SUMPRODUCT($A712:$F712,Results!$B$16:$G$16)</f>
        <v>-27.439302087196467</v>
      </c>
      <c r="L712" s="9">
        <f>SUMPRODUCT($A712:$F712,Results!$B$17:$G$17)</f>
        <v>-1.1566892385855456</v>
      </c>
      <c r="M712" s="9">
        <f>SUMPRODUCT($A712:$F712,Results!$B$18:$G$18)</f>
        <v>-0.68090001041013704</v>
      </c>
      <c r="N712" s="9">
        <f>SUMPRODUCT($A712:$F712,Results!$B$19:$G$19)</f>
        <v>-20.73798433723837</v>
      </c>
      <c r="O712" s="9">
        <f>SUMPRODUCT($A712:$F712,Results!$B$20:$G$20)</f>
        <v>39.213762164525249</v>
      </c>
      <c r="P712" s="9" cm="1">
        <f t="array" ref="P712">SUMPRODUCT(J712:O712,TRANSPOSE(Test!BQ$20:BQ$25))+Test!$AI$20-Test!$BQ$27</f>
        <v>52.658510955810648</v>
      </c>
      <c r="Q712" s="9" cm="1">
        <f t="array" ref="Q712">SUMPRODUCT(J712:O712,TRANSPOSE(Test!EX$20:EX$25))+Test!$AI$20-Test!$EX$27</f>
        <v>60.999433043157808</v>
      </c>
      <c r="R712" s="9">
        <f>I712-Results!$E$5*H712</f>
        <v>60.76703557118222</v>
      </c>
      <c r="S712" s="9" cm="1">
        <f t="array" ref="S712">SUMPRODUCT(J712:O712,TRANSPOSE(Test!AW$28:AW$33))+Test!$AI$20-Test!$AH$26</f>
        <v>48.435736151430447</v>
      </c>
      <c r="T712" s="9">
        <f>SUMPRODUCT(J712:O712,Results!K$9:P$9)</f>
        <v>61.487724038967464</v>
      </c>
      <c r="U712" s="9">
        <f>SUMPRODUCT(J712:O712,Results!K$9:P$9)+Test!$AI$20-Test!$AH$31</f>
        <v>59.905495317894307</v>
      </c>
      <c r="V712" s="9">
        <f t="shared" si="55"/>
        <v>16.365007789324586</v>
      </c>
      <c r="W712" s="9">
        <f t="shared" si="56"/>
        <v>8.0240857019774268</v>
      </c>
      <c r="X712" s="9">
        <f t="shared" si="57"/>
        <v>8.2564831739530149</v>
      </c>
      <c r="Y712" s="9">
        <f t="shared" si="58"/>
        <v>20.587782593704787</v>
      </c>
      <c r="Z712" s="9">
        <f>I712-Test!$AI$20</f>
        <v>36.281295318045103</v>
      </c>
      <c r="AA712" s="9">
        <f t="shared" si="59"/>
        <v>9.118023427240928</v>
      </c>
      <c r="AF712" s="11"/>
      <c r="AG712" s="11"/>
      <c r="AH712" s="11"/>
    </row>
    <row r="713" spans="1:34">
      <c r="A713" s="6">
        <v>0.577616525238005</v>
      </c>
      <c r="B713" s="6">
        <v>2.649347260161321</v>
      </c>
      <c r="C713" s="6">
        <v>0.31233301701909227</v>
      </c>
      <c r="D713" s="6">
        <v>3.5088581646613592</v>
      </c>
      <c r="E713" s="6">
        <v>-1.4556132501289678</v>
      </c>
      <c r="F713" s="6">
        <v>4.621964617632627</v>
      </c>
      <c r="G713" s="6">
        <v>6.4452165760630562</v>
      </c>
      <c r="H713" s="6">
        <v>3.7782521187077056</v>
      </c>
      <c r="I713" s="9">
        <f>SUMPRODUCT(J713:O713,Results!B$12:G$12)+Results!$E$5*H713</f>
        <v>-0.3211402016779985</v>
      </c>
      <c r="J713" s="9">
        <f>SUMPRODUCT($A713:$F713,Results!$B$15:$G$15)</f>
        <v>-10.149212532750393</v>
      </c>
      <c r="K713" s="9">
        <f>SUMPRODUCT($A713:$F713,Results!$B$16:$G$16)</f>
        <v>-6.1791164094562872</v>
      </c>
      <c r="L713" s="9">
        <f>SUMPRODUCT($A713:$F713,Results!$B$17:$G$17)</f>
        <v>6.5286836205426342</v>
      </c>
      <c r="M713" s="9">
        <f>SUMPRODUCT($A713:$F713,Results!$B$18:$G$18)</f>
        <v>11.072141541103356</v>
      </c>
      <c r="N713" s="9">
        <f>SUMPRODUCT($A713:$F713,Results!$B$19:$G$19)</f>
        <v>0.8057145140811216</v>
      </c>
      <c r="O713" s="9">
        <f>SUMPRODUCT($A713:$F713,Results!$B$20:$G$20)</f>
        <v>6.2522751519608351</v>
      </c>
      <c r="P713" s="9" cm="1">
        <f t="array" ref="P713">SUMPRODUCT(J713:O713,TRANSPOSE(Test!BQ$20:BQ$25))+Test!$AI$20-Test!$BQ$27</f>
        <v>-12.669861438794957</v>
      </c>
      <c r="Q713" s="9" cm="1">
        <f t="array" ref="Q713">SUMPRODUCT(J713:O713,TRANSPOSE(Test!EX$20:EX$25))+Test!$AI$20-Test!$EX$27</f>
        <v>-22.038825782505185</v>
      </c>
      <c r="R713" s="9">
        <f>I713-Results!$E$5*H713</f>
        <v>-22.990652913924233</v>
      </c>
      <c r="S713" s="9" cm="1">
        <f t="array" ref="S713">SUMPRODUCT(J713:O713,TRANSPOSE(Test!AW$28:AW$33))+Test!$AI$20-Test!$AH$26</f>
        <v>-12.2635706043799</v>
      </c>
      <c r="T713" s="9">
        <f>SUMPRODUCT(J713:O713,Results!K$9:P$9)</f>
        <v>-22.371468774945264</v>
      </c>
      <c r="U713" s="9">
        <f>SUMPRODUCT(J713:O713,Results!K$9:P$9)+Test!$AI$20-Test!$AH$31</f>
        <v>-23.953697496018421</v>
      </c>
      <c r="V713" s="9">
        <f t="shared" si="55"/>
        <v>12.348721237116958</v>
      </c>
      <c r="W713" s="9">
        <f t="shared" si="56"/>
        <v>21.717685580827187</v>
      </c>
      <c r="X713" s="9">
        <f t="shared" si="57"/>
        <v>22.669512712246235</v>
      </c>
      <c r="Y713" s="9">
        <f t="shared" si="58"/>
        <v>11.942430402701902</v>
      </c>
      <c r="Z713" s="9">
        <f>I713-Test!$AI$20</f>
        <v>-33.06336362876813</v>
      </c>
      <c r="AA713" s="9">
        <f t="shared" si="59"/>
        <v>23.632557294340423</v>
      </c>
      <c r="AF713" s="11"/>
      <c r="AG713" s="11"/>
      <c r="AH713" s="11"/>
    </row>
    <row r="714" spans="1:34">
      <c r="A714" s="6">
        <v>-0.51663223362227628</v>
      </c>
      <c r="B714" s="6">
        <v>5.3366216400135285</v>
      </c>
      <c r="C714" s="6">
        <v>0.96339718694656806</v>
      </c>
      <c r="D714" s="6">
        <v>2.4201038261806378</v>
      </c>
      <c r="E714" s="6">
        <v>1.3925620862984969</v>
      </c>
      <c r="F714" s="6">
        <v>4.4333672932622097</v>
      </c>
      <c r="G714" s="6">
        <v>2.2117881759080253</v>
      </c>
      <c r="H714" s="6">
        <v>-0.45517628144732525</v>
      </c>
      <c r="I714" s="9">
        <f>SUMPRODUCT(J714:O714,Results!B$12:G$12)+Results!$E$5*H714</f>
        <v>-1.3418533397226229</v>
      </c>
      <c r="J714" s="9">
        <f>SUMPRODUCT($A714:$F714,Results!$B$15:$G$15)</f>
        <v>-7.6319463795752682</v>
      </c>
      <c r="K714" s="9">
        <f>SUMPRODUCT($A714:$F714,Results!$B$16:$G$16)</f>
        <v>-4.5722549450265957</v>
      </c>
      <c r="L714" s="9">
        <f>SUMPRODUCT($A714:$F714,Results!$B$17:$G$17)</f>
        <v>19.114699669618396</v>
      </c>
      <c r="M714" s="9">
        <f>SUMPRODUCT($A714:$F714,Results!$B$18:$G$18)</f>
        <v>7.9526099839281335</v>
      </c>
      <c r="N714" s="9">
        <f>SUMPRODUCT($A714:$F714,Results!$B$19:$G$19)</f>
        <v>-6.5613289802949355</v>
      </c>
      <c r="O714" s="9">
        <f>SUMPRODUCT($A714:$F714,Results!$B$20:$G$20)</f>
        <v>5.9371883381152424</v>
      </c>
      <c r="P714" s="9" cm="1">
        <f t="array" ref="P714">SUMPRODUCT(J714:O714,TRANSPOSE(Test!BQ$20:BQ$25))+Test!$AI$20-Test!$BQ$27</f>
        <v>8.781206811082285</v>
      </c>
      <c r="Q714" s="9" cm="1">
        <f t="array" ref="Q714">SUMPRODUCT(J714:O714,TRANSPOSE(Test!EX$20:EX$25))+Test!$AI$20-Test!$EX$27</f>
        <v>1.6385750238768821</v>
      </c>
      <c r="R714" s="9">
        <f>I714-Results!$E$5*H714</f>
        <v>1.3892043489613286</v>
      </c>
      <c r="S714" s="9" cm="1">
        <f t="array" ref="S714">SUMPRODUCT(J714:O714,TRANSPOSE(Test!AW$28:AW$33))+Test!$AI$20-Test!$AH$26</f>
        <v>6.4381046024996067</v>
      </c>
      <c r="T714" s="9">
        <f>SUMPRODUCT(J714:O714,Results!K$9:P$9)</f>
        <v>3.0935303693018028</v>
      </c>
      <c r="U714" s="9">
        <f>SUMPRODUCT(J714:O714,Results!K$9:P$9)+Test!$AI$20-Test!$AH$31</f>
        <v>1.5113016482286454</v>
      </c>
      <c r="V714" s="9">
        <f t="shared" si="55"/>
        <v>-10.123060150804907</v>
      </c>
      <c r="W714" s="9">
        <f t="shared" si="56"/>
        <v>-2.980428363599505</v>
      </c>
      <c r="X714" s="9">
        <f t="shared" si="57"/>
        <v>-2.7310576886839515</v>
      </c>
      <c r="Y714" s="9">
        <f t="shared" si="58"/>
        <v>-7.7799579422222296</v>
      </c>
      <c r="Z714" s="9">
        <f>I714-Test!$AI$20</f>
        <v>-34.084076766812757</v>
      </c>
      <c r="AA714" s="9">
        <f t="shared" si="59"/>
        <v>-2.8531549879512683</v>
      </c>
      <c r="AF714" s="11"/>
      <c r="AG714" s="11"/>
      <c r="AH714" s="11"/>
    </row>
    <row r="715" spans="1:34">
      <c r="A715" s="6">
        <v>1.0706168563790224</v>
      </c>
      <c r="B715" s="6">
        <v>-6.1899061788989899E-2</v>
      </c>
      <c r="C715" s="6">
        <v>2.7340159008778739</v>
      </c>
      <c r="D715" s="6">
        <v>1.9953862103031448</v>
      </c>
      <c r="E715" s="6">
        <v>3.2237575722287217</v>
      </c>
      <c r="F715" s="6">
        <v>-0.52449156072095093</v>
      </c>
      <c r="G715" s="6">
        <v>6.2025370669037159</v>
      </c>
      <c r="H715" s="6">
        <v>3.5355726095483653</v>
      </c>
      <c r="I715" s="9">
        <f>SUMPRODUCT(J715:O715,Results!B$12:G$12)+Results!$E$5*H715</f>
        <v>69.46638926950456</v>
      </c>
      <c r="J715" s="9">
        <f>SUMPRODUCT($A715:$F715,Results!$B$15:$G$15)</f>
        <v>19.723040187333034</v>
      </c>
      <c r="K715" s="9">
        <f>SUMPRODUCT($A715:$F715,Results!$B$16:$G$16)</f>
        <v>-4.5021061153414816</v>
      </c>
      <c r="L715" s="9">
        <f>SUMPRODUCT($A715:$F715,Results!$B$17:$G$17)</f>
        <v>7.8339237014223198</v>
      </c>
      <c r="M715" s="9">
        <f>SUMPRODUCT($A715:$F715,Results!$B$18:$G$18)</f>
        <v>-9.0372841025383792</v>
      </c>
      <c r="N715" s="9">
        <f>SUMPRODUCT($A715:$F715,Results!$B$19:$G$19)</f>
        <v>-17.630427588231509</v>
      </c>
      <c r="O715" s="9">
        <f>SUMPRODUCT($A715:$F715,Results!$B$20:$G$20)</f>
        <v>6.1656849034206251</v>
      </c>
      <c r="P715" s="9" cm="1">
        <f t="array" ref="P715">SUMPRODUCT(J715:O715,TRANSPOSE(Test!BQ$20:BQ$25))+Test!$AI$20-Test!$BQ$27</f>
        <v>39.252951414032388</v>
      </c>
      <c r="Q715" s="9" cm="1">
        <f t="array" ref="Q715">SUMPRODUCT(J715:O715,TRANSPOSE(Test!EX$20:EX$25))+Test!$AI$20-Test!$EX$27</f>
        <v>47.803585260512861</v>
      </c>
      <c r="R715" s="9">
        <f>I715-Results!$E$5*H715</f>
        <v>48.25295361221437</v>
      </c>
      <c r="S715" s="9" cm="1">
        <f t="array" ref="S715">SUMPRODUCT(J715:O715,TRANSPOSE(Test!AW$28:AW$33))+Test!$AI$20-Test!$AH$26</f>
        <v>37.675332796506822</v>
      </c>
      <c r="T715" s="9">
        <f>SUMPRODUCT(J715:O715,Results!K$9:P$9)</f>
        <v>49.341471352793306</v>
      </c>
      <c r="U715" s="9">
        <f>SUMPRODUCT(J715:O715,Results!K$9:P$9)+Test!$AI$20-Test!$AH$31</f>
        <v>47.759242631720156</v>
      </c>
      <c r="V715" s="9">
        <f t="shared" si="55"/>
        <v>30.213437855472172</v>
      </c>
      <c r="W715" s="9">
        <f t="shared" si="56"/>
        <v>21.662804008991699</v>
      </c>
      <c r="X715" s="9">
        <f t="shared" si="57"/>
        <v>21.213435657290191</v>
      </c>
      <c r="Y715" s="9">
        <f t="shared" si="58"/>
        <v>31.791056472997738</v>
      </c>
      <c r="Z715" s="9">
        <f>I715-Test!$AI$20</f>
        <v>36.724165842414429</v>
      </c>
      <c r="AA715" s="9">
        <f t="shared" si="59"/>
        <v>21.707146637784405</v>
      </c>
      <c r="AF715" s="11"/>
      <c r="AG715" s="11"/>
      <c r="AH715" s="11"/>
    </row>
    <row r="716" spans="1:34">
      <c r="A716" s="6">
        <v>4.6375123858846763</v>
      </c>
      <c r="B716" s="6">
        <v>0.69874113897928158</v>
      </c>
      <c r="C716" s="6">
        <v>2.2410965931564917</v>
      </c>
      <c r="D716" s="6">
        <v>1.899288697094244</v>
      </c>
      <c r="E716" s="6">
        <v>-1.5125566123806815</v>
      </c>
      <c r="F716" s="6">
        <v>-1.3154232969309596</v>
      </c>
      <c r="G716" s="6">
        <v>-1.7678184921014559</v>
      </c>
      <c r="H716" s="6">
        <v>-4.4347829494568067</v>
      </c>
      <c r="I716" s="9">
        <f>SUMPRODUCT(J716:O716,Results!B$12:G$12)+Results!$E$5*H716</f>
        <v>-26.343458634162914</v>
      </c>
      <c r="J716" s="9">
        <f>SUMPRODUCT($A716:$F716,Results!$B$15:$G$15)</f>
        <v>11.450749629179473</v>
      </c>
      <c r="K716" s="9">
        <f>SUMPRODUCT($A716:$F716,Results!$B$16:$G$16)</f>
        <v>-19.011701366110675</v>
      </c>
      <c r="L716" s="9">
        <f>SUMPRODUCT($A716:$F716,Results!$B$17:$G$17)</f>
        <v>-14.041251907064574</v>
      </c>
      <c r="M716" s="9">
        <f>SUMPRODUCT($A716:$F716,Results!$B$18:$G$18)</f>
        <v>-3.1547459767167565</v>
      </c>
      <c r="N716" s="9">
        <f>SUMPRODUCT($A716:$F716,Results!$B$19:$G$19)</f>
        <v>-2.9452356736216441</v>
      </c>
      <c r="O716" s="9">
        <f>SUMPRODUCT($A716:$F716,Results!$B$20:$G$20)</f>
        <v>17.935660745810896</v>
      </c>
      <c r="P716" s="9" cm="1">
        <f t="array" ref="P716">SUMPRODUCT(J716:O716,TRANSPOSE(Test!BQ$20:BQ$25))+Test!$AI$20-Test!$BQ$27</f>
        <v>-3.3894684449490242</v>
      </c>
      <c r="Q716" s="9" cm="1">
        <f t="array" ref="Q716">SUMPRODUCT(J716:O716,TRANSPOSE(Test!EX$20:EX$25))+Test!$AI$20-Test!$EX$27</f>
        <v>-1.3814882621989852</v>
      </c>
      <c r="R716" s="9">
        <f>I716-Results!$E$5*H716</f>
        <v>0.26523906257792618</v>
      </c>
      <c r="S716" s="9" cm="1">
        <f t="array" ref="S716">SUMPRODUCT(J716:O716,TRANSPOSE(Test!AW$28:AW$33))+Test!$AI$20-Test!$AH$26</f>
        <v>4.9720732084074797</v>
      </c>
      <c r="T716" s="9">
        <f>SUMPRODUCT(J716:O716,Results!K$9:P$9)</f>
        <v>-0.59172688526805928</v>
      </c>
      <c r="U716" s="9">
        <f>SUMPRODUCT(J716:O716,Results!K$9:P$9)+Test!$AI$20-Test!$AH$31</f>
        <v>-2.1739556063412167</v>
      </c>
      <c r="V716" s="9">
        <f t="shared" si="55"/>
        <v>-22.95399018921389</v>
      </c>
      <c r="W716" s="9">
        <f t="shared" si="56"/>
        <v>-24.961970371963929</v>
      </c>
      <c r="X716" s="9">
        <f t="shared" si="57"/>
        <v>-26.60869769674084</v>
      </c>
      <c r="Y716" s="9">
        <f t="shared" si="58"/>
        <v>-31.315531842570394</v>
      </c>
      <c r="Z716" s="9">
        <f>I716-Test!$AI$20</f>
        <v>-59.085682061253046</v>
      </c>
      <c r="AA716" s="9">
        <f t="shared" si="59"/>
        <v>-24.169503027821698</v>
      </c>
      <c r="AF716" s="11"/>
      <c r="AG716" s="11"/>
      <c r="AH716" s="11"/>
    </row>
    <row r="717" spans="1:34">
      <c r="A717" s="6">
        <v>6.3431996706532576</v>
      </c>
      <c r="B717" s="6">
        <v>-0.13037397023382666</v>
      </c>
      <c r="C717" s="6">
        <v>0.68395181765504454</v>
      </c>
      <c r="D717" s="6">
        <v>0.71404164671262871</v>
      </c>
      <c r="E717" s="6">
        <v>3.5907955445916624</v>
      </c>
      <c r="F717" s="6">
        <v>-1.7018020034253083</v>
      </c>
      <c r="G717" s="6">
        <v>-0.80194230001835354</v>
      </c>
      <c r="H717" s="6">
        <v>-3.4689067573737042</v>
      </c>
      <c r="I717" s="9">
        <f>SUMPRODUCT(J717:O717,Results!B$12:G$12)+Results!$E$5*H717</f>
        <v>45.263393949789858</v>
      </c>
      <c r="J717" s="9">
        <f>SUMPRODUCT($A717:$F717,Results!$B$15:$G$15)</f>
        <v>36.466616980450688</v>
      </c>
      <c r="K717" s="9">
        <f>SUMPRODUCT($A717:$F717,Results!$B$16:$G$16)</f>
        <v>-18.060430805240916</v>
      </c>
      <c r="L717" s="9">
        <f>SUMPRODUCT($A717:$F717,Results!$B$17:$G$17)</f>
        <v>-3.942660395130452</v>
      </c>
      <c r="M717" s="9">
        <f>SUMPRODUCT($A717:$F717,Results!$B$18:$G$18)</f>
        <v>-8.7005377879689725</v>
      </c>
      <c r="N717" s="9">
        <f>SUMPRODUCT($A717:$F717,Results!$B$19:$G$19)</f>
        <v>-8.3549018554737806</v>
      </c>
      <c r="O717" s="9">
        <f>SUMPRODUCT($A717:$F717,Results!$B$20:$G$20)</f>
        <v>22.754053078445615</v>
      </c>
      <c r="P717" s="9" cm="1">
        <f t="array" ref="P717">SUMPRODUCT(J717:O717,TRANSPOSE(Test!BQ$20:BQ$25))+Test!$AI$20-Test!$BQ$27</f>
        <v>51.158146956018903</v>
      </c>
      <c r="Q717" s="9" cm="1">
        <f t="array" ref="Q717">SUMPRODUCT(J717:O717,TRANSPOSE(Test!EX$20:EX$25))+Test!$AI$20-Test!$EX$27</f>
        <v>64.828441032111897</v>
      </c>
      <c r="R717" s="9">
        <f>I717-Results!$E$5*H717</f>
        <v>66.076834494032084</v>
      </c>
      <c r="S717" s="9" cm="1">
        <f t="array" ref="S717">SUMPRODUCT(J717:O717,TRANSPOSE(Test!AW$28:AW$33))+Test!$AI$20-Test!$AH$26</f>
        <v>40.246791978121692</v>
      </c>
      <c r="T717" s="9">
        <f>SUMPRODUCT(J717:O717,Results!K$9:P$9)</f>
        <v>67.18068555390397</v>
      </c>
      <c r="U717" s="9">
        <f>SUMPRODUCT(J717:O717,Results!K$9:P$9)+Test!$AI$20-Test!$AH$31</f>
        <v>65.598456832830806</v>
      </c>
      <c r="V717" s="9">
        <f t="shared" si="55"/>
        <v>-5.8947530062290454</v>
      </c>
      <c r="W717" s="9">
        <f t="shared" si="56"/>
        <v>-19.565047082322039</v>
      </c>
      <c r="X717" s="9">
        <f t="shared" si="57"/>
        <v>-20.813440544242226</v>
      </c>
      <c r="Y717" s="9">
        <f t="shared" si="58"/>
        <v>5.016601971668166</v>
      </c>
      <c r="Z717" s="9">
        <f>I717-Test!$AI$20</f>
        <v>12.521170522699727</v>
      </c>
      <c r="AA717" s="9">
        <f t="shared" si="59"/>
        <v>-20.335062883040948</v>
      </c>
      <c r="AF717" s="11"/>
      <c r="AG717" s="11"/>
      <c r="AH717" s="11"/>
    </row>
    <row r="718" spans="1:34">
      <c r="A718" s="6">
        <v>4.8225946160541211</v>
      </c>
      <c r="B718" s="6">
        <v>1.3444829271394878</v>
      </c>
      <c r="C718" s="6">
        <v>3.4231424027525774</v>
      </c>
      <c r="D718" s="6">
        <v>4.4849254515567676</v>
      </c>
      <c r="E718" s="6">
        <v>1.4989250784666506</v>
      </c>
      <c r="F718" s="6">
        <v>4.1609425088442338</v>
      </c>
      <c r="G718" s="6">
        <v>1.2157072473988442</v>
      </c>
      <c r="H718" s="6">
        <v>-1.4512572099565064</v>
      </c>
      <c r="I718" s="9">
        <f>SUMPRODUCT(J718:O718,Results!B$12:G$12)+Results!$E$5*H718</f>
        <v>21.230146923394905</v>
      </c>
      <c r="J718" s="9">
        <f>SUMPRODUCT($A718:$F718,Results!$B$15:$G$15)</f>
        <v>23.608514353590124</v>
      </c>
      <c r="K718" s="9">
        <f>SUMPRODUCT($A718:$F718,Results!$B$16:$G$16)</f>
        <v>-19.225764541764274</v>
      </c>
      <c r="L718" s="9">
        <f>SUMPRODUCT($A718:$F718,Results!$B$17:$G$17)</f>
        <v>4.8741288284597095</v>
      </c>
      <c r="M718" s="9">
        <f>SUMPRODUCT($A718:$F718,Results!$B$18:$G$18)</f>
        <v>-1.8646203890250796</v>
      </c>
      <c r="N718" s="9">
        <f>SUMPRODUCT($A718:$F718,Results!$B$19:$G$19)</f>
        <v>-15.140360684681079</v>
      </c>
      <c r="O718" s="9">
        <f>SUMPRODUCT($A718:$F718,Results!$B$20:$G$20)</f>
        <v>16.991853973915934</v>
      </c>
      <c r="P718" s="9" cm="1">
        <f t="array" ref="P718">SUMPRODUCT(J718:O718,TRANSPOSE(Test!BQ$20:BQ$25))+Test!$AI$20-Test!$BQ$27</f>
        <v>34.605277920762724</v>
      </c>
      <c r="Q718" s="9" cm="1">
        <f t="array" ref="Q718">SUMPRODUCT(J718:O718,TRANSPOSE(Test!EX$20:EX$25))+Test!$AI$20-Test!$EX$27</f>
        <v>30.970275815390224</v>
      </c>
      <c r="R718" s="9">
        <f>I718-Results!$E$5*H718</f>
        <v>29.937690183133945</v>
      </c>
      <c r="S718" s="9" cm="1">
        <f t="array" ref="S718">SUMPRODUCT(J718:O718,TRANSPOSE(Test!AW$28:AW$33))+Test!$AI$20-Test!$AH$26</f>
        <v>35.794632348638331</v>
      </c>
      <c r="T718" s="9">
        <f>SUMPRODUCT(J718:O718,Results!K$9:P$9)</f>
        <v>31.61361929419683</v>
      </c>
      <c r="U718" s="9">
        <f>SUMPRODUCT(J718:O718,Results!K$9:P$9)+Test!$AI$20-Test!$AH$31</f>
        <v>30.031390573123673</v>
      </c>
      <c r="V718" s="9">
        <f t="shared" si="55"/>
        <v>-13.375130997367819</v>
      </c>
      <c r="W718" s="9">
        <f t="shared" si="56"/>
        <v>-9.7401288919953188</v>
      </c>
      <c r="X718" s="9">
        <f t="shared" si="57"/>
        <v>-8.7075432597390403</v>
      </c>
      <c r="Y718" s="9">
        <f t="shared" si="58"/>
        <v>-14.564485425243426</v>
      </c>
      <c r="Z718" s="9">
        <f>I718-Test!$AI$20</f>
        <v>-11.512076503695226</v>
      </c>
      <c r="AA718" s="9">
        <f t="shared" si="59"/>
        <v>-8.801243649728768</v>
      </c>
      <c r="AF718" s="11"/>
      <c r="AG718" s="11"/>
      <c r="AH718" s="11"/>
    </row>
    <row r="719" spans="1:34">
      <c r="A719" s="6">
        <v>3.6015150043068704</v>
      </c>
      <c r="B719" s="6">
        <v>4.4954494680608859</v>
      </c>
      <c r="C719" s="6">
        <v>4.8954493272999411</v>
      </c>
      <c r="D719" s="6">
        <v>1.4042179019533285</v>
      </c>
      <c r="E719" s="6">
        <v>2.6365364760338825</v>
      </c>
      <c r="F719" s="6">
        <v>1.2963239756969041</v>
      </c>
      <c r="G719" s="6">
        <v>1.7402327288158264</v>
      </c>
      <c r="H719" s="6">
        <v>-0.92673172853952424</v>
      </c>
      <c r="I719" s="9">
        <f>SUMPRODUCT(J719:O719,Results!B$12:G$12)+Results!$E$5*H719</f>
        <v>28.012949110643966</v>
      </c>
      <c r="J719" s="9">
        <f>SUMPRODUCT($A719:$F719,Results!$B$15:$G$15)</f>
        <v>20.181911143252581</v>
      </c>
      <c r="K719" s="9">
        <f>SUMPRODUCT($A719:$F719,Results!$B$16:$G$16)</f>
        <v>-19.75240811893881</v>
      </c>
      <c r="L719" s="9">
        <f>SUMPRODUCT($A719:$F719,Results!$B$17:$G$17)</f>
        <v>7.4666086081096008</v>
      </c>
      <c r="M719" s="9">
        <f>SUMPRODUCT($A719:$F719,Results!$B$18:$G$18)</f>
        <v>-8.5434731233870025</v>
      </c>
      <c r="N719" s="9">
        <f>SUMPRODUCT($A719:$F719,Results!$B$19:$G$19)</f>
        <v>-19.402078851351849</v>
      </c>
      <c r="O719" s="9">
        <f>SUMPRODUCT($A719:$F719,Results!$B$20:$G$20)</f>
        <v>15.42594047791847</v>
      </c>
      <c r="P719" s="9" cm="1">
        <f t="array" ref="P719">SUMPRODUCT(J719:O719,TRANSPOSE(Test!BQ$20:BQ$25))+Test!$AI$20-Test!$BQ$27</f>
        <v>33.495149669000575</v>
      </c>
      <c r="Q719" s="9" cm="1">
        <f t="array" ref="Q719">SUMPRODUCT(J719:O719,TRANSPOSE(Test!EX$20:EX$25))+Test!$AI$20-Test!$EX$27</f>
        <v>32.155808899700958</v>
      </c>
      <c r="R719" s="9">
        <f>I719-Results!$E$5*H719</f>
        <v>33.573339481881113</v>
      </c>
      <c r="S719" s="9" cm="1">
        <f t="array" ref="S719">SUMPRODUCT(J719:O719,TRANSPOSE(Test!AW$28:AW$33))+Test!$AI$20-Test!$AH$26</f>
        <v>42.287324909193231</v>
      </c>
      <c r="T719" s="9">
        <f>SUMPRODUCT(J719:O719,Results!K$9:P$9)</f>
        <v>34.999469408993733</v>
      </c>
      <c r="U719" s="9">
        <f>SUMPRODUCT(J719:O719,Results!K$9:P$9)+Test!$AI$20-Test!$AH$31</f>
        <v>33.417240687920582</v>
      </c>
      <c r="V719" s="9">
        <f t="shared" si="55"/>
        <v>-5.4822005583566096</v>
      </c>
      <c r="W719" s="9">
        <f t="shared" si="56"/>
        <v>-4.1428597890569918</v>
      </c>
      <c r="X719" s="9">
        <f t="shared" si="57"/>
        <v>-5.5603903712371476</v>
      </c>
      <c r="Y719" s="9">
        <f t="shared" si="58"/>
        <v>-14.274375798549265</v>
      </c>
      <c r="Z719" s="9">
        <f>I719-Test!$AI$20</f>
        <v>-4.7292743164461655</v>
      </c>
      <c r="AA719" s="9">
        <f t="shared" si="59"/>
        <v>-5.4042915772766165</v>
      </c>
      <c r="AF719" s="11"/>
      <c r="AG719" s="11"/>
      <c r="AH719" s="11"/>
    </row>
    <row r="720" spans="1:34">
      <c r="A720" s="6">
        <v>15.53276866799148</v>
      </c>
      <c r="B720" s="6">
        <v>6.5747342408632852</v>
      </c>
      <c r="C720" s="6">
        <v>0.95167920782808024</v>
      </c>
      <c r="D720" s="6">
        <v>-1.0154351929496916</v>
      </c>
      <c r="E720" s="6">
        <v>5.9264301517242819</v>
      </c>
      <c r="F720" s="6">
        <v>-4.9686719358456815</v>
      </c>
      <c r="G720" s="6">
        <v>1.0121993180090854</v>
      </c>
      <c r="H720" s="6">
        <v>-1.6547651393462652</v>
      </c>
      <c r="I720" s="9">
        <f>SUMPRODUCT(J720:O720,Results!B$12:G$12)+Results!$E$5*H720</f>
        <v>99.114475029888567</v>
      </c>
      <c r="J720" s="9">
        <f>SUMPRODUCT($A720:$F720,Results!$B$15:$G$15)</f>
        <v>62.669325078027512</v>
      </c>
      <c r="K720" s="9">
        <f>SUMPRODUCT($A720:$F720,Results!$B$16:$G$16)</f>
        <v>-52.937293340302354</v>
      </c>
      <c r="L720" s="9">
        <f>SUMPRODUCT($A720:$F720,Results!$B$17:$G$17)</f>
        <v>-13.912936872306318</v>
      </c>
      <c r="M720" s="9">
        <f>SUMPRODUCT($A720:$F720,Results!$B$18:$G$18)</f>
        <v>-12.399772295567356</v>
      </c>
      <c r="N720" s="9">
        <f>SUMPRODUCT($A720:$F720,Results!$B$19:$G$19)</f>
        <v>-6.6573203040998896</v>
      </c>
      <c r="O720" s="9">
        <f>SUMPRODUCT($A720:$F720,Results!$B$20:$G$20)</f>
        <v>62.923942506699255</v>
      </c>
      <c r="P720" s="9" cm="1">
        <f t="array" ref="P720">SUMPRODUCT(J720:O720,TRANSPOSE(Test!BQ$20:BQ$25))+Test!$AI$20-Test!$BQ$27</f>
        <v>83.780869966225993</v>
      </c>
      <c r="Q720" s="9" cm="1">
        <f t="array" ref="Q720">SUMPRODUCT(J720:O720,TRANSPOSE(Test!EX$20:EX$25))+Test!$AI$20-Test!$EX$27</f>
        <v>103.87522242062286</v>
      </c>
      <c r="R720" s="9">
        <f>I720-Results!$E$5*H720</f>
        <v>109.04306586596616</v>
      </c>
      <c r="S720" s="9" cm="1">
        <f t="array" ref="S720">SUMPRODUCT(J720:O720,TRANSPOSE(Test!AW$28:AW$33))+Test!$AI$20-Test!$AH$26</f>
        <v>68.640899882380339</v>
      </c>
      <c r="T720" s="9">
        <f>SUMPRODUCT(J720:O720,Results!K$9:P$9)</f>
        <v>110.57744848784216</v>
      </c>
      <c r="U720" s="9">
        <f>SUMPRODUCT(J720:O720,Results!K$9:P$9)+Test!$AI$20-Test!$AH$31</f>
        <v>108.995219766769</v>
      </c>
      <c r="V720" s="9">
        <f t="shared" si="55"/>
        <v>15.333605063662574</v>
      </c>
      <c r="W720" s="9">
        <f t="shared" si="56"/>
        <v>-4.760747390734295</v>
      </c>
      <c r="X720" s="9">
        <f t="shared" si="57"/>
        <v>-9.9285908360775892</v>
      </c>
      <c r="Y720" s="9">
        <f t="shared" si="58"/>
        <v>30.473575147508228</v>
      </c>
      <c r="Z720" s="9">
        <f>I720-Test!$AI$20</f>
        <v>66.372251602798428</v>
      </c>
      <c r="AA720" s="9">
        <f t="shared" si="59"/>
        <v>-9.8807447368804304</v>
      </c>
      <c r="AF720" s="11"/>
      <c r="AG720" s="11"/>
      <c r="AH720" s="11"/>
    </row>
    <row r="721" spans="1:34">
      <c r="A721" s="6">
        <v>6.385319617591402</v>
      </c>
      <c r="B721" s="6">
        <v>1.4245427075126</v>
      </c>
      <c r="C721" s="6">
        <v>2.1612501360621814</v>
      </c>
      <c r="D721" s="6">
        <v>12.923580062152578</v>
      </c>
      <c r="E721" s="6">
        <v>-0.26532264645036452</v>
      </c>
      <c r="F721" s="6">
        <v>2.7853832443581537</v>
      </c>
      <c r="G721" s="6">
        <v>-0.83149179621402802</v>
      </c>
      <c r="H721" s="6">
        <v>-3.4984562535693788</v>
      </c>
      <c r="I721" s="9">
        <f>SUMPRODUCT(J721:O721,Results!B$12:G$12)+Results!$E$5*H721</f>
        <v>15.669961794511067</v>
      </c>
      <c r="J721" s="9">
        <f>SUMPRODUCT($A721:$F721,Results!$B$15:$G$15)</f>
        <v>15.341669665872731</v>
      </c>
      <c r="K721" s="9">
        <f>SUMPRODUCT($A721:$F721,Results!$B$16:$G$16)</f>
        <v>-26.245181991028421</v>
      </c>
      <c r="L721" s="9">
        <f>SUMPRODUCT($A721:$F721,Results!$B$17:$G$17)</f>
        <v>1.8316737070928752</v>
      </c>
      <c r="M721" s="9">
        <f>SUMPRODUCT($A721:$F721,Results!$B$18:$G$18)</f>
        <v>10.720442201285159</v>
      </c>
      <c r="N721" s="9">
        <f>SUMPRODUCT($A721:$F721,Results!$B$19:$G$19)</f>
        <v>-14.791257965758764</v>
      </c>
      <c r="O721" s="9">
        <f>SUMPRODUCT($A721:$F721,Results!$B$20:$G$20)</f>
        <v>41.679928457051616</v>
      </c>
      <c r="P721" s="9" cm="1">
        <f t="array" ref="P721">SUMPRODUCT(J721:O721,TRANSPOSE(Test!BQ$20:BQ$25))+Test!$AI$20-Test!$BQ$27</f>
        <v>35.750067397268431</v>
      </c>
      <c r="Q721" s="9" cm="1">
        <f t="array" ref="Q721">SUMPRODUCT(J721:O721,TRANSPOSE(Test!EX$20:EX$25))+Test!$AI$20-Test!$EX$27</f>
        <v>37.999051922955999</v>
      </c>
      <c r="R721" s="9">
        <f>I721-Results!$E$5*H721</f>
        <v>36.660699315927339</v>
      </c>
      <c r="S721" s="9" cm="1">
        <f t="array" ref="S721">SUMPRODUCT(J721:O721,TRANSPOSE(Test!AW$28:AW$33))+Test!$AI$20-Test!$AH$26</f>
        <v>28.772296995825755</v>
      </c>
      <c r="T721" s="9">
        <f>SUMPRODUCT(J721:O721,Results!K$9:P$9)</f>
        <v>37.278841984366572</v>
      </c>
      <c r="U721" s="9">
        <f>SUMPRODUCT(J721:O721,Results!K$9:P$9)+Test!$AI$20-Test!$AH$31</f>
        <v>35.696613263293415</v>
      </c>
      <c r="V721" s="9">
        <f t="shared" si="55"/>
        <v>-20.080105602757364</v>
      </c>
      <c r="W721" s="9">
        <f t="shared" si="56"/>
        <v>-22.329090128444932</v>
      </c>
      <c r="X721" s="9">
        <f t="shared" si="57"/>
        <v>-20.990737521416271</v>
      </c>
      <c r="Y721" s="9">
        <f t="shared" si="58"/>
        <v>-13.102335201314688</v>
      </c>
      <c r="Z721" s="9">
        <f>I721-Test!$AI$20</f>
        <v>-17.072261632579064</v>
      </c>
      <c r="AA721" s="9">
        <f t="shared" si="59"/>
        <v>-20.026651468782347</v>
      </c>
      <c r="AF721" s="11"/>
      <c r="AG721" s="11"/>
      <c r="AH721" s="11"/>
    </row>
    <row r="722" spans="1:34">
      <c r="A722" s="6">
        <v>2.6886605266837078</v>
      </c>
      <c r="B722" s="6">
        <v>2.6381813973733129E-2</v>
      </c>
      <c r="C722" s="6">
        <v>1.6746840172105881</v>
      </c>
      <c r="D722" s="6">
        <v>-0.5149255760101441</v>
      </c>
      <c r="E722" s="6">
        <v>2.0225647537520937</v>
      </c>
      <c r="F722" s="6">
        <v>0.69382235005771808</v>
      </c>
      <c r="G722" s="6">
        <v>-1.2872092591205555</v>
      </c>
      <c r="H722" s="6">
        <v>-3.9541737164759061</v>
      </c>
      <c r="I722" s="9">
        <f>SUMPRODUCT(J722:O722,Results!B$12:G$12)+Results!$E$5*H722</f>
        <v>4.9326870474633679</v>
      </c>
      <c r="J722" s="9">
        <f>SUMPRODUCT($A722:$F722,Results!$B$15:$G$15)</f>
        <v>20.22956929724808</v>
      </c>
      <c r="K722" s="9">
        <f>SUMPRODUCT($A722:$F722,Results!$B$16:$G$16)</f>
        <v>-8.4059318488943156</v>
      </c>
      <c r="L722" s="9">
        <f>SUMPRODUCT($A722:$F722,Results!$B$17:$G$17)</f>
        <v>0.86148109057407241</v>
      </c>
      <c r="M722" s="9">
        <f>SUMPRODUCT($A722:$F722,Results!$B$18:$G$18)</f>
        <v>-7.2031934148011683</v>
      </c>
      <c r="N722" s="9">
        <f>SUMPRODUCT($A722:$F722,Results!$B$19:$G$19)</f>
        <v>-7.9919061218651537</v>
      </c>
      <c r="O722" s="9">
        <f>SUMPRODUCT($A722:$F722,Results!$B$20:$G$20)</f>
        <v>4.9109950415182571</v>
      </c>
      <c r="P722" s="9" cm="1">
        <f t="array" ref="P722">SUMPRODUCT(J722:O722,TRANSPOSE(Test!BQ$20:BQ$25))+Test!$AI$20-Test!$BQ$27</f>
        <v>24.653463452296158</v>
      </c>
      <c r="Q722" s="9" cm="1">
        <f t="array" ref="Q722">SUMPRODUCT(J722:O722,TRANSPOSE(Test!EX$20:EX$25))+Test!$AI$20-Test!$EX$27</f>
        <v>28.245508302607419</v>
      </c>
      <c r="R722" s="9">
        <f>I722-Results!$E$5*H722</f>
        <v>28.657729346318803</v>
      </c>
      <c r="S722" s="9" cm="1">
        <f t="array" ref="S722">SUMPRODUCT(J722:O722,TRANSPOSE(Test!AW$28:AW$33))+Test!$AI$20-Test!$AH$26</f>
        <v>23.764843308454196</v>
      </c>
      <c r="T722" s="9">
        <f>SUMPRODUCT(J722:O722,Results!K$9:P$9)</f>
        <v>29.665257589599022</v>
      </c>
      <c r="U722" s="9">
        <f>SUMPRODUCT(J722:O722,Results!K$9:P$9)+Test!$AI$20-Test!$AH$31</f>
        <v>28.083028868525865</v>
      </c>
      <c r="V722" s="9">
        <f t="shared" si="55"/>
        <v>-19.72077640483279</v>
      </c>
      <c r="W722" s="9">
        <f t="shared" si="56"/>
        <v>-23.312821255144051</v>
      </c>
      <c r="X722" s="9">
        <f t="shared" si="57"/>
        <v>-23.725042298855435</v>
      </c>
      <c r="Y722" s="9">
        <f t="shared" si="58"/>
        <v>-18.832156260990828</v>
      </c>
      <c r="Z722" s="9">
        <f>I722-Test!$AI$20</f>
        <v>-27.809536379626763</v>
      </c>
      <c r="AA722" s="9">
        <f t="shared" si="59"/>
        <v>-23.150341821062497</v>
      </c>
      <c r="AF722" s="11"/>
      <c r="AG722" s="11"/>
      <c r="AH722" s="11"/>
    </row>
    <row r="723" spans="1:34">
      <c r="A723" s="6">
        <v>0.37009990953568372</v>
      </c>
      <c r="B723" s="6">
        <v>2.6928578499112512</v>
      </c>
      <c r="C723" s="6">
        <v>6.66053821984646</v>
      </c>
      <c r="D723" s="6">
        <v>1.5651980318615348</v>
      </c>
      <c r="E723" s="6">
        <v>3.2194462468844294</v>
      </c>
      <c r="F723" s="6">
        <v>-6.3100186221836399E-2</v>
      </c>
      <c r="G723" s="6">
        <v>1.6034209473562486</v>
      </c>
      <c r="H723" s="6">
        <v>-1.063543509999102</v>
      </c>
      <c r="I723" s="9">
        <f>SUMPRODUCT(J723:O723,Results!B$12:G$12)+Results!$E$5*H723</f>
        <v>32.766901151036457</v>
      </c>
      <c r="J723" s="9">
        <f>SUMPRODUCT($A723:$F723,Results!$B$15:$G$15)</f>
        <v>18.09803027922792</v>
      </c>
      <c r="K723" s="9">
        <f>SUMPRODUCT($A723:$F723,Results!$B$16:$G$16)</f>
        <v>-9.4957359122047844</v>
      </c>
      <c r="L723" s="9">
        <f>SUMPRODUCT($A723:$F723,Results!$B$17:$G$17)</f>
        <v>11.579367707160952</v>
      </c>
      <c r="M723" s="9">
        <f>SUMPRODUCT($A723:$F723,Results!$B$18:$G$18)</f>
        <v>-15.198526889902228</v>
      </c>
      <c r="N723" s="9">
        <f>SUMPRODUCT($A723:$F723,Results!$B$19:$G$19)</f>
        <v>-28.854976333528054</v>
      </c>
      <c r="O723" s="9">
        <f>SUMPRODUCT($A723:$F723,Results!$B$20:$G$20)</f>
        <v>3.4488398840406402</v>
      </c>
      <c r="P723" s="9" cm="1">
        <f t="array" ref="P723">SUMPRODUCT(J723:O723,TRANSPOSE(Test!BQ$20:BQ$25))+Test!$AI$20-Test!$BQ$27</f>
        <v>36.09601069077835</v>
      </c>
      <c r="Q723" s="9" cm="1">
        <f t="array" ref="Q723">SUMPRODUCT(J723:O723,TRANSPOSE(Test!EX$20:EX$25))+Test!$AI$20-Test!$EX$27</f>
        <v>37.81194683640571</v>
      </c>
      <c r="R723" s="9">
        <f>I723-Results!$E$5*H723</f>
        <v>39.148162211031071</v>
      </c>
      <c r="S723" s="9" cm="1">
        <f t="array" ref="S723">SUMPRODUCT(J723:O723,TRANSPOSE(Test!AW$28:AW$33))+Test!$AI$20-Test!$AH$26</f>
        <v>50.776945389914374</v>
      </c>
      <c r="T723" s="9">
        <f>SUMPRODUCT(J723:O723,Results!K$9:P$9)</f>
        <v>40.321193898897931</v>
      </c>
      <c r="U723" s="9">
        <f>SUMPRODUCT(J723:O723,Results!K$9:P$9)+Test!$AI$20-Test!$AH$31</f>
        <v>38.738965177824781</v>
      </c>
      <c r="V723" s="9">
        <f t="shared" si="55"/>
        <v>-3.3291095397418928</v>
      </c>
      <c r="W723" s="9">
        <f t="shared" si="56"/>
        <v>-5.0450456853692529</v>
      </c>
      <c r="X723" s="9">
        <f t="shared" si="57"/>
        <v>-6.381261059994614</v>
      </c>
      <c r="Y723" s="9">
        <f t="shared" si="58"/>
        <v>-18.010044238877917</v>
      </c>
      <c r="Z723" s="9">
        <f>I723-Test!$AI$20</f>
        <v>2.4677723946325614E-2</v>
      </c>
      <c r="AA723" s="9">
        <f t="shared" si="59"/>
        <v>-5.972064026788324</v>
      </c>
      <c r="AF723" s="11"/>
      <c r="AG723" s="11"/>
      <c r="AH723" s="11"/>
    </row>
    <row r="724" spans="1:34">
      <c r="A724" s="6">
        <v>3.1342099674574766</v>
      </c>
      <c r="B724" s="6">
        <v>4.7424397334537263</v>
      </c>
      <c r="C724" s="6">
        <v>0.16642280145173127</v>
      </c>
      <c r="D724" s="6">
        <v>3.1227414146828796</v>
      </c>
      <c r="E724" s="6">
        <v>3.758778511823504</v>
      </c>
      <c r="F724" s="6">
        <v>8.1486885767661104</v>
      </c>
      <c r="G724" s="6">
        <v>0.77792568085073777</v>
      </c>
      <c r="H724" s="6">
        <v>-1.8890387765046128</v>
      </c>
      <c r="I724" s="9">
        <f>SUMPRODUCT(J724:O724,Results!B$12:G$12)+Results!$E$5*H724</f>
        <v>22.593907845492112</v>
      </c>
      <c r="J724" s="9">
        <f>SUMPRODUCT($A724:$F724,Results!$B$15:$G$15)</f>
        <v>14.19593571815482</v>
      </c>
      <c r="K724" s="9">
        <f>SUMPRODUCT($A724:$F724,Results!$B$16:$G$16)</f>
        <v>-12.144285202094132</v>
      </c>
      <c r="L724" s="9">
        <f>SUMPRODUCT($A724:$F724,Results!$B$17:$G$17)</f>
        <v>24.189976746271732</v>
      </c>
      <c r="M724" s="9">
        <f>SUMPRODUCT($A724:$F724,Results!$B$18:$G$18)</f>
        <v>8.869004836991504</v>
      </c>
      <c r="N724" s="9">
        <f>SUMPRODUCT($A724:$F724,Results!$B$19:$G$19)</f>
        <v>-8.1079874555128768</v>
      </c>
      <c r="O724" s="9">
        <f>SUMPRODUCT($A724:$F724,Results!$B$20:$G$20)</f>
        <v>13.429942220005167</v>
      </c>
      <c r="P724" s="9" cm="1">
        <f t="array" ref="P724">SUMPRODUCT(J724:O724,TRANSPOSE(Test!BQ$20:BQ$25))+Test!$AI$20-Test!$BQ$27</f>
        <v>44.288820140093726</v>
      </c>
      <c r="Q724" s="9" cm="1">
        <f t="array" ref="Q724">SUMPRODUCT(J724:O724,TRANSPOSE(Test!EX$20:EX$25))+Test!$AI$20-Test!$EX$27</f>
        <v>36.078876345177832</v>
      </c>
      <c r="R724" s="9">
        <f>I724-Results!$E$5*H724</f>
        <v>33.928140504519789</v>
      </c>
      <c r="S724" s="9" cm="1">
        <f t="array" ref="S724">SUMPRODUCT(J724:O724,TRANSPOSE(Test!AW$28:AW$33))+Test!$AI$20-Test!$AH$26</f>
        <v>29.431384815169267</v>
      </c>
      <c r="T724" s="9">
        <f>SUMPRODUCT(J724:O724,Results!K$9:P$9)</f>
        <v>37.579291771121746</v>
      </c>
      <c r="U724" s="9">
        <f>SUMPRODUCT(J724:O724,Results!K$9:P$9)+Test!$AI$20-Test!$AH$31</f>
        <v>35.997063050048581</v>
      </c>
      <c r="V724" s="9">
        <f t="shared" si="55"/>
        <v>-21.694912294601615</v>
      </c>
      <c r="W724" s="9">
        <f t="shared" si="56"/>
        <v>-13.484968499685721</v>
      </c>
      <c r="X724" s="9">
        <f t="shared" si="57"/>
        <v>-11.334232659027677</v>
      </c>
      <c r="Y724" s="9">
        <f t="shared" si="58"/>
        <v>-6.8374769696771551</v>
      </c>
      <c r="Z724" s="9">
        <f>I724-Test!$AI$20</f>
        <v>-10.14831558159802</v>
      </c>
      <c r="AA724" s="9">
        <f t="shared" si="59"/>
        <v>-13.403155204556469</v>
      </c>
      <c r="AF724" s="11"/>
      <c r="AG724" s="11"/>
      <c r="AH724" s="11"/>
    </row>
    <row r="725" spans="1:34">
      <c r="A725" s="6">
        <v>4.6969805865916916</v>
      </c>
      <c r="B725" s="6">
        <v>6.1369551352298801</v>
      </c>
      <c r="C725" s="6">
        <v>0.3880692347646264</v>
      </c>
      <c r="D725" s="6">
        <v>10.503205049644949</v>
      </c>
      <c r="E725" s="6">
        <v>1.4535735971168808</v>
      </c>
      <c r="F725" s="6">
        <v>8.8186617227524593</v>
      </c>
      <c r="G725" s="6">
        <v>-5.2963414108711995E-3</v>
      </c>
      <c r="H725" s="6">
        <v>-2.6722607987662217</v>
      </c>
      <c r="I725" s="9">
        <f>SUMPRODUCT(J725:O725,Results!B$12:G$12)+Results!$E$5*H725</f>
        <v>8.2744632619607614</v>
      </c>
      <c r="J725" s="9">
        <f>SUMPRODUCT($A725:$F725,Results!$B$15:$G$15)</f>
        <v>4.3212220235408205</v>
      </c>
      <c r="K725" s="9">
        <f>SUMPRODUCT($A725:$F725,Results!$B$16:$G$16)</f>
        <v>-21.978505709298055</v>
      </c>
      <c r="L725" s="9">
        <f>SUMPRODUCT($A725:$F725,Results!$B$17:$G$17)</f>
        <v>22.518787925688343</v>
      </c>
      <c r="M725" s="9">
        <f>SUMPRODUCT($A725:$F725,Results!$B$18:$G$18)</f>
        <v>20.526075968025804</v>
      </c>
      <c r="N725" s="9">
        <f>SUMPRODUCT($A725:$F725,Results!$B$19:$G$19)</f>
        <v>-9.3460772329165724</v>
      </c>
      <c r="O725" s="9">
        <f>SUMPRODUCT($A725:$F725,Results!$B$20:$G$20)</f>
        <v>33.721228105777918</v>
      </c>
      <c r="P725" s="9" cm="1">
        <f t="array" ref="P725">SUMPRODUCT(J725:O725,TRANSPOSE(Test!BQ$20:BQ$25))+Test!$AI$20-Test!$BQ$27</f>
        <v>37.339337637803176</v>
      </c>
      <c r="Q725" s="9" cm="1">
        <f t="array" ref="Q725">SUMPRODUCT(J725:O725,TRANSPOSE(Test!EX$20:EX$25))+Test!$AI$20-Test!$EX$27</f>
        <v>26.971387265985243</v>
      </c>
      <c r="R725" s="9">
        <f>I725-Results!$E$5*H725</f>
        <v>24.308028054558093</v>
      </c>
      <c r="S725" s="9" cm="1">
        <f t="array" ref="S725">SUMPRODUCT(J725:O725,TRANSPOSE(Test!AW$28:AW$33))+Test!$AI$20-Test!$AH$26</f>
        <v>22.291657101687917</v>
      </c>
      <c r="T725" s="9">
        <f>SUMPRODUCT(J725:O725,Results!K$9:P$9)</f>
        <v>27.214623600925464</v>
      </c>
      <c r="U725" s="9">
        <f>SUMPRODUCT(J725:O725,Results!K$9:P$9)+Test!$AI$20-Test!$AH$31</f>
        <v>25.632394879852306</v>
      </c>
      <c r="V725" s="9">
        <f t="shared" si="55"/>
        <v>-29.064874375842415</v>
      </c>
      <c r="W725" s="9">
        <f t="shared" si="56"/>
        <v>-18.696924004024481</v>
      </c>
      <c r="X725" s="9">
        <f t="shared" si="57"/>
        <v>-16.033564792597332</v>
      </c>
      <c r="Y725" s="9">
        <f t="shared" si="58"/>
        <v>-14.017193839727156</v>
      </c>
      <c r="Z725" s="9">
        <f>I725-Test!$AI$20</f>
        <v>-24.46776016512937</v>
      </c>
      <c r="AA725" s="9">
        <f t="shared" si="59"/>
        <v>-17.357931617891545</v>
      </c>
      <c r="AF725" s="11"/>
      <c r="AG725" s="11"/>
      <c r="AH725" s="11"/>
    </row>
    <row r="726" spans="1:34">
      <c r="A726" s="6">
        <v>4.6174527383801305</v>
      </c>
      <c r="B726" s="6">
        <v>1.3579217378357855</v>
      </c>
      <c r="C726" s="6">
        <v>-0.22204154401483292</v>
      </c>
      <c r="D726" s="6">
        <v>0.54657903334711888</v>
      </c>
      <c r="E726" s="6">
        <v>7.8490519939982093</v>
      </c>
      <c r="F726" s="6">
        <v>-0.55811239379244781</v>
      </c>
      <c r="G726" s="6">
        <v>5.0044067435114563</v>
      </c>
      <c r="H726" s="6">
        <v>2.3374422861561057</v>
      </c>
      <c r="I726" s="9">
        <f>SUMPRODUCT(J726:O726,Results!B$12:G$12)+Results!$E$5*H726</f>
        <v>121.38547221266498</v>
      </c>
      <c r="J726" s="9">
        <f>SUMPRODUCT($A726:$F726,Results!$B$15:$G$15)</f>
        <v>41.90869566458791</v>
      </c>
      <c r="K726" s="9">
        <f>SUMPRODUCT($A726:$F726,Results!$B$16:$G$16)</f>
        <v>-10.553819818600513</v>
      </c>
      <c r="L726" s="9">
        <f>SUMPRODUCT($A726:$F726,Results!$B$17:$G$17)</f>
        <v>15.88725246113578</v>
      </c>
      <c r="M726" s="9">
        <f>SUMPRODUCT($A726:$F726,Results!$B$18:$G$18)</f>
        <v>-8.9166878559981928</v>
      </c>
      <c r="N726" s="9">
        <f>SUMPRODUCT($A726:$F726,Results!$B$19:$G$19)</f>
        <v>-15.587322849215958</v>
      </c>
      <c r="O726" s="9">
        <f>SUMPRODUCT($A726:$F726,Results!$B$20:$G$20)</f>
        <v>20.503345719172774</v>
      </c>
      <c r="P726" s="9" cm="1">
        <f t="array" ref="P726">SUMPRODUCT(J726:O726,TRANSPOSE(Test!BQ$20:BQ$25))+Test!$AI$20-Test!$BQ$27</f>
        <v>88.281059096022602</v>
      </c>
      <c r="Q726" s="9" cm="1">
        <f t="array" ref="Q726">SUMPRODUCT(J726:O726,TRANSPOSE(Test!EX$20:EX$25))+Test!$AI$20-Test!$EX$27</f>
        <v>106.72676044128528</v>
      </c>
      <c r="R726" s="9">
        <f>I726-Results!$E$5*H726</f>
        <v>107.36081849572835</v>
      </c>
      <c r="S726" s="9" cm="1">
        <f t="array" ref="S726">SUMPRODUCT(J726:O726,TRANSPOSE(Test!AW$28:AW$33))+Test!$AI$20-Test!$AH$26</f>
        <v>63.676788162351912</v>
      </c>
      <c r="T726" s="9">
        <f>SUMPRODUCT(J726:O726,Results!K$9:P$9)</f>
        <v>110.41948368145376</v>
      </c>
      <c r="U726" s="9">
        <f>SUMPRODUCT(J726:O726,Results!K$9:P$9)+Test!$AI$20-Test!$AH$31</f>
        <v>108.83725496038059</v>
      </c>
      <c r="V726" s="9">
        <f t="shared" si="55"/>
        <v>33.104413116642377</v>
      </c>
      <c r="W726" s="9">
        <f t="shared" si="56"/>
        <v>14.6587117713797</v>
      </c>
      <c r="X726" s="9">
        <f t="shared" si="57"/>
        <v>14.024653716936626</v>
      </c>
      <c r="Y726" s="9">
        <f t="shared" si="58"/>
        <v>57.708684050313067</v>
      </c>
      <c r="Z726" s="9">
        <f>I726-Test!$AI$20</f>
        <v>88.643248785574855</v>
      </c>
      <c r="AA726" s="9">
        <f t="shared" si="59"/>
        <v>12.548217252284388</v>
      </c>
      <c r="AF726" s="11"/>
      <c r="AG726" s="11"/>
      <c r="AH726" s="11"/>
    </row>
    <row r="727" spans="1:34">
      <c r="A727" s="6">
        <v>-3.3544650340733906</v>
      </c>
      <c r="B727" s="6">
        <v>1.7090484338539103</v>
      </c>
      <c r="C727" s="6">
        <v>8.4003161053978675E-2</v>
      </c>
      <c r="D727" s="6">
        <v>0.68015471736280042</v>
      </c>
      <c r="E727" s="6">
        <v>-2.1978577769245014E-2</v>
      </c>
      <c r="F727" s="6">
        <v>6.8156419434677948</v>
      </c>
      <c r="G727" s="6">
        <v>8.1515269547622342</v>
      </c>
      <c r="H727" s="6">
        <v>5.4845624974068841</v>
      </c>
      <c r="I727" s="9">
        <f>SUMPRODUCT(J727:O727,Results!B$12:G$12)+Results!$E$5*H727</f>
        <v>6.6904050349750506</v>
      </c>
      <c r="J727" s="9">
        <f>SUMPRODUCT($A727:$F727,Results!$B$15:$G$15)</f>
        <v>-14.769870186758759</v>
      </c>
      <c r="K727" s="9">
        <f>SUMPRODUCT($A727:$F727,Results!$B$16:$G$16)</f>
        <v>9.2040628342947386</v>
      </c>
      <c r="L727" s="9">
        <f>SUMPRODUCT($A727:$F727,Results!$B$17:$G$17)</f>
        <v>18.550422661917857</v>
      </c>
      <c r="M727" s="9">
        <f>SUMPRODUCT($A727:$F727,Results!$B$18:$G$18)</f>
        <v>8.8354354498753995</v>
      </c>
      <c r="N727" s="9">
        <f>SUMPRODUCT($A727:$F727,Results!$B$19:$G$19)</f>
        <v>-1.0147230601300696</v>
      </c>
      <c r="O727" s="9">
        <f>SUMPRODUCT($A727:$F727,Results!$B$20:$G$20)</f>
        <v>-15.173615228365286</v>
      </c>
      <c r="P727" s="9" cm="1">
        <f t="array" ref="P727">SUMPRODUCT(J727:O727,TRANSPOSE(Test!BQ$20:BQ$25))+Test!$AI$20-Test!$BQ$27</f>
        <v>-11.344840196698033</v>
      </c>
      <c r="Q727" s="9" cm="1">
        <f t="array" ref="Q727">SUMPRODUCT(J727:O727,TRANSPOSE(Test!EX$20:EX$25))+Test!$AI$20-Test!$EX$27</f>
        <v>-24.023492422630959</v>
      </c>
      <c r="R727" s="9">
        <f>I727-Results!$E$5*H727</f>
        <v>-26.216969949466254</v>
      </c>
      <c r="S727" s="9" cm="1">
        <f t="array" ref="S727">SUMPRODUCT(J727:O727,TRANSPOSE(Test!AW$28:AW$33))+Test!$AI$20-Test!$AH$26</f>
        <v>-12.24891353952281</v>
      </c>
      <c r="T727" s="9">
        <f>SUMPRODUCT(J727:O727,Results!K$9:P$9)</f>
        <v>-24.561472506882971</v>
      </c>
      <c r="U727" s="9">
        <f>SUMPRODUCT(J727:O727,Results!K$9:P$9)+Test!$AI$20-Test!$AH$31</f>
        <v>-26.143701227956129</v>
      </c>
      <c r="V727" s="9">
        <f t="shared" si="55"/>
        <v>18.035245231673084</v>
      </c>
      <c r="W727" s="9">
        <f t="shared" si="56"/>
        <v>30.713897457606009</v>
      </c>
      <c r="X727" s="9">
        <f t="shared" si="57"/>
        <v>32.907374984441304</v>
      </c>
      <c r="Y727" s="9">
        <f t="shared" si="58"/>
        <v>18.939318574497861</v>
      </c>
      <c r="Z727" s="9">
        <f>I727-Test!$AI$20</f>
        <v>-26.051818392115081</v>
      </c>
      <c r="AA727" s="9">
        <f t="shared" si="59"/>
        <v>32.834106262931179</v>
      </c>
      <c r="AF727" s="11"/>
      <c r="AG727" s="11"/>
      <c r="AH727" s="11"/>
    </row>
    <row r="728" spans="1:34">
      <c r="A728" s="6">
        <v>8.6444890647693224</v>
      </c>
      <c r="B728" s="6">
        <v>4.9944641180428544</v>
      </c>
      <c r="C728" s="6">
        <v>-0.65640198989005449</v>
      </c>
      <c r="D728" s="6">
        <v>1.3273280545390418</v>
      </c>
      <c r="E728" s="6">
        <v>-2.6288534787923248</v>
      </c>
      <c r="F728" s="6">
        <v>2.0086024745725837</v>
      </c>
      <c r="G728" s="6">
        <v>0.78539381748677872</v>
      </c>
      <c r="H728" s="6">
        <v>-1.8815706398685719</v>
      </c>
      <c r="I728" s="9">
        <f>SUMPRODUCT(J728:O728,Results!B$12:G$12)+Results!$E$5*H728</f>
        <v>-31.286185290723047</v>
      </c>
      <c r="J728" s="9">
        <f>SUMPRODUCT($A728:$F728,Results!$B$15:$G$15)</f>
        <v>7.0342692448479678</v>
      </c>
      <c r="K728" s="9">
        <f>SUMPRODUCT($A728:$F728,Results!$B$16:$G$16)</f>
        <v>-33.288705729349843</v>
      </c>
      <c r="L728" s="9">
        <f>SUMPRODUCT($A728:$F728,Results!$B$17:$G$17)</f>
        <v>-15.91197827060549</v>
      </c>
      <c r="M728" s="9">
        <f>SUMPRODUCT($A728:$F728,Results!$B$18:$G$18)</f>
        <v>10.32700229123817</v>
      </c>
      <c r="N728" s="9">
        <f>SUMPRODUCT($A728:$F728,Results!$B$19:$G$19)</f>
        <v>13.184165468580305</v>
      </c>
      <c r="O728" s="9">
        <f>SUMPRODUCT($A728:$F728,Results!$B$20:$G$20)</f>
        <v>33.872305958895303</v>
      </c>
      <c r="P728" s="9" cm="1">
        <f t="array" ref="P728">SUMPRODUCT(J728:O728,TRANSPOSE(Test!BQ$20:BQ$25))+Test!$AI$20-Test!$BQ$27</f>
        <v>-14.785291289153555</v>
      </c>
      <c r="Q728" s="9" cm="1">
        <f t="array" ref="Q728">SUMPRODUCT(J728:O728,TRANSPOSE(Test!EX$20:EX$25))+Test!$AI$20-Test!$EX$27</f>
        <v>-21.662864835809522</v>
      </c>
      <c r="R728" s="9">
        <f>I728-Results!$E$5*H728</f>
        <v>-19.996761451511617</v>
      </c>
      <c r="S728" s="9" cm="1">
        <f t="array" ref="S728">SUMPRODUCT(J728:O728,TRANSPOSE(Test!AW$28:AW$33))+Test!$AI$20-Test!$AH$26</f>
        <v>-14.644141118015582</v>
      </c>
      <c r="T728" s="9">
        <f>SUMPRODUCT(J728:O728,Results!K$9:P$9)</f>
        <v>-20.229690146224442</v>
      </c>
      <c r="U728" s="9">
        <f>SUMPRODUCT(J728:O728,Results!K$9:P$9)+Test!$AI$20-Test!$AH$31</f>
        <v>-21.811918867297599</v>
      </c>
      <c r="V728" s="9">
        <f t="shared" si="55"/>
        <v>-16.500894001569492</v>
      </c>
      <c r="W728" s="9">
        <f t="shared" si="56"/>
        <v>-9.6233204549135252</v>
      </c>
      <c r="X728" s="9">
        <f t="shared" si="57"/>
        <v>-11.28942383921143</v>
      </c>
      <c r="Y728" s="9">
        <f t="shared" si="58"/>
        <v>-16.642044172707465</v>
      </c>
      <c r="Z728" s="9">
        <f>I728-Test!$AI$20</f>
        <v>-64.028408717813178</v>
      </c>
      <c r="AA728" s="9">
        <f t="shared" si="59"/>
        <v>-9.4742664234254477</v>
      </c>
      <c r="AF728" s="11"/>
      <c r="AG728" s="11"/>
      <c r="AH728" s="11"/>
    </row>
    <row r="729" spans="1:34">
      <c r="A729" s="6">
        <v>-1.3653385969691307</v>
      </c>
      <c r="B729" s="6">
        <v>0.99365087917523653</v>
      </c>
      <c r="C729" s="6">
        <v>1.2915883346836254</v>
      </c>
      <c r="D729" s="6">
        <v>12.019883994537343</v>
      </c>
      <c r="E729" s="6">
        <v>1.6147137801070743</v>
      </c>
      <c r="F729" s="6">
        <v>0.69356002513895953</v>
      </c>
      <c r="G729" s="6">
        <v>1.7187708696384791</v>
      </c>
      <c r="H729" s="6">
        <v>-0.94819358771687146</v>
      </c>
      <c r="I729" s="9">
        <f>SUMPRODUCT(J729:O729,Results!B$12:G$12)+Results!$E$5*H729</f>
        <v>36.880410789464491</v>
      </c>
      <c r="J729" s="9">
        <f>SUMPRODUCT($A729:$F729,Results!$B$15:$G$15)</f>
        <v>-4.7909121963941574</v>
      </c>
      <c r="K729" s="9">
        <f>SUMPRODUCT($A729:$F729,Results!$B$16:$G$16)</f>
        <v>-7.9807130257783382E-2</v>
      </c>
      <c r="L729" s="9">
        <f>SUMPRODUCT($A729:$F729,Results!$B$17:$G$17)</f>
        <v>19.375719051278331</v>
      </c>
      <c r="M729" s="9">
        <f>SUMPRODUCT($A729:$F729,Results!$B$18:$G$18)</f>
        <v>9.817798750334946</v>
      </c>
      <c r="N729" s="9">
        <f>SUMPRODUCT($A729:$F729,Results!$B$19:$G$19)</f>
        <v>-19.975302101803237</v>
      </c>
      <c r="O729" s="9">
        <f>SUMPRODUCT($A729:$F729,Results!$B$20:$G$20)</f>
        <v>20.598993235205025</v>
      </c>
      <c r="P729" s="9" cm="1">
        <f t="array" ref="P729">SUMPRODUCT(J729:O729,TRANSPOSE(Test!BQ$20:BQ$25))+Test!$AI$20-Test!$BQ$27</f>
        <v>34.594424183962396</v>
      </c>
      <c r="Q729" s="9" cm="1">
        <f t="array" ref="Q729">SUMPRODUCT(J729:O729,TRANSPOSE(Test!EX$20:EX$25))+Test!$AI$20-Test!$EX$27</f>
        <v>43.743713224977441</v>
      </c>
      <c r="R729" s="9">
        <f>I729-Results!$E$5*H729</f>
        <v>42.569572315765718</v>
      </c>
      <c r="S729" s="9" cm="1">
        <f t="array" ref="S729">SUMPRODUCT(J729:O729,TRANSPOSE(Test!AW$28:AW$33))+Test!$AI$20-Test!$AH$26</f>
        <v>23.617938716997273</v>
      </c>
      <c r="T729" s="9">
        <f>SUMPRODUCT(J729:O729,Results!K$9:P$9)</f>
        <v>43.226343861763254</v>
      </c>
      <c r="U729" s="9">
        <f>SUMPRODUCT(J729:O729,Results!K$9:P$9)+Test!$AI$20-Test!$AH$31</f>
        <v>41.644115140690104</v>
      </c>
      <c r="V729" s="9">
        <f t="shared" si="55"/>
        <v>2.2859866055020959</v>
      </c>
      <c r="W729" s="9">
        <f t="shared" si="56"/>
        <v>-6.8633024355129493</v>
      </c>
      <c r="X729" s="9">
        <f t="shared" si="57"/>
        <v>-5.689161526301227</v>
      </c>
      <c r="Y729" s="9">
        <f t="shared" si="58"/>
        <v>13.262472072467219</v>
      </c>
      <c r="Z729" s="9">
        <f>I729-Test!$AI$20</f>
        <v>4.1381873623743601</v>
      </c>
      <c r="AA729" s="9">
        <f t="shared" si="59"/>
        <v>-4.7637043512256128</v>
      </c>
      <c r="AF729" s="11"/>
      <c r="AG729" s="11"/>
      <c r="AH729" s="11"/>
    </row>
    <row r="730" spans="1:34">
      <c r="A730" s="6">
        <v>1.5783753432999164</v>
      </c>
      <c r="B730" s="6">
        <v>4.8556375889742549</v>
      </c>
      <c r="C730" s="6">
        <v>-0.75062165665574243</v>
      </c>
      <c r="D730" s="6">
        <v>-1.1483200191092158</v>
      </c>
      <c r="E730" s="6">
        <v>-2.9421163058511061E-2</v>
      </c>
      <c r="F730" s="6">
        <v>6.240754341265478</v>
      </c>
      <c r="G730" s="6">
        <v>3.8384071748657176</v>
      </c>
      <c r="H730" s="6">
        <v>1.171442717510367</v>
      </c>
      <c r="I730" s="9">
        <f>SUMPRODUCT(J730:O730,Results!B$12:G$12)+Results!$E$5*H730</f>
        <v>-15.549948840968771</v>
      </c>
      <c r="J730" s="9">
        <f>SUMPRODUCT($A730:$F730,Results!$B$15:$G$15)</f>
        <v>-5.5000875109024374</v>
      </c>
      <c r="K730" s="9">
        <f>SUMPRODUCT($A730:$F730,Results!$B$16:$G$16)</f>
        <v>-8.3643404329208764</v>
      </c>
      <c r="L730" s="9">
        <f>SUMPRODUCT($A730:$F730,Results!$B$17:$G$17)</f>
        <v>9.9706827721661835</v>
      </c>
      <c r="M730" s="9">
        <f>SUMPRODUCT($A730:$F730,Results!$B$18:$G$18)</f>
        <v>10.182909207708725</v>
      </c>
      <c r="N730" s="9">
        <f>SUMPRODUCT($A730:$F730,Results!$B$19:$G$19)</f>
        <v>6.832909070191155</v>
      </c>
      <c r="O730" s="9">
        <f>SUMPRODUCT($A730:$F730,Results!$B$20:$G$20)</f>
        <v>2.688550960161173</v>
      </c>
      <c r="P730" s="9" cm="1">
        <f t="array" ref="P730">SUMPRODUCT(J730:O730,TRANSPOSE(Test!BQ$20:BQ$25))+Test!$AI$20-Test!$BQ$27</f>
        <v>-8.7766673508333746</v>
      </c>
      <c r="Q730" s="9" cm="1">
        <f t="array" ref="Q730">SUMPRODUCT(J730:O730,TRANSPOSE(Test!EX$20:EX$25))+Test!$AI$20-Test!$EX$27</f>
        <v>-22.016279642209234</v>
      </c>
      <c r="R730" s="9">
        <f>I730-Results!$E$5*H730</f>
        <v>-22.578605146030974</v>
      </c>
      <c r="S730" s="9" cm="1">
        <f t="array" ref="S730">SUMPRODUCT(J730:O730,TRANSPOSE(Test!AW$28:AW$33))+Test!$AI$20-Test!$AH$26</f>
        <v>-11.831128546924795</v>
      </c>
      <c r="T730" s="9">
        <f>SUMPRODUCT(J730:O730,Results!K$9:P$9)</f>
        <v>-20.870379089150493</v>
      </c>
      <c r="U730" s="9">
        <f>SUMPRODUCT(J730:O730,Results!K$9:P$9)+Test!$AI$20-Test!$AH$31</f>
        <v>-22.45260781022365</v>
      </c>
      <c r="V730" s="9">
        <f t="shared" si="55"/>
        <v>-6.7732814901353962</v>
      </c>
      <c r="W730" s="9">
        <f t="shared" si="56"/>
        <v>6.4663308012404634</v>
      </c>
      <c r="X730" s="9">
        <f t="shared" si="57"/>
        <v>7.0286563050622028</v>
      </c>
      <c r="Y730" s="9">
        <f t="shared" si="58"/>
        <v>-3.7188202940439758</v>
      </c>
      <c r="Z730" s="9">
        <f>I730-Test!$AI$20</f>
        <v>-48.292172268058906</v>
      </c>
      <c r="AA730" s="9">
        <f t="shared" si="59"/>
        <v>6.9026589692548797</v>
      </c>
      <c r="AF730" s="11"/>
      <c r="AG730" s="11"/>
      <c r="AH730" s="11"/>
    </row>
    <row r="731" spans="1:34">
      <c r="A731" s="6">
        <v>5.1207342339504871</v>
      </c>
      <c r="B731" s="6">
        <v>4.2185326243823518</v>
      </c>
      <c r="C731" s="6">
        <v>2.9308416173946239</v>
      </c>
      <c r="D731" s="6">
        <v>1.7117080279837484</v>
      </c>
      <c r="E731" s="6">
        <v>8.1748126904823195</v>
      </c>
      <c r="F731" s="6">
        <v>2.3401741259059525</v>
      </c>
      <c r="G731" s="6">
        <v>2.6126160926934445</v>
      </c>
      <c r="H731" s="6">
        <v>-5.4348364661906068E-2</v>
      </c>
      <c r="I731" s="9">
        <f>SUMPRODUCT(J731:O731,Results!B$12:G$12)+Results!$E$5*H731</f>
        <v>103.23639295798826</v>
      </c>
      <c r="J731" s="9">
        <f>SUMPRODUCT($A731:$F731,Results!$B$15:$G$15)</f>
        <v>43.672118765285319</v>
      </c>
      <c r="K731" s="9">
        <f>SUMPRODUCT($A731:$F731,Results!$B$16:$G$16)</f>
        <v>-18.27674716358479</v>
      </c>
      <c r="L731" s="9">
        <f>SUMPRODUCT($A731:$F731,Results!$B$17:$G$17)</f>
        <v>23.196856677096946</v>
      </c>
      <c r="M731" s="9">
        <f>SUMPRODUCT($A731:$F731,Results!$B$18:$G$18)</f>
        <v>-10.295266267805436</v>
      </c>
      <c r="N731" s="9">
        <f>SUMPRODUCT($A731:$F731,Results!$B$19:$G$19)</f>
        <v>-25.740696497663283</v>
      </c>
      <c r="O731" s="9">
        <f>SUMPRODUCT($A731:$F731,Results!$B$20:$G$20)</f>
        <v>22.246027268268854</v>
      </c>
      <c r="P731" s="9" cm="1">
        <f t="array" ref="P731">SUMPRODUCT(J731:O731,TRANSPOSE(Test!BQ$20:BQ$25))+Test!$AI$20-Test!$BQ$27</f>
        <v>94.252127500174879</v>
      </c>
      <c r="Q731" s="9" cm="1">
        <f t="array" ref="Q731">SUMPRODUCT(J731:O731,TRANSPOSE(Test!EX$20:EX$25))+Test!$AI$20-Test!$EX$27</f>
        <v>103.27339656686226</v>
      </c>
      <c r="R731" s="9">
        <f>I731-Results!$E$5*H731</f>
        <v>103.56248314595969</v>
      </c>
      <c r="S731" s="9" cm="1">
        <f t="array" ref="S731">SUMPRODUCT(J731:O731,TRANSPOSE(Test!AW$28:AW$33))+Test!$AI$20-Test!$AH$26</f>
        <v>79.620305183509018</v>
      </c>
      <c r="T731" s="9">
        <f>SUMPRODUCT(J731:O731,Results!K$9:P$9)</f>
        <v>107.47848273203391</v>
      </c>
      <c r="U731" s="9">
        <f>SUMPRODUCT(J731:O731,Results!K$9:P$9)+Test!$AI$20-Test!$AH$31</f>
        <v>105.89625401096075</v>
      </c>
      <c r="V731" s="9">
        <f t="shared" si="55"/>
        <v>8.9842654578133789</v>
      </c>
      <c r="W731" s="9">
        <f t="shared" si="56"/>
        <v>-3.7003608874002225E-2</v>
      </c>
      <c r="X731" s="9">
        <f t="shared" si="57"/>
        <v>-0.32609018797143108</v>
      </c>
      <c r="Y731" s="9">
        <f t="shared" si="58"/>
        <v>23.61608777447924</v>
      </c>
      <c r="Z731" s="9">
        <f>I731-Test!$AI$20</f>
        <v>70.49416953089812</v>
      </c>
      <c r="AA731" s="9">
        <f t="shared" si="59"/>
        <v>-2.659861052972488</v>
      </c>
      <c r="AF731" s="11"/>
      <c r="AG731" s="11"/>
      <c r="AH731" s="11"/>
    </row>
    <row r="732" spans="1:34">
      <c r="A732" s="6">
        <v>0.29762481874139302</v>
      </c>
      <c r="B732" s="6">
        <v>1.8713504040537658</v>
      </c>
      <c r="C732" s="6">
        <v>10.366048201394699</v>
      </c>
      <c r="D732" s="6">
        <v>2.863751813093057</v>
      </c>
      <c r="E732" s="6">
        <v>0.65599402099695614</v>
      </c>
      <c r="F732" s="6">
        <v>-1.1198935519029602</v>
      </c>
      <c r="G732" s="6">
        <v>6.1999119295791845</v>
      </c>
      <c r="H732" s="6">
        <v>3.5329474722238339</v>
      </c>
      <c r="I732" s="9">
        <f>SUMPRODUCT(J732:O732,Results!B$12:G$12)+Results!$E$5*H732</f>
        <v>36.348505813519068</v>
      </c>
      <c r="J732" s="9">
        <f>SUMPRODUCT($A732:$F732,Results!$B$15:$G$15)</f>
        <v>15.621086031897432</v>
      </c>
      <c r="K732" s="9">
        <f>SUMPRODUCT($A732:$F732,Results!$B$16:$G$16)</f>
        <v>-14.347840068731541</v>
      </c>
      <c r="L732" s="9">
        <f>SUMPRODUCT($A732:$F732,Results!$B$17:$G$17)</f>
        <v>1.642075034435488</v>
      </c>
      <c r="M732" s="9">
        <f>SUMPRODUCT($A732:$F732,Results!$B$18:$G$18)</f>
        <v>-21.072847047179657</v>
      </c>
      <c r="N732" s="9">
        <f>SUMPRODUCT($A732:$F732,Results!$B$19:$G$19)</f>
        <v>-36.141907644442128</v>
      </c>
      <c r="O732" s="9">
        <f>SUMPRODUCT($A732:$F732,Results!$B$20:$G$20)</f>
        <v>1.5018754949438304</v>
      </c>
      <c r="P732" s="9" cm="1">
        <f t="array" ref="P732">SUMPRODUCT(J732:O732,TRANSPOSE(Test!BQ$20:BQ$25))+Test!$AI$20-Test!$BQ$27</f>
        <v>16.067422244611421</v>
      </c>
      <c r="Q732" s="9" cm="1">
        <f t="array" ref="Q732">SUMPRODUCT(J732:O732,TRANSPOSE(Test!EX$20:EX$25))+Test!$AI$20-Test!$EX$27</f>
        <v>13.2595234799591</v>
      </c>
      <c r="R732" s="9">
        <f>I732-Results!$E$5*H732</f>
        <v>15.150820980176064</v>
      </c>
      <c r="S732" s="9" cm="1">
        <f t="array" ref="S732">SUMPRODUCT(J732:O732,TRANSPOSE(Test!AW$28:AW$33))+Test!$AI$20-Test!$AH$26</f>
        <v>50.270895625565927</v>
      </c>
      <c r="T732" s="9">
        <f>SUMPRODUCT(J732:O732,Results!K$9:P$9)</f>
        <v>14.965763661760256</v>
      </c>
      <c r="U732" s="9">
        <f>SUMPRODUCT(J732:O732,Results!K$9:P$9)+Test!$AI$20-Test!$AH$31</f>
        <v>13.383534940687099</v>
      </c>
      <c r="V732" s="9">
        <f t="shared" si="55"/>
        <v>20.281083568907647</v>
      </c>
      <c r="W732" s="9">
        <f t="shared" si="56"/>
        <v>23.088982333559969</v>
      </c>
      <c r="X732" s="9">
        <f t="shared" si="57"/>
        <v>21.197684833343004</v>
      </c>
      <c r="Y732" s="9">
        <f t="shared" si="58"/>
        <v>-13.922389812046859</v>
      </c>
      <c r="Z732" s="9">
        <f>I732-Test!$AI$20</f>
        <v>3.6062823864289371</v>
      </c>
      <c r="AA732" s="9">
        <f t="shared" si="59"/>
        <v>22.964970872831969</v>
      </c>
      <c r="AF732" s="11"/>
      <c r="AG732" s="11"/>
      <c r="AH732" s="11"/>
    </row>
    <row r="733" spans="1:34">
      <c r="A733" s="6">
        <v>2.870373631549147</v>
      </c>
      <c r="B733" s="6">
        <v>0.59601729724061292</v>
      </c>
      <c r="C733" s="6">
        <v>3.722751378649908</v>
      </c>
      <c r="D733" s="6">
        <v>1.8905378942910547</v>
      </c>
      <c r="E733" s="6">
        <v>0.2139301000764591</v>
      </c>
      <c r="F733" s="6">
        <v>2.6084443222176441</v>
      </c>
      <c r="G733" s="6">
        <v>10.327315504630134</v>
      </c>
      <c r="H733" s="6">
        <v>7.6603510472747836</v>
      </c>
      <c r="I733" s="9">
        <f>SUMPRODUCT(J733:O733,Results!B$12:G$12)+Results!$E$5*H733</f>
        <v>53.724496848165835</v>
      </c>
      <c r="J733" s="9">
        <f>SUMPRODUCT($A733:$F733,Results!$B$15:$G$15)</f>
        <v>15.310330576717906</v>
      </c>
      <c r="K733" s="9">
        <f>SUMPRODUCT($A733:$F733,Results!$B$16:$G$16)</f>
        <v>-13.185382551472491</v>
      </c>
      <c r="L733" s="9">
        <f>SUMPRODUCT($A733:$F733,Results!$B$17:$G$17)</f>
        <v>-0.29736385236012142</v>
      </c>
      <c r="M733" s="9">
        <f>SUMPRODUCT($A733:$F733,Results!$B$18:$G$18)</f>
        <v>-5.1760147129651681</v>
      </c>
      <c r="N733" s="9">
        <f>SUMPRODUCT($A733:$F733,Results!$B$19:$G$19)</f>
        <v>-11.954198595441101</v>
      </c>
      <c r="O733" s="9">
        <f>SUMPRODUCT($A733:$F733,Results!$B$20:$G$20)</f>
        <v>6.1012961538149604</v>
      </c>
      <c r="P733" s="9" cm="1">
        <f t="array" ref="P733">SUMPRODUCT(J733:O733,TRANSPOSE(Test!BQ$20:BQ$25))+Test!$AI$20-Test!$BQ$27</f>
        <v>12.395999149420241</v>
      </c>
      <c r="Q733" s="9" cm="1">
        <f t="array" ref="Q733">SUMPRODUCT(J733:O733,TRANSPOSE(Test!EX$20:EX$25))+Test!$AI$20-Test!$EX$27</f>
        <v>7.9899667188475121</v>
      </c>
      <c r="R733" s="9">
        <f>I733-Results!$E$5*H733</f>
        <v>7.7623905645171334</v>
      </c>
      <c r="S733" s="9" cm="1">
        <f t="array" ref="S733">SUMPRODUCT(J733:O733,TRANSPOSE(Test!AW$28:AW$33))+Test!$AI$20-Test!$AH$26</f>
        <v>21.455890799263898</v>
      </c>
      <c r="T733" s="9">
        <f>SUMPRODUCT(J733:O733,Results!K$9:P$9)</f>
        <v>8.5042158574387265</v>
      </c>
      <c r="U733" s="9">
        <f>SUMPRODUCT(J733:O733,Results!K$9:P$9)+Test!$AI$20-Test!$AH$31</f>
        <v>6.9219871363655727</v>
      </c>
      <c r="V733" s="9">
        <f t="shared" si="55"/>
        <v>41.328497698745593</v>
      </c>
      <c r="W733" s="9">
        <f t="shared" si="56"/>
        <v>45.734530129318323</v>
      </c>
      <c r="X733" s="9">
        <f t="shared" si="57"/>
        <v>45.962106283648701</v>
      </c>
      <c r="Y733" s="9">
        <f t="shared" si="58"/>
        <v>32.268606048901937</v>
      </c>
      <c r="Z733" s="9">
        <f>I733-Test!$AI$20</f>
        <v>20.982273421075703</v>
      </c>
      <c r="AA733" s="9">
        <f t="shared" si="59"/>
        <v>46.802509711800262</v>
      </c>
      <c r="AF733" s="11"/>
      <c r="AG733" s="11"/>
      <c r="AH733" s="11"/>
    </row>
    <row r="734" spans="1:34">
      <c r="A734" s="6">
        <v>0.21209293936347579</v>
      </c>
      <c r="B734" s="6">
        <v>3.0136805085468374</v>
      </c>
      <c r="C734" s="6">
        <v>-1.092607102492692</v>
      </c>
      <c r="D734" s="6">
        <v>3.8077168238814272</v>
      </c>
      <c r="E734" s="6">
        <v>7.8187049466834395</v>
      </c>
      <c r="F734" s="6">
        <v>9.1991451877238326</v>
      </c>
      <c r="G734" s="6">
        <v>-0.31423191235489245</v>
      </c>
      <c r="H734" s="6">
        <v>-2.981196369710243</v>
      </c>
      <c r="I734" s="9">
        <f>SUMPRODUCT(J734:O734,Results!B$12:G$12)+Results!$E$5*H734</f>
        <v>60.161265307878622</v>
      </c>
      <c r="J734" s="9">
        <f>SUMPRODUCT($A734:$F734,Results!$B$15:$G$15)</f>
        <v>21.040603537777088</v>
      </c>
      <c r="K734" s="9">
        <f>SUMPRODUCT($A734:$F734,Results!$B$16:$G$16)</f>
        <v>2.8135950497671676</v>
      </c>
      <c r="L734" s="9">
        <f>SUMPRODUCT($A734:$F734,Results!$B$17:$G$17)</f>
        <v>42.910491093371064</v>
      </c>
      <c r="M734" s="9">
        <f>SUMPRODUCT($A734:$F734,Results!$B$18:$G$18)</f>
        <v>7.5264691803944226</v>
      </c>
      <c r="N734" s="9">
        <f>SUMPRODUCT($A734:$F734,Results!$B$19:$G$19)</f>
        <v>-16.263331767114781</v>
      </c>
      <c r="O734" s="9">
        <f>SUMPRODUCT($A734:$F734,Results!$B$20:$G$20)</f>
        <v>4.2564988475562906</v>
      </c>
      <c r="P734" s="9" cm="1">
        <f t="array" ref="P734">SUMPRODUCT(J734:O734,TRANSPOSE(Test!BQ$20:BQ$25))+Test!$AI$20-Test!$BQ$27</f>
        <v>82.578567836946405</v>
      </c>
      <c r="Q734" s="9" cm="1">
        <f t="array" ref="Q734">SUMPRODUCT(J734:O734,TRANSPOSE(Test!EX$20:EX$25))+Test!$AI$20-Test!$EX$27</f>
        <v>81.884558068444591</v>
      </c>
      <c r="R734" s="9">
        <f>I734-Results!$E$5*H734</f>
        <v>78.048443526140076</v>
      </c>
      <c r="S734" s="9" cm="1">
        <f t="array" ref="S734">SUMPRODUCT(J734:O734,TRANSPOSE(Test!AW$28:AW$33))+Test!$AI$20-Test!$AH$26</f>
        <v>51.821978405156543</v>
      </c>
      <c r="T734" s="9">
        <f>SUMPRODUCT(J734:O734,Results!K$9:P$9)</f>
        <v>83.468297500514069</v>
      </c>
      <c r="U734" s="9">
        <f>SUMPRODUCT(J734:O734,Results!K$9:P$9)+Test!$AI$20-Test!$AH$31</f>
        <v>81.886068779440905</v>
      </c>
      <c r="V734" s="9">
        <f t="shared" si="55"/>
        <v>-22.417302529067783</v>
      </c>
      <c r="W734" s="9">
        <f t="shared" si="56"/>
        <v>-21.723292760565968</v>
      </c>
      <c r="X734" s="9">
        <f t="shared" si="57"/>
        <v>-17.887178218261454</v>
      </c>
      <c r="Y734" s="9">
        <f t="shared" si="58"/>
        <v>8.3392869027220797</v>
      </c>
      <c r="Z734" s="9">
        <f>I734-Test!$AI$20</f>
        <v>27.419041880788491</v>
      </c>
      <c r="AA734" s="9">
        <f t="shared" si="59"/>
        <v>-21.724803471562282</v>
      </c>
      <c r="AF734" s="11"/>
      <c r="AG734" s="11"/>
      <c r="AH734" s="11"/>
    </row>
    <row r="735" spans="1:34">
      <c r="A735" s="6">
        <v>3.978876628037638</v>
      </c>
      <c r="B735" s="6">
        <v>2.4970004294252415</v>
      </c>
      <c r="C735" s="6">
        <v>0.49425807283837636</v>
      </c>
      <c r="D735" s="6">
        <v>1.4406673749962815</v>
      </c>
      <c r="E735" s="6">
        <v>3.2789865587438811</v>
      </c>
      <c r="F735" s="6">
        <v>7.8280967505575161</v>
      </c>
      <c r="G735" s="6">
        <v>8.7301794508323969</v>
      </c>
      <c r="H735" s="6">
        <v>6.0632149934770467</v>
      </c>
      <c r="I735" s="9">
        <f>SUMPRODUCT(J735:O735,Results!B$12:G$12)+Results!$E$5*H735</f>
        <v>67.453053647903573</v>
      </c>
      <c r="J735" s="9">
        <f>SUMPRODUCT($A735:$F735,Results!$B$15:$G$15)</f>
        <v>21.85146457001407</v>
      </c>
      <c r="K735" s="9">
        <f>SUMPRODUCT($A735:$F735,Results!$B$16:$G$16)</f>
        <v>-12.387704574840438</v>
      </c>
      <c r="L735" s="9">
        <f>SUMPRODUCT($A735:$F735,Results!$B$17:$G$17)</f>
        <v>16.588744515168617</v>
      </c>
      <c r="M735" s="9">
        <f>SUMPRODUCT($A735:$F735,Results!$B$18:$G$18)</f>
        <v>4.0001803262678717</v>
      </c>
      <c r="N735" s="9">
        <f>SUMPRODUCT($A735:$F735,Results!$B$19:$G$19)</f>
        <v>-6.6791518692098224</v>
      </c>
      <c r="O735" s="9">
        <f>SUMPRODUCT($A735:$F735,Results!$B$20:$G$20)</f>
        <v>8.5635178163538725</v>
      </c>
      <c r="P735" s="9" cm="1">
        <f t="array" ref="P735">SUMPRODUCT(J735:O735,TRANSPOSE(Test!BQ$20:BQ$25))+Test!$AI$20-Test!$BQ$27</f>
        <v>41.350610754193077</v>
      </c>
      <c r="Q735" s="9" cm="1">
        <f t="array" ref="Q735">SUMPRODUCT(J735:O735,TRANSPOSE(Test!EX$20:EX$25))+Test!$AI$20-Test!$EX$27</f>
        <v>33.389306401975261</v>
      </c>
      <c r="R735" s="9">
        <f>I735-Results!$E$5*H735</f>
        <v>31.073763687041293</v>
      </c>
      <c r="S735" s="9" cm="1">
        <f t="array" ref="S735">SUMPRODUCT(J735:O735,TRANSPOSE(Test!AW$28:AW$33))+Test!$AI$20-Test!$AH$26</f>
        <v>29.53081681505094</v>
      </c>
      <c r="T735" s="9">
        <f>SUMPRODUCT(J735:O735,Results!K$9:P$9)</f>
        <v>34.448708921886933</v>
      </c>
      <c r="U735" s="9">
        <f>SUMPRODUCT(J735:O735,Results!K$9:P$9)+Test!$AI$20-Test!$AH$31</f>
        <v>32.866480200813783</v>
      </c>
      <c r="V735" s="9">
        <f t="shared" si="55"/>
        <v>26.102442893710496</v>
      </c>
      <c r="W735" s="9">
        <f t="shared" si="56"/>
        <v>34.063747245928312</v>
      </c>
      <c r="X735" s="9">
        <f t="shared" si="57"/>
        <v>36.37928996086228</v>
      </c>
      <c r="Y735" s="9">
        <f t="shared" si="58"/>
        <v>37.922236832852633</v>
      </c>
      <c r="Z735" s="9">
        <f>I735-Test!$AI$20</f>
        <v>34.710830220813442</v>
      </c>
      <c r="AA735" s="9">
        <f t="shared" si="59"/>
        <v>34.586573447089791</v>
      </c>
      <c r="AF735" s="11"/>
      <c r="AG735" s="11"/>
      <c r="AH735" s="11"/>
    </row>
    <row r="736" spans="1:34">
      <c r="A736" s="6">
        <v>6.2050547260109257</v>
      </c>
      <c r="B736" s="6">
        <v>2.5608345616292718</v>
      </c>
      <c r="C736" s="6">
        <v>4.0269572229044561</v>
      </c>
      <c r="D736" s="6">
        <v>7.8735235761844367</v>
      </c>
      <c r="E736" s="6">
        <v>1.5978573817352819</v>
      </c>
      <c r="F736" s="6">
        <v>-0.32135726163197581</v>
      </c>
      <c r="G736" s="6">
        <v>7.053493798595273</v>
      </c>
      <c r="H736" s="6">
        <v>4.3865293412399229</v>
      </c>
      <c r="I736" s="9">
        <f>SUMPRODUCT(J736:O736,Results!B$12:G$12)+Results!$E$5*H736</f>
        <v>77.565049506246766</v>
      </c>
      <c r="J736" s="9">
        <f>SUMPRODUCT($A736:$F736,Results!$B$15:$G$15)</f>
        <v>24.569525309133134</v>
      </c>
      <c r="K736" s="9">
        <f>SUMPRODUCT($A736:$F736,Results!$B$16:$G$16)</f>
        <v>-27.078463295489694</v>
      </c>
      <c r="L736" s="9">
        <f>SUMPRODUCT($A736:$F736,Results!$B$17:$G$17)</f>
        <v>0.21842948243736821</v>
      </c>
      <c r="M736" s="9">
        <f>SUMPRODUCT($A736:$F736,Results!$B$18:$G$18)</f>
        <v>-2.51019291647428</v>
      </c>
      <c r="N736" s="9">
        <f>SUMPRODUCT($A736:$F736,Results!$B$19:$G$19)</f>
        <v>-20.190033934788346</v>
      </c>
      <c r="O736" s="9">
        <f>SUMPRODUCT($A736:$F736,Results!$B$20:$G$20)</f>
        <v>35.832349215048204</v>
      </c>
      <c r="P736" s="9" cm="1">
        <f t="array" ref="P736">SUMPRODUCT(J736:O736,TRANSPOSE(Test!BQ$20:BQ$25))+Test!$AI$20-Test!$BQ$27</f>
        <v>43.858032681639351</v>
      </c>
      <c r="Q736" s="9" cm="1">
        <f t="array" ref="Q736">SUMPRODUCT(J736:O736,TRANSPOSE(Test!EX$20:EX$25))+Test!$AI$20-Test!$EX$27</f>
        <v>50.324454580290563</v>
      </c>
      <c r="R736" s="9">
        <f>I736-Results!$E$5*H736</f>
        <v>51.245873458807225</v>
      </c>
      <c r="S736" s="9" cm="1">
        <f t="array" ref="S736">SUMPRODUCT(J736:O736,TRANSPOSE(Test!AW$28:AW$33))+Test!$AI$20-Test!$AH$26</f>
        <v>44.791229975993588</v>
      </c>
      <c r="T736" s="9">
        <f>SUMPRODUCT(J736:O736,Results!K$9:P$9)</f>
        <v>51.839308115811136</v>
      </c>
      <c r="U736" s="9">
        <f>SUMPRODUCT(J736:O736,Results!K$9:P$9)+Test!$AI$20-Test!$AH$31</f>
        <v>50.257079394737985</v>
      </c>
      <c r="V736" s="9">
        <f t="shared" si="55"/>
        <v>33.707016824607415</v>
      </c>
      <c r="W736" s="9">
        <f t="shared" si="56"/>
        <v>27.240594925956202</v>
      </c>
      <c r="X736" s="9">
        <f t="shared" si="57"/>
        <v>26.319176047439541</v>
      </c>
      <c r="Y736" s="9">
        <f t="shared" si="58"/>
        <v>32.773819530253178</v>
      </c>
      <c r="Z736" s="9">
        <f>I736-Test!$AI$20</f>
        <v>44.822826079156634</v>
      </c>
      <c r="AA736" s="9">
        <f t="shared" si="59"/>
        <v>27.30797011150878</v>
      </c>
      <c r="AF736" s="11"/>
      <c r="AG736" s="11"/>
      <c r="AH736" s="11"/>
    </row>
    <row r="737" spans="1:34">
      <c r="A737" s="6">
        <v>-6.9139579012818322E-3</v>
      </c>
      <c r="B737" s="6">
        <v>1.4568749424955019</v>
      </c>
      <c r="C737" s="6">
        <v>2.2741636021964506</v>
      </c>
      <c r="D737" s="6">
        <v>-0.50077973366814765</v>
      </c>
      <c r="E737" s="6">
        <v>-1.1142177907937765</v>
      </c>
      <c r="F737" s="6">
        <v>-0.17946895265154017</v>
      </c>
      <c r="G737" s="6">
        <v>2.4985228290973787</v>
      </c>
      <c r="H737" s="6">
        <v>-0.16844162825797193</v>
      </c>
      <c r="I737" s="9">
        <f>SUMPRODUCT(J737:O737,Results!B$12:G$12)+Results!$E$5*H737</f>
        <v>-18.066606982739742</v>
      </c>
      <c r="J737" s="9">
        <f>SUMPRODUCT($A737:$F737,Results!$B$15:$G$15)</f>
        <v>-3.3960828696047716</v>
      </c>
      <c r="K737" s="9">
        <f>SUMPRODUCT($A737:$F737,Results!$B$16:$G$16)</f>
        <v>-4.6971056960229243</v>
      </c>
      <c r="L737" s="9">
        <f>SUMPRODUCT($A737:$F737,Results!$B$17:$G$17)</f>
        <v>-3.0110985113679281</v>
      </c>
      <c r="M737" s="9">
        <f>SUMPRODUCT($A737:$F737,Results!$B$18:$G$18)</f>
        <v>-3.1085373342077687</v>
      </c>
      <c r="N737" s="9">
        <f>SUMPRODUCT($A737:$F737,Results!$B$19:$G$19)</f>
        <v>-3.5512418107051755</v>
      </c>
      <c r="O737" s="9">
        <f>SUMPRODUCT($A737:$F737,Results!$B$20:$G$20)</f>
        <v>-0.87072309150919547</v>
      </c>
      <c r="P737" s="9" cm="1">
        <f t="array" ref="P737">SUMPRODUCT(J737:O737,TRANSPOSE(Test!BQ$20:BQ$25))+Test!$AI$20-Test!$BQ$27</f>
        <v>-16.059489231136002</v>
      </c>
      <c r="Q737" s="9" cm="1">
        <f t="array" ref="Q737">SUMPRODUCT(J737:O737,TRANSPOSE(Test!EX$20:EX$25))+Test!$AI$20-Test!$EX$27</f>
        <v>-18.414491627857085</v>
      </c>
      <c r="R737" s="9">
        <f>I737-Results!$E$5*H737</f>
        <v>-17.05595721319191</v>
      </c>
      <c r="S737" s="9" cm="1">
        <f t="array" ref="S737">SUMPRODUCT(J737:O737,TRANSPOSE(Test!AW$28:AW$33))+Test!$AI$20-Test!$AH$26</f>
        <v>-4.5341762385754762</v>
      </c>
      <c r="T737" s="9">
        <f>SUMPRODUCT(J737:O737,Results!K$9:P$9)</f>
        <v>-17.545111708253451</v>
      </c>
      <c r="U737" s="9">
        <f>SUMPRODUCT(J737:O737,Results!K$9:P$9)+Test!$AI$20-Test!$AH$31</f>
        <v>-19.127340429326608</v>
      </c>
      <c r="V737" s="9">
        <f t="shared" si="55"/>
        <v>-2.0071177516037402</v>
      </c>
      <c r="W737" s="9">
        <f t="shared" si="56"/>
        <v>0.34788464511734318</v>
      </c>
      <c r="X737" s="9">
        <f t="shared" si="57"/>
        <v>-1.0106497695478325</v>
      </c>
      <c r="Y737" s="9">
        <f t="shared" si="58"/>
        <v>-13.532430744164266</v>
      </c>
      <c r="Z737" s="9">
        <f>I737-Test!$AI$20</f>
        <v>-50.808830409829874</v>
      </c>
      <c r="AA737" s="9">
        <f t="shared" si="59"/>
        <v>1.0607334465868661</v>
      </c>
      <c r="AF737" s="11"/>
      <c r="AG737" s="11"/>
      <c r="AH737" s="11"/>
    </row>
    <row r="738" spans="1:34">
      <c r="A738" s="6">
        <v>-0.62330441450741847</v>
      </c>
      <c r="B738" s="6">
        <v>2.3310011987707173</v>
      </c>
      <c r="C738" s="6">
        <v>11.869474633744327</v>
      </c>
      <c r="D738" s="6">
        <v>5.5858766790174919</v>
      </c>
      <c r="E738" s="6">
        <v>5.028604326399817</v>
      </c>
      <c r="F738" s="6">
        <v>2.8611718916654176</v>
      </c>
      <c r="G738" s="6">
        <v>-3.0747422045702781</v>
      </c>
      <c r="H738" s="6">
        <v>-5.7417066619256287</v>
      </c>
      <c r="I738" s="9">
        <f>SUMPRODUCT(J738:O738,Results!B$12:G$12)+Results!$E$5*H738</f>
        <v>28.130099717451017</v>
      </c>
      <c r="J738" s="9">
        <f>SUMPRODUCT($A738:$F738,Results!$B$15:$G$15)</f>
        <v>29.786079387002189</v>
      </c>
      <c r="K738" s="9">
        <f>SUMPRODUCT($A738:$F738,Results!$B$16:$G$16)</f>
        <v>-10.707949074534573</v>
      </c>
      <c r="L738" s="9">
        <f>SUMPRODUCT($A738:$F738,Results!$B$17:$G$17)</f>
        <v>24.717367666395006</v>
      </c>
      <c r="M738" s="9">
        <f>SUMPRODUCT($A738:$F738,Results!$B$18:$G$18)</f>
        <v>-23.089796688442959</v>
      </c>
      <c r="N738" s="9">
        <f>SUMPRODUCT($A738:$F738,Results!$B$19:$G$19)</f>
        <v>-53.514627183659741</v>
      </c>
      <c r="O738" s="9">
        <f>SUMPRODUCT($A738:$F738,Results!$B$20:$G$20)</f>
        <v>-0.54910158831484646</v>
      </c>
      <c r="P738" s="9" cm="1">
        <f t="array" ref="P738">SUMPRODUCT(J738:O738,TRANSPOSE(Test!BQ$20:BQ$25))+Test!$AI$20-Test!$BQ$27</f>
        <v>66.174523784392136</v>
      </c>
      <c r="Q738" s="9" cm="1">
        <f t="array" ref="Q738">SUMPRODUCT(J738:O738,TRANSPOSE(Test!EX$20:EX$25))+Test!$AI$20-Test!$EX$27</f>
        <v>62.970560027048634</v>
      </c>
      <c r="R738" s="9">
        <f>I738-Results!$E$5*H738</f>
        <v>62.580339689004788</v>
      </c>
      <c r="S738" s="9" cm="1">
        <f t="array" ref="S738">SUMPRODUCT(J738:O738,TRANSPOSE(Test!AW$28:AW$33))+Test!$AI$20-Test!$AH$26</f>
        <v>91.365885417922343</v>
      </c>
      <c r="T738" s="9">
        <f>SUMPRODUCT(J738:O738,Results!K$9:P$9)</f>
        <v>65.046635191268962</v>
      </c>
      <c r="U738" s="9">
        <f>SUMPRODUCT(J738:O738,Results!K$9:P$9)+Test!$AI$20-Test!$AH$31</f>
        <v>63.464406470195797</v>
      </c>
      <c r="V738" s="9">
        <f t="shared" si="55"/>
        <v>-38.044424066941119</v>
      </c>
      <c r="W738" s="9">
        <f t="shared" si="56"/>
        <v>-34.840460309597617</v>
      </c>
      <c r="X738" s="9">
        <f t="shared" si="57"/>
        <v>-34.450239971553771</v>
      </c>
      <c r="Y738" s="9">
        <f t="shared" si="58"/>
        <v>-63.235785700471325</v>
      </c>
      <c r="Z738" s="9">
        <f>I738-Test!$AI$20</f>
        <v>-4.6121237096391141</v>
      </c>
      <c r="AA738" s="9">
        <f t="shared" si="59"/>
        <v>-35.33430675274478</v>
      </c>
      <c r="AF738" s="11"/>
      <c r="AG738" s="11"/>
      <c r="AH738" s="11"/>
    </row>
    <row r="739" spans="1:34">
      <c r="A739" s="6">
        <v>5.9490669742969313</v>
      </c>
      <c r="B739" s="6">
        <v>2.6092711713215451</v>
      </c>
      <c r="C739" s="6">
        <v>-2.5174418360877246</v>
      </c>
      <c r="D739" s="6">
        <v>-1.2085411731471079</v>
      </c>
      <c r="E739" s="6">
        <v>-0.10000266925845706</v>
      </c>
      <c r="F739" s="6">
        <v>5.5751177091253092</v>
      </c>
      <c r="G739" s="6">
        <v>0.48249649637654318</v>
      </c>
      <c r="H739" s="6">
        <v>-2.1844679609788074</v>
      </c>
      <c r="I739" s="9">
        <f>SUMPRODUCT(J739:O739,Results!B$12:G$12)+Results!$E$5*H739</f>
        <v>-19.566692966350715</v>
      </c>
      <c r="J739" s="9">
        <f>SUMPRODUCT($A739:$F739,Results!$B$15:$G$15)</f>
        <v>11.388434028292904</v>
      </c>
      <c r="K739" s="9">
        <f>SUMPRODUCT($A739:$F739,Results!$B$16:$G$16)</f>
        <v>-17.391778711591609</v>
      </c>
      <c r="L739" s="9">
        <f>SUMPRODUCT($A739:$F739,Results!$B$17:$G$17)</f>
        <v>-2.1082124480207476</v>
      </c>
      <c r="M739" s="9">
        <f>SUMPRODUCT($A739:$F739,Results!$B$18:$G$18)</f>
        <v>10.072873058766586</v>
      </c>
      <c r="N739" s="9">
        <f>SUMPRODUCT($A739:$F739,Results!$B$19:$G$19)</f>
        <v>13.968889538573583</v>
      </c>
      <c r="O739" s="9">
        <f>SUMPRODUCT($A739:$F739,Results!$B$20:$G$20)</f>
        <v>14.225234967457446</v>
      </c>
      <c r="P739" s="9" cm="1">
        <f t="array" ref="P739">SUMPRODUCT(J739:O739,TRANSPOSE(Test!BQ$20:BQ$25))+Test!$AI$20-Test!$BQ$27</f>
        <v>2.3928012645577184</v>
      </c>
      <c r="Q739" s="9" cm="1">
        <f t="array" ref="Q739">SUMPRODUCT(J739:O739,TRANSPOSE(Test!EX$20:EX$25))+Test!$AI$20-Test!$EX$27</f>
        <v>-5.7024460933155119</v>
      </c>
      <c r="R739" s="9">
        <f>I739-Results!$E$5*H739</f>
        <v>-6.4598852004778706</v>
      </c>
      <c r="S739" s="9" cm="1">
        <f t="array" ref="S739">SUMPRODUCT(J739:O739,TRANSPOSE(Test!AW$28:AW$33))+Test!$AI$20-Test!$AH$26</f>
        <v>-9.4185528532118106</v>
      </c>
      <c r="T739" s="9">
        <f>SUMPRODUCT(J739:O739,Results!K$9:P$9)</f>
        <v>-4.8525020313019027</v>
      </c>
      <c r="U739" s="9">
        <f>SUMPRODUCT(J739:O739,Results!K$9:P$9)+Test!$AI$20-Test!$AH$31</f>
        <v>-6.4347307523750601</v>
      </c>
      <c r="V739" s="9">
        <f t="shared" si="55"/>
        <v>-21.959494230908433</v>
      </c>
      <c r="W739" s="9">
        <f t="shared" si="56"/>
        <v>-13.864246873035203</v>
      </c>
      <c r="X739" s="9">
        <f t="shared" si="57"/>
        <v>-13.106807765872844</v>
      </c>
      <c r="Y739" s="9">
        <f t="shared" si="58"/>
        <v>-10.148140113138904</v>
      </c>
      <c r="Z739" s="9">
        <f>I739-Test!$AI$20</f>
        <v>-52.308916393440846</v>
      </c>
      <c r="AA739" s="9">
        <f t="shared" si="59"/>
        <v>-13.131962213975655</v>
      </c>
      <c r="AF739" s="11"/>
      <c r="AG739" s="11"/>
      <c r="AH739" s="11"/>
    </row>
    <row r="740" spans="1:34">
      <c r="A740" s="6">
        <v>-3.6578637618485828</v>
      </c>
      <c r="B740" s="6">
        <v>2.5058724115995181</v>
      </c>
      <c r="C740" s="6">
        <v>1.6776524625307165</v>
      </c>
      <c r="D740" s="6">
        <v>4.2713443741574197</v>
      </c>
      <c r="E740" s="6">
        <v>3.1690450053140728</v>
      </c>
      <c r="F740" s="6">
        <v>2.4243733707167312</v>
      </c>
      <c r="G740" s="6">
        <v>1.70805273120191</v>
      </c>
      <c r="H740" s="6">
        <v>-0.95891172615344056</v>
      </c>
      <c r="I740" s="9">
        <f>SUMPRODUCT(J740:O740,Results!B$12:G$12)+Results!$E$5*H740</f>
        <v>23.541561956204319</v>
      </c>
      <c r="J740" s="9">
        <f>SUMPRODUCT($A740:$F740,Results!$B$15:$G$15)</f>
        <v>-5.3319301662634517</v>
      </c>
      <c r="K740" s="9">
        <f>SUMPRODUCT($A740:$F740,Results!$B$16:$G$16)</f>
        <v>7.9645435344934894</v>
      </c>
      <c r="L740" s="9">
        <f>SUMPRODUCT($A740:$F740,Results!$B$17:$G$17)</f>
        <v>26.318992166393031</v>
      </c>
      <c r="M740" s="9">
        <f>SUMPRODUCT($A740:$F740,Results!$B$18:$G$18)</f>
        <v>2.4728854906468509</v>
      </c>
      <c r="N740" s="9">
        <f>SUMPRODUCT($A740:$F740,Results!$B$19:$G$19)</f>
        <v>-17.588232475617474</v>
      </c>
      <c r="O740" s="9">
        <f>SUMPRODUCT($A740:$F740,Results!$B$20:$G$20)</f>
        <v>-1.7672514580660192</v>
      </c>
      <c r="P740" s="9" cm="1">
        <f t="array" ref="P740">SUMPRODUCT(J740:O740,TRANSPOSE(Test!BQ$20:BQ$25))+Test!$AI$20-Test!$BQ$27</f>
        <v>27.947639826214335</v>
      </c>
      <c r="Q740" s="9" cm="1">
        <f t="array" ref="Q740">SUMPRODUCT(J740:O740,TRANSPOSE(Test!EX$20:EX$25))+Test!$AI$20-Test!$EX$27</f>
        <v>30.040625254847953</v>
      </c>
      <c r="R740" s="9">
        <f>I740-Results!$E$5*H740</f>
        <v>29.295032313124963</v>
      </c>
      <c r="S740" s="9" cm="1">
        <f t="array" ref="S740">SUMPRODUCT(J740:O740,TRANSPOSE(Test!AW$28:AW$33))+Test!$AI$20-Test!$AH$26</f>
        <v>22.538772324161236</v>
      </c>
      <c r="T740" s="9">
        <f>SUMPRODUCT(J740:O740,Results!K$9:P$9)</f>
        <v>31.034879241377322</v>
      </c>
      <c r="U740" s="9">
        <f>SUMPRODUCT(J740:O740,Results!K$9:P$9)+Test!$AI$20-Test!$AH$31</f>
        <v>29.452650520304161</v>
      </c>
      <c r="V740" s="9">
        <f t="shared" si="55"/>
        <v>-4.4060778700100158</v>
      </c>
      <c r="W740" s="9">
        <f t="shared" si="56"/>
        <v>-6.4990632986436339</v>
      </c>
      <c r="X740" s="9">
        <f t="shared" si="57"/>
        <v>-5.7534703569206442</v>
      </c>
      <c r="Y740" s="9">
        <f t="shared" si="58"/>
        <v>1.0027896320430827</v>
      </c>
      <c r="Z740" s="9">
        <f>I740-Test!$AI$20</f>
        <v>-9.2006614708858123</v>
      </c>
      <c r="AA740" s="9">
        <f t="shared" si="59"/>
        <v>-5.9110885640998418</v>
      </c>
      <c r="AF740" s="11"/>
      <c r="AG740" s="11"/>
      <c r="AH740" s="11"/>
    </row>
    <row r="741" spans="1:34">
      <c r="A741" s="6">
        <v>-1.0750227119915354</v>
      </c>
      <c r="B741" s="6">
        <v>2.24558474461853</v>
      </c>
      <c r="C741" s="6">
        <v>4.9365454641647215</v>
      </c>
      <c r="D741" s="6">
        <v>1.314507534543095</v>
      </c>
      <c r="E741" s="6">
        <v>-0.26288730377877484</v>
      </c>
      <c r="F741" s="6">
        <v>0.25144343532332364</v>
      </c>
      <c r="G741" s="6">
        <v>-2.9691773142408699</v>
      </c>
      <c r="H741" s="6">
        <v>-5.6361417715962201</v>
      </c>
      <c r="I741" s="9">
        <f>SUMPRODUCT(J741:O741,Results!B$12:G$12)+Results!$E$5*H741</f>
        <v>-41.226057594912845</v>
      </c>
      <c r="J741" s="9">
        <f>SUMPRODUCT($A741:$F741,Results!$B$15:$G$15)</f>
        <v>-1.9189689556843899</v>
      </c>
      <c r="K741" s="9">
        <f>SUMPRODUCT($A741:$F741,Results!$B$16:$G$16)</f>
        <v>-4.9322909734691773</v>
      </c>
      <c r="L741" s="9">
        <f>SUMPRODUCT($A741:$F741,Results!$B$17:$G$17)</f>
        <v>4.0392189397644636</v>
      </c>
      <c r="M741" s="9">
        <f>SUMPRODUCT($A741:$F741,Results!$B$18:$G$18)</f>
        <v>-6.9480603158499408</v>
      </c>
      <c r="N741" s="9">
        <f>SUMPRODUCT($A741:$F741,Results!$B$19:$G$19)</f>
        <v>-15.878232420015873</v>
      </c>
      <c r="O741" s="9">
        <f>SUMPRODUCT($A741:$F741,Results!$B$20:$G$20)</f>
        <v>-1.9074319349059456</v>
      </c>
      <c r="P741" s="9" cm="1">
        <f t="array" ref="P741">SUMPRODUCT(J741:O741,TRANSPOSE(Test!BQ$20:BQ$25))+Test!$AI$20-Test!$BQ$27</f>
        <v>-4.8487711153889848</v>
      </c>
      <c r="Q741" s="9" cm="1">
        <f t="array" ref="Q741">SUMPRODUCT(J741:O741,TRANSPOSE(Test!EX$20:EX$25))+Test!$AI$20-Test!$EX$27</f>
        <v>-8.6218446833093978</v>
      </c>
      <c r="R741" s="9">
        <f>I741-Results!$E$5*H741</f>
        <v>-7.4092069653355281</v>
      </c>
      <c r="S741" s="9" cm="1">
        <f t="array" ref="S741">SUMPRODUCT(J741:O741,TRANSPOSE(Test!AW$28:AW$33))+Test!$AI$20-Test!$AH$26</f>
        <v>13.280528039716302</v>
      </c>
      <c r="T741" s="9">
        <f>SUMPRODUCT(J741:O741,Results!K$9:P$9)</f>
        <v>-7.529350137338306</v>
      </c>
      <c r="U741" s="9">
        <f>SUMPRODUCT(J741:O741,Results!K$9:P$9)+Test!$AI$20-Test!$AH$31</f>
        <v>-9.1115788584114625</v>
      </c>
      <c r="V741" s="9">
        <f t="shared" si="55"/>
        <v>-36.37728647952386</v>
      </c>
      <c r="W741" s="9">
        <f t="shared" si="56"/>
        <v>-32.604212911603447</v>
      </c>
      <c r="X741" s="9">
        <f t="shared" si="57"/>
        <v>-33.816850629577317</v>
      </c>
      <c r="Y741" s="9">
        <f t="shared" si="58"/>
        <v>-54.506585634629147</v>
      </c>
      <c r="Z741" s="9">
        <f>I741-Test!$AI$20</f>
        <v>-73.968281022002969</v>
      </c>
      <c r="AA741" s="9">
        <f t="shared" si="59"/>
        <v>-32.114478736501383</v>
      </c>
      <c r="AF741" s="11"/>
      <c r="AG741" s="11"/>
      <c r="AH741" s="11"/>
    </row>
    <row r="742" spans="1:34">
      <c r="A742" s="6">
        <v>6.5599568583344352</v>
      </c>
      <c r="B742" s="6">
        <v>4.20903552703213</v>
      </c>
      <c r="C742" s="6">
        <v>6.5713249993631635</v>
      </c>
      <c r="D742" s="6">
        <v>2.8968872517536921</v>
      </c>
      <c r="E742" s="6">
        <v>5.3516761419560988</v>
      </c>
      <c r="F742" s="6">
        <v>2.07482249703021</v>
      </c>
      <c r="G742" s="6">
        <v>5.3400838401904602</v>
      </c>
      <c r="H742" s="6">
        <v>2.6731193828351096</v>
      </c>
      <c r="I742" s="9">
        <f>SUMPRODUCT(J742:O742,Results!B$12:G$12)+Results!$E$5*H742</f>
        <v>92.774661901581737</v>
      </c>
      <c r="J742" s="9">
        <f>SUMPRODUCT($A742:$F742,Results!$B$15:$G$15)</f>
        <v>43.66073990855169</v>
      </c>
      <c r="K742" s="9">
        <f>SUMPRODUCT($A742:$F742,Results!$B$16:$G$16)</f>
        <v>-28.634552678341294</v>
      </c>
      <c r="L742" s="9">
        <f>SUMPRODUCT($A742:$F742,Results!$B$17:$G$17)</f>
        <v>11.326212328012186</v>
      </c>
      <c r="M742" s="9">
        <f>SUMPRODUCT($A742:$F742,Results!$B$18:$G$18)</f>
        <v>-14.806300511932292</v>
      </c>
      <c r="N742" s="9">
        <f>SUMPRODUCT($A742:$F742,Results!$B$19:$G$19)</f>
        <v>-30.959106488120806</v>
      </c>
      <c r="O742" s="9">
        <f>SUMPRODUCT($A742:$F742,Results!$B$20:$G$20)</f>
        <v>24.803544431455276</v>
      </c>
      <c r="P742" s="9" cm="1">
        <f t="array" ref="P742">SUMPRODUCT(J742:O742,TRANSPOSE(Test!BQ$20:BQ$25))+Test!$AI$20-Test!$BQ$27</f>
        <v>73.781626677612564</v>
      </c>
      <c r="Q742" s="9" cm="1">
        <f t="array" ref="Q742">SUMPRODUCT(J742:O742,TRANSPOSE(Test!EX$20:EX$25))+Test!$AI$20-Test!$EX$27</f>
        <v>75.870117342263711</v>
      </c>
      <c r="R742" s="9">
        <f>I742-Results!$E$5*H742</f>
        <v>76.735945604571071</v>
      </c>
      <c r="S742" s="9" cm="1">
        <f t="array" ref="S742">SUMPRODUCT(J742:O742,TRANSPOSE(Test!AW$28:AW$33))+Test!$AI$20-Test!$AH$26</f>
        <v>78.72141371790768</v>
      </c>
      <c r="T742" s="9">
        <f>SUMPRODUCT(J742:O742,Results!K$9:P$9)</f>
        <v>79.443964988860529</v>
      </c>
      <c r="U742" s="9">
        <f>SUMPRODUCT(J742:O742,Results!K$9:P$9)+Test!$AI$20-Test!$AH$31</f>
        <v>77.861736267787364</v>
      </c>
      <c r="V742" s="9">
        <f t="shared" si="55"/>
        <v>18.993035223969173</v>
      </c>
      <c r="W742" s="9">
        <f t="shared" si="56"/>
        <v>16.904544559318026</v>
      </c>
      <c r="X742" s="9">
        <f t="shared" si="57"/>
        <v>16.038716297010666</v>
      </c>
      <c r="Y742" s="9">
        <f t="shared" si="58"/>
        <v>14.053248183674057</v>
      </c>
      <c r="Z742" s="9">
        <f>I742-Test!$AI$20</f>
        <v>60.032438474491606</v>
      </c>
      <c r="AA742" s="9">
        <f t="shared" si="59"/>
        <v>14.912925633794373</v>
      </c>
      <c r="AF742" s="11"/>
      <c r="AG742" s="11"/>
      <c r="AH742" s="11"/>
    </row>
    <row r="743" spans="1:34">
      <c r="A743" s="6">
        <v>7.7243551393313128</v>
      </c>
      <c r="B743" s="6">
        <v>2.2012073777840557</v>
      </c>
      <c r="C743" s="6">
        <v>-2.4449463012468748</v>
      </c>
      <c r="D743" s="6">
        <v>2.6547645242594395</v>
      </c>
      <c r="E743" s="6">
        <v>1.8433161682878916</v>
      </c>
      <c r="F743" s="6">
        <v>10.460215201467266</v>
      </c>
      <c r="G743" s="6">
        <v>-2.5796669675348718</v>
      </c>
      <c r="H743" s="6">
        <v>-5.2466314248902224</v>
      </c>
      <c r="I743" s="9">
        <f>SUMPRODUCT(J743:O743,Results!B$12:G$12)+Results!$E$5*H743</f>
        <v>-10.567971964907979</v>
      </c>
      <c r="J743" s="9">
        <f>SUMPRODUCT($A743:$F743,Results!$B$15:$G$15)</f>
        <v>24.734141136223641</v>
      </c>
      <c r="K743" s="9">
        <f>SUMPRODUCT($A743:$F743,Results!$B$16:$G$16)</f>
        <v>-21.191375842873477</v>
      </c>
      <c r="L743" s="9">
        <f>SUMPRODUCT($A743:$F743,Results!$B$17:$G$17)</f>
        <v>9.6803753082906674</v>
      </c>
      <c r="M743" s="9">
        <f>SUMPRODUCT($A743:$F743,Results!$B$18:$G$18)</f>
        <v>14.542198024381683</v>
      </c>
      <c r="N743" s="9">
        <f>SUMPRODUCT($A743:$F743,Results!$B$19:$G$19)</f>
        <v>6.8617065449830079</v>
      </c>
      <c r="O743" s="9">
        <f>SUMPRODUCT($A743:$F743,Results!$B$20:$G$20)</f>
        <v>20.365227887388613</v>
      </c>
      <c r="P743" s="9" cm="1">
        <f t="array" ref="P743">SUMPRODUCT(J743:O743,TRANSPOSE(Test!BQ$20:BQ$25))+Test!$AI$20-Test!$BQ$27</f>
        <v>36.142400083910083</v>
      </c>
      <c r="Q743" s="9" cm="1">
        <f t="array" ref="Q743">SUMPRODUCT(J743:O743,TRANSPOSE(Test!EX$20:EX$25))+Test!$AI$20-Test!$EX$27</f>
        <v>24.44226620378295</v>
      </c>
      <c r="R743" s="9">
        <f>I743-Results!$E$5*H743</f>
        <v>20.911816584433357</v>
      </c>
      <c r="S743" s="9" cm="1">
        <f t="array" ref="S743">SUMPRODUCT(J743:O743,TRANSPOSE(Test!AW$28:AW$33))+Test!$AI$20-Test!$AH$26</f>
        <v>13.799819233154338</v>
      </c>
      <c r="T743" s="9">
        <f>SUMPRODUCT(J743:O743,Results!K$9:P$9)</f>
        <v>24.511014484867804</v>
      </c>
      <c r="U743" s="9">
        <f>SUMPRODUCT(J743:O743,Results!K$9:P$9)+Test!$AI$20-Test!$AH$31</f>
        <v>22.92878576379465</v>
      </c>
      <c r="V743" s="9">
        <f t="shared" si="55"/>
        <v>-46.710372048818058</v>
      </c>
      <c r="W743" s="9">
        <f t="shared" si="56"/>
        <v>-35.010238168690933</v>
      </c>
      <c r="X743" s="9">
        <f t="shared" si="57"/>
        <v>-31.479788549341336</v>
      </c>
      <c r="Y743" s="9">
        <f t="shared" si="58"/>
        <v>-24.367791198062317</v>
      </c>
      <c r="Z743" s="9">
        <f>I743-Test!$AI$20</f>
        <v>-43.310195391998107</v>
      </c>
      <c r="AA743" s="9">
        <f t="shared" si="59"/>
        <v>-33.496757728702633</v>
      </c>
      <c r="AF743" s="11"/>
      <c r="AG743" s="11"/>
      <c r="AH743" s="11"/>
    </row>
    <row r="744" spans="1:34">
      <c r="A744" s="6">
        <v>-1.4782867513839832</v>
      </c>
      <c r="B744" s="6">
        <v>3.365063824655687</v>
      </c>
      <c r="C744" s="6">
        <v>-0.60812215379041168</v>
      </c>
      <c r="D744" s="6">
        <v>4.2284335553849015</v>
      </c>
      <c r="E744" s="6">
        <v>4.4010551986164375</v>
      </c>
      <c r="F744" s="6">
        <v>3.5322671313001268</v>
      </c>
      <c r="G744" s="6">
        <v>3.0914691365279499</v>
      </c>
      <c r="H744" s="6">
        <v>0.42450467917259926</v>
      </c>
      <c r="I744" s="9">
        <f>SUMPRODUCT(J744:O744,Results!B$12:G$12)+Results!$E$5*H744</f>
        <v>48.16569396561826</v>
      </c>
      <c r="J744" s="9">
        <f>SUMPRODUCT($A744:$F744,Results!$B$15:$G$15)</f>
        <v>1.1431709502035041</v>
      </c>
      <c r="K744" s="9">
        <f>SUMPRODUCT($A744:$F744,Results!$B$16:$G$16)</f>
        <v>3.6893680509073539</v>
      </c>
      <c r="L744" s="9">
        <f>SUMPRODUCT($A744:$F744,Results!$B$17:$G$17)</f>
        <v>28.710506488021984</v>
      </c>
      <c r="M744" s="9">
        <f>SUMPRODUCT($A744:$F744,Results!$B$18:$G$18)</f>
        <v>7.3948635072746445</v>
      </c>
      <c r="N744" s="9">
        <f>SUMPRODUCT($A744:$F744,Results!$B$19:$G$19)</f>
        <v>-11.760251924367955</v>
      </c>
      <c r="O744" s="9">
        <f>SUMPRODUCT($A744:$F744,Results!$B$20:$G$20)</f>
        <v>7.1463945403036728</v>
      </c>
      <c r="P744" s="9" cm="1">
        <f t="array" ref="P744">SUMPRODUCT(J744:O744,TRANSPOSE(Test!BQ$20:BQ$25))+Test!$AI$20-Test!$BQ$27</f>
        <v>42.851197240269208</v>
      </c>
      <c r="Q744" s="9" cm="1">
        <f t="array" ref="Q744">SUMPRODUCT(J744:O744,TRANSPOSE(Test!EX$20:EX$25))+Test!$AI$20-Test!$EX$27</f>
        <v>46.732470275075229</v>
      </c>
      <c r="R744" s="9">
        <f>I744-Results!$E$5*H744</f>
        <v>45.618665890582662</v>
      </c>
      <c r="S744" s="9" cm="1">
        <f t="array" ref="S744">SUMPRODUCT(J744:O744,TRANSPOSE(Test!AW$28:AW$33))+Test!$AI$20-Test!$AH$26</f>
        <v>24.786028641955262</v>
      </c>
      <c r="T744" s="9">
        <f>SUMPRODUCT(J744:O744,Results!K$9:P$9)</f>
        <v>48.224263813305164</v>
      </c>
      <c r="U744" s="9">
        <f>SUMPRODUCT(J744:O744,Results!K$9:P$9)+Test!$AI$20-Test!$AH$31</f>
        <v>46.642035092232007</v>
      </c>
      <c r="V744" s="9">
        <f t="shared" si="55"/>
        <v>5.314496725349052</v>
      </c>
      <c r="W744" s="9">
        <f t="shared" si="56"/>
        <v>1.4332236905430307</v>
      </c>
      <c r="X744" s="9">
        <f t="shared" si="57"/>
        <v>2.5470280750355982</v>
      </c>
      <c r="Y744" s="9">
        <f t="shared" si="58"/>
        <v>23.379665323662998</v>
      </c>
      <c r="Z744" s="9">
        <f>I744-Test!$AI$20</f>
        <v>15.423470538528129</v>
      </c>
      <c r="AA744" s="9">
        <f t="shared" si="59"/>
        <v>1.5236588733862533</v>
      </c>
      <c r="AF744" s="11"/>
      <c r="AG744" s="11"/>
      <c r="AH744" s="11"/>
    </row>
    <row r="745" spans="1:34">
      <c r="A745" s="6">
        <v>1.7649004940610429</v>
      </c>
      <c r="B745" s="6">
        <v>5.0519259534400849</v>
      </c>
      <c r="C745" s="6">
        <v>1.5672002817609461</v>
      </c>
      <c r="D745" s="6">
        <v>0.69160779405148154</v>
      </c>
      <c r="E745" s="6">
        <v>3.1074963106288869</v>
      </c>
      <c r="F745" s="6">
        <v>-1.8813709818390518</v>
      </c>
      <c r="G745" s="6">
        <v>13.097552589118852</v>
      </c>
      <c r="H745" s="6">
        <v>10.430588131763502</v>
      </c>
      <c r="I745" s="9">
        <f>SUMPRODUCT(J745:O745,Results!B$12:G$12)+Results!$E$5*H745</f>
        <v>101.49659536072585</v>
      </c>
      <c r="J745" s="9">
        <f>SUMPRODUCT($A745:$F745,Results!$B$15:$G$15)</f>
        <v>8.395260276903759</v>
      </c>
      <c r="K745" s="9">
        <f>SUMPRODUCT($A745:$F745,Results!$B$16:$G$16)</f>
        <v>-11.430812371771864</v>
      </c>
      <c r="L745" s="9">
        <f>SUMPRODUCT($A745:$F745,Results!$B$17:$G$17)</f>
        <v>9.1409250260936794</v>
      </c>
      <c r="M745" s="9">
        <f>SUMPRODUCT($A745:$F745,Results!$B$18:$G$18)</f>
        <v>-3.4321860373458994</v>
      </c>
      <c r="N745" s="9">
        <f>SUMPRODUCT($A745:$F745,Results!$B$19:$G$19)</f>
        <v>-10.645168191670159</v>
      </c>
      <c r="O745" s="9">
        <f>SUMPRODUCT($A745:$F745,Results!$B$20:$G$20)</f>
        <v>17.399676089951186</v>
      </c>
      <c r="P745" s="9" cm="1">
        <f t="array" ref="P745">SUMPRODUCT(J745:O745,TRANSPOSE(Test!BQ$20:BQ$25))+Test!$AI$20-Test!$BQ$27</f>
        <v>28.431431642913473</v>
      </c>
      <c r="Q745" s="9" cm="1">
        <f t="array" ref="Q745">SUMPRODUCT(J745:O745,TRANSPOSE(Test!EX$20:EX$25))+Test!$AI$20-Test!$EX$27</f>
        <v>36.284487707619149</v>
      </c>
      <c r="R745" s="9">
        <f>I745-Results!$E$5*H745</f>
        <v>38.913066570144835</v>
      </c>
      <c r="S745" s="9" cm="1">
        <f t="array" ref="S745">SUMPRODUCT(J745:O745,TRANSPOSE(Test!AW$28:AW$33))+Test!$AI$20-Test!$AH$26</f>
        <v>25.828685164405826</v>
      </c>
      <c r="T745" s="9">
        <f>SUMPRODUCT(J745:O745,Results!K$9:P$9)</f>
        <v>39.747716956179872</v>
      </c>
      <c r="U745" s="9">
        <f>SUMPRODUCT(J745:O745,Results!K$9:P$9)+Test!$AI$20-Test!$AH$31</f>
        <v>38.165488235106722</v>
      </c>
      <c r="V745" s="9">
        <f t="shared" si="55"/>
        <v>73.065163717812368</v>
      </c>
      <c r="W745" s="9">
        <f t="shared" si="56"/>
        <v>65.212107653106699</v>
      </c>
      <c r="X745" s="9">
        <f t="shared" si="57"/>
        <v>62.583528790581013</v>
      </c>
      <c r="Y745" s="9">
        <f t="shared" si="58"/>
        <v>75.667910196320022</v>
      </c>
      <c r="Z745" s="9">
        <f>I745-Test!$AI$20</f>
        <v>68.754371933635724</v>
      </c>
      <c r="AA745" s="9">
        <f t="shared" si="59"/>
        <v>63.331107125619127</v>
      </c>
      <c r="AF745" s="11"/>
      <c r="AG745" s="11"/>
      <c r="AH745" s="11"/>
    </row>
    <row r="746" spans="1:34">
      <c r="A746" s="6">
        <v>-0.74858509341612411</v>
      </c>
      <c r="B746" s="6">
        <v>14.168470187705365</v>
      </c>
      <c r="C746" s="6">
        <v>6.5319140203286885</v>
      </c>
      <c r="D746" s="6">
        <v>1.0270781856376017</v>
      </c>
      <c r="E746" s="6">
        <v>-1.3631334610995365</v>
      </c>
      <c r="F746" s="6">
        <v>0.32132331058448538</v>
      </c>
      <c r="G746" s="6">
        <v>13.861356163248296</v>
      </c>
      <c r="H746" s="6">
        <v>11.194391705892945</v>
      </c>
      <c r="I746" s="9">
        <f>SUMPRODUCT(J746:O746,Results!B$12:G$12)+Results!$E$5*H746</f>
        <v>24.059878101854629</v>
      </c>
      <c r="J746" s="9">
        <f>SUMPRODUCT($A746:$F746,Results!$B$15:$G$15)</f>
        <v>-29.361301247188106</v>
      </c>
      <c r="K746" s="9">
        <f>SUMPRODUCT($A746:$F746,Results!$B$16:$G$16)</f>
        <v>-22.251137059688798</v>
      </c>
      <c r="L746" s="9">
        <f>SUMPRODUCT($A746:$F746,Results!$B$17:$G$17)</f>
        <v>12.781655130868572</v>
      </c>
      <c r="M746" s="9">
        <f>SUMPRODUCT($A746:$F746,Results!$B$18:$G$18)</f>
        <v>2.9122786430283045</v>
      </c>
      <c r="N746" s="9">
        <f>SUMPRODUCT($A746:$F746,Results!$B$19:$G$19)</f>
        <v>-14.005290799288238</v>
      </c>
      <c r="O746" s="9">
        <f>SUMPRODUCT($A746:$F746,Results!$B$20:$G$20)</f>
        <v>17.066931009274473</v>
      </c>
      <c r="P746" s="9" cm="1">
        <f t="array" ref="P746">SUMPRODUCT(J746:O746,TRANSPOSE(Test!BQ$20:BQ$25))+Test!$AI$20-Test!$BQ$27</f>
        <v>-31.978315695370519</v>
      </c>
      <c r="Q746" s="9" cm="1">
        <f t="array" ref="Q746">SUMPRODUCT(J746:O746,TRANSPOSE(Test!EX$20:EX$25))+Test!$AI$20-Test!$EX$27</f>
        <v>-47.968933806928504</v>
      </c>
      <c r="R746" s="9">
        <f>I746-Results!$E$5*H746</f>
        <v>-43.10647213350304</v>
      </c>
      <c r="S746" s="9" cm="1">
        <f t="array" ref="S746">SUMPRODUCT(J746:O746,TRANSPOSE(Test!AW$28:AW$33))+Test!$AI$20-Test!$AH$26</f>
        <v>-0.65327250350804889</v>
      </c>
      <c r="T746" s="9">
        <f>SUMPRODUCT(J746:O746,Results!K$9:P$9)</f>
        <v>-43.453029993390686</v>
      </c>
      <c r="U746" s="9">
        <f>SUMPRODUCT(J746:O746,Results!K$9:P$9)+Test!$AI$20-Test!$AH$31</f>
        <v>-45.035258714463843</v>
      </c>
      <c r="V746" s="9">
        <f t="shared" si="55"/>
        <v>56.038193797225148</v>
      </c>
      <c r="W746" s="9">
        <f t="shared" si="56"/>
        <v>72.028811908783126</v>
      </c>
      <c r="X746" s="9">
        <f t="shared" si="57"/>
        <v>67.166350235357669</v>
      </c>
      <c r="Y746" s="9">
        <f t="shared" si="58"/>
        <v>24.713150605362678</v>
      </c>
      <c r="Z746" s="9">
        <f>I746-Test!$AI$20</f>
        <v>-8.6823453252355023</v>
      </c>
      <c r="AA746" s="9">
        <f t="shared" si="59"/>
        <v>69.095136816318472</v>
      </c>
      <c r="AF746" s="11"/>
      <c r="AG746" s="11"/>
      <c r="AH746" s="11"/>
    </row>
    <row r="747" spans="1:34">
      <c r="A747" s="6">
        <v>-0.83770754393200864</v>
      </c>
      <c r="B747" s="6">
        <v>0.5582660090623407</v>
      </c>
      <c r="C747" s="6">
        <v>5.6358479028115465</v>
      </c>
      <c r="D747" s="6">
        <v>0.98670474188577939</v>
      </c>
      <c r="E747" s="6">
        <v>-0.43122234570881679</v>
      </c>
      <c r="F747" s="6">
        <v>5.2164681840577654</v>
      </c>
      <c r="G747" s="6">
        <v>2.3940253816335342</v>
      </c>
      <c r="H747" s="6">
        <v>-0.27293907572181642</v>
      </c>
      <c r="I747" s="9">
        <f>SUMPRODUCT(J747:O747,Results!B$12:G$12)+Results!$E$5*H747</f>
        <v>-19.532518335878557</v>
      </c>
      <c r="J747" s="9">
        <f>SUMPRODUCT($A747:$F747,Results!$B$15:$G$15)</f>
        <v>4.305788130083176</v>
      </c>
      <c r="K747" s="9">
        <f>SUMPRODUCT($A747:$F747,Results!$B$16:$G$16)</f>
        <v>-3.5312863945021729</v>
      </c>
      <c r="L747" s="9">
        <f>SUMPRODUCT($A747:$F747,Results!$B$17:$G$17)</f>
        <v>7.5402343020168434</v>
      </c>
      <c r="M747" s="9">
        <f>SUMPRODUCT($A747:$F747,Results!$B$18:$G$18)</f>
        <v>-6.6411710682913183</v>
      </c>
      <c r="N747" s="9">
        <f>SUMPRODUCT($A747:$F747,Results!$B$19:$G$19)</f>
        <v>-17.015974665422192</v>
      </c>
      <c r="O747" s="9">
        <f>SUMPRODUCT($A747:$F747,Results!$B$20:$G$20)</f>
        <v>-12.494552857769197</v>
      </c>
      <c r="P747" s="9" cm="1">
        <f t="array" ref="P747">SUMPRODUCT(J747:O747,TRANSPOSE(Test!BQ$20:BQ$25))+Test!$AI$20-Test!$BQ$27</f>
        <v>-2.8697706500218274</v>
      </c>
      <c r="Q747" s="9" cm="1">
        <f t="array" ref="Q747">SUMPRODUCT(J747:O747,TRANSPOSE(Test!EX$20:EX$25))+Test!$AI$20-Test!$EX$27</f>
        <v>-16.620780785520623</v>
      </c>
      <c r="R747" s="9">
        <f>I747-Results!$E$5*H747</f>
        <v>-17.894883881547656</v>
      </c>
      <c r="S747" s="9" cm="1">
        <f t="array" ref="S747">SUMPRODUCT(J747:O747,TRANSPOSE(Test!AW$28:AW$33))+Test!$AI$20-Test!$AH$26</f>
        <v>16.798297829909743</v>
      </c>
      <c r="T747" s="9">
        <f>SUMPRODUCT(J747:O747,Results!K$9:P$9)</f>
        <v>-16.857564233060344</v>
      </c>
      <c r="U747" s="9">
        <f>SUMPRODUCT(J747:O747,Results!K$9:P$9)+Test!$AI$20-Test!$AH$31</f>
        <v>-18.439792954133502</v>
      </c>
      <c r="V747" s="9">
        <f t="shared" si="55"/>
        <v>-16.662747685856729</v>
      </c>
      <c r="W747" s="9">
        <f t="shared" si="56"/>
        <v>-2.9117375503579339</v>
      </c>
      <c r="X747" s="9">
        <f t="shared" si="57"/>
        <v>-1.6376344543309003</v>
      </c>
      <c r="Y747" s="9">
        <f t="shared" si="58"/>
        <v>-36.330816165788299</v>
      </c>
      <c r="Z747" s="9">
        <f>I747-Test!$AI$20</f>
        <v>-52.274741762968688</v>
      </c>
      <c r="AA747" s="9">
        <f t="shared" si="59"/>
        <v>-1.0927253817450548</v>
      </c>
      <c r="AF747" s="11"/>
      <c r="AG747" s="11"/>
      <c r="AH747" s="11"/>
    </row>
    <row r="748" spans="1:34">
      <c r="A748" s="6">
        <v>-3.345481482117227</v>
      </c>
      <c r="B748" s="6">
        <v>0.90958128791042736</v>
      </c>
      <c r="C748" s="6">
        <v>10.743686265725456</v>
      </c>
      <c r="D748" s="6">
        <v>2.0558103123429774</v>
      </c>
      <c r="E748" s="6">
        <v>1.5301026598164258</v>
      </c>
      <c r="F748" s="6">
        <v>3.2637516999756095</v>
      </c>
      <c r="G748" s="6">
        <v>2.2216104589287009</v>
      </c>
      <c r="H748" s="6">
        <v>-0.44535399842664969</v>
      </c>
      <c r="I748" s="9">
        <f>SUMPRODUCT(J748:O748,Results!B$12:G$12)+Results!$E$5*H748</f>
        <v>3.274720639149626</v>
      </c>
      <c r="J748" s="9">
        <f>SUMPRODUCT($A748:$F748,Results!$B$15:$G$15)</f>
        <v>10.277522775962952</v>
      </c>
      <c r="K748" s="9">
        <f>SUMPRODUCT($A748:$F748,Results!$B$16:$G$16)</f>
        <v>-0.91480582259059051</v>
      </c>
      <c r="L748" s="9">
        <f>SUMPRODUCT($A748:$F748,Results!$B$17:$G$17)</f>
        <v>15.875881804026623</v>
      </c>
      <c r="M748" s="9">
        <f>SUMPRODUCT($A748:$F748,Results!$B$18:$G$18)</f>
        <v>-20.270872075319417</v>
      </c>
      <c r="N748" s="9">
        <f>SUMPRODUCT($A748:$F748,Results!$B$19:$G$19)</f>
        <v>-40.069737705599671</v>
      </c>
      <c r="O748" s="9">
        <f>SUMPRODUCT($A748:$F748,Results!$B$20:$G$20)</f>
        <v>-18.802508961957656</v>
      </c>
      <c r="P748" s="9" cm="1">
        <f t="array" ref="P748">SUMPRODUCT(J748:O748,TRANSPOSE(Test!BQ$20:BQ$25))+Test!$AI$20-Test!$BQ$27</f>
        <v>17.274916090936564</v>
      </c>
      <c r="Q748" s="9" cm="1">
        <f t="array" ref="Q748">SUMPRODUCT(J748:O748,TRANSPOSE(Test!EX$20:EX$25))+Test!$AI$20-Test!$EX$27</f>
        <v>6.3886815374679031</v>
      </c>
      <c r="R748" s="9">
        <f>I748-Results!$E$5*H748</f>
        <v>5.9468446297095241</v>
      </c>
      <c r="S748" s="9" cm="1">
        <f t="array" ref="S748">SUMPRODUCT(J748:O748,TRANSPOSE(Test!AW$28:AW$33))+Test!$AI$20-Test!$AH$26</f>
        <v>51.415637713727179</v>
      </c>
      <c r="T748" s="9">
        <f>SUMPRODUCT(J748:O748,Results!K$9:P$9)</f>
        <v>7.110219955917465</v>
      </c>
      <c r="U748" s="9">
        <f>SUMPRODUCT(J748:O748,Results!K$9:P$9)+Test!$AI$20-Test!$AH$31</f>
        <v>5.5279912348443077</v>
      </c>
      <c r="V748" s="9">
        <f t="shared" si="55"/>
        <v>-14.000195451786938</v>
      </c>
      <c r="W748" s="9">
        <f t="shared" si="56"/>
        <v>-3.1139608983182772</v>
      </c>
      <c r="X748" s="9">
        <f t="shared" si="57"/>
        <v>-2.6721239905598981</v>
      </c>
      <c r="Y748" s="9">
        <f t="shared" si="58"/>
        <v>-48.140917074577551</v>
      </c>
      <c r="Z748" s="9">
        <f>I748-Test!$AI$20</f>
        <v>-29.467502787940504</v>
      </c>
      <c r="AA748" s="9">
        <f t="shared" si="59"/>
        <v>-2.2532705956946817</v>
      </c>
      <c r="AF748" s="11"/>
      <c r="AG748" s="11"/>
      <c r="AH748" s="11"/>
    </row>
    <row r="749" spans="1:34">
      <c r="A749" s="6">
        <v>0.5298916298975257</v>
      </c>
      <c r="B749" s="6">
        <v>-1.5993906079623417</v>
      </c>
      <c r="C749" s="6">
        <v>-7.2941956205240951E-2</v>
      </c>
      <c r="D749" s="6">
        <v>2.4890570915690771</v>
      </c>
      <c r="E749" s="6">
        <v>3.4331581361393844</v>
      </c>
      <c r="F749" s="6">
        <v>1.2489435631940291</v>
      </c>
      <c r="G749" s="6">
        <v>2.6780364178886469</v>
      </c>
      <c r="H749" s="6">
        <v>1.1071960533296288E-2</v>
      </c>
      <c r="I749" s="9">
        <f>SUMPRODUCT(J749:O749,Results!B$12:G$12)+Results!$E$5*H749</f>
        <v>49.425455384395931</v>
      </c>
      <c r="J749" s="9">
        <f>SUMPRODUCT($A749:$F749,Results!$B$15:$G$15)</f>
        <v>17.299525863434667</v>
      </c>
      <c r="K749" s="9">
        <f>SUMPRODUCT($A749:$F749,Results!$B$16:$G$16)</f>
        <v>2.2124572324998302</v>
      </c>
      <c r="L749" s="9">
        <f>SUMPRODUCT($A749:$F749,Results!$B$17:$G$17)</f>
        <v>11.42491598519228</v>
      </c>
      <c r="M749" s="9">
        <f>SUMPRODUCT($A749:$F749,Results!$B$18:$G$18)</f>
        <v>-2.2294938298108837</v>
      </c>
      <c r="N749" s="9">
        <f>SUMPRODUCT($A749:$F749,Results!$B$19:$G$19)</f>
        <v>-10.349170682348699</v>
      </c>
      <c r="O749" s="9">
        <f>SUMPRODUCT($A749:$F749,Results!$B$20:$G$20)</f>
        <v>3.2840040398047101</v>
      </c>
      <c r="P749" s="9" cm="1">
        <f t="array" ref="P749">SUMPRODUCT(J749:O749,TRANSPOSE(Test!BQ$20:BQ$25))+Test!$AI$20-Test!$BQ$27</f>
        <v>41.274839604103029</v>
      </c>
      <c r="Q749" s="9" cm="1">
        <f t="array" ref="Q749">SUMPRODUCT(J749:O749,TRANSPOSE(Test!EX$20:EX$25))+Test!$AI$20-Test!$EX$27</f>
        <v>50.431036264875814</v>
      </c>
      <c r="R749" s="9">
        <f>I749-Results!$E$5*H749</f>
        <v>49.359023621196151</v>
      </c>
      <c r="S749" s="9" cm="1">
        <f t="array" ref="S749">SUMPRODUCT(J749:O749,TRANSPOSE(Test!AW$28:AW$33))+Test!$AI$20-Test!$AH$26</f>
        <v>27.427285143644568</v>
      </c>
      <c r="T749" s="9">
        <f>SUMPRODUCT(J749:O749,Results!K$9:P$9)</f>
        <v>50.980205133448138</v>
      </c>
      <c r="U749" s="9">
        <f>SUMPRODUCT(J749:O749,Results!K$9:P$9)+Test!$AI$20-Test!$AH$31</f>
        <v>49.397976412374987</v>
      </c>
      <c r="V749" s="9">
        <f t="shared" si="55"/>
        <v>8.1506157802929025</v>
      </c>
      <c r="W749" s="9">
        <f t="shared" si="56"/>
        <v>-1.0055808804798829</v>
      </c>
      <c r="X749" s="9">
        <f t="shared" si="57"/>
        <v>6.6431763199780391E-2</v>
      </c>
      <c r="Y749" s="9">
        <f t="shared" si="58"/>
        <v>21.998170240751364</v>
      </c>
      <c r="Z749" s="9">
        <f>I749-Test!$AI$20</f>
        <v>16.6832319573058</v>
      </c>
      <c r="AA749" s="9">
        <f t="shared" si="59"/>
        <v>2.747897202094407E-2</v>
      </c>
      <c r="AF749" s="11"/>
      <c r="AG749" s="11"/>
      <c r="AH749" s="11"/>
    </row>
    <row r="750" spans="1:34">
      <c r="A750" s="6">
        <v>0.20017054356942621</v>
      </c>
      <c r="B750" s="6">
        <v>-1.3238418962617324</v>
      </c>
      <c r="C750" s="6">
        <v>-0.88291852601710452</v>
      </c>
      <c r="D750" s="6">
        <v>1.2133902029367873</v>
      </c>
      <c r="E750" s="6">
        <v>4.798160869661948</v>
      </c>
      <c r="F750" s="6">
        <v>-0.44024976309258201</v>
      </c>
      <c r="G750" s="6">
        <v>-9.9634442159454301E-2</v>
      </c>
      <c r="H750" s="6">
        <v>-2.766598899514805</v>
      </c>
      <c r="I750" s="9">
        <f>SUMPRODUCT(J750:O750,Results!B$12:G$12)+Results!$E$5*H750</f>
        <v>48.626457023485536</v>
      </c>
      <c r="J750" s="9">
        <f>SUMPRODUCT($A750:$F750,Results!$B$15:$G$15)</f>
        <v>19.688769872031138</v>
      </c>
      <c r="K750" s="9">
        <f>SUMPRODUCT($A750:$F750,Results!$B$16:$G$16)</f>
        <v>4.6382478948786039</v>
      </c>
      <c r="L750" s="9">
        <f>SUMPRODUCT($A750:$F750,Results!$B$17:$G$17)</f>
        <v>13.397876566253046</v>
      </c>
      <c r="M750" s="9">
        <f>SUMPRODUCT($A750:$F750,Results!$B$18:$G$18)</f>
        <v>-4.2986564530522786</v>
      </c>
      <c r="N750" s="9">
        <f>SUMPRODUCT($A750:$F750,Results!$B$19:$G$19)</f>
        <v>-10.097322749932646</v>
      </c>
      <c r="O750" s="9">
        <f>SUMPRODUCT($A750:$F750,Results!$B$20:$G$20)</f>
        <v>3.7590604083205901</v>
      </c>
      <c r="P750" s="9" cm="1">
        <f t="array" ref="P750">SUMPRODUCT(J750:O750,TRANSPOSE(Test!BQ$20:BQ$25))+Test!$AI$20-Test!$BQ$27</f>
        <v>50.734100809584682</v>
      </c>
      <c r="Q750" s="9" cm="1">
        <f t="array" ref="Q750">SUMPRODUCT(J750:O750,TRANSPOSE(Test!EX$20:EX$25))+Test!$AI$20-Test!$EX$27</f>
        <v>65.537182756178964</v>
      </c>
      <c r="R750" s="9">
        <f>I750-Results!$E$5*H750</f>
        <v>65.226050420574367</v>
      </c>
      <c r="S750" s="9" cm="1">
        <f t="array" ref="S750">SUMPRODUCT(J750:O750,TRANSPOSE(Test!AW$28:AW$33))+Test!$AI$20-Test!$AH$26</f>
        <v>32.010515408047453</v>
      </c>
      <c r="T750" s="9">
        <f>SUMPRODUCT(J750:O750,Results!K$9:P$9)</f>
        <v>66.97627364701313</v>
      </c>
      <c r="U750" s="9">
        <f>SUMPRODUCT(J750:O750,Results!K$9:P$9)+Test!$AI$20-Test!$AH$31</f>
        <v>65.394044925939966</v>
      </c>
      <c r="V750" s="9">
        <f t="shared" si="55"/>
        <v>-2.1076437860991462</v>
      </c>
      <c r="W750" s="9">
        <f t="shared" si="56"/>
        <v>-16.910725732693429</v>
      </c>
      <c r="X750" s="9">
        <f t="shared" si="57"/>
        <v>-16.599593397088832</v>
      </c>
      <c r="Y750" s="9">
        <f t="shared" si="58"/>
        <v>16.615941615438082</v>
      </c>
      <c r="Z750" s="9">
        <f>I750-Test!$AI$20</f>
        <v>15.884233596395404</v>
      </c>
      <c r="AA750" s="9">
        <f t="shared" si="59"/>
        <v>-16.76758790245443</v>
      </c>
      <c r="AF750" s="11"/>
      <c r="AG750" s="11"/>
      <c r="AH750" s="11"/>
    </row>
    <row r="751" spans="1:34">
      <c r="A751" s="6">
        <v>-0.40603587938354174</v>
      </c>
      <c r="B751" s="6">
        <v>4.65814177297871</v>
      </c>
      <c r="C751" s="6">
        <v>4.9035314699669446</v>
      </c>
      <c r="D751" s="6">
        <v>0.48410632119219177</v>
      </c>
      <c r="E751" s="6">
        <v>1.7056048646830171</v>
      </c>
      <c r="F751" s="6">
        <v>7.7657934459590034</v>
      </c>
      <c r="G751" s="6">
        <v>0.52758106783069514</v>
      </c>
      <c r="H751" s="6">
        <v>-2.1393833895246557</v>
      </c>
      <c r="I751" s="9">
        <f>SUMPRODUCT(J751:O751,Results!B$12:G$12)+Results!$E$5*H751</f>
        <v>-18.507807702980053</v>
      </c>
      <c r="J751" s="9">
        <f>SUMPRODUCT($A751:$F751,Results!$B$15:$G$15)</f>
        <v>3.8927500020577317</v>
      </c>
      <c r="K751" s="9">
        <f>SUMPRODUCT($A751:$F751,Results!$B$16:$G$16)</f>
        <v>-6.9251696249702341</v>
      </c>
      <c r="L751" s="9">
        <f>SUMPRODUCT($A751:$F751,Results!$B$17:$G$17)</f>
        <v>21.05377911460306</v>
      </c>
      <c r="M751" s="9">
        <f>SUMPRODUCT($A751:$F751,Results!$B$18:$G$18)</f>
        <v>-1.8310998076573393</v>
      </c>
      <c r="N751" s="9">
        <f>SUMPRODUCT($A751:$F751,Results!$B$19:$G$19)</f>
        <v>-17.340344953051684</v>
      </c>
      <c r="O751" s="9">
        <f>SUMPRODUCT($A751:$F751,Results!$B$20:$G$20)</f>
        <v>-7.3501848809951182</v>
      </c>
      <c r="P751" s="9" cm="1">
        <f t="array" ref="P751">SUMPRODUCT(J751:O751,TRANSPOSE(Test!BQ$20:BQ$25))+Test!$AI$20-Test!$BQ$27</f>
        <v>13.223799052008708</v>
      </c>
      <c r="Q751" s="9" cm="1">
        <f t="array" ref="Q751">SUMPRODUCT(J751:O751,TRANSPOSE(Test!EX$20:EX$25))+Test!$AI$20-Test!$EX$27</f>
        <v>-4.3147155434422295</v>
      </c>
      <c r="R751" s="9">
        <f>I751-Results!$E$5*H751</f>
        <v>-5.6715073658321185</v>
      </c>
      <c r="S751" s="9" cm="1">
        <f t="array" ref="S751">SUMPRODUCT(J751:O751,TRANSPOSE(Test!AW$28:AW$33))+Test!$AI$20-Test!$AH$26</f>
        <v>25.558004872165483</v>
      </c>
      <c r="T751" s="9">
        <f>SUMPRODUCT(J751:O751,Results!K$9:P$9)</f>
        <v>-3.058081730985835</v>
      </c>
      <c r="U751" s="9">
        <f>SUMPRODUCT(J751:O751,Results!K$9:P$9)+Test!$AI$20-Test!$AH$31</f>
        <v>-4.6403104520589906</v>
      </c>
      <c r="V751" s="9">
        <f t="shared" si="55"/>
        <v>-31.731606754988761</v>
      </c>
      <c r="W751" s="9">
        <f t="shared" si="56"/>
        <v>-14.193092159537823</v>
      </c>
      <c r="X751" s="9">
        <f t="shared" si="57"/>
        <v>-12.836300337147934</v>
      </c>
      <c r="Y751" s="9">
        <f t="shared" si="58"/>
        <v>-44.065812575145536</v>
      </c>
      <c r="Z751" s="9">
        <f>I751-Test!$AI$20</f>
        <v>-51.250031130070184</v>
      </c>
      <c r="AA751" s="9">
        <f t="shared" si="59"/>
        <v>-13.867497250921062</v>
      </c>
      <c r="AF751" s="11"/>
      <c r="AG751" s="11"/>
      <c r="AH751" s="11"/>
    </row>
    <row r="752" spans="1:34">
      <c r="A752" s="6">
        <v>-0.91231527466563689</v>
      </c>
      <c r="B752" s="6">
        <v>3.3587936565436323</v>
      </c>
      <c r="C752" s="6">
        <v>-0.23342080130947859</v>
      </c>
      <c r="D752" s="6">
        <v>-1.1187112715213374</v>
      </c>
      <c r="E752" s="6">
        <v>-1.3369822383726715</v>
      </c>
      <c r="F752" s="6">
        <v>-0.13446715991449101</v>
      </c>
      <c r="G752" s="6">
        <v>1.2935547094518018</v>
      </c>
      <c r="H752" s="6">
        <v>-1.3734097479035487</v>
      </c>
      <c r="I752" s="9">
        <f>SUMPRODUCT(J752:O752,Results!B$12:G$12)+Results!$E$5*H752</f>
        <v>-35.624538784437213</v>
      </c>
      <c r="J752" s="9">
        <f>SUMPRODUCT($A752:$F752,Results!$B$15:$G$15)</f>
        <v>-15.782105452523018</v>
      </c>
      <c r="K752" s="9">
        <f>SUMPRODUCT($A752:$F752,Results!$B$16:$G$16)</f>
        <v>-1.550964731727575</v>
      </c>
      <c r="L752" s="9">
        <f>SUMPRODUCT($A752:$F752,Results!$B$17:$G$17)</f>
        <v>0.46365666308805559</v>
      </c>
      <c r="M752" s="9">
        <f>SUMPRODUCT($A752:$F752,Results!$B$18:$G$18)</f>
        <v>4.71936599752941</v>
      </c>
      <c r="N752" s="9">
        <f>SUMPRODUCT($A752:$F752,Results!$B$19:$G$19)</f>
        <v>5.5642156374856624</v>
      </c>
      <c r="O752" s="9">
        <f>SUMPRODUCT($A752:$F752,Results!$B$20:$G$20)</f>
        <v>0.83051738420711607</v>
      </c>
      <c r="P752" s="9" cm="1">
        <f t="array" ref="P752">SUMPRODUCT(J752:O752,TRANSPOSE(Test!BQ$20:BQ$25))+Test!$AI$20-Test!$BQ$27</f>
        <v>-26.663169928503205</v>
      </c>
      <c r="Q752" s="9" cm="1">
        <f t="array" ref="Q752">SUMPRODUCT(J752:O752,TRANSPOSE(Test!EX$20:EX$25))+Test!$AI$20-Test!$EX$27</f>
        <v>-29.126626961755871</v>
      </c>
      <c r="R752" s="9">
        <f>I752-Results!$E$5*H752</f>
        <v>-27.38408029701592</v>
      </c>
      <c r="S752" s="9" cm="1">
        <f t="array" ref="S752">SUMPRODUCT(J752:O752,TRANSPOSE(Test!AW$28:AW$33))+Test!$AI$20-Test!$AH$26</f>
        <v>-22.344540071239578</v>
      </c>
      <c r="T752" s="9">
        <f>SUMPRODUCT(J752:O752,Results!K$9:P$9)</f>
        <v>-27.891155087708047</v>
      </c>
      <c r="U752" s="9">
        <f>SUMPRODUCT(J752:O752,Results!K$9:P$9)+Test!$AI$20-Test!$AH$31</f>
        <v>-29.473383808781204</v>
      </c>
      <c r="V752" s="9">
        <f t="shared" si="55"/>
        <v>-8.9613688559340083</v>
      </c>
      <c r="W752" s="9">
        <f t="shared" si="56"/>
        <v>-6.4979118226813419</v>
      </c>
      <c r="X752" s="9">
        <f t="shared" si="57"/>
        <v>-8.2404584874212929</v>
      </c>
      <c r="Y752" s="9">
        <f t="shared" si="58"/>
        <v>-13.279998713197635</v>
      </c>
      <c r="Z752" s="9">
        <f>I752-Test!$AI$20</f>
        <v>-68.366762211527345</v>
      </c>
      <c r="AA752" s="9">
        <f t="shared" si="59"/>
        <v>-6.1511549756560093</v>
      </c>
      <c r="AF752" s="11"/>
      <c r="AG752" s="11"/>
      <c r="AH752" s="11"/>
    </row>
    <row r="753" spans="1:34">
      <c r="A753" s="6">
        <v>1.6842359152055291</v>
      </c>
      <c r="B753" s="6">
        <v>0.99999705577601183</v>
      </c>
      <c r="C753" s="6">
        <v>3.4494779866731591</v>
      </c>
      <c r="D753" s="6">
        <v>8.6629405845043674</v>
      </c>
      <c r="E753" s="6">
        <v>3.7460971521002882</v>
      </c>
      <c r="F753" s="6">
        <v>0.69695033526188732</v>
      </c>
      <c r="G753" s="6">
        <v>4.7969726653885978</v>
      </c>
      <c r="H753" s="6">
        <v>2.1300082080332472</v>
      </c>
      <c r="I753" s="9">
        <f>SUMPRODUCT(J753:O753,Results!B$12:G$12)+Results!$E$5*H753</f>
        <v>80.816199707647911</v>
      </c>
      <c r="J753" s="9">
        <f>SUMPRODUCT($A753:$F753,Results!$B$15:$G$15)</f>
        <v>19.362516344924458</v>
      </c>
      <c r="K753" s="9">
        <f>SUMPRODUCT($A753:$F753,Results!$B$16:$G$16)</f>
        <v>-9.4283399544921682</v>
      </c>
      <c r="L753" s="9">
        <f>SUMPRODUCT($A753:$F753,Results!$B$17:$G$17)</f>
        <v>16.38911165111001</v>
      </c>
      <c r="M753" s="9">
        <f>SUMPRODUCT($A753:$F753,Results!$B$18:$G$18)</f>
        <v>-2.3577084618083184</v>
      </c>
      <c r="N753" s="9">
        <f>SUMPRODUCT($A753:$F753,Results!$B$19:$G$19)</f>
        <v>-26.848169380010297</v>
      </c>
      <c r="O753" s="9">
        <f>SUMPRODUCT($A753:$F753,Results!$B$20:$G$20)</f>
        <v>21.23155662650516</v>
      </c>
      <c r="P753" s="9" cm="1">
        <f t="array" ref="P753">SUMPRODUCT(J753:O753,TRANSPOSE(Test!BQ$20:BQ$25))+Test!$AI$20-Test!$BQ$27</f>
        <v>59.002876614099641</v>
      </c>
      <c r="Q753" s="9" cm="1">
        <f t="array" ref="Q753">SUMPRODUCT(J753:O753,TRANSPOSE(Test!EX$20:EX$25))+Test!$AI$20-Test!$EX$27</f>
        <v>68.62525570218844</v>
      </c>
      <c r="R753" s="9">
        <f>I753-Results!$E$5*H753</f>
        <v>68.036150459448436</v>
      </c>
      <c r="S753" s="9" cm="1">
        <f t="array" ref="S753">SUMPRODUCT(J753:O753,TRANSPOSE(Test!AW$28:AW$33))+Test!$AI$20-Test!$AH$26</f>
        <v>52.318577805550134</v>
      </c>
      <c r="T753" s="9">
        <f>SUMPRODUCT(J753:O753,Results!K$9:P$9)</f>
        <v>69.595538805849159</v>
      </c>
      <c r="U753" s="9">
        <f>SUMPRODUCT(J753:O753,Results!K$9:P$9)+Test!$AI$20-Test!$AH$31</f>
        <v>68.013310084776009</v>
      </c>
      <c r="V753" s="9">
        <f t="shared" si="55"/>
        <v>21.81332309354827</v>
      </c>
      <c r="W753" s="9">
        <f t="shared" si="56"/>
        <v>12.190944005459471</v>
      </c>
      <c r="X753" s="9">
        <f t="shared" si="57"/>
        <v>12.780049248199475</v>
      </c>
      <c r="Y753" s="9">
        <f t="shared" si="58"/>
        <v>28.497621902097777</v>
      </c>
      <c r="Z753" s="9">
        <f>I753-Test!$AI$20</f>
        <v>48.07397628055778</v>
      </c>
      <c r="AA753" s="9">
        <f t="shared" si="59"/>
        <v>12.802889622871902</v>
      </c>
      <c r="AF753" s="11"/>
      <c r="AG753" s="11"/>
      <c r="AH753" s="11"/>
    </row>
    <row r="754" spans="1:34">
      <c r="A754" s="6">
        <v>4.0826448485454794</v>
      </c>
      <c r="B754" s="6">
        <v>-0.84779687798438275</v>
      </c>
      <c r="C754" s="6">
        <v>1.1345678129188506</v>
      </c>
      <c r="D754" s="6">
        <v>10.453213427155362</v>
      </c>
      <c r="E754" s="6">
        <v>-2.1940903499524906</v>
      </c>
      <c r="F754" s="6">
        <v>-1.0518374643093993</v>
      </c>
      <c r="G754" s="6">
        <v>6.1529202097966449</v>
      </c>
      <c r="H754" s="6">
        <v>3.4859557524412943</v>
      </c>
      <c r="I754" s="9">
        <f>SUMPRODUCT(J754:O754,Results!B$12:G$12)+Results!$E$5*H754</f>
        <v>35.074929108355491</v>
      </c>
      <c r="J754" s="9">
        <f>SUMPRODUCT($A754:$F754,Results!$B$15:$G$15)</f>
        <v>4.1459476014548127</v>
      </c>
      <c r="K754" s="9">
        <f>SUMPRODUCT($A754:$F754,Results!$B$16:$G$16)</f>
        <v>-16.830229218357186</v>
      </c>
      <c r="L754" s="9">
        <f>SUMPRODUCT($A754:$F754,Results!$B$17:$G$17)</f>
        <v>-8.9974628682402784</v>
      </c>
      <c r="M754" s="9">
        <f>SUMPRODUCT($A754:$F754,Results!$B$18:$G$18)</f>
        <v>8.1162162621085123</v>
      </c>
      <c r="N754" s="9">
        <f>SUMPRODUCT($A754:$F754,Results!$B$19:$G$19)</f>
        <v>-7.0837098044575297</v>
      </c>
      <c r="O754" s="9">
        <f>SUMPRODUCT($A754:$F754,Results!$B$20:$G$20)</f>
        <v>31.688784702880032</v>
      </c>
      <c r="P754" s="9" cm="1">
        <f t="array" ref="P754">SUMPRODUCT(J754:O754,TRANSPOSE(Test!BQ$20:BQ$25))+Test!$AI$20-Test!$BQ$27</f>
        <v>6.9703515325625389</v>
      </c>
      <c r="Q754" s="9" cm="1">
        <f t="array" ref="Q754">SUMPRODUCT(J754:O754,TRANSPOSE(Test!EX$20:EX$25))+Test!$AI$20-Test!$EX$27</f>
        <v>14.222925698440591</v>
      </c>
      <c r="R754" s="9">
        <f>I754-Results!$E$5*H754</f>
        <v>14.159194593707724</v>
      </c>
      <c r="S754" s="9" cm="1">
        <f t="array" ref="S754">SUMPRODUCT(J754:O754,TRANSPOSE(Test!AW$28:AW$33))+Test!$AI$20-Test!$AH$26</f>
        <v>4.6430762499596625</v>
      </c>
      <c r="T754" s="9">
        <f>SUMPRODUCT(J754:O754,Results!K$9:P$9)</f>
        <v>13.000706688383758</v>
      </c>
      <c r="U754" s="9">
        <f>SUMPRODUCT(J754:O754,Results!K$9:P$9)+Test!$AI$20-Test!$AH$31</f>
        <v>11.418477967310601</v>
      </c>
      <c r="V754" s="9">
        <f t="shared" si="55"/>
        <v>28.104577575792952</v>
      </c>
      <c r="W754" s="9">
        <f t="shared" si="56"/>
        <v>20.8520034099149</v>
      </c>
      <c r="X754" s="9">
        <f t="shared" si="57"/>
        <v>20.915734514647767</v>
      </c>
      <c r="Y754" s="9">
        <f t="shared" si="58"/>
        <v>30.431852858395828</v>
      </c>
      <c r="Z754" s="9">
        <f>I754-Test!$AI$20</f>
        <v>2.3327056812653595</v>
      </c>
      <c r="AA754" s="9">
        <f t="shared" si="59"/>
        <v>23.65645114104489</v>
      </c>
      <c r="AF754" s="11"/>
      <c r="AG754" s="11"/>
      <c r="AH754" s="11"/>
    </row>
    <row r="755" spans="1:34">
      <c r="A755" s="6">
        <v>1.9853956766916283</v>
      </c>
      <c r="B755" s="6">
        <v>14.529666964707049</v>
      </c>
      <c r="C755" s="6">
        <v>3.259251520055249</v>
      </c>
      <c r="D755" s="6">
        <v>6.7966107939936276</v>
      </c>
      <c r="E755" s="6">
        <v>-1.7691065148234097</v>
      </c>
      <c r="F755" s="6">
        <v>8.0772254825843941</v>
      </c>
      <c r="G755" s="6">
        <v>4.9920295781595572</v>
      </c>
      <c r="H755" s="6">
        <v>2.3250651208042066</v>
      </c>
      <c r="I755" s="9">
        <f>SUMPRODUCT(J755:O755,Results!B$12:G$12)+Results!$E$5*H755</f>
        <v>-31.134791844015666</v>
      </c>
      <c r="J755" s="9">
        <f>SUMPRODUCT($A755:$F755,Results!$B$15:$G$15)</f>
        <v>-29.734661818232365</v>
      </c>
      <c r="K755" s="9">
        <f>SUMPRODUCT($A755:$F755,Results!$B$16:$G$16)</f>
        <v>-27.896718168925879</v>
      </c>
      <c r="L755" s="9">
        <f>SUMPRODUCT($A755:$F755,Results!$B$17:$G$17)</f>
        <v>22.707058464031661</v>
      </c>
      <c r="M755" s="9">
        <f>SUMPRODUCT($A755:$F755,Results!$B$18:$G$18)</f>
        <v>22.915479578386979</v>
      </c>
      <c r="N755" s="9">
        <f>SUMPRODUCT($A755:$F755,Results!$B$19:$G$19)</f>
        <v>-5.8794799645597191</v>
      </c>
      <c r="O755" s="9">
        <f>SUMPRODUCT($A755:$F755,Results!$B$20:$G$20)</f>
        <v>29.839751436066582</v>
      </c>
      <c r="P755" s="9" cm="1">
        <f t="array" ref="P755">SUMPRODUCT(J755:O755,TRANSPOSE(Test!BQ$20:BQ$25))+Test!$AI$20-Test!$BQ$27</f>
        <v>-20.002068266330362</v>
      </c>
      <c r="Q755" s="9" cm="1">
        <f t="array" ref="Q755">SUMPRODUCT(J755:O755,TRANSPOSE(Test!EX$20:EX$25))+Test!$AI$20-Test!$EX$27</f>
        <v>-45.951810707878657</v>
      </c>
      <c r="R755" s="9">
        <f>I755-Results!$E$5*H755</f>
        <v>-45.085182568840906</v>
      </c>
      <c r="S755" s="9" cm="1">
        <f t="array" ref="S755">SUMPRODUCT(J755:O755,TRANSPOSE(Test!AW$28:AW$33))+Test!$AI$20-Test!$AH$26</f>
        <v>-8.018590424578445</v>
      </c>
      <c r="T755" s="9">
        <f>SUMPRODUCT(J755:O755,Results!K$9:P$9)</f>
        <v>-43.560319124151491</v>
      </c>
      <c r="U755" s="9">
        <f>SUMPRODUCT(J755:O755,Results!K$9:P$9)+Test!$AI$20-Test!$AH$31</f>
        <v>-45.142547845224648</v>
      </c>
      <c r="V755" s="9">
        <f t="shared" si="55"/>
        <v>-11.132723577685304</v>
      </c>
      <c r="W755" s="9">
        <f t="shared" si="56"/>
        <v>14.817018863862991</v>
      </c>
      <c r="X755" s="9">
        <f t="shared" si="57"/>
        <v>13.95039072482524</v>
      </c>
      <c r="Y755" s="9">
        <f t="shared" si="58"/>
        <v>-23.116201419437221</v>
      </c>
      <c r="Z755" s="9">
        <f>I755-Test!$AI$20</f>
        <v>-63.877015271105797</v>
      </c>
      <c r="AA755" s="9">
        <f t="shared" si="59"/>
        <v>14.007756001208982</v>
      </c>
      <c r="AF755" s="11"/>
      <c r="AG755" s="11"/>
      <c r="AH755" s="11"/>
    </row>
    <row r="756" spans="1:34">
      <c r="A756" s="6">
        <v>0.36239566309558618</v>
      </c>
      <c r="B756" s="6">
        <v>6.2659860159226595</v>
      </c>
      <c r="C756" s="6">
        <v>3.6483532794192226</v>
      </c>
      <c r="D756" s="6">
        <v>2.3380481321321698</v>
      </c>
      <c r="E756" s="6">
        <v>7.0334685885651878</v>
      </c>
      <c r="F756" s="6">
        <v>8.2636828465507541</v>
      </c>
      <c r="G756" s="6">
        <v>-0.64937667276915212</v>
      </c>
      <c r="H756" s="6">
        <v>-3.3163411301245027</v>
      </c>
      <c r="I756" s="9">
        <f>SUMPRODUCT(J756:O756,Results!B$12:G$12)+Results!$E$5*H756</f>
        <v>41.499939604082947</v>
      </c>
      <c r="J756" s="9">
        <f>SUMPRODUCT($A756:$F756,Results!$B$15:$G$15)</f>
        <v>20.003681142823194</v>
      </c>
      <c r="K756" s="9">
        <f>SUMPRODUCT($A756:$F756,Results!$B$16:$G$16)</f>
        <v>-6.7231407001471304</v>
      </c>
      <c r="L756" s="9">
        <f>SUMPRODUCT($A756:$F756,Results!$B$17:$G$17)</f>
        <v>40.111558095110382</v>
      </c>
      <c r="M756" s="9">
        <f>SUMPRODUCT($A756:$F756,Results!$B$18:$G$18)</f>
        <v>-1.5507978933948356</v>
      </c>
      <c r="N756" s="9">
        <f>SUMPRODUCT($A756:$F756,Results!$B$19:$G$19)</f>
        <v>-26.787889810687304</v>
      </c>
      <c r="O756" s="9">
        <f>SUMPRODUCT($A756:$F756,Results!$B$20:$G$20)</f>
        <v>3.6856429494581064</v>
      </c>
      <c r="P756" s="9" cm="1">
        <f t="array" ref="P756">SUMPRODUCT(J756:O756,TRANSPOSE(Test!BQ$20:BQ$25))+Test!$AI$20-Test!$BQ$27</f>
        <v>70.948516311744555</v>
      </c>
      <c r="Q756" s="9" cm="1">
        <f t="array" ref="Q756">SUMPRODUCT(J756:O756,TRANSPOSE(Test!EX$20:EX$25))+Test!$AI$20-Test!$EX$27</f>
        <v>63.286579720227934</v>
      </c>
      <c r="R756" s="9">
        <f>I756-Results!$E$5*H756</f>
        <v>61.397986384829963</v>
      </c>
      <c r="S756" s="9" cm="1">
        <f t="array" ref="S756">SUMPRODUCT(J756:O756,TRANSPOSE(Test!AW$28:AW$33))+Test!$AI$20-Test!$AH$26</f>
        <v>62.720355572904751</v>
      </c>
      <c r="T756" s="9">
        <f>SUMPRODUCT(J756:O756,Results!K$9:P$9)</f>
        <v>66.268990083834865</v>
      </c>
      <c r="U756" s="9">
        <f>SUMPRODUCT(J756:O756,Results!K$9:P$9)+Test!$AI$20-Test!$AH$31</f>
        <v>64.6867613627617</v>
      </c>
      <c r="V756" s="9">
        <f t="shared" si="55"/>
        <v>-29.448576707661609</v>
      </c>
      <c r="W756" s="9">
        <f t="shared" si="56"/>
        <v>-21.786640116144987</v>
      </c>
      <c r="X756" s="9">
        <f t="shared" si="57"/>
        <v>-19.898046780747016</v>
      </c>
      <c r="Y756" s="9">
        <f t="shared" si="58"/>
        <v>-21.220415968821804</v>
      </c>
      <c r="Z756" s="9">
        <f>I756-Test!$AI$20</f>
        <v>8.7577161769928153</v>
      </c>
      <c r="AA756" s="9">
        <f t="shared" si="59"/>
        <v>-23.186821758678754</v>
      </c>
      <c r="AF756" s="11"/>
      <c r="AG756" s="11"/>
      <c r="AH756" s="11"/>
    </row>
    <row r="757" spans="1:34">
      <c r="A757" s="6">
        <v>3.9920906459507242</v>
      </c>
      <c r="B757" s="6">
        <v>5.933635722272145</v>
      </c>
      <c r="C757" s="6">
        <v>-0.31835025387111709</v>
      </c>
      <c r="D757" s="6">
        <v>6.4061792883905522</v>
      </c>
      <c r="E757" s="6">
        <v>6.1789269906814797</v>
      </c>
      <c r="F757" s="6">
        <v>-1.8382430263566674</v>
      </c>
      <c r="G757" s="6">
        <v>0.9036993775838047</v>
      </c>
      <c r="H757" s="6">
        <v>-1.7632650797715459</v>
      </c>
      <c r="I757" s="9">
        <f>SUMPRODUCT(J757:O757,Results!B$12:G$12)+Results!$E$5*H757</f>
        <v>83.870210299756124</v>
      </c>
      <c r="J757" s="9">
        <f>SUMPRODUCT($A757:$F757,Results!$B$15:$G$15)</f>
        <v>19.490858170962269</v>
      </c>
      <c r="K757" s="9">
        <f>SUMPRODUCT($A757:$F757,Results!$B$16:$G$16)</f>
        <v>-16.680290944429839</v>
      </c>
      <c r="L757" s="9">
        <f>SUMPRODUCT($A757:$F757,Results!$B$17:$G$17)</f>
        <v>20.276905768375485</v>
      </c>
      <c r="M757" s="9">
        <f>SUMPRODUCT($A757:$F757,Results!$B$18:$G$18)</f>
        <v>3.5948553900547338</v>
      </c>
      <c r="N757" s="9">
        <f>SUMPRODUCT($A757:$F757,Results!$B$19:$G$19)</f>
        <v>-16.205225341182501</v>
      </c>
      <c r="O757" s="9">
        <f>SUMPRODUCT($A757:$F757,Results!$B$20:$G$20)</f>
        <v>39.965570797229766</v>
      </c>
      <c r="P757" s="9" cm="1">
        <f t="array" ref="P757">SUMPRODUCT(J757:O757,TRANSPOSE(Test!BQ$20:BQ$25))+Test!$AI$20-Test!$BQ$27</f>
        <v>74.454822339703611</v>
      </c>
      <c r="Q757" s="9" cm="1">
        <f t="array" ref="Q757">SUMPRODUCT(J757:O757,TRANSPOSE(Test!EX$20:EX$25))+Test!$AI$20-Test!$EX$27</f>
        <v>92.607883667712855</v>
      </c>
      <c r="R757" s="9">
        <f>I757-Results!$E$5*H757</f>
        <v>94.449800778385395</v>
      </c>
      <c r="S757" s="9" cm="1">
        <f t="array" ref="S757">SUMPRODUCT(J757:O757,TRANSPOSE(Test!AW$28:AW$33))+Test!$AI$20-Test!$AH$26</f>
        <v>50.629508685416667</v>
      </c>
      <c r="T757" s="9">
        <f>SUMPRODUCT(J757:O757,Results!K$9:P$9)</f>
        <v>96.541085441479993</v>
      </c>
      <c r="U757" s="9">
        <f>SUMPRODUCT(J757:O757,Results!K$9:P$9)+Test!$AI$20-Test!$AH$31</f>
        <v>94.958856720406828</v>
      </c>
      <c r="V757" s="9">
        <f t="shared" si="55"/>
        <v>9.415387960052513</v>
      </c>
      <c r="W757" s="9">
        <f t="shared" si="56"/>
        <v>-8.7376733679567309</v>
      </c>
      <c r="X757" s="9">
        <f t="shared" si="57"/>
        <v>-10.579590478629271</v>
      </c>
      <c r="Y757" s="9">
        <f t="shared" si="58"/>
        <v>33.240701614339457</v>
      </c>
      <c r="Z757" s="9">
        <f>I757-Test!$AI$20</f>
        <v>51.127986872665993</v>
      </c>
      <c r="AA757" s="9">
        <f t="shared" si="59"/>
        <v>-11.088646420650704</v>
      </c>
      <c r="AF757" s="11"/>
      <c r="AG757" s="11"/>
      <c r="AH757" s="11"/>
    </row>
    <row r="758" spans="1:34">
      <c r="A758" s="6">
        <v>5.3278073331290319</v>
      </c>
      <c r="B758" s="6">
        <v>-2.1344075131643048</v>
      </c>
      <c r="C758" s="6">
        <v>-2.7221650184937127</v>
      </c>
      <c r="D758" s="6">
        <v>-0.3693213108845137</v>
      </c>
      <c r="E758" s="6">
        <v>-1.0597341579751798</v>
      </c>
      <c r="F758" s="6">
        <v>3.0481739068981675</v>
      </c>
      <c r="G758" s="6">
        <v>0.19898325315481696</v>
      </c>
      <c r="H758" s="6">
        <v>-2.4679812042005338</v>
      </c>
      <c r="I758" s="9">
        <f>SUMPRODUCT(J758:O758,Results!B$12:G$12)+Results!$E$5*H758</f>
        <v>-17.73204888957493</v>
      </c>
      <c r="J758" s="9">
        <f>SUMPRODUCT($A758:$F758,Results!$B$15:$G$15)</f>
        <v>15.280481642260204</v>
      </c>
      <c r="K758" s="9">
        <f>SUMPRODUCT($A758:$F758,Results!$B$16:$G$16)</f>
        <v>-10.993017021079556</v>
      </c>
      <c r="L758" s="9">
        <f>SUMPRODUCT($A758:$F758,Results!$B$17:$G$17)</f>
        <v>-11.810407230064659</v>
      </c>
      <c r="M758" s="9">
        <f>SUMPRODUCT($A758:$F758,Results!$B$18:$G$18)</f>
        <v>5.7805762288679983</v>
      </c>
      <c r="N758" s="9">
        <f>SUMPRODUCT($A758:$F758,Results!$B$19:$G$19)</f>
        <v>13.822784611631796</v>
      </c>
      <c r="O758" s="9">
        <f>SUMPRODUCT($A758:$F758,Results!$B$20:$G$20)</f>
        <v>9.357790372348294</v>
      </c>
      <c r="P758" s="9" cm="1">
        <f t="array" ref="P758">SUMPRODUCT(J758:O758,TRANSPOSE(Test!BQ$20:BQ$25))+Test!$AI$20-Test!$BQ$27</f>
        <v>-1.0807999615897614</v>
      </c>
      <c r="Q758" s="9" cm="1">
        <f t="array" ref="Q758">SUMPRODUCT(J758:O758,TRANSPOSE(Test!EX$20:EX$25))+Test!$AI$20-Test!$EX$27</f>
        <v>-1.8229394049822609</v>
      </c>
      <c r="R758" s="9">
        <f>I758-Results!$E$5*H758</f>
        <v>-2.9241616643717272</v>
      </c>
      <c r="S758" s="9" cm="1">
        <f t="array" ref="S758">SUMPRODUCT(J758:O758,TRANSPOSE(Test!AW$28:AW$33))+Test!$AI$20-Test!$AH$26</f>
        <v>-12.688111142075286</v>
      </c>
      <c r="T758" s="9">
        <f>SUMPRODUCT(J758:O758,Results!K$9:P$9)</f>
        <v>-2.4301462410332384</v>
      </c>
      <c r="U758" s="9">
        <f>SUMPRODUCT(J758:O758,Results!K$9:P$9)+Test!$AI$20-Test!$AH$31</f>
        <v>-4.0123749621063958</v>
      </c>
      <c r="V758" s="9">
        <f t="shared" si="55"/>
        <v>-16.651248927985169</v>
      </c>
      <c r="W758" s="9">
        <f t="shared" si="56"/>
        <v>-15.909109484592669</v>
      </c>
      <c r="X758" s="9">
        <f t="shared" si="57"/>
        <v>-14.807887225203203</v>
      </c>
      <c r="Y758" s="9">
        <f t="shared" si="58"/>
        <v>-5.0439377474996441</v>
      </c>
      <c r="Z758" s="9">
        <f>I758-Test!$AI$20</f>
        <v>-50.474272316665065</v>
      </c>
      <c r="AA758" s="9">
        <f t="shared" si="59"/>
        <v>-13.719673927468534</v>
      </c>
      <c r="AF758" s="11"/>
      <c r="AG758" s="11"/>
      <c r="AH758" s="11"/>
    </row>
    <row r="759" spans="1:34">
      <c r="A759" s="6">
        <v>0.48486188830526533</v>
      </c>
      <c r="B759" s="6">
        <v>-0.3674091296029493</v>
      </c>
      <c r="C759" s="6">
        <v>7.3388206763224275</v>
      </c>
      <c r="D759" s="6">
        <v>4.9083676492027477</v>
      </c>
      <c r="E759" s="6">
        <v>17.50228198255196</v>
      </c>
      <c r="F759" s="6">
        <v>1.2686251546072971</v>
      </c>
      <c r="G759" s="6">
        <v>1.1938642173002114</v>
      </c>
      <c r="H759" s="6">
        <v>-1.4731002400551392</v>
      </c>
      <c r="I759" s="9">
        <f>SUMPRODUCT(J759:O759,Results!B$12:G$12)+Results!$E$5*H759</f>
        <v>214.87789449506025</v>
      </c>
      <c r="J759" s="9">
        <f>SUMPRODUCT($A759:$F759,Results!$B$15:$G$15)</f>
        <v>79.335664444837661</v>
      </c>
      <c r="K759" s="9">
        <f>SUMPRODUCT($A759:$F759,Results!$B$16:$G$16)</f>
        <v>1.8540120030781446</v>
      </c>
      <c r="L759" s="9">
        <f>SUMPRODUCT($A759:$F759,Results!$B$17:$G$17)</f>
        <v>55.977111440179122</v>
      </c>
      <c r="M759" s="9">
        <f>SUMPRODUCT($A759:$F759,Results!$B$18:$G$18)</f>
        <v>-32.851588801216828</v>
      </c>
      <c r="N759" s="9">
        <f>SUMPRODUCT($A759:$F759,Results!$B$19:$G$19)</f>
        <v>-68.531906592011552</v>
      </c>
      <c r="O759" s="9">
        <f>SUMPRODUCT($A759:$F759,Results!$B$20:$G$20)</f>
        <v>7.219593619372672</v>
      </c>
      <c r="P759" s="9" cm="1">
        <f t="array" ref="P759">SUMPRODUCT(J759:O759,TRANSPOSE(Test!BQ$20:BQ$25))+Test!$AI$20-Test!$BQ$27</f>
        <v>196.99957060138198</v>
      </c>
      <c r="Q759" s="9" cm="1">
        <f t="array" ref="Q759">SUMPRODUCT(J759:O759,TRANSPOSE(Test!EX$20:EX$25))+Test!$AI$20-Test!$EX$27</f>
        <v>225.52623626198297</v>
      </c>
      <c r="R759" s="9">
        <f>I759-Results!$E$5*H759</f>
        <v>223.71649593539109</v>
      </c>
      <c r="S759" s="9" cm="1">
        <f t="array" ref="S759">SUMPRODUCT(J759:O759,TRANSPOSE(Test!AW$28:AW$33))+Test!$AI$20-Test!$AH$26</f>
        <v>171.44127184868768</v>
      </c>
      <c r="T759" s="9">
        <f>SUMPRODUCT(J759:O759,Results!K$9:P$9)</f>
        <v>230.71888230142537</v>
      </c>
      <c r="U759" s="9">
        <f>SUMPRODUCT(J759:O759,Results!K$9:P$9)+Test!$AI$20-Test!$AH$31</f>
        <v>229.13665358035223</v>
      </c>
      <c r="V759" s="9">
        <f t="shared" si="55"/>
        <v>17.878323893678271</v>
      </c>
      <c r="W759" s="9">
        <f t="shared" si="56"/>
        <v>-10.648341766922726</v>
      </c>
      <c r="X759" s="9">
        <f t="shared" si="57"/>
        <v>-8.8386014403308479</v>
      </c>
      <c r="Y759" s="9">
        <f t="shared" si="58"/>
        <v>43.43662264637257</v>
      </c>
      <c r="Z759" s="9">
        <f>I759-Test!$AI$20</f>
        <v>182.13567106797012</v>
      </c>
      <c r="AA759" s="9">
        <f t="shared" si="59"/>
        <v>-14.258759085291985</v>
      </c>
      <c r="AF759" s="11"/>
      <c r="AG759" s="11"/>
      <c r="AH759" s="11"/>
    </row>
    <row r="760" spans="1:34">
      <c r="A760" s="6">
        <v>-0.22793078068122216</v>
      </c>
      <c r="B760" s="6">
        <v>6.0406978844645147</v>
      </c>
      <c r="C760" s="6">
        <v>-3.4528287702272005</v>
      </c>
      <c r="D760" s="6">
        <v>0.57641713501377168</v>
      </c>
      <c r="E760" s="6">
        <v>5.1026394007825253</v>
      </c>
      <c r="F760" s="6">
        <v>4.5992336645034291</v>
      </c>
      <c r="G760" s="6">
        <v>-8.0333341428003732E-2</v>
      </c>
      <c r="H760" s="6">
        <v>-2.7472977987833542</v>
      </c>
      <c r="I760" s="9">
        <f>SUMPRODUCT(J760:O760,Results!B$12:G$12)+Results!$E$5*H760</f>
        <v>24.271509136700967</v>
      </c>
      <c r="J760" s="9">
        <f>SUMPRODUCT($A760:$F760,Results!$B$15:$G$15)</f>
        <v>-0.88153539326146579</v>
      </c>
      <c r="K760" s="9">
        <f>SUMPRODUCT($A760:$F760,Results!$B$16:$G$16)</f>
        <v>1.2200507911164791</v>
      </c>
      <c r="L760" s="9">
        <f>SUMPRODUCT($A760:$F760,Results!$B$17:$G$17)</f>
        <v>30.491759408235964</v>
      </c>
      <c r="M760" s="9">
        <f>SUMPRODUCT($A760:$F760,Results!$B$18:$G$18)</f>
        <v>12.616207180676275</v>
      </c>
      <c r="N760" s="9">
        <f>SUMPRODUCT($A760:$F760,Results!$B$19:$G$19)</f>
        <v>0.72886778013123743</v>
      </c>
      <c r="O760" s="9">
        <f>SUMPRODUCT($A760:$F760,Results!$B$20:$G$20)</f>
        <v>9.5045289014476317</v>
      </c>
      <c r="P760" s="9" cm="1">
        <f t="array" ref="P760">SUMPRODUCT(J760:O760,TRANSPOSE(Test!BQ$20:BQ$25))+Test!$AI$20-Test!$BQ$27</f>
        <v>39.564520094030208</v>
      </c>
      <c r="Q760" s="9" cm="1">
        <f t="array" ref="Q760">SUMPRODUCT(J760:O760,TRANSPOSE(Test!EX$20:EX$25))+Test!$AI$20-Test!$EX$27</f>
        <v>41.285670922745879</v>
      </c>
      <c r="R760" s="9">
        <f>I760-Results!$E$5*H760</f>
        <v>40.755295929401093</v>
      </c>
      <c r="S760" s="9" cm="1">
        <f t="array" ref="S760">SUMPRODUCT(J760:O760,TRANSPOSE(Test!AW$28:AW$33))+Test!$AI$20-Test!$AH$26</f>
        <v>12.555177565482374</v>
      </c>
      <c r="T760" s="9">
        <f>SUMPRODUCT(J760:O760,Results!K$9:P$9)</f>
        <v>44.060840500552501</v>
      </c>
      <c r="U760" s="9">
        <f>SUMPRODUCT(J760:O760,Results!K$9:P$9)+Test!$AI$20-Test!$AH$31</f>
        <v>42.478611779479337</v>
      </c>
      <c r="V760" s="9">
        <f t="shared" si="55"/>
        <v>-15.293010957329241</v>
      </c>
      <c r="W760" s="9">
        <f t="shared" si="56"/>
        <v>-17.014161786044912</v>
      </c>
      <c r="X760" s="9">
        <f t="shared" si="57"/>
        <v>-16.483786792700126</v>
      </c>
      <c r="Y760" s="9">
        <f t="shared" si="58"/>
        <v>11.716331571218593</v>
      </c>
      <c r="Z760" s="9">
        <f>I760-Test!$AI$20</f>
        <v>-8.4707142903891643</v>
      </c>
      <c r="AA760" s="9">
        <f t="shared" si="59"/>
        <v>-18.20710264277837</v>
      </c>
      <c r="AF760" s="11"/>
      <c r="AG760" s="11"/>
      <c r="AH760" s="11"/>
    </row>
    <row r="761" spans="1:34">
      <c r="A761" s="6">
        <v>-1.0724744775597999</v>
      </c>
      <c r="B761" s="6">
        <v>1.961620288811297</v>
      </c>
      <c r="C761" s="6">
        <v>3.4886680647518049</v>
      </c>
      <c r="D761" s="6">
        <v>2.4056916566688771</v>
      </c>
      <c r="E761" s="6">
        <v>2.375498876257145</v>
      </c>
      <c r="F761" s="6">
        <v>1.1945186559604493</v>
      </c>
      <c r="G761" s="6">
        <v>5.3383870677951872</v>
      </c>
      <c r="H761" s="6">
        <v>2.6714226104398366</v>
      </c>
      <c r="I761" s="9">
        <f>SUMPRODUCT(J761:O761,Results!B$12:G$12)+Results!$E$5*H761</f>
        <v>41.683648782645861</v>
      </c>
      <c r="J761" s="9">
        <f>SUMPRODUCT($A761:$F761,Results!$B$15:$G$15)</f>
        <v>5.8054083378335912</v>
      </c>
      <c r="K761" s="9">
        <f>SUMPRODUCT($A761:$F761,Results!$B$16:$G$16)</f>
        <v>-1.4646237361516228</v>
      </c>
      <c r="L761" s="9">
        <f>SUMPRODUCT($A761:$F761,Results!$B$17:$G$17)</f>
        <v>14.350439997604113</v>
      </c>
      <c r="M761" s="9">
        <f>SUMPRODUCT($A761:$F761,Results!$B$18:$G$18)</f>
        <v>-5.1571112677627875</v>
      </c>
      <c r="N761" s="9">
        <f>SUMPRODUCT($A761:$F761,Results!$B$19:$G$19)</f>
        <v>-18.5811513540493</v>
      </c>
      <c r="O761" s="9">
        <f>SUMPRODUCT($A761:$F761,Results!$B$20:$G$20)</f>
        <v>0.77264031556244706</v>
      </c>
      <c r="P761" s="9" cm="1">
        <f t="array" ref="P761">SUMPRODUCT(J761:O761,TRANSPOSE(Test!BQ$20:BQ$25))+Test!$AI$20-Test!$BQ$27</f>
        <v>24.162799202858665</v>
      </c>
      <c r="Q761" s="9" cm="1">
        <f t="array" ref="Q761">SUMPRODUCT(J761:O761,TRANSPOSE(Test!EX$20:EX$25))+Test!$AI$20-Test!$EX$27</f>
        <v>25.419282549820963</v>
      </c>
      <c r="R761" s="9">
        <f>I761-Results!$E$5*H761</f>
        <v>25.655113120006842</v>
      </c>
      <c r="S761" s="9" cm="1">
        <f t="array" ref="S761">SUMPRODUCT(J761:O761,TRANSPOSE(Test!AW$28:AW$33))+Test!$AI$20-Test!$AH$26</f>
        <v>28.465313165314612</v>
      </c>
      <c r="T761" s="9">
        <f>SUMPRODUCT(J761:O761,Results!K$9:P$9)</f>
        <v>26.813656126887086</v>
      </c>
      <c r="U761" s="9">
        <f>SUMPRODUCT(J761:O761,Results!K$9:P$9)+Test!$AI$20-Test!$AH$31</f>
        <v>25.231427405813932</v>
      </c>
      <c r="V761" s="9">
        <f t="shared" si="55"/>
        <v>17.520849579787196</v>
      </c>
      <c r="W761" s="9">
        <f t="shared" si="56"/>
        <v>16.264366232824898</v>
      </c>
      <c r="X761" s="9">
        <f t="shared" si="57"/>
        <v>16.028535662639019</v>
      </c>
      <c r="Y761" s="9">
        <f t="shared" si="58"/>
        <v>13.218335617331249</v>
      </c>
      <c r="Z761" s="9">
        <f>I761-Test!$AI$20</f>
        <v>8.9414253555557295</v>
      </c>
      <c r="AA761" s="9">
        <f t="shared" si="59"/>
        <v>16.452221376831929</v>
      </c>
      <c r="AF761" s="11"/>
      <c r="AG761" s="11"/>
      <c r="AH761" s="11"/>
    </row>
    <row r="762" spans="1:34">
      <c r="A762" s="6">
        <v>-2.7457419193363246</v>
      </c>
      <c r="B762" s="6">
        <v>7.8611179101824709</v>
      </c>
      <c r="C762" s="6">
        <v>-1.7273376608676221E-2</v>
      </c>
      <c r="D762" s="6">
        <v>4.2365041873225477</v>
      </c>
      <c r="E762" s="6">
        <v>10.319241317573164</v>
      </c>
      <c r="F762" s="6">
        <v>3.0239639448872535</v>
      </c>
      <c r="G762" s="6">
        <v>5.0047657108155841</v>
      </c>
      <c r="H762" s="6">
        <v>2.3378012534602335</v>
      </c>
      <c r="I762" s="9">
        <f>SUMPRODUCT(J762:O762,Results!B$12:G$12)+Results!$E$5*H762</f>
        <v>120.88857403344338</v>
      </c>
      <c r="J762" s="9">
        <f>SUMPRODUCT($A762:$F762,Results!$B$15:$G$15)</f>
        <v>9.8292224691328656</v>
      </c>
      <c r="K762" s="9">
        <f>SUMPRODUCT($A762:$F762,Results!$B$16:$G$16)</f>
        <v>5.4512520792245338</v>
      </c>
      <c r="L762" s="9">
        <f>SUMPRODUCT($A762:$F762,Results!$B$17:$G$17)</f>
        <v>53.527614321265688</v>
      </c>
      <c r="M762" s="9">
        <f>SUMPRODUCT($A762:$F762,Results!$B$18:$G$18)</f>
        <v>3.5559130292894134</v>
      </c>
      <c r="N762" s="9">
        <f>SUMPRODUCT($A762:$F762,Results!$B$19:$G$19)</f>
        <v>-26.789752721480252</v>
      </c>
      <c r="O762" s="9">
        <f>SUMPRODUCT($A762:$F762,Results!$B$20:$G$20)</f>
        <v>13.151899247131034</v>
      </c>
      <c r="P762" s="9" cm="1">
        <f t="array" ref="P762">SUMPRODUCT(J762:O762,TRANSPOSE(Test!BQ$20:BQ$25))+Test!$AI$20-Test!$BQ$27</f>
        <v>95.34864435079453</v>
      </c>
      <c r="Q762" s="9" cm="1">
        <f t="array" ref="Q762">SUMPRODUCT(J762:O762,TRANSPOSE(Test!EX$20:EX$25))+Test!$AI$20-Test!$EX$27</f>
        <v>107.06167556973074</v>
      </c>
      <c r="R762" s="9">
        <f>I762-Results!$E$5*H762</f>
        <v>106.86176651268198</v>
      </c>
      <c r="S762" s="9" cm="1">
        <f t="array" ref="S762">SUMPRODUCT(J762:O762,TRANSPOSE(Test!AW$28:AW$33))+Test!$AI$20-Test!$AH$26</f>
        <v>65.839026833126965</v>
      </c>
      <c r="T762" s="9">
        <f>SUMPRODUCT(J762:O762,Results!K$9:P$9)</f>
        <v>111.68928264765331</v>
      </c>
      <c r="U762" s="9">
        <f>SUMPRODUCT(J762:O762,Results!K$9:P$9)+Test!$AI$20-Test!$AH$31</f>
        <v>110.10705392658016</v>
      </c>
      <c r="V762" s="9">
        <f t="shared" si="55"/>
        <v>25.539929682648847</v>
      </c>
      <c r="W762" s="9">
        <f t="shared" si="56"/>
        <v>13.826898463712638</v>
      </c>
      <c r="X762" s="9">
        <f t="shared" si="57"/>
        <v>14.026807520761395</v>
      </c>
      <c r="Y762" s="9">
        <f t="shared" si="58"/>
        <v>55.049547200316411</v>
      </c>
      <c r="Z762" s="9">
        <f>I762-Test!$AI$20</f>
        <v>88.146350606353252</v>
      </c>
      <c r="AA762" s="9">
        <f t="shared" si="59"/>
        <v>10.781520106863212</v>
      </c>
      <c r="AF762" s="11"/>
      <c r="AG762" s="11"/>
      <c r="AH762" s="11"/>
    </row>
    <row r="763" spans="1:34">
      <c r="A763" s="6">
        <v>7.7070763979185726</v>
      </c>
      <c r="B763" s="6">
        <v>3.320800620006009</v>
      </c>
      <c r="C763" s="6">
        <v>8.9557902692295741</v>
      </c>
      <c r="D763" s="6">
        <v>5.316634683415046</v>
      </c>
      <c r="E763" s="6">
        <v>0.83287242358641622</v>
      </c>
      <c r="F763" s="6">
        <v>0.20222803493606617</v>
      </c>
      <c r="G763" s="6">
        <v>3.0047615166158628</v>
      </c>
      <c r="H763" s="6">
        <v>0.33779705926051218</v>
      </c>
      <c r="I763" s="9">
        <f>SUMPRODUCT(J763:O763,Results!B$12:G$12)+Results!$E$5*H763</f>
        <v>39.006716888969521</v>
      </c>
      <c r="J763" s="9">
        <f>SUMPRODUCT($A763:$F763,Results!$B$15:$G$15)</f>
        <v>35.135719251290212</v>
      </c>
      <c r="K763" s="9">
        <f>SUMPRODUCT($A763:$F763,Results!$B$16:$G$16)</f>
        <v>-37.466362924441313</v>
      </c>
      <c r="L763" s="9">
        <f>SUMPRODUCT($A763:$F763,Results!$B$17:$G$17)</f>
        <v>-6.9788669220794981</v>
      </c>
      <c r="M763" s="9">
        <f>SUMPRODUCT($A763:$F763,Results!$B$18:$G$18)</f>
        <v>-15.108872566944731</v>
      </c>
      <c r="N763" s="9">
        <f>SUMPRODUCT($A763:$F763,Results!$B$19:$G$19)</f>
        <v>-30.166372593397252</v>
      </c>
      <c r="O763" s="9">
        <f>SUMPRODUCT($A763:$F763,Results!$B$20:$G$20)</f>
        <v>30.483825547453648</v>
      </c>
      <c r="P763" s="9" cm="1">
        <f t="array" ref="P763">SUMPRODUCT(J763:O763,TRANSPOSE(Test!BQ$20:BQ$25))+Test!$AI$20-Test!$BQ$27</f>
        <v>37.43440788155096</v>
      </c>
      <c r="Q763" s="9" cm="1">
        <f t="array" ref="Q763">SUMPRODUCT(J763:O763,TRANSPOSE(Test!EX$20:EX$25))+Test!$AI$20-Test!$EX$27</f>
        <v>35.210851570813759</v>
      </c>
      <c r="R763" s="9">
        <f>I763-Results!$E$5*H763</f>
        <v>36.97993453340645</v>
      </c>
      <c r="S763" s="9" cm="1">
        <f t="array" ref="S763">SUMPRODUCT(J763:O763,TRANSPOSE(Test!AW$28:AW$33))+Test!$AI$20-Test!$AH$26</f>
        <v>60.81124154085326</v>
      </c>
      <c r="T763" s="9">
        <f>SUMPRODUCT(J763:O763,Results!K$9:P$9)</f>
        <v>37.398053028934186</v>
      </c>
      <c r="U763" s="9">
        <f>SUMPRODUCT(J763:O763,Results!K$9:P$9)+Test!$AI$20-Test!$AH$31</f>
        <v>35.815824307861021</v>
      </c>
      <c r="V763" s="9">
        <f t="shared" si="55"/>
        <v>1.5723090074185606</v>
      </c>
      <c r="W763" s="9">
        <f t="shared" si="56"/>
        <v>3.7958653181557622</v>
      </c>
      <c r="X763" s="9">
        <f t="shared" si="57"/>
        <v>2.0267823555630713</v>
      </c>
      <c r="Y763" s="9">
        <f t="shared" si="58"/>
        <v>-21.804524651883739</v>
      </c>
      <c r="Z763" s="9">
        <f>I763-Test!$AI$20</f>
        <v>6.2644934618793897</v>
      </c>
      <c r="AA763" s="9">
        <f t="shared" si="59"/>
        <v>3.1908925811084998</v>
      </c>
      <c r="AF763" s="11"/>
      <c r="AG763" s="11"/>
      <c r="AH763" s="11"/>
    </row>
    <row r="764" spans="1:34">
      <c r="A764" s="6">
        <v>-1.3740878550371949</v>
      </c>
      <c r="B764" s="6">
        <v>1.0230991663996758</v>
      </c>
      <c r="C764" s="6">
        <v>2.6687466765371752</v>
      </c>
      <c r="D764" s="6">
        <v>3.6097222224412309</v>
      </c>
      <c r="E764" s="6">
        <v>2.5198862246616982</v>
      </c>
      <c r="F764" s="6">
        <v>4.4541837219028739</v>
      </c>
      <c r="G764" s="6">
        <v>2.4695832746067823</v>
      </c>
      <c r="H764" s="6">
        <v>-0.19738118274856831</v>
      </c>
      <c r="I764" s="9">
        <f>SUMPRODUCT(J764:O764,Results!B$12:G$12)+Results!$E$5*H764</f>
        <v>22.681377407093837</v>
      </c>
      <c r="J764" s="9">
        <f>SUMPRODUCT($A764:$F764,Results!$B$15:$G$15)</f>
        <v>5.9168605834859029</v>
      </c>
      <c r="K764" s="9">
        <f>SUMPRODUCT($A764:$F764,Results!$B$16:$G$16)</f>
        <v>1.8040597357961952</v>
      </c>
      <c r="L764" s="9">
        <f>SUMPRODUCT($A764:$F764,Results!$B$17:$G$17)</f>
        <v>20.047670819577505</v>
      </c>
      <c r="M764" s="9">
        <f>SUMPRODUCT($A764:$F764,Results!$B$18:$G$18)</f>
        <v>-0.43421378843820868</v>
      </c>
      <c r="N764" s="9">
        <f>SUMPRODUCT($A764:$F764,Results!$B$19:$G$19)</f>
        <v>-17.51560702728273</v>
      </c>
      <c r="O764" s="9">
        <f>SUMPRODUCT($A764:$F764,Results!$B$20:$G$20)</f>
        <v>-2.9784599766307487</v>
      </c>
      <c r="P764" s="9" cm="1">
        <f t="array" ref="P764">SUMPRODUCT(J764:O764,TRANSPOSE(Test!BQ$20:BQ$25))+Test!$AI$20-Test!$BQ$27</f>
        <v>28.586977751866009</v>
      </c>
      <c r="Q764" s="9" cm="1">
        <f t="array" ref="Q764">SUMPRODUCT(J764:O764,TRANSPOSE(Test!EX$20:EX$25))+Test!$AI$20-Test!$EX$27</f>
        <v>25.54306033301701</v>
      </c>
      <c r="R764" s="9">
        <f>I764-Results!$E$5*H764</f>
        <v>23.865664503585247</v>
      </c>
      <c r="S764" s="9" cm="1">
        <f t="array" ref="S764">SUMPRODUCT(J764:O764,TRANSPOSE(Test!AW$28:AW$33))+Test!$AI$20-Test!$AH$26</f>
        <v>27.341860724151161</v>
      </c>
      <c r="T764" s="9">
        <f>SUMPRODUCT(J764:O764,Results!K$9:P$9)</f>
        <v>25.883480114960157</v>
      </c>
      <c r="U764" s="9">
        <f>SUMPRODUCT(J764:O764,Results!K$9:P$9)+Test!$AI$20-Test!$AH$31</f>
        <v>24.301251393887</v>
      </c>
      <c r="V764" s="9">
        <f t="shared" si="55"/>
        <v>-5.9056003447721714</v>
      </c>
      <c r="W764" s="9">
        <f t="shared" si="56"/>
        <v>-2.8616829259231729</v>
      </c>
      <c r="X764" s="9">
        <f t="shared" si="57"/>
        <v>-1.1842870964914098</v>
      </c>
      <c r="Y764" s="9">
        <f t="shared" si="58"/>
        <v>-4.6604833170573237</v>
      </c>
      <c r="Z764" s="9">
        <f>I764-Test!$AI$20</f>
        <v>-10.060846019996294</v>
      </c>
      <c r="AA764" s="9">
        <f t="shared" si="59"/>
        <v>-1.6198739867931629</v>
      </c>
      <c r="AF764" s="11"/>
      <c r="AG764" s="11"/>
      <c r="AH764" s="11"/>
    </row>
    <row r="765" spans="1:34">
      <c r="A765" s="6">
        <v>3.7198769823230915</v>
      </c>
      <c r="B765" s="6">
        <v>3.2126642600657433</v>
      </c>
      <c r="C765" s="6">
        <v>5.7743661111873772</v>
      </c>
      <c r="D765" s="6">
        <v>2.0322715835234204</v>
      </c>
      <c r="E765" s="6">
        <v>2.5469203818787336</v>
      </c>
      <c r="F765" s="6">
        <v>-0.94625642114409725</v>
      </c>
      <c r="G765" s="6">
        <v>2.1647417511515319</v>
      </c>
      <c r="H765" s="6">
        <v>-0.5022227062038187</v>
      </c>
      <c r="I765" s="9">
        <f>SUMPRODUCT(J765:O765,Results!B$12:G$12)+Results!$E$5*H765</f>
        <v>38.9318188346206</v>
      </c>
      <c r="J765" s="9">
        <f>SUMPRODUCT($A765:$F765,Results!$B$15:$G$15)</f>
        <v>24.045197677244058</v>
      </c>
      <c r="K765" s="9">
        <f>SUMPRODUCT($A765:$F765,Results!$B$16:$G$16)</f>
        <v>-20.135698584258964</v>
      </c>
      <c r="L765" s="9">
        <f>SUMPRODUCT($A765:$F765,Results!$B$17:$G$17)</f>
        <v>2.727353106588462</v>
      </c>
      <c r="M765" s="9">
        <f>SUMPRODUCT($A765:$F765,Results!$B$18:$G$18)</f>
        <v>-13.006422695531121</v>
      </c>
      <c r="N765" s="9">
        <f>SUMPRODUCT($A765:$F765,Results!$B$19:$G$19)</f>
        <v>-23.241495726087116</v>
      </c>
      <c r="O765" s="9">
        <f>SUMPRODUCT($A765:$F765,Results!$B$20:$G$20)</f>
        <v>17.088259772596928</v>
      </c>
      <c r="P765" s="9" cm="1">
        <f t="array" ref="P765">SUMPRODUCT(J765:O765,TRANSPOSE(Test!BQ$20:BQ$25))+Test!$AI$20-Test!$BQ$27</f>
        <v>36.364755756399923</v>
      </c>
      <c r="Q765" s="9" cm="1">
        <f t="array" ref="Q765">SUMPRODUCT(J765:O765,TRANSPOSE(Test!EX$20:EX$25))+Test!$AI$20-Test!$EX$27</f>
        <v>39.933304320322009</v>
      </c>
      <c r="R765" s="9">
        <f>I765-Results!$E$5*H765</f>
        <v>41.945155071843516</v>
      </c>
      <c r="S765" s="9" cm="1">
        <f t="array" ref="S765">SUMPRODUCT(J765:O765,TRANSPOSE(Test!AW$28:AW$33))+Test!$AI$20-Test!$AH$26</f>
        <v>48.131045358533271</v>
      </c>
      <c r="T765" s="9">
        <f>SUMPRODUCT(J765:O765,Results!K$9:P$9)</f>
        <v>42.730275603523488</v>
      </c>
      <c r="U765" s="9">
        <f>SUMPRODUCT(J765:O765,Results!K$9:P$9)+Test!$AI$20-Test!$AH$31</f>
        <v>41.14804688245033</v>
      </c>
      <c r="V765" s="9">
        <f t="shared" si="55"/>
        <v>2.5670630782206771</v>
      </c>
      <c r="W765" s="9">
        <f t="shared" si="56"/>
        <v>-1.0014854857014086</v>
      </c>
      <c r="X765" s="9">
        <f t="shared" si="57"/>
        <v>-3.0133362372229158</v>
      </c>
      <c r="Y765" s="9">
        <f t="shared" si="58"/>
        <v>-9.1992265239126709</v>
      </c>
      <c r="Z765" s="9">
        <f>I765-Test!$AI$20</f>
        <v>6.1895954075304687</v>
      </c>
      <c r="AA765" s="9">
        <f t="shared" si="59"/>
        <v>-2.2162280478297305</v>
      </c>
      <c r="AF765" s="11"/>
      <c r="AG765" s="11"/>
      <c r="AH765" s="11"/>
    </row>
    <row r="766" spans="1:34">
      <c r="A766" s="6">
        <v>-7.3830698001749059E-2</v>
      </c>
      <c r="B766" s="6">
        <v>11.465301854060924</v>
      </c>
      <c r="C766" s="6">
        <v>0.73029553490619614</v>
      </c>
      <c r="D766" s="6">
        <v>2.009615909682493</v>
      </c>
      <c r="E766" s="6">
        <v>3.1147216007896654</v>
      </c>
      <c r="F766" s="6">
        <v>2.497932106484178</v>
      </c>
      <c r="G766" s="6">
        <v>5.6244791095604523</v>
      </c>
      <c r="H766" s="6">
        <v>2.9575146522051017</v>
      </c>
      <c r="I766" s="9">
        <f>SUMPRODUCT(J766:O766,Results!B$12:G$12)+Results!$E$5*H766</f>
        <v>33.111248913509968</v>
      </c>
      <c r="J766" s="9">
        <f>SUMPRODUCT($A766:$F766,Results!$B$15:$G$15)</f>
        <v>-14.115965447959667</v>
      </c>
      <c r="K766" s="9">
        <f>SUMPRODUCT($A766:$F766,Results!$B$16:$G$16)</f>
        <v>-12.011383288380282</v>
      </c>
      <c r="L766" s="9">
        <f>SUMPRODUCT($A766:$F766,Results!$B$17:$G$17)</f>
        <v>27.381246897069325</v>
      </c>
      <c r="M766" s="9">
        <f>SUMPRODUCT($A766:$F766,Results!$B$18:$G$18)</f>
        <v>10.769750618292317</v>
      </c>
      <c r="N766" s="9">
        <f>SUMPRODUCT($A766:$F766,Results!$B$19:$G$19)</f>
        <v>-7.5796138642514386</v>
      </c>
      <c r="O766" s="9">
        <f>SUMPRODUCT($A766:$F766,Results!$B$20:$G$20)</f>
        <v>20.470059293177812</v>
      </c>
      <c r="P766" s="9" cm="1">
        <f t="array" ref="P766">SUMPRODUCT(J766:O766,TRANSPOSE(Test!BQ$20:BQ$25))+Test!$AI$20-Test!$BQ$27</f>
        <v>17.542886074179371</v>
      </c>
      <c r="Q766" s="9" cm="1">
        <f t="array" ref="Q766">SUMPRODUCT(J766:O766,TRANSPOSE(Test!EX$20:EX$25))+Test!$AI$20-Test!$EX$27</f>
        <v>13.132258083367844</v>
      </c>
      <c r="R766" s="9">
        <f>I766-Results!$E$5*H766</f>
        <v>15.366161000279359</v>
      </c>
      <c r="S766" s="9" cm="1">
        <f t="array" ref="S766">SUMPRODUCT(J766:O766,TRANSPOSE(Test!AW$28:AW$33))+Test!$AI$20-Test!$AH$26</f>
        <v>12.506106897427848</v>
      </c>
      <c r="T766" s="9">
        <f>SUMPRODUCT(J766:O766,Results!K$9:P$9)</f>
        <v>17.376724198556339</v>
      </c>
      <c r="U766" s="9">
        <f>SUMPRODUCT(J766:O766,Results!K$9:P$9)+Test!$AI$20-Test!$AH$31</f>
        <v>15.794495477483181</v>
      </c>
      <c r="V766" s="9">
        <f t="shared" si="55"/>
        <v>15.568362839330597</v>
      </c>
      <c r="W766" s="9">
        <f t="shared" si="56"/>
        <v>19.978990830142124</v>
      </c>
      <c r="X766" s="9">
        <f t="shared" si="57"/>
        <v>17.745087913230609</v>
      </c>
      <c r="Y766" s="9">
        <f t="shared" si="58"/>
        <v>20.605142016082119</v>
      </c>
      <c r="Z766" s="9">
        <f>I766-Test!$AI$20</f>
        <v>0.36902548641983657</v>
      </c>
      <c r="AA766" s="9">
        <f t="shared" si="59"/>
        <v>17.316753436026787</v>
      </c>
      <c r="AF766" s="11"/>
      <c r="AG766" s="11"/>
      <c r="AH766" s="11"/>
    </row>
    <row r="767" spans="1:34">
      <c r="A767" s="6">
        <v>11.221849678955994</v>
      </c>
      <c r="B767" s="6">
        <v>1.6736183337321533</v>
      </c>
      <c r="C767" s="6">
        <v>2.9623886902333854</v>
      </c>
      <c r="D767" s="6">
        <v>0.29663658778091834</v>
      </c>
      <c r="E767" s="6">
        <v>1.6252167141998417</v>
      </c>
      <c r="F767" s="6">
        <v>-1.170185621467023</v>
      </c>
      <c r="G767" s="6">
        <v>6.0428959101666333</v>
      </c>
      <c r="H767" s="6">
        <v>3.3759314528112827</v>
      </c>
      <c r="I767" s="9">
        <f>SUMPRODUCT(J767:O767,Results!B$12:G$12)+Results!$E$5*H767</f>
        <v>69.631834410122934</v>
      </c>
      <c r="J767" s="9">
        <f>SUMPRODUCT($A767:$F767,Results!$B$15:$G$15)</f>
        <v>46.063474526631545</v>
      </c>
      <c r="K767" s="9">
        <f>SUMPRODUCT($A767:$F767,Results!$B$16:$G$16)</f>
        <v>-38.546901054935844</v>
      </c>
      <c r="L767" s="9">
        <f>SUMPRODUCT($A767:$F767,Results!$B$17:$G$17)</f>
        <v>-18.006846737032976</v>
      </c>
      <c r="M767" s="9">
        <f>SUMPRODUCT($A767:$F767,Results!$B$18:$G$18)</f>
        <v>-11.291510419889729</v>
      </c>
      <c r="N767" s="9">
        <f>SUMPRODUCT($A767:$F767,Results!$B$19:$G$19)</f>
        <v>-7.3106668013979537</v>
      </c>
      <c r="O767" s="9">
        <f>SUMPRODUCT($A767:$F767,Results!$B$20:$G$20)</f>
        <v>35.796279682694021</v>
      </c>
      <c r="P767" s="9" cm="1">
        <f t="array" ref="P767">SUMPRODUCT(J767:O767,TRANSPOSE(Test!BQ$20:BQ$25))+Test!$AI$20-Test!$BQ$27</f>
        <v>40.866640879040297</v>
      </c>
      <c r="Q767" s="9" cm="1">
        <f t="array" ref="Q767">SUMPRODUCT(J767:O767,TRANSPOSE(Test!EX$20:EX$25))+Test!$AI$20-Test!$EX$27</f>
        <v>47.130810791590307</v>
      </c>
      <c r="R767" s="9">
        <f>I767-Results!$E$5*H767</f>
        <v>49.376245693255242</v>
      </c>
      <c r="S767" s="9" cm="1">
        <f t="array" ref="S767">SUMPRODUCT(J767:O767,TRANSPOSE(Test!AW$28:AW$33))+Test!$AI$20-Test!$AH$26</f>
        <v>42.689820408805232</v>
      </c>
      <c r="T767" s="9">
        <f>SUMPRODUCT(J767:O767,Results!K$9:P$9)</f>
        <v>49.958355851094773</v>
      </c>
      <c r="U767" s="9">
        <f>SUMPRODUCT(J767:O767,Results!K$9:P$9)+Test!$AI$20-Test!$AH$31</f>
        <v>48.376127130021615</v>
      </c>
      <c r="V767" s="9">
        <f t="shared" si="55"/>
        <v>28.765193531082637</v>
      </c>
      <c r="W767" s="9">
        <f t="shared" si="56"/>
        <v>22.501023618532628</v>
      </c>
      <c r="X767" s="9">
        <f t="shared" si="57"/>
        <v>20.255588716867692</v>
      </c>
      <c r="Y767" s="9">
        <f t="shared" si="58"/>
        <v>26.942014001317702</v>
      </c>
      <c r="Z767" s="9">
        <f>I767-Test!$AI$20</f>
        <v>36.889610983032803</v>
      </c>
      <c r="AA767" s="9">
        <f t="shared" si="59"/>
        <v>21.255707280101319</v>
      </c>
      <c r="AF767" s="11"/>
      <c r="AG767" s="11"/>
      <c r="AH767" s="11"/>
    </row>
    <row r="768" spans="1:34">
      <c r="A768" s="6">
        <v>1.6368173419939738</v>
      </c>
      <c r="B768" s="6">
        <v>-0.37574956078921229</v>
      </c>
      <c r="C768" s="6">
        <v>-0.84137494996467443</v>
      </c>
      <c r="D768" s="6">
        <v>0.8827598236120987</v>
      </c>
      <c r="E768" s="6">
        <v>1.3261902594635888</v>
      </c>
      <c r="F768" s="6">
        <v>7.2323920484139954</v>
      </c>
      <c r="G768" s="6">
        <v>-2.4941890740375001</v>
      </c>
      <c r="H768" s="6">
        <v>-5.1611535313928503</v>
      </c>
      <c r="I768" s="9">
        <f>SUMPRODUCT(J768:O768,Results!B$12:G$12)+Results!$E$5*H768</f>
        <v>-24.35691484194783</v>
      </c>
      <c r="J768" s="9">
        <f>SUMPRODUCT($A768:$F768,Results!$B$15:$G$15)</f>
        <v>10.780776908641219</v>
      </c>
      <c r="K768" s="9">
        <f>SUMPRODUCT($A768:$F768,Results!$B$16:$G$16)</f>
        <v>-1.7200515878420648</v>
      </c>
      <c r="L768" s="9">
        <f>SUMPRODUCT($A768:$F768,Results!$B$17:$G$17)</f>
        <v>11.218867286940155</v>
      </c>
      <c r="M768" s="9">
        <f>SUMPRODUCT($A768:$F768,Results!$B$18:$G$18)</f>
        <v>6.1400521005484041</v>
      </c>
      <c r="N768" s="9">
        <f>SUMPRODUCT($A768:$F768,Results!$B$19:$G$19)</f>
        <v>0.43245462492259956</v>
      </c>
      <c r="O768" s="9">
        <f>SUMPRODUCT($A768:$F768,Results!$B$20:$G$20)</f>
        <v>-2.8997316835930214</v>
      </c>
      <c r="P768" s="9" cm="1">
        <f t="array" ref="P768">SUMPRODUCT(J768:O768,TRANSPOSE(Test!BQ$20:BQ$25))+Test!$AI$20-Test!$BQ$27</f>
        <v>17.252354935491773</v>
      </c>
      <c r="Q768" s="9" cm="1">
        <f t="array" ref="Q768">SUMPRODUCT(J768:O768,TRANSPOSE(Test!EX$20:EX$25))+Test!$AI$20-Test!$EX$27</f>
        <v>9.481798847252314</v>
      </c>
      <c r="R768" s="9">
        <f>I768-Results!$E$5*H768</f>
        <v>6.6100063464092713</v>
      </c>
      <c r="S768" s="9" cm="1">
        <f t="array" ref="S768">SUMPRODUCT(J768:O768,TRANSPOSE(Test!AW$28:AW$33))+Test!$AI$20-Test!$AH$26</f>
        <v>6.2557398436304936</v>
      </c>
      <c r="T768" s="9">
        <f>SUMPRODUCT(J768:O768,Results!K$9:P$9)</f>
        <v>8.9940222092237754</v>
      </c>
      <c r="U768" s="9">
        <f>SUMPRODUCT(J768:O768,Results!K$9:P$9)+Test!$AI$20-Test!$AH$31</f>
        <v>7.4117934881506216</v>
      </c>
      <c r="V768" s="9">
        <f t="shared" si="55"/>
        <v>-41.609269777439607</v>
      </c>
      <c r="W768" s="9">
        <f t="shared" si="56"/>
        <v>-33.838713689200148</v>
      </c>
      <c r="X768" s="9">
        <f t="shared" si="57"/>
        <v>-30.966921188357102</v>
      </c>
      <c r="Y768" s="9">
        <f t="shared" si="58"/>
        <v>-30.612654685578324</v>
      </c>
      <c r="Z768" s="9">
        <f>I768-Test!$AI$20</f>
        <v>-57.099138269037965</v>
      </c>
      <c r="AA768" s="9">
        <f t="shared" si="59"/>
        <v>-31.768708330098452</v>
      </c>
      <c r="AF768" s="11"/>
      <c r="AG768" s="11"/>
      <c r="AH768" s="11"/>
    </row>
    <row r="769" spans="1:34">
      <c r="A769" s="6">
        <v>3.330308262341648</v>
      </c>
      <c r="B769" s="6">
        <v>6.3594637049236997</v>
      </c>
      <c r="C769" s="6">
        <v>0.89382035040264929</v>
      </c>
      <c r="D769" s="6">
        <v>8.6664910527381132</v>
      </c>
      <c r="E769" s="6">
        <v>1.8191712950438723</v>
      </c>
      <c r="F769" s="6">
        <v>3.7353220340152129</v>
      </c>
      <c r="G769" s="6">
        <v>-0.64959847422601602</v>
      </c>
      <c r="H769" s="6">
        <v>-3.3165629315813665</v>
      </c>
      <c r="I769" s="9">
        <f>SUMPRODUCT(J769:O769,Results!B$12:G$12)+Results!$E$5*H769</f>
        <v>11.980739567134211</v>
      </c>
      <c r="J769" s="9">
        <f>SUMPRODUCT($A769:$F769,Results!$B$15:$G$15)</f>
        <v>1.4958332289798384</v>
      </c>
      <c r="K769" s="9">
        <f>SUMPRODUCT($A769:$F769,Results!$B$16:$G$16)</f>
        <v>-18.822909962367707</v>
      </c>
      <c r="L769" s="9">
        <f>SUMPRODUCT($A769:$F769,Results!$B$17:$G$17)</f>
        <v>18.003476097910259</v>
      </c>
      <c r="M769" s="9">
        <f>SUMPRODUCT($A769:$F769,Results!$B$18:$G$18)</f>
        <v>13.560266790025313</v>
      </c>
      <c r="N769" s="9">
        <f>SUMPRODUCT($A769:$F769,Results!$B$19:$G$19)</f>
        <v>-11.35021791828577</v>
      </c>
      <c r="O769" s="9">
        <f>SUMPRODUCT($A769:$F769,Results!$B$20:$G$20)</f>
        <v>33.039544598781106</v>
      </c>
      <c r="P769" s="9" cm="1">
        <f t="array" ref="P769">SUMPRODUCT(J769:O769,TRANSPOSE(Test!BQ$20:BQ$25))+Test!$AI$20-Test!$BQ$27</f>
        <v>33.441215765088522</v>
      </c>
      <c r="Q769" s="9" cm="1">
        <f t="array" ref="Q769">SUMPRODUCT(J769:O769,TRANSPOSE(Test!EX$20:EX$25))+Test!$AI$20-Test!$EX$27</f>
        <v>32.146423986818121</v>
      </c>
      <c r="R769" s="9">
        <f>I769-Results!$E$5*H769</f>
        <v>31.880117156622411</v>
      </c>
      <c r="S769" s="9" cm="1">
        <f t="array" ref="S769">SUMPRODUCT(J769:O769,TRANSPOSE(Test!AW$28:AW$33))+Test!$AI$20-Test!$AH$26</f>
        <v>22.834641405073469</v>
      </c>
      <c r="T769" s="9">
        <f>SUMPRODUCT(J769:O769,Results!K$9:P$9)</f>
        <v>33.625530811768144</v>
      </c>
      <c r="U769" s="9">
        <f>SUMPRODUCT(J769:O769,Results!K$9:P$9)+Test!$AI$20-Test!$AH$31</f>
        <v>32.043302090694993</v>
      </c>
      <c r="V769" s="9">
        <f t="shared" si="55"/>
        <v>-21.460476197954311</v>
      </c>
      <c r="W769" s="9">
        <f t="shared" si="56"/>
        <v>-20.16568441968391</v>
      </c>
      <c r="X769" s="9">
        <f t="shared" si="57"/>
        <v>-19.8993775894882</v>
      </c>
      <c r="Y769" s="9">
        <f t="shared" si="58"/>
        <v>-10.853901837939258</v>
      </c>
      <c r="Z769" s="9">
        <f>I769-Test!$AI$20</f>
        <v>-20.76148385995592</v>
      </c>
      <c r="AA769" s="9">
        <f t="shared" si="59"/>
        <v>-20.062562523560782</v>
      </c>
      <c r="AF769" s="11"/>
      <c r="AG769" s="11"/>
      <c r="AH769" s="11"/>
    </row>
    <row r="770" spans="1:34">
      <c r="A770" s="6">
        <v>1.074075709982631</v>
      </c>
      <c r="B770" s="6">
        <v>2.8306034535168956</v>
      </c>
      <c r="C770" s="6">
        <v>2.7603448055843192</v>
      </c>
      <c r="D770" s="6">
        <v>7.3168921911589885E-2</v>
      </c>
      <c r="E770" s="6">
        <v>0.92619423504132703</v>
      </c>
      <c r="F770" s="6">
        <v>1.0799418145669792</v>
      </c>
      <c r="G770" s="6">
        <v>1.3505506161009282</v>
      </c>
      <c r="H770" s="6">
        <v>-1.3164138412544224</v>
      </c>
      <c r="I770" s="9">
        <f>SUMPRODUCT(J770:O770,Results!B$12:G$12)+Results!$E$5*H770</f>
        <v>-1.4146944438377176</v>
      </c>
      <c r="J770" s="9">
        <f>SUMPRODUCT($A770:$F770,Results!$B$15:$G$15)</f>
        <v>5.6875511423123317</v>
      </c>
      <c r="K770" s="9">
        <f>SUMPRODUCT($A770:$F770,Results!$B$16:$G$16)</f>
        <v>-8.6926566897605202</v>
      </c>
      <c r="L770" s="9">
        <f>SUMPRODUCT($A770:$F770,Results!$B$17:$G$17)</f>
        <v>4.6501679528790483</v>
      </c>
      <c r="M770" s="9">
        <f>SUMPRODUCT($A770:$F770,Results!$B$18:$G$18)</f>
        <v>-4.0081986096215285</v>
      </c>
      <c r="N770" s="9">
        <f>SUMPRODUCT($A770:$F770,Results!$B$19:$G$19)</f>
        <v>-9.2515534687544143</v>
      </c>
      <c r="O770" s="9">
        <f>SUMPRODUCT($A770:$F770,Results!$B$20:$G$20)</f>
        <v>4.253390851816361</v>
      </c>
      <c r="P770" s="9" cm="1">
        <f t="array" ref="P770">SUMPRODUCT(J770:O770,TRANSPOSE(Test!BQ$20:BQ$25))+Test!$AI$20-Test!$BQ$27</f>
        <v>7.5381034421091115</v>
      </c>
      <c r="Q770" s="9" cm="1">
        <f t="array" ref="Q770">SUMPRODUCT(J770:O770,TRANSPOSE(Test!EX$20:EX$25))+Test!$AI$20-Test!$EX$27</f>
        <v>5.4331478597522462</v>
      </c>
      <c r="R770" s="9">
        <f>I770-Results!$E$5*H770</f>
        <v>6.4837886036888168</v>
      </c>
      <c r="S770" s="9" cm="1">
        <f t="array" ref="S770">SUMPRODUCT(J770:O770,TRANSPOSE(Test!AW$28:AW$33))+Test!$AI$20-Test!$AH$26</f>
        <v>14.63783097284103</v>
      </c>
      <c r="T770" s="9">
        <f>SUMPRODUCT(J770:O770,Results!K$9:P$9)</f>
        <v>7.1461252255005761</v>
      </c>
      <c r="U770" s="9">
        <f>SUMPRODUCT(J770:O770,Results!K$9:P$9)+Test!$AI$20-Test!$AH$31</f>
        <v>5.5638965044274187</v>
      </c>
      <c r="V770" s="9">
        <f t="shared" si="55"/>
        <v>-8.9527978859468291</v>
      </c>
      <c r="W770" s="9">
        <f t="shared" si="56"/>
        <v>-6.8478423035899638</v>
      </c>
      <c r="X770" s="9">
        <f t="shared" si="57"/>
        <v>-7.8984830475265344</v>
      </c>
      <c r="Y770" s="9">
        <f t="shared" si="58"/>
        <v>-16.052525416678748</v>
      </c>
      <c r="Z770" s="9">
        <f>I770-Test!$AI$20</f>
        <v>-34.156917870927849</v>
      </c>
      <c r="AA770" s="9">
        <f t="shared" si="59"/>
        <v>-6.9785909482651363</v>
      </c>
      <c r="AF770" s="11"/>
      <c r="AG770" s="11"/>
      <c r="AH770" s="11"/>
    </row>
    <row r="771" spans="1:34">
      <c r="A771" s="6">
        <v>3.5006537227800036</v>
      </c>
      <c r="B771" s="6">
        <v>-0.13139314603681243</v>
      </c>
      <c r="C771" s="6">
        <v>3.9309189599161338</v>
      </c>
      <c r="D771" s="6">
        <v>4.6992809192429805E-2</v>
      </c>
      <c r="E771" s="6">
        <v>2.2305478901595697</v>
      </c>
      <c r="F771" s="6">
        <v>6.8595499963953355</v>
      </c>
      <c r="G771" s="6">
        <v>0.6658414149998555</v>
      </c>
      <c r="H771" s="6">
        <v>-2.0011230423554949</v>
      </c>
      <c r="I771" s="9">
        <f>SUMPRODUCT(J771:O771,Results!B$12:G$12)+Results!$E$5*H771</f>
        <v>8.8501178962499019</v>
      </c>
      <c r="J771" s="9">
        <f>SUMPRODUCT($A771:$F771,Results!$B$15:$G$15)</f>
        <v>28.805098741830189</v>
      </c>
      <c r="K771" s="9">
        <f>SUMPRODUCT($A771:$F771,Results!$B$16:$G$16)</f>
        <v>-11.929365355882711</v>
      </c>
      <c r="L771" s="9">
        <f>SUMPRODUCT($A771:$F771,Results!$B$17:$G$17)</f>
        <v>8.0437519528213119</v>
      </c>
      <c r="M771" s="9">
        <f>SUMPRODUCT($A771:$F771,Results!$B$18:$G$18)</f>
        <v>-7.6671589746034439</v>
      </c>
      <c r="N771" s="9">
        <f>SUMPRODUCT($A771:$F771,Results!$B$19:$G$19)</f>
        <v>-14.792142649868284</v>
      </c>
      <c r="O771" s="9">
        <f>SUMPRODUCT($A771:$F771,Results!$B$20:$G$20)</f>
        <v>-2.6176775582507039</v>
      </c>
      <c r="P771" s="9" cm="1">
        <f t="array" ref="P771">SUMPRODUCT(J771:O771,TRANSPOSE(Test!BQ$20:BQ$25))+Test!$AI$20-Test!$BQ$27</f>
        <v>33.0322330651803</v>
      </c>
      <c r="Q771" s="9" cm="1">
        <f t="array" ref="Q771">SUMPRODUCT(J771:O771,TRANSPOSE(Test!EX$20:EX$25))+Test!$AI$20-Test!$EX$27</f>
        <v>23.009530676266458</v>
      </c>
      <c r="R771" s="9">
        <f>I771-Results!$E$5*H771</f>
        <v>20.856856150382871</v>
      </c>
      <c r="S771" s="9" cm="1">
        <f t="array" ref="S771">SUMPRODUCT(J771:O771,TRANSPOSE(Test!AW$28:AW$33))+Test!$AI$20-Test!$AH$26</f>
        <v>37.69987683076404</v>
      </c>
      <c r="T771" s="9">
        <f>SUMPRODUCT(J771:O771,Results!K$9:P$9)</f>
        <v>23.477940240285687</v>
      </c>
      <c r="U771" s="9">
        <f>SUMPRODUCT(J771:O771,Results!K$9:P$9)+Test!$AI$20-Test!$AH$31</f>
        <v>21.895711519212526</v>
      </c>
      <c r="V771" s="9">
        <f t="shared" ref="V771:V834" si="60">I771-P771</f>
        <v>-24.182115168930398</v>
      </c>
      <c r="W771" s="9">
        <f t="shared" ref="W771:W834" si="61">I771-Q771</f>
        <v>-14.159412780016556</v>
      </c>
      <c r="X771" s="9">
        <f t="shared" ref="X771:X834" si="62">I771-R771</f>
        <v>-12.006738254132969</v>
      </c>
      <c r="Y771" s="9">
        <f t="shared" ref="Y771:Y834" si="63">I771-S771</f>
        <v>-28.849758934514139</v>
      </c>
      <c r="Z771" s="9">
        <f>I771-Test!$AI$20</f>
        <v>-23.892105530840229</v>
      </c>
      <c r="AA771" s="9">
        <f t="shared" ref="AA771:AA834" si="64">I771-U771</f>
        <v>-13.045593622962624</v>
      </c>
      <c r="AF771" s="11"/>
      <c r="AG771" s="11"/>
      <c r="AH771" s="11"/>
    </row>
    <row r="772" spans="1:34">
      <c r="A772" s="6">
        <v>2.2105586662592027</v>
      </c>
      <c r="B772" s="6">
        <v>1.1833367887564612</v>
      </c>
      <c r="C772" s="6">
        <v>5.1623114772617216</v>
      </c>
      <c r="D772" s="6">
        <v>1.5120514993468355</v>
      </c>
      <c r="E772" s="6">
        <v>2.9020967942924791</v>
      </c>
      <c r="F772" s="6">
        <v>0.28830126174278037</v>
      </c>
      <c r="G772" s="6">
        <v>6.4943246229615212</v>
      </c>
      <c r="H772" s="6">
        <v>3.8273601656061706</v>
      </c>
      <c r="I772" s="9">
        <f>SUMPRODUCT(J772:O772,Results!B$12:G$12)+Results!$E$5*H772</f>
        <v>64.930191378962533</v>
      </c>
      <c r="J772" s="9">
        <f>SUMPRODUCT($A772:$F772,Results!$B$15:$G$15)</f>
        <v>24.211019311387023</v>
      </c>
      <c r="K772" s="9">
        <f>SUMPRODUCT($A772:$F772,Results!$B$16:$G$16)</f>
        <v>-11.918456067687456</v>
      </c>
      <c r="L772" s="9">
        <f>SUMPRODUCT($A772:$F772,Results!$B$17:$G$17)</f>
        <v>6.0262233729392616</v>
      </c>
      <c r="M772" s="9">
        <f>SUMPRODUCT($A772:$F772,Results!$B$18:$G$18)</f>
        <v>-13.248481654521425</v>
      </c>
      <c r="N772" s="9">
        <f>SUMPRODUCT($A772:$F772,Results!$B$19:$G$19)</f>
        <v>-22.878748168190477</v>
      </c>
      <c r="O772" s="9">
        <f>SUMPRODUCT($A772:$F772,Results!$B$20:$G$20)</f>
        <v>7.0482892523602487</v>
      </c>
      <c r="P772" s="9" cm="1">
        <f t="array" ref="P772">SUMPRODUCT(J772:O772,TRANSPOSE(Test!BQ$20:BQ$25))+Test!$AI$20-Test!$BQ$27</f>
        <v>38.025655943265654</v>
      </c>
      <c r="Q772" s="9" cm="1">
        <f t="array" ref="Q772">SUMPRODUCT(J772:O772,TRANSPOSE(Test!EX$20:EX$25))+Test!$AI$20-Test!$EX$27</f>
        <v>41.168467175739124</v>
      </c>
      <c r="R772" s="9">
        <f>I772-Results!$E$5*H772</f>
        <v>41.96603038532551</v>
      </c>
      <c r="S772" s="9" cm="1">
        <f t="array" ref="S772">SUMPRODUCT(J772:O772,TRANSPOSE(Test!AW$28:AW$33))+Test!$AI$20-Test!$AH$26</f>
        <v>46.645846041535393</v>
      </c>
      <c r="T772" s="9">
        <f>SUMPRODUCT(J772:O772,Results!K$9:P$9)</f>
        <v>43.146874131378283</v>
      </c>
      <c r="U772" s="9">
        <f>SUMPRODUCT(J772:O772,Results!K$9:P$9)+Test!$AI$20-Test!$AH$31</f>
        <v>41.564645410305133</v>
      </c>
      <c r="V772" s="9">
        <f t="shared" si="60"/>
        <v>26.904535435696879</v>
      </c>
      <c r="W772" s="9">
        <f t="shared" si="61"/>
        <v>23.761724203223409</v>
      </c>
      <c r="X772" s="9">
        <f t="shared" si="62"/>
        <v>22.964160993637023</v>
      </c>
      <c r="Y772" s="9">
        <f t="shared" si="63"/>
        <v>18.284345337427141</v>
      </c>
      <c r="Z772" s="9">
        <f>I772-Test!$AI$20</f>
        <v>32.187967951872402</v>
      </c>
      <c r="AA772" s="9">
        <f t="shared" si="64"/>
        <v>23.365545968657401</v>
      </c>
      <c r="AF772" s="11"/>
      <c r="AG772" s="11"/>
      <c r="AH772" s="11"/>
    </row>
    <row r="773" spans="1:34">
      <c r="A773" s="6">
        <v>0.44462758857305312</v>
      </c>
      <c r="B773" s="6">
        <v>1.4681580844753417</v>
      </c>
      <c r="C773" s="6">
        <v>0.20061797862911343</v>
      </c>
      <c r="D773" s="6">
        <v>6.2427146773892597</v>
      </c>
      <c r="E773" s="6">
        <v>3.0356835288534922</v>
      </c>
      <c r="F773" s="6">
        <v>1.6358597552057583</v>
      </c>
      <c r="G773" s="6">
        <v>7.9473938588361612</v>
      </c>
      <c r="H773" s="6">
        <v>5.2804294014808111</v>
      </c>
      <c r="I773" s="9">
        <f>SUMPRODUCT(J773:O773,Results!B$12:G$12)+Results!$E$5*H773</f>
        <v>78.724130083292351</v>
      </c>
      <c r="J773" s="9">
        <f>SUMPRODUCT($A773:$F773,Results!$B$15:$G$15)</f>
        <v>7.0439807789281348</v>
      </c>
      <c r="K773" s="9">
        <f>SUMPRODUCT($A773:$F773,Results!$B$16:$G$16)</f>
        <v>-2.5242957463757727</v>
      </c>
      <c r="L773" s="9">
        <f>SUMPRODUCT($A773:$F773,Results!$B$17:$G$17)</f>
        <v>17.378984816409336</v>
      </c>
      <c r="M773" s="9">
        <f>SUMPRODUCT($A773:$F773,Results!$B$18:$G$18)</f>
        <v>5.1853785672128438</v>
      </c>
      <c r="N773" s="9">
        <f>SUMPRODUCT($A773:$F773,Results!$B$19:$G$19)</f>
        <v>-12.985862534888829</v>
      </c>
      <c r="O773" s="9">
        <f>SUMPRODUCT($A773:$F773,Results!$B$20:$G$20)</f>
        <v>15.102325256520299</v>
      </c>
      <c r="P773" s="9" cm="1">
        <f t="array" ref="P773">SUMPRODUCT(J773:O773,TRANSPOSE(Test!BQ$20:BQ$25))+Test!$AI$20-Test!$BQ$27</f>
        <v>40.445456493141911</v>
      </c>
      <c r="Q773" s="9" cm="1">
        <f t="array" ref="Q773">SUMPRODUCT(J773:O773,TRANSPOSE(Test!EX$20:EX$25))+Test!$AI$20-Test!$EX$27</f>
        <v>47.836564459427876</v>
      </c>
      <c r="R773" s="9">
        <f>I773-Results!$E$5*H773</f>
        <v>47.041553674407481</v>
      </c>
      <c r="S773" s="9" cm="1">
        <f t="array" ref="S773">SUMPRODUCT(J773:O773,TRANSPOSE(Test!AW$28:AW$33))+Test!$AI$20-Test!$AH$26</f>
        <v>26.192953260301842</v>
      </c>
      <c r="T773" s="9">
        <f>SUMPRODUCT(J773:O773,Results!K$9:P$9)</f>
        <v>48.615198345753768</v>
      </c>
      <c r="U773" s="9">
        <f>SUMPRODUCT(J773:O773,Results!K$9:P$9)+Test!$AI$20-Test!$AH$31</f>
        <v>47.032969624680618</v>
      </c>
      <c r="V773" s="9">
        <f t="shared" si="60"/>
        <v>38.27867359015044</v>
      </c>
      <c r="W773" s="9">
        <f t="shared" si="61"/>
        <v>30.887565623864475</v>
      </c>
      <c r="X773" s="9">
        <f t="shared" si="62"/>
        <v>31.68257640888487</v>
      </c>
      <c r="Y773" s="9">
        <f t="shared" si="63"/>
        <v>52.53117682299051</v>
      </c>
      <c r="Z773" s="9">
        <f>I773-Test!$AI$20</f>
        <v>45.98190665620222</v>
      </c>
      <c r="AA773" s="9">
        <f t="shared" si="64"/>
        <v>31.691160458611733</v>
      </c>
      <c r="AF773" s="11"/>
      <c r="AG773" s="11"/>
      <c r="AH773" s="11"/>
    </row>
    <row r="774" spans="1:34">
      <c r="A774" s="6">
        <v>1.7458302847984315</v>
      </c>
      <c r="B774" s="6">
        <v>2.1679378322009621</v>
      </c>
      <c r="C774" s="6">
        <v>0.83513823540796384</v>
      </c>
      <c r="D774" s="6">
        <v>10.348015693603813</v>
      </c>
      <c r="E774" s="6">
        <v>1.2168731036323261</v>
      </c>
      <c r="F774" s="6">
        <v>6.6229479610209578</v>
      </c>
      <c r="G774" s="6">
        <v>-0.30360319643999578</v>
      </c>
      <c r="H774" s="6">
        <v>-2.9705676537953463</v>
      </c>
      <c r="I774" s="9">
        <f>SUMPRODUCT(J774:O774,Results!B$12:G$12)+Results!$E$5*H774</f>
        <v>8.0221915098578513</v>
      </c>
      <c r="J774" s="9">
        <f>SUMPRODUCT($A774:$F774,Results!$B$15:$G$15)</f>
        <v>2.8053527084144028</v>
      </c>
      <c r="K774" s="9">
        <f>SUMPRODUCT($A774:$F774,Results!$B$16:$G$16)</f>
        <v>-9.2731507456009314</v>
      </c>
      <c r="L774" s="9">
        <f>SUMPRODUCT($A774:$F774,Results!$B$17:$G$17)</f>
        <v>20.069343605507697</v>
      </c>
      <c r="M774" s="9">
        <f>SUMPRODUCT($A774:$F774,Results!$B$18:$G$18)</f>
        <v>14.579757007397712</v>
      </c>
      <c r="N774" s="9">
        <f>SUMPRODUCT($A774:$F774,Results!$B$19:$G$19)</f>
        <v>-13.124036333497418</v>
      </c>
      <c r="O774" s="9">
        <f>SUMPRODUCT($A774:$F774,Results!$B$20:$G$20)</f>
        <v>20.39826839524347</v>
      </c>
      <c r="P774" s="9" cm="1">
        <f t="array" ref="P774">SUMPRODUCT(J774:O774,TRANSPOSE(Test!BQ$20:BQ$25))+Test!$AI$20-Test!$BQ$27</f>
        <v>33.311826051526857</v>
      </c>
      <c r="Q774" s="9" cm="1">
        <f t="array" ref="Q774">SUMPRODUCT(J774:O774,TRANSPOSE(Test!EX$20:EX$25))+Test!$AI$20-Test!$EX$27</f>
        <v>28.811708223065935</v>
      </c>
      <c r="R774" s="9">
        <f>I774-Results!$E$5*H774</f>
        <v>25.84559743262993</v>
      </c>
      <c r="S774" s="9" cm="1">
        <f t="array" ref="S774">SUMPRODUCT(J774:O774,TRANSPOSE(Test!AW$28:AW$33))+Test!$AI$20-Test!$AH$26</f>
        <v>21.031724619832517</v>
      </c>
      <c r="T774" s="9">
        <f>SUMPRODUCT(J774:O774,Results!K$9:P$9)</f>
        <v>27.961878003924944</v>
      </c>
      <c r="U774" s="9">
        <f>SUMPRODUCT(J774:O774,Results!K$9:P$9)+Test!$AI$20-Test!$AH$31</f>
        <v>26.379649282851787</v>
      </c>
      <c r="V774" s="9">
        <f t="shared" si="60"/>
        <v>-25.289634541669006</v>
      </c>
      <c r="W774" s="9">
        <f t="shared" si="61"/>
        <v>-20.789516713208084</v>
      </c>
      <c r="X774" s="9">
        <f t="shared" si="62"/>
        <v>-17.823405922772078</v>
      </c>
      <c r="Y774" s="9">
        <f t="shared" si="63"/>
        <v>-13.009533109974665</v>
      </c>
      <c r="Z774" s="9">
        <f>I774-Test!$AI$20</f>
        <v>-24.72003191723228</v>
      </c>
      <c r="AA774" s="9">
        <f t="shared" si="64"/>
        <v>-18.357457772993936</v>
      </c>
      <c r="AF774" s="11"/>
      <c r="AG774" s="11"/>
      <c r="AH774" s="11"/>
    </row>
    <row r="775" spans="1:34">
      <c r="A775" s="6">
        <v>3.0401457968794818</v>
      </c>
      <c r="B775" s="6">
        <v>5.425747016623065</v>
      </c>
      <c r="C775" s="6">
        <v>2.2479871201361323</v>
      </c>
      <c r="D775" s="6">
        <v>-0.40815056482831652</v>
      </c>
      <c r="E775" s="6">
        <v>3.0232879470769332</v>
      </c>
      <c r="F775" s="6">
        <v>0.85534276642001206</v>
      </c>
      <c r="G775" s="6">
        <v>1.3624436210767465</v>
      </c>
      <c r="H775" s="6">
        <v>-1.304520836278604</v>
      </c>
      <c r="I775" s="9">
        <f>SUMPRODUCT(J775:O775,Results!B$12:G$12)+Results!$E$5*H775</f>
        <v>23.667598737029223</v>
      </c>
      <c r="J775" s="9">
        <f>SUMPRODUCT($A775:$F775,Results!$B$15:$G$15)</f>
        <v>13.830789276224591</v>
      </c>
      <c r="K775" s="9">
        <f>SUMPRODUCT($A775:$F775,Results!$B$16:$G$16)</f>
        <v>-15.766074744280644</v>
      </c>
      <c r="L775" s="9">
        <f>SUMPRODUCT($A775:$F775,Results!$B$17:$G$17)</f>
        <v>9.4000918720204165</v>
      </c>
      <c r="M775" s="9">
        <f>SUMPRODUCT($A775:$F775,Results!$B$18:$G$18)</f>
        <v>-3.9229750431593335</v>
      </c>
      <c r="N775" s="9">
        <f>SUMPRODUCT($A775:$F775,Results!$B$19:$G$19)</f>
        <v>-10.309298804511453</v>
      </c>
      <c r="O775" s="9">
        <f>SUMPRODUCT($A775:$F775,Results!$B$20:$G$20)</f>
        <v>15.017886811507786</v>
      </c>
      <c r="P775" s="9" cm="1">
        <f t="array" ref="P775">SUMPRODUCT(J775:O775,TRANSPOSE(Test!BQ$20:BQ$25))+Test!$AI$20-Test!$BQ$27</f>
        <v>28.824301411117524</v>
      </c>
      <c r="Q775" s="9" cm="1">
        <f t="array" ref="Q775">SUMPRODUCT(J775:O775,TRANSPOSE(Test!EX$20:EX$25))+Test!$AI$20-Test!$EX$27</f>
        <v>29.653210101179106</v>
      </c>
      <c r="R775" s="9">
        <f>I775-Results!$E$5*H775</f>
        <v>31.49472375470085</v>
      </c>
      <c r="S775" s="9" cm="1">
        <f t="array" ref="S775">SUMPRODUCT(J775:O775,TRANSPOSE(Test!AW$28:AW$33))+Test!$AI$20-Test!$AH$26</f>
        <v>29.006356414017588</v>
      </c>
      <c r="T775" s="9">
        <f>SUMPRODUCT(J775:O775,Results!K$9:P$9)</f>
        <v>33.023672984464135</v>
      </c>
      <c r="U775" s="9">
        <f>SUMPRODUCT(J775:O775,Results!K$9:P$9)+Test!$AI$20-Test!$AH$31</f>
        <v>31.441444263390977</v>
      </c>
      <c r="V775" s="9">
        <f t="shared" si="60"/>
        <v>-5.1567026740883009</v>
      </c>
      <c r="W775" s="9">
        <f t="shared" si="61"/>
        <v>-5.9856113641498823</v>
      </c>
      <c r="X775" s="9">
        <f t="shared" si="62"/>
        <v>-7.8271250176716265</v>
      </c>
      <c r="Y775" s="9">
        <f t="shared" si="63"/>
        <v>-5.3387576769883651</v>
      </c>
      <c r="Z775" s="9">
        <f>I775-Test!$AI$20</f>
        <v>-9.074624690060908</v>
      </c>
      <c r="AA775" s="9">
        <f t="shared" si="64"/>
        <v>-7.7738455263617539</v>
      </c>
      <c r="AF775" s="11"/>
      <c r="AG775" s="11"/>
      <c r="AH775" s="11"/>
    </row>
    <row r="776" spans="1:34">
      <c r="A776" s="6">
        <v>-0.5334823211699905</v>
      </c>
      <c r="B776" s="6">
        <v>-0.26447202544152415</v>
      </c>
      <c r="C776" s="6">
        <v>0.47736171358787427</v>
      </c>
      <c r="D776" s="6">
        <v>6.3229771687546199</v>
      </c>
      <c r="E776" s="6">
        <v>1.434130214265769</v>
      </c>
      <c r="F776" s="6">
        <v>0.51310498368162771</v>
      </c>
      <c r="G776" s="6">
        <v>4.5537358279186373</v>
      </c>
      <c r="H776" s="6">
        <v>1.8867713705632867</v>
      </c>
      <c r="I776" s="9">
        <f>SUMPRODUCT(J776:O776,Results!B$12:G$12)+Results!$E$5*H776</f>
        <v>42.419876741277982</v>
      </c>
      <c r="J776" s="9">
        <f>SUMPRODUCT($A776:$F776,Results!$B$15:$G$15)</f>
        <v>1.8145951073624658</v>
      </c>
      <c r="K776" s="9">
        <f>SUMPRODUCT($A776:$F776,Results!$B$16:$G$16)</f>
        <v>0.94019734699853208</v>
      </c>
      <c r="L776" s="9">
        <f>SUMPRODUCT($A776:$F776,Results!$B$17:$G$17)</f>
        <v>10.981468593935954</v>
      </c>
      <c r="M776" s="9">
        <f>SUMPRODUCT($A776:$F776,Results!$B$18:$G$18)</f>
        <v>4.1533122534858986</v>
      </c>
      <c r="N776" s="9">
        <f>SUMPRODUCT($A776:$F776,Results!$B$19:$G$19)</f>
        <v>-11.385769165110077</v>
      </c>
      <c r="O776" s="9">
        <f>SUMPRODUCT($A776:$F776,Results!$B$20:$G$20)</f>
        <v>10.191986446182479</v>
      </c>
      <c r="P776" s="9" cm="1">
        <f t="array" ref="P776">SUMPRODUCT(J776:O776,TRANSPOSE(Test!BQ$20:BQ$25))+Test!$AI$20-Test!$BQ$27</f>
        <v>24.1811706586372</v>
      </c>
      <c r="Q776" s="9" cm="1">
        <f t="array" ref="Q776">SUMPRODUCT(J776:O776,TRANSPOSE(Test!EX$20:EX$25))+Test!$AI$20-Test!$EX$27</f>
        <v>31.810426961458887</v>
      </c>
      <c r="R776" s="9">
        <f>I776-Results!$E$5*H776</f>
        <v>31.099248517898261</v>
      </c>
      <c r="S776" s="9" cm="1">
        <f t="array" ref="S776">SUMPRODUCT(J776:O776,TRANSPOSE(Test!AW$28:AW$33))+Test!$AI$20-Test!$AH$26</f>
        <v>15.228780853188454</v>
      </c>
      <c r="T776" s="9">
        <f>SUMPRODUCT(J776:O776,Results!K$9:P$9)</f>
        <v>31.705189352583595</v>
      </c>
      <c r="U776" s="9">
        <f>SUMPRODUCT(J776:O776,Results!K$9:P$9)+Test!$AI$20-Test!$AH$31</f>
        <v>30.122960631510438</v>
      </c>
      <c r="V776" s="9">
        <f t="shared" si="60"/>
        <v>18.238706082640782</v>
      </c>
      <c r="W776" s="9">
        <f t="shared" si="61"/>
        <v>10.609449779819094</v>
      </c>
      <c r="X776" s="9">
        <f t="shared" si="62"/>
        <v>11.320628223379721</v>
      </c>
      <c r="Y776" s="9">
        <f t="shared" si="63"/>
        <v>27.191095888089528</v>
      </c>
      <c r="Z776" s="9">
        <f>I776-Test!$AI$20</f>
        <v>9.6776533141878502</v>
      </c>
      <c r="AA776" s="9">
        <f t="shared" si="64"/>
        <v>12.296916109767544</v>
      </c>
      <c r="AF776" s="11"/>
      <c r="AG776" s="11"/>
      <c r="AH776" s="11"/>
    </row>
    <row r="777" spans="1:34">
      <c r="A777" s="6">
        <v>-0.76667090402044158</v>
      </c>
      <c r="B777" s="6">
        <v>2.046029829654227</v>
      </c>
      <c r="C777" s="6">
        <v>1.4079179899273522</v>
      </c>
      <c r="D777" s="6">
        <v>-0.68941467441812987</v>
      </c>
      <c r="E777" s="6">
        <v>5.9337469317321956</v>
      </c>
      <c r="F777" s="6">
        <v>-1.2161642881588881</v>
      </c>
      <c r="G777" s="6">
        <v>2.9228765385267614</v>
      </c>
      <c r="H777" s="6">
        <v>0.25591208117141084</v>
      </c>
      <c r="I777" s="9">
        <f>SUMPRODUCT(J777:O777,Results!B$12:G$12)+Results!$E$5*H777</f>
        <v>68.774785360917235</v>
      </c>
      <c r="J777" s="9">
        <f>SUMPRODUCT($A777:$F777,Results!$B$15:$G$15)</f>
        <v>17.775513882362162</v>
      </c>
      <c r="K777" s="9">
        <f>SUMPRODUCT($A777:$F777,Results!$B$16:$G$16)</f>
        <v>2.3169657391317022</v>
      </c>
      <c r="L777" s="9">
        <f>SUMPRODUCT($A777:$F777,Results!$B$17:$G$17)</f>
        <v>19.351934246963395</v>
      </c>
      <c r="M777" s="9">
        <f>SUMPRODUCT($A777:$F777,Results!$B$18:$G$18)</f>
        <v>-9.8285230315256307</v>
      </c>
      <c r="N777" s="9">
        <f>SUMPRODUCT($A777:$F777,Results!$B$19:$G$19)</f>
        <v>-17.561526851464947</v>
      </c>
      <c r="O777" s="9">
        <f>SUMPRODUCT($A777:$F777,Results!$B$20:$G$20)</f>
        <v>2.0021539209921944</v>
      </c>
      <c r="P777" s="9" cm="1">
        <f t="array" ref="P777">SUMPRODUCT(J777:O777,TRANSPOSE(Test!BQ$20:BQ$25))+Test!$AI$20-Test!$BQ$27</f>
        <v>53.323467964712812</v>
      </c>
      <c r="Q777" s="9" cm="1">
        <f t="array" ref="Q777">SUMPRODUCT(J777:O777,TRANSPOSE(Test!EX$20:EX$25))+Test!$AI$20-Test!$EX$27</f>
        <v>66.009497290186772</v>
      </c>
      <c r="R777" s="9">
        <f>I777-Results!$E$5*H777</f>
        <v>67.239312873888764</v>
      </c>
      <c r="S777" s="9" cm="1">
        <f t="array" ref="S777">SUMPRODUCT(J777:O777,TRANSPOSE(Test!AW$28:AW$33))+Test!$AI$20-Test!$AH$26</f>
        <v>43.662812662355023</v>
      </c>
      <c r="T777" s="9">
        <f>SUMPRODUCT(J777:O777,Results!K$9:P$9)</f>
        <v>69.25193839671779</v>
      </c>
      <c r="U777" s="9">
        <f>SUMPRODUCT(J777:O777,Results!K$9:P$9)+Test!$AI$20-Test!$AH$31</f>
        <v>67.66970967564464</v>
      </c>
      <c r="V777" s="9">
        <f t="shared" si="60"/>
        <v>15.451317396204423</v>
      </c>
      <c r="W777" s="9">
        <f t="shared" si="61"/>
        <v>2.7652880707304632</v>
      </c>
      <c r="X777" s="9">
        <f t="shared" si="62"/>
        <v>1.5354724870284713</v>
      </c>
      <c r="Y777" s="9">
        <f t="shared" si="63"/>
        <v>25.111972698562212</v>
      </c>
      <c r="Z777" s="9">
        <f>I777-Test!$AI$20</f>
        <v>36.032561933827104</v>
      </c>
      <c r="AA777" s="9">
        <f t="shared" si="64"/>
        <v>1.1050756852725954</v>
      </c>
      <c r="AF777" s="11"/>
      <c r="AG777" s="11"/>
      <c r="AH777" s="11"/>
    </row>
    <row r="778" spans="1:34">
      <c r="A778" s="6">
        <v>1.9318969363186229</v>
      </c>
      <c r="B778" s="6">
        <v>1.9269080464662749</v>
      </c>
      <c r="C778" s="6">
        <v>2.395953605145984</v>
      </c>
      <c r="D778" s="6">
        <v>3.1565152857594194</v>
      </c>
      <c r="E778" s="6">
        <v>-1.0530501266929426</v>
      </c>
      <c r="F778" s="6">
        <v>1.8914736467650053</v>
      </c>
      <c r="G778" s="6">
        <v>11.16651256657202</v>
      </c>
      <c r="H778" s="6">
        <v>8.4995481092166703</v>
      </c>
      <c r="I778" s="9">
        <f>SUMPRODUCT(J778:O778,Results!B$12:G$12)+Results!$E$5*H778</f>
        <v>43.226479343478232</v>
      </c>
      <c r="J778" s="9">
        <f>SUMPRODUCT($A778:$F778,Results!$B$15:$G$15)</f>
        <v>1.1145039198401823</v>
      </c>
      <c r="K778" s="9">
        <f>SUMPRODUCT($A778:$F778,Results!$B$16:$G$16)</f>
        <v>-11.775285842226978</v>
      </c>
      <c r="L778" s="9">
        <f>SUMPRODUCT($A778:$F778,Results!$B$17:$G$17)</f>
        <v>-0.37693529920857083</v>
      </c>
      <c r="M778" s="9">
        <f>SUMPRODUCT($A778:$F778,Results!$B$18:$G$18)</f>
        <v>1.9582134435876861</v>
      </c>
      <c r="N778" s="9">
        <f>SUMPRODUCT($A778:$F778,Results!$B$19:$G$19)</f>
        <v>-6.2478948665340281</v>
      </c>
      <c r="O778" s="9">
        <f>SUMPRODUCT($A778:$F778,Results!$B$20:$G$20)</f>
        <v>10.159141814253243</v>
      </c>
      <c r="P778" s="9" cm="1">
        <f t="array" ref="P778">SUMPRODUCT(J778:O778,TRANSPOSE(Test!BQ$20:BQ$25))+Test!$AI$20-Test!$BQ$27</f>
        <v>-3.6045872707231936</v>
      </c>
      <c r="Q778" s="9" cm="1">
        <f t="array" ref="Q778">SUMPRODUCT(J778:O778,TRANSPOSE(Test!EX$20:EX$25))+Test!$AI$20-Test!$EX$27</f>
        <v>-8.029006982983983</v>
      </c>
      <c r="R778" s="9">
        <f>I778-Results!$E$5*H778</f>
        <v>-7.7708093118217931</v>
      </c>
      <c r="S778" s="9" cm="1">
        <f t="array" ref="S778">SUMPRODUCT(J778:O778,TRANSPOSE(Test!AW$28:AW$33))+Test!$AI$20-Test!$AH$26</f>
        <v>3.7002975945023593</v>
      </c>
      <c r="T778" s="9">
        <f>SUMPRODUCT(J778:O778,Results!K$9:P$9)</f>
        <v>-7.6953258813395919</v>
      </c>
      <c r="U778" s="9">
        <f>SUMPRODUCT(J778:O778,Results!K$9:P$9)+Test!$AI$20-Test!$AH$31</f>
        <v>-9.2775546024127493</v>
      </c>
      <c r="V778" s="9">
        <f t="shared" si="60"/>
        <v>46.831066614201426</v>
      </c>
      <c r="W778" s="9">
        <f t="shared" si="61"/>
        <v>51.255486326462218</v>
      </c>
      <c r="X778" s="9">
        <f t="shared" si="62"/>
        <v>50.997288655300025</v>
      </c>
      <c r="Y778" s="9">
        <f t="shared" si="63"/>
        <v>39.526181748975873</v>
      </c>
      <c r="Z778" s="9">
        <f>I778-Test!$AI$20</f>
        <v>10.484255916388101</v>
      </c>
      <c r="AA778" s="9">
        <f t="shared" si="64"/>
        <v>52.504033945890981</v>
      </c>
      <c r="AF778" s="11"/>
      <c r="AG778" s="11"/>
      <c r="AH778" s="11"/>
    </row>
    <row r="779" spans="1:34">
      <c r="A779" s="6">
        <v>7.541643209423988</v>
      </c>
      <c r="B779" s="6">
        <v>2.8033223031495611</v>
      </c>
      <c r="C779" s="6">
        <v>-3.6496425137362847</v>
      </c>
      <c r="D779" s="6">
        <v>1.1886320165851973</v>
      </c>
      <c r="E779" s="6">
        <v>1.9869844656599014</v>
      </c>
      <c r="F779" s="6">
        <v>10.863086460912344</v>
      </c>
      <c r="G779" s="6">
        <v>0.39413014324547718</v>
      </c>
      <c r="H779" s="6">
        <v>-2.2728343141098732</v>
      </c>
      <c r="I779" s="9">
        <f>SUMPRODUCT(J779:O779,Results!B$12:G$12)+Results!$E$5*H779</f>
        <v>2.8028925176519905</v>
      </c>
      <c r="J779" s="9">
        <f>SUMPRODUCT($A779:$F779,Results!$B$15:$G$15)</f>
        <v>21.992933850904908</v>
      </c>
      <c r="K779" s="9">
        <f>SUMPRODUCT($A779:$F779,Results!$B$16:$G$16)</f>
        <v>-19.565802471437539</v>
      </c>
      <c r="L779" s="9">
        <f>SUMPRODUCT($A779:$F779,Results!$B$17:$G$17)</f>
        <v>10.813496773463378</v>
      </c>
      <c r="M779" s="9">
        <f>SUMPRODUCT($A779:$F779,Results!$B$18:$G$18)</f>
        <v>16.648422371753139</v>
      </c>
      <c r="N779" s="9">
        <f>SUMPRODUCT($A779:$F779,Results!$B$19:$G$19)</f>
        <v>11.893690900201637</v>
      </c>
      <c r="O779" s="9">
        <f>SUMPRODUCT($A779:$F779,Results!$B$20:$G$20)</f>
        <v>18.532181232834333</v>
      </c>
      <c r="P779" s="9" cm="1">
        <f t="array" ref="P779">SUMPRODUCT(J779:O779,TRANSPOSE(Test!BQ$20:BQ$25))+Test!$AI$20-Test!$BQ$27</f>
        <v>32.385176654753529</v>
      </c>
      <c r="Q779" s="9" cm="1">
        <f t="array" ref="Q779">SUMPRODUCT(J779:O779,TRANSPOSE(Test!EX$20:EX$25))+Test!$AI$20-Test!$EX$27</f>
        <v>19.894837581878029</v>
      </c>
      <c r="R779" s="9">
        <f>I779-Results!$E$5*H779</f>
        <v>16.439898402311229</v>
      </c>
      <c r="S779" s="9" cm="1">
        <f t="array" ref="S779">SUMPRODUCT(J779:O779,TRANSPOSE(Test!AW$28:AW$33))+Test!$AI$20-Test!$AH$26</f>
        <v>6.7029504649553147</v>
      </c>
      <c r="T779" s="9">
        <f>SUMPRODUCT(J779:O779,Results!K$9:P$9)</f>
        <v>20.236544032250873</v>
      </c>
      <c r="U779" s="9">
        <f>SUMPRODUCT(J779:O779,Results!K$9:P$9)+Test!$AI$20-Test!$AH$31</f>
        <v>18.654315311177712</v>
      </c>
      <c r="V779" s="9">
        <f t="shared" si="60"/>
        <v>-29.582284137101539</v>
      </c>
      <c r="W779" s="9">
        <f t="shared" si="61"/>
        <v>-17.091945064226039</v>
      </c>
      <c r="X779" s="9">
        <f t="shared" si="62"/>
        <v>-13.637005884659239</v>
      </c>
      <c r="Y779" s="9">
        <f t="shared" si="63"/>
        <v>-3.9000579473033241</v>
      </c>
      <c r="Z779" s="9">
        <f>I779-Test!$AI$20</f>
        <v>-29.939330909438141</v>
      </c>
      <c r="AA779" s="9">
        <f t="shared" si="64"/>
        <v>-15.851422793525721</v>
      </c>
      <c r="AF779" s="11"/>
      <c r="AG779" s="11"/>
      <c r="AH779" s="11"/>
    </row>
    <row r="780" spans="1:34">
      <c r="A780" s="6">
        <v>6.7738889597793923</v>
      </c>
      <c r="B780" s="6">
        <v>4.7172496714259946</v>
      </c>
      <c r="C780" s="6">
        <v>-3.0996126953563086</v>
      </c>
      <c r="D780" s="6">
        <v>1.894138594726763</v>
      </c>
      <c r="E780" s="6">
        <v>5.698639612860136</v>
      </c>
      <c r="F780" s="6">
        <v>7.5518034694510963</v>
      </c>
      <c r="G780" s="6">
        <v>10.062446895157017</v>
      </c>
      <c r="H780" s="6">
        <v>7.3954824378016664</v>
      </c>
      <c r="I780" s="9">
        <f>SUMPRODUCT(J780:O780,Results!B$12:G$12)+Results!$E$5*H780</f>
        <v>109.62791118052965</v>
      </c>
      <c r="J780" s="9">
        <f>SUMPRODUCT($A780:$F780,Results!$B$15:$G$15)</f>
        <v>29.088485283270561</v>
      </c>
      <c r="K780" s="9">
        <f>SUMPRODUCT($A780:$F780,Results!$B$16:$G$16)</f>
        <v>-18.376737178608426</v>
      </c>
      <c r="L780" s="9">
        <f>SUMPRODUCT($A780:$F780,Results!$B$17:$G$17)</f>
        <v>21.726696221783214</v>
      </c>
      <c r="M780" s="9">
        <f>SUMPRODUCT($A780:$F780,Results!$B$18:$G$18)</f>
        <v>11.21703159416127</v>
      </c>
      <c r="N780" s="9">
        <f>SUMPRODUCT($A780:$F780,Results!$B$19:$G$19)</f>
        <v>0.49107393464686533</v>
      </c>
      <c r="O780" s="9">
        <f>SUMPRODUCT($A780:$F780,Results!$B$20:$G$20)</f>
        <v>26.262167500034849</v>
      </c>
      <c r="P780" s="9" cm="1">
        <f t="array" ref="P780">SUMPRODUCT(J780:O780,TRANSPOSE(Test!BQ$20:BQ$25))+Test!$AI$20-Test!$BQ$27</f>
        <v>67.781644420894651</v>
      </c>
      <c r="Q780" s="9" cm="1">
        <f t="array" ref="Q780">SUMPRODUCT(J780:O780,TRANSPOSE(Test!EX$20:EX$25))+Test!$AI$20-Test!$EX$27</f>
        <v>67.187759730068393</v>
      </c>
      <c r="R780" s="9">
        <f>I780-Results!$E$5*H780</f>
        <v>65.255016553719656</v>
      </c>
      <c r="S780" s="9" cm="1">
        <f t="array" ref="S780">SUMPRODUCT(J780:O780,TRANSPOSE(Test!AW$28:AW$33))+Test!$AI$20-Test!$AH$26</f>
        <v>35.310180197900749</v>
      </c>
      <c r="T780" s="9">
        <f>SUMPRODUCT(J780:O780,Results!K$9:P$9)</f>
        <v>69.664728958984213</v>
      </c>
      <c r="U780" s="9">
        <f>SUMPRODUCT(J780:O780,Results!K$9:P$9)+Test!$AI$20-Test!$AH$31</f>
        <v>68.082500237911063</v>
      </c>
      <c r="V780" s="9">
        <f t="shared" si="60"/>
        <v>41.846266759635</v>
      </c>
      <c r="W780" s="9">
        <f t="shared" si="61"/>
        <v>42.440151450461258</v>
      </c>
      <c r="X780" s="9">
        <f t="shared" si="62"/>
        <v>44.372894626809995</v>
      </c>
      <c r="Y780" s="9">
        <f t="shared" si="63"/>
        <v>74.317730982628902</v>
      </c>
      <c r="Z780" s="9">
        <f>I780-Test!$AI$20</f>
        <v>76.885687753439527</v>
      </c>
      <c r="AA780" s="9">
        <f t="shared" si="64"/>
        <v>41.545410942618588</v>
      </c>
      <c r="AF780" s="11"/>
      <c r="AG780" s="11"/>
      <c r="AH780" s="11"/>
    </row>
    <row r="781" spans="1:34">
      <c r="A781" s="6">
        <v>1.4802668808324799</v>
      </c>
      <c r="B781" s="6">
        <v>3.6209503988396268</v>
      </c>
      <c r="C781" s="6">
        <v>3.9947179123639884</v>
      </c>
      <c r="D781" s="6">
        <v>9.9808113237270106</v>
      </c>
      <c r="E781" s="6">
        <v>2.8459898664518688</v>
      </c>
      <c r="F781" s="6">
        <v>0.72205207943321537</v>
      </c>
      <c r="G781" s="6">
        <v>0.41479411907795649</v>
      </c>
      <c r="H781" s="6">
        <v>-2.2521703382773941</v>
      </c>
      <c r="I781" s="9">
        <f>SUMPRODUCT(J781:O781,Results!B$12:G$12)+Results!$E$5*H781</f>
        <v>41.398247328906017</v>
      </c>
      <c r="J781" s="9">
        <f>SUMPRODUCT($A781:$F781,Results!$B$15:$G$15)</f>
        <v>9.4982938003355883</v>
      </c>
      <c r="K781" s="9">
        <f>SUMPRODUCT($A781:$F781,Results!$B$16:$G$16)</f>
        <v>-13.361837216746677</v>
      </c>
      <c r="L781" s="9">
        <f>SUMPRODUCT($A781:$F781,Results!$B$17:$G$17)</f>
        <v>17.964876365540167</v>
      </c>
      <c r="M781" s="9">
        <f>SUMPRODUCT($A781:$F781,Results!$B$18:$G$18)</f>
        <v>1.718614139790601</v>
      </c>
      <c r="N781" s="9">
        <f>SUMPRODUCT($A781:$F781,Results!$B$19:$G$19)</f>
        <v>-27.001587973102755</v>
      </c>
      <c r="O781" s="9">
        <f>SUMPRODUCT($A781:$F781,Results!$B$20:$G$20)</f>
        <v>27.013788952502257</v>
      </c>
      <c r="P781" s="9" cm="1">
        <f t="array" ref="P781">SUMPRODUCT(J781:O781,TRANSPOSE(Test!BQ$20:BQ$25))+Test!$AI$20-Test!$BQ$27</f>
        <v>48.516598593827531</v>
      </c>
      <c r="Q781" s="9" cm="1">
        <f t="array" ref="Q781">SUMPRODUCT(J781:O781,TRANSPOSE(Test!EX$20:EX$25))+Test!$AI$20-Test!$EX$27</f>
        <v>54.822427779433127</v>
      </c>
      <c r="R781" s="9">
        <f>I781-Results!$E$5*H781</f>
        <v>54.911269358570379</v>
      </c>
      <c r="S781" s="9" cm="1">
        <f t="array" ref="S781">SUMPRODUCT(J781:O781,TRANSPOSE(Test!AW$28:AW$33))+Test!$AI$20-Test!$AH$26</f>
        <v>46.042518680791787</v>
      </c>
      <c r="T781" s="9">
        <f>SUMPRODUCT(J781:O781,Results!K$9:P$9)</f>
        <v>56.143255730749168</v>
      </c>
      <c r="U781" s="9">
        <f>SUMPRODUCT(J781:O781,Results!K$9:P$9)+Test!$AI$20-Test!$AH$31</f>
        <v>54.56102700967601</v>
      </c>
      <c r="V781" s="9">
        <f t="shared" si="60"/>
        <v>-7.1183512649215146</v>
      </c>
      <c r="W781" s="9">
        <f t="shared" si="61"/>
        <v>-13.424180450527111</v>
      </c>
      <c r="X781" s="9">
        <f t="shared" si="62"/>
        <v>-13.513022029664363</v>
      </c>
      <c r="Y781" s="9">
        <f t="shared" si="63"/>
        <v>-4.6442713518857701</v>
      </c>
      <c r="Z781" s="9">
        <f>I781-Test!$AI$20</f>
        <v>8.6560239018158853</v>
      </c>
      <c r="AA781" s="9">
        <f t="shared" si="64"/>
        <v>-13.162779680769994</v>
      </c>
      <c r="AF781" s="11"/>
      <c r="AG781" s="11"/>
      <c r="AH781" s="11"/>
    </row>
    <row r="782" spans="1:34">
      <c r="A782" s="6">
        <v>0.44904262441170895</v>
      </c>
      <c r="B782" s="6">
        <v>1.0018233360033293E-2</v>
      </c>
      <c r="C782" s="6">
        <v>1.9373865150442422</v>
      </c>
      <c r="D782" s="6">
        <v>2.3048816755151647</v>
      </c>
      <c r="E782" s="6">
        <v>3.5053690026971367</v>
      </c>
      <c r="F782" s="6">
        <v>9.7848264287426971</v>
      </c>
      <c r="G782" s="6">
        <v>4.2329901941331629</v>
      </c>
      <c r="H782" s="6">
        <v>1.5660257367778123</v>
      </c>
      <c r="I782" s="9">
        <f>SUMPRODUCT(J782:O782,Results!B$12:G$12)+Results!$E$5*H782</f>
        <v>36.341971424750554</v>
      </c>
      <c r="J782" s="9">
        <f>SUMPRODUCT($A782:$F782,Results!$B$15:$G$15)</f>
        <v>18.544821149236682</v>
      </c>
      <c r="K782" s="9">
        <f>SUMPRODUCT($A782:$F782,Results!$B$16:$G$16)</f>
        <v>0.11492621979321282</v>
      </c>
      <c r="L782" s="9">
        <f>SUMPRODUCT($A782:$F782,Results!$B$17:$G$17)</f>
        <v>24.6806650746786</v>
      </c>
      <c r="M782" s="9">
        <f>SUMPRODUCT($A782:$F782,Results!$B$18:$G$18)</f>
        <v>1.290540610005019</v>
      </c>
      <c r="N782" s="9">
        <f>SUMPRODUCT($A782:$F782,Results!$B$19:$G$19)</f>
        <v>-14.858115985245059</v>
      </c>
      <c r="O782" s="9">
        <f>SUMPRODUCT($A782:$F782,Results!$B$20:$G$20)</f>
        <v>-8.4693587300540507</v>
      </c>
      <c r="P782" s="9" cm="1">
        <f t="array" ref="P782">SUMPRODUCT(J782:O782,TRANSPOSE(Test!BQ$20:BQ$25))+Test!$AI$20-Test!$BQ$27</f>
        <v>42.216097050657147</v>
      </c>
      <c r="Q782" s="9" cm="1">
        <f t="array" ref="Q782">SUMPRODUCT(J782:O782,TRANSPOSE(Test!EX$20:EX$25))+Test!$AI$20-Test!$EX$27</f>
        <v>31.059899243542418</v>
      </c>
      <c r="R782" s="9">
        <f>I782-Results!$E$5*H782</f>
        <v>26.945817004083679</v>
      </c>
      <c r="S782" s="9" cm="1">
        <f t="array" ref="S782">SUMPRODUCT(J782:O782,TRANSPOSE(Test!AW$28:AW$33))+Test!$AI$20-Test!$AH$26</f>
        <v>34.486057876560395</v>
      </c>
      <c r="T782" s="9">
        <f>SUMPRODUCT(J782:O782,Results!K$9:P$9)</f>
        <v>30.74626541292761</v>
      </c>
      <c r="U782" s="9">
        <f>SUMPRODUCT(J782:O782,Results!K$9:P$9)+Test!$AI$20-Test!$AH$31</f>
        <v>29.164036691854449</v>
      </c>
      <c r="V782" s="9">
        <f t="shared" si="60"/>
        <v>-5.8741256259065935</v>
      </c>
      <c r="W782" s="9">
        <f t="shared" si="61"/>
        <v>5.2820721812081359</v>
      </c>
      <c r="X782" s="9">
        <f t="shared" si="62"/>
        <v>9.3961544206668748</v>
      </c>
      <c r="Y782" s="9">
        <f t="shared" si="63"/>
        <v>1.8559135481901592</v>
      </c>
      <c r="Z782" s="9">
        <f>I782-Test!$AI$20</f>
        <v>3.5997479976604225</v>
      </c>
      <c r="AA782" s="9">
        <f t="shared" si="64"/>
        <v>7.1779347328961052</v>
      </c>
      <c r="AF782" s="11"/>
      <c r="AG782" s="11"/>
      <c r="AH782" s="11"/>
    </row>
    <row r="783" spans="1:34">
      <c r="A783" s="6">
        <v>1.1374068329164266</v>
      </c>
      <c r="B783" s="6">
        <v>4.5469182846378287</v>
      </c>
      <c r="C783" s="6">
        <v>2.7121538038542066</v>
      </c>
      <c r="D783" s="6">
        <v>-0.43493723059615091</v>
      </c>
      <c r="E783" s="6">
        <v>5.4169350638195191</v>
      </c>
      <c r="F783" s="6">
        <v>-1.7132169635774506</v>
      </c>
      <c r="G783" s="6">
        <v>4.4957840377090719</v>
      </c>
      <c r="H783" s="6">
        <v>1.8288195803537213</v>
      </c>
      <c r="I783" s="9">
        <f>SUMPRODUCT(J783:O783,Results!B$12:G$12)+Results!$E$5*H783</f>
        <v>74.031505383932725</v>
      </c>
      <c r="J783" s="9">
        <f>SUMPRODUCT($A783:$F783,Results!$B$15:$G$15)</f>
        <v>18.744709420602366</v>
      </c>
      <c r="K783" s="9">
        <f>SUMPRODUCT($A783:$F783,Results!$B$16:$G$16)</f>
        <v>-8.2880092213142049</v>
      </c>
      <c r="L783" s="9">
        <f>SUMPRODUCT($A783:$F783,Results!$B$17:$G$17)</f>
        <v>15.903204463706345</v>
      </c>
      <c r="M783" s="9">
        <f>SUMPRODUCT($A783:$F783,Results!$B$18:$G$18)</f>
        <v>-10.333807508372994</v>
      </c>
      <c r="N783" s="9">
        <f>SUMPRODUCT($A783:$F783,Results!$B$19:$G$19)</f>
        <v>-18.981126327389312</v>
      </c>
      <c r="O783" s="9">
        <f>SUMPRODUCT($A783:$F783,Results!$B$20:$G$20)</f>
        <v>11.708798138557844</v>
      </c>
      <c r="P783" s="9" cm="1">
        <f t="array" ref="P783">SUMPRODUCT(J783:O783,TRANSPOSE(Test!BQ$20:BQ$25))+Test!$AI$20-Test!$BQ$27</f>
        <v>50.403041666743668</v>
      </c>
      <c r="Q783" s="9" cm="1">
        <f t="array" ref="Q783">SUMPRODUCT(J783:O783,TRANSPOSE(Test!EX$20:EX$25))+Test!$AI$20-Test!$EX$27</f>
        <v>60.671433932053532</v>
      </c>
      <c r="R783" s="9">
        <f>I783-Results!$E$5*H783</f>
        <v>63.058587901810398</v>
      </c>
      <c r="S783" s="9" cm="1">
        <f t="array" ref="S783">SUMPRODUCT(J783:O783,TRANSPOSE(Test!AW$28:AW$33))+Test!$AI$20-Test!$AH$26</f>
        <v>46.996997560922054</v>
      </c>
      <c r="T783" s="9">
        <f>SUMPRODUCT(J783:O783,Results!K$9:P$9)</f>
        <v>64.80710873512993</v>
      </c>
      <c r="U783" s="9">
        <f>SUMPRODUCT(J783:O783,Results!K$9:P$9)+Test!$AI$20-Test!$AH$31</f>
        <v>63.224880014056765</v>
      </c>
      <c r="V783" s="9">
        <f t="shared" si="60"/>
        <v>23.628463717189057</v>
      </c>
      <c r="W783" s="9">
        <f t="shared" si="61"/>
        <v>13.360071451879193</v>
      </c>
      <c r="X783" s="9">
        <f t="shared" si="62"/>
        <v>10.972917482122327</v>
      </c>
      <c r="Y783" s="9">
        <f t="shared" si="63"/>
        <v>27.034507823010671</v>
      </c>
      <c r="Z783" s="9">
        <f>I783-Test!$AI$20</f>
        <v>41.289281956842594</v>
      </c>
      <c r="AA783" s="9">
        <f t="shared" si="64"/>
        <v>10.80662536987596</v>
      </c>
      <c r="AF783" s="11"/>
      <c r="AG783" s="11"/>
      <c r="AH783" s="11"/>
    </row>
    <row r="784" spans="1:34">
      <c r="A784" s="6">
        <v>4.070046436437738</v>
      </c>
      <c r="B784" s="6">
        <v>15.399830879111473</v>
      </c>
      <c r="C784" s="6">
        <v>-0.52038786924767144</v>
      </c>
      <c r="D784" s="6">
        <v>0.98009512541269694</v>
      </c>
      <c r="E784" s="6">
        <v>1.1883806624878219</v>
      </c>
      <c r="F784" s="6">
        <v>1.2897843736988279</v>
      </c>
      <c r="G784" s="6">
        <v>3.3803365645139829</v>
      </c>
      <c r="H784" s="6">
        <v>0.71337210715863231</v>
      </c>
      <c r="I784" s="9">
        <f>SUMPRODUCT(J784:O784,Results!B$12:G$12)+Results!$E$5*H784</f>
        <v>-8.6622703807102575E-2</v>
      </c>
      <c r="J784" s="9">
        <f>SUMPRODUCT($A784:$F784,Results!$B$15:$G$15)</f>
        <v>-17.90781438946242</v>
      </c>
      <c r="K784" s="9">
        <f>SUMPRODUCT($A784:$F784,Results!$B$16:$G$16)</f>
        <v>-29.233098083827951</v>
      </c>
      <c r="L784" s="9">
        <f>SUMPRODUCT($A784:$F784,Results!$B$17:$G$17)</f>
        <v>15.314969455228612</v>
      </c>
      <c r="M784" s="9">
        <f>SUMPRODUCT($A784:$F784,Results!$B$18:$G$18)</f>
        <v>16.858153525429284</v>
      </c>
      <c r="N784" s="9">
        <f>SUMPRODUCT($A784:$F784,Results!$B$19:$G$19)</f>
        <v>5.0392181363771318</v>
      </c>
      <c r="O784" s="9">
        <f>SUMPRODUCT($A784:$F784,Results!$B$20:$G$20)</f>
        <v>39.714670341579883</v>
      </c>
      <c r="P784" s="9" cm="1">
        <f t="array" ref="P784">SUMPRODUCT(J784:O784,TRANSPOSE(Test!BQ$20:BQ$25))+Test!$AI$20-Test!$BQ$27</f>
        <v>-1.6956749526438131</v>
      </c>
      <c r="Q784" s="9" cm="1">
        <f t="array" ref="Q784">SUMPRODUCT(J784:O784,TRANSPOSE(Test!EX$20:EX$25))+Test!$AI$20-Test!$EX$27</f>
        <v>-8.723487914967059</v>
      </c>
      <c r="R784" s="9">
        <f>I784-Results!$E$5*H784</f>
        <v>-4.3668553467588964</v>
      </c>
      <c r="S784" s="9" cm="1">
        <f t="array" ref="S784">SUMPRODUCT(J784:O784,TRANSPOSE(Test!AW$28:AW$33))+Test!$AI$20-Test!$AH$26</f>
        <v>-5.3125289148232966</v>
      </c>
      <c r="T784" s="9">
        <f>SUMPRODUCT(J784:O784,Results!K$9:P$9)</f>
        <v>-3.2198767475754693</v>
      </c>
      <c r="U784" s="9">
        <f>SUMPRODUCT(J784:O784,Results!K$9:P$9)+Test!$AI$20-Test!$AH$31</f>
        <v>-4.8021054686486266</v>
      </c>
      <c r="V784" s="9">
        <f t="shared" si="60"/>
        <v>1.6090522488367105</v>
      </c>
      <c r="W784" s="9">
        <f t="shared" si="61"/>
        <v>8.6368652111599573</v>
      </c>
      <c r="X784" s="9">
        <f t="shared" si="62"/>
        <v>4.2802326429517938</v>
      </c>
      <c r="Y784" s="9">
        <f t="shared" si="63"/>
        <v>5.225906211016194</v>
      </c>
      <c r="Z784" s="9">
        <f>I784-Test!$AI$20</f>
        <v>-32.828846130897233</v>
      </c>
      <c r="AA784" s="9">
        <f t="shared" si="64"/>
        <v>4.7154827648415241</v>
      </c>
      <c r="AF784" s="11"/>
      <c r="AG784" s="11"/>
      <c r="AH784" s="11"/>
    </row>
    <row r="785" spans="1:34">
      <c r="A785" s="6">
        <v>0.67111192829120925</v>
      </c>
      <c r="B785" s="6">
        <v>0.57792124754587448</v>
      </c>
      <c r="C785" s="6">
        <v>2.3201721989809148</v>
      </c>
      <c r="D785" s="6">
        <v>2.6897790276362534</v>
      </c>
      <c r="E785" s="6">
        <v>6.8411517596452383</v>
      </c>
      <c r="F785" s="6">
        <v>2.4003811554388763</v>
      </c>
      <c r="G785" s="6">
        <v>3.9673853721121897</v>
      </c>
      <c r="H785" s="6">
        <v>1.3004209147568391</v>
      </c>
      <c r="I785" s="9">
        <f>SUMPRODUCT(J785:O785,Results!B$12:G$12)+Results!$E$5*H785</f>
        <v>92.682771064700233</v>
      </c>
      <c r="J785" s="9">
        <f>SUMPRODUCT($A785:$F785,Results!$B$15:$G$15)</f>
        <v>29.968244618858002</v>
      </c>
      <c r="K785" s="9">
        <f>SUMPRODUCT($A785:$F785,Results!$B$16:$G$16)</f>
        <v>-0.86883997401637825</v>
      </c>
      <c r="L785" s="9">
        <f>SUMPRODUCT($A785:$F785,Results!$B$17:$G$17)</f>
        <v>25.112131022153008</v>
      </c>
      <c r="M785" s="9">
        <f>SUMPRODUCT($A785:$F785,Results!$B$18:$G$18)</f>
        <v>-8.6065795801327862</v>
      </c>
      <c r="N785" s="9">
        <f>SUMPRODUCT($A785:$F785,Results!$B$19:$G$19)</f>
        <v>-25.078363873034874</v>
      </c>
      <c r="O785" s="9">
        <f>SUMPRODUCT($A785:$F785,Results!$B$20:$G$20)</f>
        <v>4.9471927480105293</v>
      </c>
      <c r="P785" s="9" cm="1">
        <f t="array" ref="P785">SUMPRODUCT(J785:O785,TRANSPOSE(Test!BQ$20:BQ$25))+Test!$AI$20-Test!$BQ$27</f>
        <v>76.54889382089155</v>
      </c>
      <c r="Q785" s="9" cm="1">
        <f t="array" ref="Q785">SUMPRODUCT(J785:O785,TRANSPOSE(Test!EX$20:EX$25))+Test!$AI$20-Test!$EX$27</f>
        <v>85.983385163456489</v>
      </c>
      <c r="R785" s="9">
        <f>I785-Results!$E$5*H785</f>
        <v>84.880245576159197</v>
      </c>
      <c r="S785" s="9" cm="1">
        <f t="array" ref="S785">SUMPRODUCT(J785:O785,TRANSPOSE(Test!AW$28:AW$33))+Test!$AI$20-Test!$AH$26</f>
        <v>62.79050789043994</v>
      </c>
      <c r="T785" s="9">
        <f>SUMPRODUCT(J785:O785,Results!K$9:P$9)</f>
        <v>88.123909299588618</v>
      </c>
      <c r="U785" s="9">
        <f>SUMPRODUCT(J785:O785,Results!K$9:P$9)+Test!$AI$20-Test!$AH$31</f>
        <v>86.541680578515468</v>
      </c>
      <c r="V785" s="9">
        <f t="shared" si="60"/>
        <v>16.133877243808683</v>
      </c>
      <c r="W785" s="9">
        <f t="shared" si="61"/>
        <v>6.699385901243744</v>
      </c>
      <c r="X785" s="9">
        <f t="shared" si="62"/>
        <v>7.8025254885410362</v>
      </c>
      <c r="Y785" s="9">
        <f t="shared" si="63"/>
        <v>29.892263174260293</v>
      </c>
      <c r="Z785" s="9">
        <f>I785-Test!$AI$20</f>
        <v>59.940547637610102</v>
      </c>
      <c r="AA785" s="9">
        <f t="shared" si="64"/>
        <v>6.1410904861847655</v>
      </c>
      <c r="AF785" s="11"/>
      <c r="AG785" s="11"/>
      <c r="AH785" s="11"/>
    </row>
    <row r="786" spans="1:34">
      <c r="A786" s="6">
        <v>4.2802275788069106E-3</v>
      </c>
      <c r="B786" s="6">
        <v>1.4314522892607684</v>
      </c>
      <c r="C786" s="6">
        <v>2.7400889704250044</v>
      </c>
      <c r="D786" s="6">
        <v>0.19672962385886417</v>
      </c>
      <c r="E786" s="6">
        <v>1.7665974384200567</v>
      </c>
      <c r="F786" s="6">
        <v>1.2706899262605154</v>
      </c>
      <c r="G786" s="6">
        <v>1.1954289391060398</v>
      </c>
      <c r="H786" s="6">
        <v>-1.4715355182493108</v>
      </c>
      <c r="I786" s="9">
        <f>SUMPRODUCT(J786:O786,Results!B$12:G$12)+Results!$E$5*H786</f>
        <v>7.5465454280198649</v>
      </c>
      <c r="J786" s="9">
        <f>SUMPRODUCT($A786:$F786,Results!$B$15:$G$15)</f>
        <v>8.3041447217521061</v>
      </c>
      <c r="K786" s="9">
        <f>SUMPRODUCT($A786:$F786,Results!$B$16:$G$16)</f>
        <v>-3.2012379153544979</v>
      </c>
      <c r="L786" s="9">
        <f>SUMPRODUCT($A786:$F786,Results!$B$17:$G$17)</f>
        <v>8.1891115530500542</v>
      </c>
      <c r="M786" s="9">
        <f>SUMPRODUCT($A786:$F786,Results!$B$18:$G$18)</f>
        <v>-5.8464748271159426</v>
      </c>
      <c r="N786" s="9">
        <f>SUMPRODUCT($A786:$F786,Results!$B$19:$G$19)</f>
        <v>-12.243970216286989</v>
      </c>
      <c r="O786" s="9">
        <f>SUMPRODUCT($A786:$F786,Results!$B$20:$G$20)</f>
        <v>-1.054677366150969</v>
      </c>
      <c r="P786" s="9" cm="1">
        <f t="array" ref="P786">SUMPRODUCT(J786:O786,TRANSPOSE(Test!BQ$20:BQ$25))+Test!$AI$20-Test!$BQ$27</f>
        <v>16.027698706867504</v>
      </c>
      <c r="Q786" s="9" cm="1">
        <f t="array" ref="Q786">SUMPRODUCT(J786:O786,TRANSPOSE(Test!EX$20:EX$25))+Test!$AI$20-Test!$EX$27</f>
        <v>15.969187387259282</v>
      </c>
      <c r="R786" s="9">
        <f>I786-Results!$E$5*H786</f>
        <v>16.375758537515729</v>
      </c>
      <c r="S786" s="9" cm="1">
        <f t="array" ref="S786">SUMPRODUCT(J786:O786,TRANSPOSE(Test!AW$28:AW$33))+Test!$AI$20-Test!$AH$26</f>
        <v>20.58423504609862</v>
      </c>
      <c r="T786" s="9">
        <f>SUMPRODUCT(J786:O786,Results!K$9:P$9)</f>
        <v>17.365059290852031</v>
      </c>
      <c r="U786" s="9">
        <f>SUMPRODUCT(J786:O786,Results!K$9:P$9)+Test!$AI$20-Test!$AH$31</f>
        <v>15.782830569778874</v>
      </c>
      <c r="V786" s="9">
        <f t="shared" si="60"/>
        <v>-8.4811532788476391</v>
      </c>
      <c r="W786" s="9">
        <f t="shared" si="61"/>
        <v>-8.4226419592394173</v>
      </c>
      <c r="X786" s="9">
        <f t="shared" si="62"/>
        <v>-8.8292131094958641</v>
      </c>
      <c r="Y786" s="9">
        <f t="shared" si="63"/>
        <v>-13.037689618078755</v>
      </c>
      <c r="Z786" s="9">
        <f>I786-Test!$AI$20</f>
        <v>-25.195677999070266</v>
      </c>
      <c r="AA786" s="9">
        <f t="shared" si="64"/>
        <v>-8.2362851417590086</v>
      </c>
      <c r="AF786" s="11"/>
      <c r="AG786" s="11"/>
      <c r="AH786" s="11"/>
    </row>
    <row r="787" spans="1:34">
      <c r="A787" s="6">
        <v>9.5966344745735626</v>
      </c>
      <c r="B787" s="6">
        <v>3.1428302394579157</v>
      </c>
      <c r="C787" s="6">
        <v>-1.1717460426888988</v>
      </c>
      <c r="D787" s="6">
        <v>9.9209294631643861</v>
      </c>
      <c r="E787" s="6">
        <v>1.0386057755694103</v>
      </c>
      <c r="F787" s="6">
        <v>2.7983218655674884</v>
      </c>
      <c r="G787" s="6">
        <v>7.5774337200135671</v>
      </c>
      <c r="H787" s="6">
        <v>4.910469262658216</v>
      </c>
      <c r="I787" s="9">
        <f>SUMPRODUCT(J787:O787,Results!B$12:G$12)+Results!$E$5*H787</f>
        <v>79.518743804101462</v>
      </c>
      <c r="J787" s="9">
        <f>SUMPRODUCT($A787:$F787,Results!$B$15:$G$15)</f>
        <v>23.242122730028722</v>
      </c>
      <c r="K787" s="9">
        <f>SUMPRODUCT($A787:$F787,Results!$B$16:$G$16)</f>
        <v>-33.025463131833227</v>
      </c>
      <c r="L787" s="9">
        <f>SUMPRODUCT($A787:$F787,Results!$B$17:$G$17)</f>
        <v>-0.37175081269208032</v>
      </c>
      <c r="M787" s="9">
        <f>SUMPRODUCT($A787:$F787,Results!$B$18:$G$18)</f>
        <v>14.577654254593435</v>
      </c>
      <c r="N787" s="9">
        <f>SUMPRODUCT($A787:$F787,Results!$B$19:$G$19)</f>
        <v>-2.3049210374968681</v>
      </c>
      <c r="O787" s="9">
        <f>SUMPRODUCT($A787:$F787,Results!$B$20:$G$20)</f>
        <v>51.641017514778184</v>
      </c>
      <c r="P787" s="9" cm="1">
        <f t="array" ref="P787">SUMPRODUCT(J787:O787,TRANSPOSE(Test!BQ$20:BQ$25))+Test!$AI$20-Test!$BQ$27</f>
        <v>45.513516308510539</v>
      </c>
      <c r="Q787" s="9" cm="1">
        <f t="array" ref="Q787">SUMPRODUCT(J787:O787,TRANSPOSE(Test!EX$20:EX$25))+Test!$AI$20-Test!$EX$27</f>
        <v>50.684007939930154</v>
      </c>
      <c r="R787" s="9">
        <f>I787-Results!$E$5*H787</f>
        <v>50.055928228152169</v>
      </c>
      <c r="S787" s="9" cm="1">
        <f t="array" ref="S787">SUMPRODUCT(J787:O787,TRANSPOSE(Test!AW$28:AW$33))+Test!$AI$20-Test!$AH$26</f>
        <v>24.667557652059081</v>
      </c>
      <c r="T787" s="9">
        <f>SUMPRODUCT(J787:O787,Results!K$9:P$9)</f>
        <v>51.375274060900935</v>
      </c>
      <c r="U787" s="9">
        <f>SUMPRODUCT(J787:O787,Results!K$9:P$9)+Test!$AI$20-Test!$AH$31</f>
        <v>49.793045339827785</v>
      </c>
      <c r="V787" s="9">
        <f t="shared" si="60"/>
        <v>34.005227495590923</v>
      </c>
      <c r="W787" s="9">
        <f t="shared" si="61"/>
        <v>28.834735864171307</v>
      </c>
      <c r="X787" s="9">
        <f t="shared" si="62"/>
        <v>29.462815575949293</v>
      </c>
      <c r="Y787" s="9">
        <f t="shared" si="63"/>
        <v>54.851186152042381</v>
      </c>
      <c r="Z787" s="9">
        <f>I787-Test!$AI$20</f>
        <v>46.77652037701133</v>
      </c>
      <c r="AA787" s="9">
        <f t="shared" si="64"/>
        <v>29.725698464273677</v>
      </c>
      <c r="AF787" s="11"/>
      <c r="AG787" s="11"/>
      <c r="AH787" s="11"/>
    </row>
    <row r="788" spans="1:34">
      <c r="A788" s="6">
        <v>5.1069392208065532</v>
      </c>
      <c r="B788" s="6">
        <v>1.8568187304551218</v>
      </c>
      <c r="C788" s="6">
        <v>6.4495197334066301</v>
      </c>
      <c r="D788" s="6">
        <v>2.8319384086023609</v>
      </c>
      <c r="E788" s="6">
        <v>-0.22040177595420907</v>
      </c>
      <c r="F788" s="6">
        <v>2.5569624762357201</v>
      </c>
      <c r="G788" s="6">
        <v>2.0136213852238707</v>
      </c>
      <c r="H788" s="6">
        <v>-0.65334307213147991</v>
      </c>
      <c r="I788" s="9">
        <f>SUMPRODUCT(J788:O788,Results!B$12:G$12)+Results!$E$5*H788</f>
        <v>4.5724877797293768</v>
      </c>
      <c r="J788" s="9">
        <f>SUMPRODUCT($A788:$F788,Results!$B$15:$G$15)</f>
        <v>22.779881935589771</v>
      </c>
      <c r="K788" s="9">
        <f>SUMPRODUCT($A788:$F788,Results!$B$16:$G$16)</f>
        <v>-24.857652650414334</v>
      </c>
      <c r="L788" s="9">
        <f>SUMPRODUCT($A788:$F788,Results!$B$17:$G$17)</f>
        <v>-4.738046340722204</v>
      </c>
      <c r="M788" s="9">
        <f>SUMPRODUCT($A788:$F788,Results!$B$18:$G$18)</f>
        <v>-9.4496600442160403</v>
      </c>
      <c r="N788" s="9">
        <f>SUMPRODUCT($A788:$F788,Results!$B$19:$G$19)</f>
        <v>-18.847032407643137</v>
      </c>
      <c r="O788" s="9">
        <f>SUMPRODUCT($A788:$F788,Results!$B$20:$G$20)</f>
        <v>14.046946952649344</v>
      </c>
      <c r="P788" s="9" cm="1">
        <f t="array" ref="P788">SUMPRODUCT(J788:O788,TRANSPOSE(Test!BQ$20:BQ$25))+Test!$AI$20-Test!$BQ$27</f>
        <v>15.598169590129451</v>
      </c>
      <c r="Q788" s="9" cm="1">
        <f t="array" ref="Q788">SUMPRODUCT(J788:O788,TRANSPOSE(Test!EX$20:EX$25))+Test!$AI$20-Test!$EX$27</f>
        <v>8.0793673513515216</v>
      </c>
      <c r="R788" s="9">
        <f>I788-Results!$E$5*H788</f>
        <v>8.4925462125182563</v>
      </c>
      <c r="S788" s="9" cm="1">
        <f t="array" ref="S788">SUMPRODUCT(J788:O788,TRANSPOSE(Test!AW$28:AW$33))+Test!$AI$20-Test!$AH$26</f>
        <v>34.711241772778905</v>
      </c>
      <c r="T788" s="9">
        <f>SUMPRODUCT(J788:O788,Results!K$9:P$9)</f>
        <v>9.0721359961910899</v>
      </c>
      <c r="U788" s="9">
        <f>SUMPRODUCT(J788:O788,Results!K$9:P$9)+Test!$AI$20-Test!$AH$31</f>
        <v>7.489907275117929</v>
      </c>
      <c r="V788" s="9">
        <f t="shared" si="60"/>
        <v>-11.025681810400075</v>
      </c>
      <c r="W788" s="9">
        <f t="shared" si="61"/>
        <v>-3.5068795716221448</v>
      </c>
      <c r="X788" s="9">
        <f t="shared" si="62"/>
        <v>-3.9200584327888794</v>
      </c>
      <c r="Y788" s="9">
        <f t="shared" si="63"/>
        <v>-30.138753993049527</v>
      </c>
      <c r="Z788" s="9">
        <f>I788-Test!$AI$20</f>
        <v>-28.169735647360753</v>
      </c>
      <c r="AA788" s="9">
        <f t="shared" si="64"/>
        <v>-2.9174194953885522</v>
      </c>
      <c r="AF788" s="11"/>
      <c r="AG788" s="11"/>
      <c r="AH788" s="11"/>
    </row>
    <row r="789" spans="1:34">
      <c r="A789" s="6">
        <v>0.88172738131363892</v>
      </c>
      <c r="B789" s="6">
        <v>0.24418797688309474</v>
      </c>
      <c r="C789" s="6">
        <v>5.1987783393141891</v>
      </c>
      <c r="D789" s="6">
        <v>4.5459720331986997</v>
      </c>
      <c r="E789" s="6">
        <v>9.2851136262585783</v>
      </c>
      <c r="F789" s="6">
        <v>-0.31879610171190403</v>
      </c>
      <c r="G789" s="6">
        <v>-0.19773134284354743</v>
      </c>
      <c r="H789" s="6">
        <v>-2.864695800198898</v>
      </c>
      <c r="I789" s="9">
        <f>SUMPRODUCT(J789:O789,Results!B$12:G$12)+Results!$E$5*H789</f>
        <v>109.45554103365707</v>
      </c>
      <c r="J789" s="9">
        <f>SUMPRODUCT($A789:$F789,Results!$B$15:$G$15)</f>
        <v>44.353620588640503</v>
      </c>
      <c r="K789" s="9">
        <f>SUMPRODUCT($A789:$F789,Results!$B$16:$G$16)</f>
        <v>-3.4492641249981069</v>
      </c>
      <c r="L789" s="9">
        <f>SUMPRODUCT($A789:$F789,Results!$B$17:$G$17)</f>
        <v>28.828486563193035</v>
      </c>
      <c r="M789" s="9">
        <f>SUMPRODUCT($A789:$F789,Results!$B$18:$G$18)</f>
        <v>-18.94502673574355</v>
      </c>
      <c r="N789" s="9">
        <f>SUMPRODUCT($A789:$F789,Results!$B$19:$G$19)</f>
        <v>-42.0429453196491</v>
      </c>
      <c r="O789" s="9">
        <f>SUMPRODUCT($A789:$F789,Results!$B$20:$G$20)</f>
        <v>10.511689230382361</v>
      </c>
      <c r="P789" s="9" cm="1">
        <f t="array" ref="P789">SUMPRODUCT(J789:O789,TRANSPOSE(Test!BQ$20:BQ$25))+Test!$AI$20-Test!$BQ$27</f>
        <v>108.75148296381926</v>
      </c>
      <c r="Q789" s="9" cm="1">
        <f t="array" ref="Q789">SUMPRODUCT(J789:O789,TRANSPOSE(Test!EX$20:EX$25))+Test!$AI$20-Test!$EX$27</f>
        <v>126.91930580879219</v>
      </c>
      <c r="R789" s="9">
        <f>I789-Results!$E$5*H789</f>
        <v>126.64371583485045</v>
      </c>
      <c r="S789" s="9" cm="1">
        <f t="array" ref="S789">SUMPRODUCT(J789:O789,TRANSPOSE(Test!AW$28:AW$33))+Test!$AI$20-Test!$AH$26</f>
        <v>97.93429146280819</v>
      </c>
      <c r="T789" s="9">
        <f>SUMPRODUCT(J789:O789,Results!K$9:P$9)</f>
        <v>130.0903942614724</v>
      </c>
      <c r="U789" s="9">
        <f>SUMPRODUCT(J789:O789,Results!K$9:P$9)+Test!$AI$20-Test!$AH$31</f>
        <v>128.50816554039923</v>
      </c>
      <c r="V789" s="9">
        <f t="shared" si="60"/>
        <v>0.7040580698378136</v>
      </c>
      <c r="W789" s="9">
        <f t="shared" si="61"/>
        <v>-17.463764775135118</v>
      </c>
      <c r="X789" s="9">
        <f t="shared" si="62"/>
        <v>-17.188174801193384</v>
      </c>
      <c r="Y789" s="9">
        <f t="shared" si="63"/>
        <v>11.52124957084888</v>
      </c>
      <c r="Z789" s="9">
        <f>I789-Test!$AI$20</f>
        <v>76.713317606566932</v>
      </c>
      <c r="AA789" s="9">
        <f t="shared" si="64"/>
        <v>-19.052624506742163</v>
      </c>
      <c r="AF789" s="11"/>
      <c r="AG789" s="11"/>
      <c r="AH789" s="11"/>
    </row>
    <row r="790" spans="1:34">
      <c r="A790" s="6">
        <v>-1.141151437782391E-2</v>
      </c>
      <c r="B790" s="6">
        <v>5.1463765534962516</v>
      </c>
      <c r="C790" s="6">
        <v>2.2705530411414165</v>
      </c>
      <c r="D790" s="6">
        <v>3.0336604916993073</v>
      </c>
      <c r="E790" s="6">
        <v>-0.65553221103347581</v>
      </c>
      <c r="F790" s="6">
        <v>0.71077480915257629</v>
      </c>
      <c r="G790" s="6">
        <v>8.4084643475917265</v>
      </c>
      <c r="H790" s="6">
        <v>5.7414998902363763</v>
      </c>
      <c r="I790" s="9">
        <f>SUMPRODUCT(J790:O790,Results!B$12:G$12)+Results!$E$5*H790</f>
        <v>22.794386539505094</v>
      </c>
      <c r="J790" s="9">
        <f>SUMPRODUCT($A790:$F790,Results!$B$15:$G$15)</f>
        <v>-11.840030415481049</v>
      </c>
      <c r="K790" s="9">
        <f>SUMPRODUCT($A790:$F790,Results!$B$16:$G$16)</f>
        <v>-9.4176555933432358</v>
      </c>
      <c r="L790" s="9">
        <f>SUMPRODUCT($A790:$F790,Results!$B$17:$G$17)</f>
        <v>6.6719320382783849</v>
      </c>
      <c r="M790" s="9">
        <f>SUMPRODUCT($A790:$F790,Results!$B$18:$G$18)</f>
        <v>4.7132522102106247</v>
      </c>
      <c r="N790" s="9">
        <f>SUMPRODUCT($A790:$F790,Results!$B$19:$G$19)</f>
        <v>-6.8013794588733436</v>
      </c>
      <c r="O790" s="9">
        <f>SUMPRODUCT($A790:$F790,Results!$B$20:$G$20)</f>
        <v>11.644777679096858</v>
      </c>
      <c r="P790" s="9" cm="1">
        <f t="array" ref="P790">SUMPRODUCT(J790:O790,TRANSPOSE(Test!BQ$20:BQ$25))+Test!$AI$20-Test!$BQ$27</f>
        <v>-9.2898559446020847</v>
      </c>
      <c r="Q790" s="9" cm="1">
        <f t="array" ref="Q790">SUMPRODUCT(J790:O790,TRANSPOSE(Test!EX$20:EX$25))+Test!$AI$20-Test!$EX$27</f>
        <v>-13.185480053064257</v>
      </c>
      <c r="R790" s="9">
        <f>I790-Results!$E$5*H790</f>
        <v>-11.654612801913164</v>
      </c>
      <c r="S790" s="9" cm="1">
        <f t="array" ref="S790">SUMPRODUCT(J790:O790,TRANSPOSE(Test!AW$28:AW$33))+Test!$AI$20-Test!$AH$26</f>
        <v>-1.2282377625118244</v>
      </c>
      <c r="T790" s="9">
        <f>SUMPRODUCT(J790:O790,Results!K$9:P$9)</f>
        <v>-11.710297312600403</v>
      </c>
      <c r="U790" s="9">
        <f>SUMPRODUCT(J790:O790,Results!K$9:P$9)+Test!$AI$20-Test!$AH$31</f>
        <v>-13.29252603367356</v>
      </c>
      <c r="V790" s="9">
        <f t="shared" si="60"/>
        <v>32.084242484107179</v>
      </c>
      <c r="W790" s="9">
        <f t="shared" si="61"/>
        <v>35.979866592569351</v>
      </c>
      <c r="X790" s="9">
        <f t="shared" si="62"/>
        <v>34.448999341418258</v>
      </c>
      <c r="Y790" s="9">
        <f t="shared" si="63"/>
        <v>24.022624302016919</v>
      </c>
      <c r="Z790" s="9">
        <f>I790-Test!$AI$20</f>
        <v>-9.9478368875850371</v>
      </c>
      <c r="AA790" s="9">
        <f t="shared" si="64"/>
        <v>36.086912573178651</v>
      </c>
      <c r="AF790" s="11"/>
      <c r="AG790" s="11"/>
      <c r="AH790" s="11"/>
    </row>
    <row r="791" spans="1:34">
      <c r="A791" s="6">
        <v>1.1455224309619974</v>
      </c>
      <c r="B791" s="6">
        <v>-1.0607757135574944</v>
      </c>
      <c r="C791" s="6">
        <v>9.775484438043755E-2</v>
      </c>
      <c r="D791" s="6">
        <v>-1.6520145917900455</v>
      </c>
      <c r="E791" s="6">
        <v>1.6227521451274876</v>
      </c>
      <c r="F791" s="6">
        <v>-0.55745553026948791</v>
      </c>
      <c r="G791" s="6">
        <v>3.2867151299613795</v>
      </c>
      <c r="H791" s="6">
        <v>0.6197506726060289</v>
      </c>
      <c r="I791" s="9">
        <f>SUMPRODUCT(J791:O791,Results!B$12:G$12)+Results!$E$5*H791</f>
        <v>25.546215546400621</v>
      </c>
      <c r="J791" s="9">
        <f>SUMPRODUCT($A791:$F791,Results!$B$15:$G$15)</f>
        <v>13.502862881491735</v>
      </c>
      <c r="K791" s="9">
        <f>SUMPRODUCT($A791:$F791,Results!$B$16:$G$16)</f>
        <v>-0.98667628885728398</v>
      </c>
      <c r="L791" s="9">
        <f>SUMPRODUCT($A791:$F791,Results!$B$17:$G$17)</f>
        <v>-0.70672270258789105</v>
      </c>
      <c r="M791" s="9">
        <f>SUMPRODUCT($A791:$F791,Results!$B$18:$G$18)</f>
        <v>-5.8885152753824892</v>
      </c>
      <c r="N791" s="9">
        <f>SUMPRODUCT($A791:$F791,Results!$B$19:$G$19)</f>
        <v>-2.3241421385011627</v>
      </c>
      <c r="O791" s="9">
        <f>SUMPRODUCT($A791:$F791,Results!$B$20:$G$20)</f>
        <v>-0.6618679664062368</v>
      </c>
      <c r="P791" s="9" cm="1">
        <f t="array" ref="P791">SUMPRODUCT(J791:O791,TRANSPOSE(Test!BQ$20:BQ$25))+Test!$AI$20-Test!$BQ$27</f>
        <v>14.538595304049402</v>
      </c>
      <c r="Q791" s="9" cm="1">
        <f t="array" ref="Q791">SUMPRODUCT(J791:O791,TRANSPOSE(Test!EX$20:EX$25))+Test!$AI$20-Test!$EX$27</f>
        <v>21.217734980649873</v>
      </c>
      <c r="R791" s="9">
        <f>I791-Results!$E$5*H791</f>
        <v>21.827711510764448</v>
      </c>
      <c r="S791" s="9" cm="1">
        <f t="array" ref="S791">SUMPRODUCT(J791:O791,TRANSPOSE(Test!AW$28:AW$33))+Test!$AI$20-Test!$AH$26</f>
        <v>10.406160562476366</v>
      </c>
      <c r="T791" s="9">
        <f>SUMPRODUCT(J791:O791,Results!K$9:P$9)</f>
        <v>22.344417274260714</v>
      </c>
      <c r="U791" s="9">
        <f>SUMPRODUCT(J791:O791,Results!K$9:P$9)+Test!$AI$20-Test!$AH$31</f>
        <v>20.762188553187556</v>
      </c>
      <c r="V791" s="9">
        <f t="shared" si="60"/>
        <v>11.007620242351219</v>
      </c>
      <c r="W791" s="9">
        <f t="shared" si="61"/>
        <v>4.3284805657507484</v>
      </c>
      <c r="X791" s="9">
        <f t="shared" si="62"/>
        <v>3.7185040356361725</v>
      </c>
      <c r="Y791" s="9">
        <f t="shared" si="63"/>
        <v>15.140054983924255</v>
      </c>
      <c r="Z791" s="9">
        <f>I791-Test!$AI$20</f>
        <v>-7.1960078806895105</v>
      </c>
      <c r="AA791" s="9">
        <f t="shared" si="64"/>
        <v>4.7840269932130646</v>
      </c>
      <c r="AF791" s="11"/>
      <c r="AG791" s="11"/>
      <c r="AH791" s="11"/>
    </row>
    <row r="792" spans="1:34">
      <c r="A792" s="6">
        <v>0.64274346642597635</v>
      </c>
      <c r="B792" s="6">
        <v>4.2341150541161907</v>
      </c>
      <c r="C792" s="6">
        <v>4.1526017227148815</v>
      </c>
      <c r="D792" s="6">
        <v>-2.1674276812157158</v>
      </c>
      <c r="E792" s="6">
        <v>1.016106316714849</v>
      </c>
      <c r="F792" s="6">
        <v>0.37337879799251372</v>
      </c>
      <c r="G792" s="6">
        <v>1.5107390243541792</v>
      </c>
      <c r="H792" s="6">
        <v>-1.1562254330011714</v>
      </c>
      <c r="I792" s="9">
        <f>SUMPRODUCT(J792:O792,Results!B$12:G$12)+Results!$E$5*H792</f>
        <v>-7.0574605037805949</v>
      </c>
      <c r="J792" s="9">
        <f>SUMPRODUCT($A792:$F792,Results!$B$15:$G$15)</f>
        <v>4.7958683556512618</v>
      </c>
      <c r="K792" s="9">
        <f>SUMPRODUCT($A792:$F792,Results!$B$16:$G$16)</f>
        <v>-9.9953913967543198</v>
      </c>
      <c r="L792" s="9">
        <f>SUMPRODUCT($A792:$F792,Results!$B$17:$G$17)</f>
        <v>4.1784136048800429</v>
      </c>
      <c r="M792" s="9">
        <f>SUMPRODUCT($A792:$F792,Results!$B$18:$G$18)</f>
        <v>-8.7085180247774936</v>
      </c>
      <c r="N792" s="9">
        <f>SUMPRODUCT($A792:$F792,Results!$B$19:$G$19)</f>
        <v>-11.468740327608222</v>
      </c>
      <c r="O792" s="9">
        <f>SUMPRODUCT($A792:$F792,Results!$B$20:$G$20)</f>
        <v>0.45184543867332627</v>
      </c>
      <c r="P792" s="9" cm="1">
        <f t="array" ref="P792">SUMPRODUCT(J792:O792,TRANSPOSE(Test!BQ$20:BQ$25))+Test!$AI$20-Test!$BQ$27</f>
        <v>1.9229122500995786</v>
      </c>
      <c r="Q792" s="9" cm="1">
        <f t="array" ref="Q792">SUMPRODUCT(J792:O792,TRANSPOSE(Test!EX$20:EX$25))+Test!$AI$20-Test!$EX$27</f>
        <v>-2.2295116876196985</v>
      </c>
      <c r="R792" s="9">
        <f>I792-Results!$E$5*H792</f>
        <v>-0.12010790577356634</v>
      </c>
      <c r="S792" s="9" cm="1">
        <f t="array" ref="S792">SUMPRODUCT(J792:O792,TRANSPOSE(Test!AW$28:AW$33))+Test!$AI$20-Test!$AH$26</f>
        <v>16.91777897277278</v>
      </c>
      <c r="T792" s="9">
        <f>SUMPRODUCT(J792:O792,Results!K$9:P$9)</f>
        <v>0.41061445552418974</v>
      </c>
      <c r="U792" s="9">
        <f>SUMPRODUCT(J792:O792,Results!K$9:P$9)+Test!$AI$20-Test!$AH$31</f>
        <v>-1.1716142655489676</v>
      </c>
      <c r="V792" s="9">
        <f t="shared" si="60"/>
        <v>-8.9803727538801734</v>
      </c>
      <c r="W792" s="9">
        <f t="shared" si="61"/>
        <v>-4.8279488161608963</v>
      </c>
      <c r="X792" s="9">
        <f t="shared" si="62"/>
        <v>-6.9373525980070285</v>
      </c>
      <c r="Y792" s="9">
        <f t="shared" si="63"/>
        <v>-23.975239476553377</v>
      </c>
      <c r="Z792" s="9">
        <f>I792-Test!$AI$20</f>
        <v>-39.799683930870728</v>
      </c>
      <c r="AA792" s="9">
        <f t="shared" si="64"/>
        <v>-5.8858462382316272</v>
      </c>
      <c r="AF792" s="11"/>
      <c r="AG792" s="11"/>
      <c r="AH792" s="11"/>
    </row>
    <row r="793" spans="1:34">
      <c r="A793" s="6">
        <v>2.5043831891748316</v>
      </c>
      <c r="B793" s="6">
        <v>-1.1858053933161954</v>
      </c>
      <c r="C793" s="6">
        <v>6.8702295884590612</v>
      </c>
      <c r="D793" s="6">
        <v>1.6710381058633081</v>
      </c>
      <c r="E793" s="6">
        <v>2.3813424886636918</v>
      </c>
      <c r="F793" s="6">
        <v>-1.8661038102705085</v>
      </c>
      <c r="G793" s="6">
        <v>2.9770132415342023</v>
      </c>
      <c r="H793" s="6">
        <v>0.31004878417885173</v>
      </c>
      <c r="I793" s="9">
        <f>SUMPRODUCT(J793:O793,Results!B$12:G$12)+Results!$E$5*H793</f>
        <v>48.10767859818894</v>
      </c>
      <c r="J793" s="9">
        <f>SUMPRODUCT($A793:$F793,Results!$B$15:$G$15)</f>
        <v>31.241360094137967</v>
      </c>
      <c r="K793" s="9">
        <f>SUMPRODUCT($A793:$F793,Results!$B$16:$G$16)</f>
        <v>-12.574062917664728</v>
      </c>
      <c r="L793" s="9">
        <f>SUMPRODUCT($A793:$F793,Results!$B$17:$G$17)</f>
        <v>-2.079588630887133</v>
      </c>
      <c r="M793" s="9">
        <f>SUMPRODUCT($A793:$F793,Results!$B$18:$G$18)</f>
        <v>-20.763695181322049</v>
      </c>
      <c r="N793" s="9">
        <f>SUMPRODUCT($A793:$F793,Results!$B$19:$G$19)</f>
        <v>-28.074301251794434</v>
      </c>
      <c r="O793" s="9">
        <f>SUMPRODUCT($A793:$F793,Results!$B$20:$G$20)</f>
        <v>5.3105313047688592</v>
      </c>
      <c r="P793" s="9" cm="1">
        <f t="array" ref="P793">SUMPRODUCT(J793:O793,TRANSPOSE(Test!BQ$20:BQ$25))+Test!$AI$20-Test!$BQ$27</f>
        <v>38.160637202101448</v>
      </c>
      <c r="Q793" s="9" cm="1">
        <f t="array" ref="Q793">SUMPRODUCT(J793:O793,TRANSPOSE(Test!EX$20:EX$25))+Test!$AI$20-Test!$EX$27</f>
        <v>45.03130943722519</v>
      </c>
      <c r="R793" s="9">
        <f>I793-Results!$E$5*H793</f>
        <v>46.247385893115833</v>
      </c>
      <c r="S793" s="9" cm="1">
        <f t="array" ref="S793">SUMPRODUCT(J793:O793,TRANSPOSE(Test!AW$28:AW$33))+Test!$AI$20-Test!$AH$26</f>
        <v>53.984196064107024</v>
      </c>
      <c r="T793" s="9">
        <f>SUMPRODUCT(J793:O793,Results!K$9:P$9)</f>
        <v>46.617475521170178</v>
      </c>
      <c r="U793" s="9">
        <f>SUMPRODUCT(J793:O793,Results!K$9:P$9)+Test!$AI$20-Test!$AH$31</f>
        <v>45.035246800097013</v>
      </c>
      <c r="V793" s="9">
        <f t="shared" si="60"/>
        <v>9.9470413960874922</v>
      </c>
      <c r="W793" s="9">
        <f t="shared" si="61"/>
        <v>3.0763691609637505</v>
      </c>
      <c r="X793" s="9">
        <f t="shared" si="62"/>
        <v>1.8602927050731068</v>
      </c>
      <c r="Y793" s="9">
        <f t="shared" si="63"/>
        <v>-5.8765174659180843</v>
      </c>
      <c r="Z793" s="9">
        <f>I793-Test!$AI$20</f>
        <v>15.365455171098809</v>
      </c>
      <c r="AA793" s="9">
        <f t="shared" si="64"/>
        <v>3.0724317980919267</v>
      </c>
      <c r="AF793" s="11"/>
      <c r="AG793" s="11"/>
      <c r="AH793" s="11"/>
    </row>
    <row r="794" spans="1:34">
      <c r="A794" s="6">
        <v>-1.890443315425808</v>
      </c>
      <c r="B794" s="6">
        <v>-1.1702865571414121</v>
      </c>
      <c r="C794" s="6">
        <v>0.8365517641422916</v>
      </c>
      <c r="D794" s="6">
        <v>2.5664620472078084</v>
      </c>
      <c r="E794" s="6">
        <v>2.4477535587836021</v>
      </c>
      <c r="F794" s="6">
        <v>-3.8280098598484442</v>
      </c>
      <c r="G794" s="6">
        <v>-0.46072165420026884</v>
      </c>
      <c r="H794" s="6">
        <v>-3.1276861115556196</v>
      </c>
      <c r="I794" s="9">
        <f>SUMPRODUCT(J794:O794,Results!B$12:G$12)+Results!$E$5*H794</f>
        <v>23.40689040740078</v>
      </c>
      <c r="J794" s="9">
        <f>SUMPRODUCT($A794:$F794,Results!$B$15:$G$15)</f>
        <v>4.9297661448017722</v>
      </c>
      <c r="K794" s="9">
        <f>SUMPRODUCT($A794:$F794,Results!$B$16:$G$16)</f>
        <v>6.5727752308452159</v>
      </c>
      <c r="L794" s="9">
        <f>SUMPRODUCT($A794:$F794,Results!$B$17:$G$17)</f>
        <v>6.6353811478962852</v>
      </c>
      <c r="M794" s="9">
        <f>SUMPRODUCT($A794:$F794,Results!$B$18:$G$18)</f>
        <v>-5.9064218767513061</v>
      </c>
      <c r="N794" s="9">
        <f>SUMPRODUCT($A794:$F794,Results!$B$19:$G$19)</f>
        <v>-12.800373914478545</v>
      </c>
      <c r="O794" s="9">
        <f>SUMPRODUCT($A794:$F794,Results!$B$20:$G$20)</f>
        <v>2.9548937047396704</v>
      </c>
      <c r="P794" s="9" cm="1">
        <f t="array" ref="P794">SUMPRODUCT(J794:O794,TRANSPOSE(Test!BQ$20:BQ$25))+Test!$AI$20-Test!$BQ$27</f>
        <v>24.762594734930993</v>
      </c>
      <c r="Q794" s="9" cm="1">
        <f t="array" ref="Q794">SUMPRODUCT(J794:O794,TRANSPOSE(Test!EX$20:EX$25))+Test!$AI$20-Test!$EX$27</f>
        <v>40.950089922679325</v>
      </c>
      <c r="R794" s="9">
        <f>I794-Results!$E$5*H794</f>
        <v>42.1730070767345</v>
      </c>
      <c r="S794" s="9" cm="1">
        <f t="array" ref="S794">SUMPRODUCT(J794:O794,TRANSPOSE(Test!AW$28:AW$33))+Test!$AI$20-Test!$AH$26</f>
        <v>19.191143675982659</v>
      </c>
      <c r="T794" s="9">
        <f>SUMPRODUCT(J794:O794,Results!K$9:P$9)</f>
        <v>42.060301650863053</v>
      </c>
      <c r="U794" s="9">
        <f>SUMPRODUCT(J794:O794,Results!K$9:P$9)+Test!$AI$20-Test!$AH$31</f>
        <v>40.478072929789903</v>
      </c>
      <c r="V794" s="9">
        <f t="shared" si="60"/>
        <v>-1.3557043275302121</v>
      </c>
      <c r="W794" s="9">
        <f t="shared" si="61"/>
        <v>-17.543199515278545</v>
      </c>
      <c r="X794" s="9">
        <f t="shared" si="62"/>
        <v>-18.766116669333719</v>
      </c>
      <c r="Y794" s="9">
        <f t="shared" si="63"/>
        <v>4.2157467314181218</v>
      </c>
      <c r="Z794" s="9">
        <f>I794-Test!$AI$20</f>
        <v>-9.3353330196893509</v>
      </c>
      <c r="AA794" s="9">
        <f t="shared" si="64"/>
        <v>-17.071182522389122</v>
      </c>
      <c r="AF794" s="11"/>
      <c r="AG794" s="11"/>
      <c r="AH794" s="11"/>
    </row>
    <row r="795" spans="1:34">
      <c r="A795" s="6">
        <v>7.0540102489616805</v>
      </c>
      <c r="B795" s="6">
        <v>7.3629361897722889</v>
      </c>
      <c r="C795" s="6">
        <v>2.8538886532034784</v>
      </c>
      <c r="D795" s="6">
        <v>3.3789328241965793</v>
      </c>
      <c r="E795" s="6">
        <v>14.659604573754123</v>
      </c>
      <c r="F795" s="6">
        <v>1.6668416585821306</v>
      </c>
      <c r="G795" s="6">
        <v>-3.0215671207755692</v>
      </c>
      <c r="H795" s="6">
        <v>-5.6885315781309203</v>
      </c>
      <c r="I795" s="9">
        <f>SUMPRODUCT(J795:O795,Results!B$12:G$12)+Results!$E$5*H795</f>
        <v>152.9470308386708</v>
      </c>
      <c r="J795" s="9">
        <f>SUMPRODUCT($A795:$F795,Results!$B$15:$G$15)</f>
        <v>66.652448742772904</v>
      </c>
      <c r="K795" s="9">
        <f>SUMPRODUCT($A795:$F795,Results!$B$16:$G$16)</f>
        <v>-24.071634790297715</v>
      </c>
      <c r="L795" s="9">
        <f>SUMPRODUCT($A795:$F795,Results!$B$17:$G$17)</f>
        <v>43.076421124619117</v>
      </c>
      <c r="M795" s="9">
        <f>SUMPRODUCT($A795:$F795,Results!$B$18:$G$18)</f>
        <v>-14.058258504767329</v>
      </c>
      <c r="N795" s="9">
        <f>SUMPRODUCT($A795:$F795,Results!$B$19:$G$19)</f>
        <v>-40.491800900574781</v>
      </c>
      <c r="O795" s="9">
        <f>SUMPRODUCT($A795:$F795,Results!$B$20:$G$20)</f>
        <v>39.821046200952985</v>
      </c>
      <c r="P795" s="9" cm="1">
        <f t="array" ref="P795">SUMPRODUCT(J795:O795,TRANSPOSE(Test!BQ$20:BQ$25))+Test!$AI$20-Test!$BQ$27</f>
        <v>164.99297931957955</v>
      </c>
      <c r="Q795" s="9" cm="1">
        <f t="array" ref="Q795">SUMPRODUCT(J795:O795,TRANSPOSE(Test!EX$20:EX$25))+Test!$AI$20-Test!$EX$27</f>
        <v>186.30411156129259</v>
      </c>
      <c r="R795" s="9">
        <f>I795-Results!$E$5*H795</f>
        <v>187.07822030745632</v>
      </c>
      <c r="S795" s="9" cm="1">
        <f t="array" ref="S795">SUMPRODUCT(J795:O795,TRANSPOSE(Test!AW$28:AW$33))+Test!$AI$20-Test!$AH$26</f>
        <v>131.6305680794718</v>
      </c>
      <c r="T795" s="9">
        <f>SUMPRODUCT(J795:O795,Results!K$9:P$9)</f>
        <v>193.44416574212102</v>
      </c>
      <c r="U795" s="9">
        <f>SUMPRODUCT(J795:O795,Results!K$9:P$9)+Test!$AI$20-Test!$AH$31</f>
        <v>191.86193702104785</v>
      </c>
      <c r="V795" s="9">
        <f t="shared" si="60"/>
        <v>-12.045948480908748</v>
      </c>
      <c r="W795" s="9">
        <f t="shared" si="61"/>
        <v>-33.357080722621788</v>
      </c>
      <c r="X795" s="9">
        <f t="shared" si="62"/>
        <v>-34.131189468785522</v>
      </c>
      <c r="Y795" s="9">
        <f t="shared" si="63"/>
        <v>21.316462759198998</v>
      </c>
      <c r="Z795" s="9">
        <f>I795-Test!$AI$20</f>
        <v>120.20480741158067</v>
      </c>
      <c r="AA795" s="9">
        <f t="shared" si="64"/>
        <v>-38.914906182377052</v>
      </c>
      <c r="AF795" s="11"/>
      <c r="AG795" s="11"/>
      <c r="AH795" s="11"/>
    </row>
    <row r="796" spans="1:34">
      <c r="A796" s="6">
        <v>7.6474751440803779</v>
      </c>
      <c r="B796" s="6">
        <v>8.3585434431513728E-2</v>
      </c>
      <c r="C796" s="6">
        <v>0.44613624427964427</v>
      </c>
      <c r="D796" s="6">
        <v>7.8046662738090662</v>
      </c>
      <c r="E796" s="6">
        <v>0.11859398646351636</v>
      </c>
      <c r="F796" s="6">
        <v>2.0150205735523565</v>
      </c>
      <c r="G796" s="6">
        <v>1.9084389335458165</v>
      </c>
      <c r="H796" s="6">
        <v>-0.75852552380953409</v>
      </c>
      <c r="I796" s="9">
        <f>SUMPRODUCT(J796:O796,Results!B$12:G$12)+Results!$E$5*H796</f>
        <v>31.546754635855116</v>
      </c>
      <c r="J796" s="9">
        <f>SUMPRODUCT($A796:$F796,Results!$B$15:$G$15)</f>
        <v>23.806790406624501</v>
      </c>
      <c r="K796" s="9">
        <f>SUMPRODUCT($A796:$F796,Results!$B$16:$G$16)</f>
        <v>-25.383328324658716</v>
      </c>
      <c r="L796" s="9">
        <f>SUMPRODUCT($A796:$F796,Results!$B$17:$G$17)</f>
        <v>-5.9022095181070444</v>
      </c>
      <c r="M796" s="9">
        <f>SUMPRODUCT($A796:$F796,Results!$B$18:$G$18)</f>
        <v>6.4041225677755982</v>
      </c>
      <c r="N796" s="9">
        <f>SUMPRODUCT($A796:$F796,Results!$B$19:$G$19)</f>
        <v>-5.1838796993638336</v>
      </c>
      <c r="O796" s="9">
        <f>SUMPRODUCT($A796:$F796,Results!$B$20:$G$20)</f>
        <v>35.475483041096808</v>
      </c>
      <c r="P796" s="9" cm="1">
        <f t="array" ref="P796">SUMPRODUCT(J796:O796,TRANSPOSE(Test!BQ$20:BQ$25))+Test!$AI$20-Test!$BQ$27</f>
        <v>32.66930484951002</v>
      </c>
      <c r="Q796" s="9" cm="1">
        <f t="array" ref="Q796">SUMPRODUCT(J796:O796,TRANSPOSE(Test!EX$20:EX$25))+Test!$AI$20-Test!$EX$27</f>
        <v>36.909636175566845</v>
      </c>
      <c r="R796" s="9">
        <f>I796-Results!$E$5*H796</f>
        <v>36.097907778712319</v>
      </c>
      <c r="S796" s="9" cm="1">
        <f t="array" ref="S796">SUMPRODUCT(J796:O796,TRANSPOSE(Test!AW$28:AW$33))+Test!$AI$20-Test!$AH$26</f>
        <v>22.224702686355549</v>
      </c>
      <c r="T796" s="9">
        <f>SUMPRODUCT(J796:O796,Results!K$9:P$9)</f>
        <v>36.755009861044243</v>
      </c>
      <c r="U796" s="9">
        <f>SUMPRODUCT(J796:O796,Results!K$9:P$9)+Test!$AI$20-Test!$AH$31</f>
        <v>35.172781139971079</v>
      </c>
      <c r="V796" s="9">
        <f t="shared" si="60"/>
        <v>-1.1225502136549039</v>
      </c>
      <c r="W796" s="9">
        <f t="shared" si="61"/>
        <v>-5.3628815397117293</v>
      </c>
      <c r="X796" s="9">
        <f t="shared" si="62"/>
        <v>-4.5511531428572027</v>
      </c>
      <c r="Y796" s="9">
        <f t="shared" si="63"/>
        <v>9.3220519494995671</v>
      </c>
      <c r="Z796" s="9">
        <f>I796-Test!$AI$20</f>
        <v>-1.1954687912350153</v>
      </c>
      <c r="AA796" s="9">
        <f t="shared" si="64"/>
        <v>-3.6260265041159627</v>
      </c>
      <c r="AF796" s="11"/>
      <c r="AG796" s="11"/>
      <c r="AH796" s="11"/>
    </row>
    <row r="797" spans="1:34">
      <c r="A797" s="6">
        <v>-0.56185297099905196</v>
      </c>
      <c r="B797" s="6">
        <v>6.1004659270847723</v>
      </c>
      <c r="C797" s="6">
        <v>2.5204149436797718</v>
      </c>
      <c r="D797" s="6">
        <v>-1.9814429765703514</v>
      </c>
      <c r="E797" s="6">
        <v>-2.9381828729491088</v>
      </c>
      <c r="F797" s="6">
        <v>7.2072352138003595</v>
      </c>
      <c r="G797" s="6">
        <v>8.9161668710720718</v>
      </c>
      <c r="H797" s="6">
        <v>6.2492024137167217</v>
      </c>
      <c r="I797" s="9">
        <f>SUMPRODUCT(J797:O797,Results!B$12:G$12)+Results!$E$5*H797</f>
        <v>-32.526366455368759</v>
      </c>
      <c r="J797" s="9">
        <f>SUMPRODUCT($A797:$F797,Results!$B$15:$G$15)</f>
        <v>-20.523714990715199</v>
      </c>
      <c r="K797" s="9">
        <f>SUMPRODUCT($A797:$F797,Results!$B$16:$G$16)</f>
        <v>-8.2200693541681407</v>
      </c>
      <c r="L797" s="9">
        <f>SUMPRODUCT($A797:$F797,Results!$B$17:$G$17)</f>
        <v>6.6030821870704033</v>
      </c>
      <c r="M797" s="9">
        <f>SUMPRODUCT($A797:$F797,Results!$B$18:$G$18)</f>
        <v>7.9253794237170778</v>
      </c>
      <c r="N797" s="9">
        <f>SUMPRODUCT($A797:$F797,Results!$B$19:$G$19)</f>
        <v>3.7359411382851864</v>
      </c>
      <c r="O797" s="9">
        <f>SUMPRODUCT($A797:$F797,Results!$B$20:$G$20)</f>
        <v>-8.664436513799032</v>
      </c>
      <c r="P797" s="9" cm="1">
        <f t="array" ref="P797">SUMPRODUCT(J797:O797,TRANSPOSE(Test!BQ$20:BQ$25))+Test!$AI$20-Test!$BQ$27</f>
        <v>-44.687612870366472</v>
      </c>
      <c r="Q797" s="9" cm="1">
        <f t="array" ref="Q797">SUMPRODUCT(J797:O797,TRANSPOSE(Test!EX$20:EX$25))+Test!$AI$20-Test!$EX$27</f>
        <v>-69.881750620272726</v>
      </c>
      <c r="R797" s="9">
        <f>I797-Results!$E$5*H797</f>
        <v>-70.021580937669086</v>
      </c>
      <c r="S797" s="9" cm="1">
        <f t="array" ref="S797">SUMPRODUCT(J797:O797,TRANSPOSE(Test!AW$28:AW$33))+Test!$AI$20-Test!$AH$26</f>
        <v>-25.85297672850681</v>
      </c>
      <c r="T797" s="9">
        <f>SUMPRODUCT(J797:O797,Results!K$9:P$9)</f>
        <v>-69.281906190928993</v>
      </c>
      <c r="U797" s="9">
        <f>SUMPRODUCT(J797:O797,Results!K$9:P$9)+Test!$AI$20-Test!$AH$31</f>
        <v>-70.864134912002157</v>
      </c>
      <c r="V797" s="9">
        <f t="shared" si="60"/>
        <v>12.161246414997713</v>
      </c>
      <c r="W797" s="9">
        <f t="shared" si="61"/>
        <v>37.355384164903967</v>
      </c>
      <c r="X797" s="9">
        <f t="shared" si="62"/>
        <v>37.495214482300327</v>
      </c>
      <c r="Y797" s="9">
        <f t="shared" si="63"/>
        <v>-6.6733897268619486</v>
      </c>
      <c r="Z797" s="9">
        <f>I797-Test!$AI$20</f>
        <v>-65.268589882458883</v>
      </c>
      <c r="AA797" s="9">
        <f t="shared" si="64"/>
        <v>38.337768456633398</v>
      </c>
      <c r="AF797" s="11"/>
      <c r="AG797" s="11"/>
      <c r="AH797" s="11"/>
    </row>
    <row r="798" spans="1:34">
      <c r="A798" s="6">
        <v>5.0107486710286642</v>
      </c>
      <c r="B798" s="6">
        <v>0.4296284817352507</v>
      </c>
      <c r="C798" s="6">
        <v>3.2584548619264986</v>
      </c>
      <c r="D798" s="6">
        <v>3.3230513878479764E-2</v>
      </c>
      <c r="E798" s="6">
        <v>5.5458772813503954</v>
      </c>
      <c r="F798" s="6">
        <v>5.8085260843672666</v>
      </c>
      <c r="G798" s="6">
        <v>2.0538185772779012</v>
      </c>
      <c r="H798" s="6">
        <v>-0.61314588007744941</v>
      </c>
      <c r="I798" s="9">
        <f>SUMPRODUCT(J798:O798,Results!B$12:G$12)+Results!$E$5*H798</f>
        <v>62.653484713191091</v>
      </c>
      <c r="J798" s="9">
        <f>SUMPRODUCT($A798:$F798,Results!$B$15:$G$15)</f>
        <v>43.999670093596137</v>
      </c>
      <c r="K798" s="9">
        <f>SUMPRODUCT($A798:$F798,Results!$B$16:$G$16)</f>
        <v>-14.514215974434402</v>
      </c>
      <c r="L798" s="9">
        <f>SUMPRODUCT($A798:$F798,Results!$B$17:$G$17)</f>
        <v>14.456392981156043</v>
      </c>
      <c r="M798" s="9">
        <f>SUMPRODUCT($A798:$F798,Results!$B$18:$G$18)</f>
        <v>-10.860186045628017</v>
      </c>
      <c r="N798" s="9">
        <f>SUMPRODUCT($A798:$F798,Results!$B$19:$G$19)</f>
        <v>-19.677402160483691</v>
      </c>
      <c r="O798" s="9">
        <f>SUMPRODUCT($A798:$F798,Results!$B$20:$G$20)</f>
        <v>5.9353906932266121</v>
      </c>
      <c r="P798" s="9" cm="1">
        <f t="array" ref="P798">SUMPRODUCT(J798:O798,TRANSPOSE(Test!BQ$20:BQ$25))+Test!$AI$20-Test!$BQ$27</f>
        <v>69.534298812463391</v>
      </c>
      <c r="Q798" s="9" cm="1">
        <f t="array" ref="Q798">SUMPRODUCT(J798:O798,TRANSPOSE(Test!EX$20:EX$25))+Test!$AI$20-Test!$EX$27</f>
        <v>68.134346380039744</v>
      </c>
      <c r="R798" s="9">
        <f>I798-Results!$E$5*H798</f>
        <v>66.332359993655786</v>
      </c>
      <c r="S798" s="9" cm="1">
        <f t="array" ref="S798">SUMPRODUCT(J798:O798,TRANSPOSE(Test!AW$28:AW$33))+Test!$AI$20-Test!$AH$26</f>
        <v>62.653438705141198</v>
      </c>
      <c r="T798" s="9">
        <f>SUMPRODUCT(J798:O798,Results!K$9:P$9)</f>
        <v>70.040544823984106</v>
      </c>
      <c r="U798" s="9">
        <f>SUMPRODUCT(J798:O798,Results!K$9:P$9)+Test!$AI$20-Test!$AH$31</f>
        <v>68.458316102910942</v>
      </c>
      <c r="V798" s="9">
        <f t="shared" si="60"/>
        <v>-6.8808140992722997</v>
      </c>
      <c r="W798" s="9">
        <f t="shared" si="61"/>
        <v>-5.4808616668486536</v>
      </c>
      <c r="X798" s="9">
        <f t="shared" si="62"/>
        <v>-3.6788752804646947</v>
      </c>
      <c r="Y798" s="9">
        <f t="shared" si="63"/>
        <v>4.600804989252083E-5</v>
      </c>
      <c r="Z798" s="9">
        <f>I798-Test!$AI$20</f>
        <v>29.911261286100959</v>
      </c>
      <c r="AA798" s="9">
        <f t="shared" si="64"/>
        <v>-5.8048313897198511</v>
      </c>
      <c r="AF798" s="11"/>
      <c r="AG798" s="11"/>
      <c r="AH798" s="11"/>
    </row>
    <row r="799" spans="1:34">
      <c r="A799" s="6">
        <v>3.9171982480701848</v>
      </c>
      <c r="B799" s="6">
        <v>-0.18876644018644675</v>
      </c>
      <c r="C799" s="6">
        <v>-0.68425884469755349</v>
      </c>
      <c r="D799" s="6">
        <v>6.3107524777784922</v>
      </c>
      <c r="E799" s="6">
        <v>0.77066540732258237</v>
      </c>
      <c r="F799" s="6">
        <v>-0.24764980397840414</v>
      </c>
      <c r="G799" s="6">
        <v>-1.8973792645403458</v>
      </c>
      <c r="H799" s="6">
        <v>-4.5643437218956961</v>
      </c>
      <c r="I799" s="9">
        <f>SUMPRODUCT(J799:O799,Results!B$12:G$12)+Results!$E$5*H799</f>
        <v>8.8456630588900396</v>
      </c>
      <c r="J799" s="9">
        <f>SUMPRODUCT($A799:$F799,Results!$B$15:$G$15)</f>
        <v>12.421266791704873</v>
      </c>
      <c r="K799" s="9">
        <f>SUMPRODUCT($A799:$F799,Results!$B$16:$G$16)</f>
        <v>-12.109856556071795</v>
      </c>
      <c r="L799" s="9">
        <f>SUMPRODUCT($A799:$F799,Results!$B$17:$G$17)</f>
        <v>-0.7239857464853301</v>
      </c>
      <c r="M799" s="9">
        <f>SUMPRODUCT($A799:$F799,Results!$B$18:$G$18)</f>
        <v>5.7531480414106442</v>
      </c>
      <c r="N799" s="9">
        <f>SUMPRODUCT($A799:$F799,Results!$B$19:$G$19)</f>
        <v>-4.0259265433997236</v>
      </c>
      <c r="O799" s="9">
        <f>SUMPRODUCT($A799:$F799,Results!$B$20:$G$20)</f>
        <v>25.429944889529661</v>
      </c>
      <c r="P799" s="9" cm="1">
        <f t="array" ref="P799">SUMPRODUCT(J799:O799,TRANSPOSE(Test!BQ$20:BQ$25))+Test!$AI$20-Test!$BQ$27</f>
        <v>26.611656694575188</v>
      </c>
      <c r="Q799" s="9" cm="1">
        <f t="array" ref="Q799">SUMPRODUCT(J799:O799,TRANSPOSE(Test!EX$20:EX$25))+Test!$AI$20-Test!$EX$27</f>
        <v>36.336285315116783</v>
      </c>
      <c r="R799" s="9">
        <f>I799-Results!$E$5*H799</f>
        <v>36.231725390264216</v>
      </c>
      <c r="S799" s="9" cm="1">
        <f t="array" ref="S799">SUMPRODUCT(J799:O799,TRANSPOSE(Test!AW$28:AW$33))+Test!$AI$20-Test!$AH$26</f>
        <v>13.510887694003941</v>
      </c>
      <c r="T799" s="9">
        <f>SUMPRODUCT(J799:O799,Results!K$9:P$9)</f>
        <v>36.511790342365387</v>
      </c>
      <c r="U799" s="9">
        <f>SUMPRODUCT(J799:O799,Results!K$9:P$9)+Test!$AI$20-Test!$AH$31</f>
        <v>34.929561621292237</v>
      </c>
      <c r="V799" s="9">
        <f t="shared" si="60"/>
        <v>-17.765993635685149</v>
      </c>
      <c r="W799" s="9">
        <f t="shared" si="61"/>
        <v>-27.490622256226743</v>
      </c>
      <c r="X799" s="9">
        <f t="shared" si="62"/>
        <v>-27.386062331374177</v>
      </c>
      <c r="Y799" s="9">
        <f t="shared" si="63"/>
        <v>-4.6652246351139013</v>
      </c>
      <c r="Z799" s="9">
        <f>I799-Test!$AI$20</f>
        <v>-23.896560368200092</v>
      </c>
      <c r="AA799" s="9">
        <f t="shared" si="64"/>
        <v>-26.083898562402197</v>
      </c>
      <c r="AF799" s="11"/>
      <c r="AG799" s="11"/>
      <c r="AH799" s="11"/>
    </row>
    <row r="800" spans="1:34">
      <c r="A800" s="6">
        <v>1.9699156059860372</v>
      </c>
      <c r="B800" s="6">
        <v>-0.14957672516790305</v>
      </c>
      <c r="C800" s="6">
        <v>4.1374461413787031</v>
      </c>
      <c r="D800" s="6">
        <v>4.143103275916137</v>
      </c>
      <c r="E800" s="6">
        <v>8.9490300046135154</v>
      </c>
      <c r="F800" s="6">
        <v>1.0896825227580242</v>
      </c>
      <c r="G800" s="6">
        <v>3.7280495699695373</v>
      </c>
      <c r="H800" s="6">
        <v>1.0610851126141867</v>
      </c>
      <c r="I800" s="9">
        <f>SUMPRODUCT(J800:O800,Results!B$12:G$12)+Results!$E$5*H800</f>
        <v>128.24767650914339</v>
      </c>
      <c r="J800" s="9">
        <f>SUMPRODUCT($A800:$F800,Results!$B$15:$G$15)</f>
        <v>46.338000329576836</v>
      </c>
      <c r="K800" s="9">
        <f>SUMPRODUCT($A800:$F800,Results!$B$16:$G$16)</f>
        <v>-5.075849239528428</v>
      </c>
      <c r="L800" s="9">
        <f>SUMPRODUCT($A800:$F800,Results!$B$17:$G$17)</f>
        <v>27.038955095878769</v>
      </c>
      <c r="M800" s="9">
        <f>SUMPRODUCT($A800:$F800,Results!$B$18:$G$18)</f>
        <v>-16.111596738650604</v>
      </c>
      <c r="N800" s="9">
        <f>SUMPRODUCT($A800:$F800,Results!$B$19:$G$19)</f>
        <v>-36.906711531231736</v>
      </c>
      <c r="O800" s="9">
        <f>SUMPRODUCT($A800:$F800,Results!$B$20:$G$20)</f>
        <v>11.186819642366887</v>
      </c>
      <c r="P800" s="9" cm="1">
        <f t="array" ref="P800">SUMPRODUCT(J800:O800,TRANSPOSE(Test!BQ$20:BQ$25))+Test!$AI$20-Test!$BQ$27</f>
        <v>106.91405131187921</v>
      </c>
      <c r="Q800" s="9" cm="1">
        <f t="array" ref="Q800">SUMPRODUCT(J800:O800,TRANSPOSE(Test!EX$20:EX$25))+Test!$AI$20-Test!$EX$27</f>
        <v>122.79882073827011</v>
      </c>
      <c r="R800" s="9">
        <f>I800-Results!$E$5*H800</f>
        <v>121.88116583345827</v>
      </c>
      <c r="S800" s="9" cm="1">
        <f t="array" ref="S800">SUMPRODUCT(J800:O800,TRANSPOSE(Test!AW$28:AW$33))+Test!$AI$20-Test!$AH$26</f>
        <v>92.494459720262441</v>
      </c>
      <c r="T800" s="9">
        <f>SUMPRODUCT(J800:O800,Results!K$9:P$9)</f>
        <v>125.59266192356907</v>
      </c>
      <c r="U800" s="9">
        <f>SUMPRODUCT(J800:O800,Results!K$9:P$9)+Test!$AI$20-Test!$AH$31</f>
        <v>124.0104332024959</v>
      </c>
      <c r="V800" s="9">
        <f t="shared" si="60"/>
        <v>21.333625197264183</v>
      </c>
      <c r="W800" s="9">
        <f t="shared" si="61"/>
        <v>5.4488557708732799</v>
      </c>
      <c r="X800" s="9">
        <f t="shared" si="62"/>
        <v>6.3665106756851202</v>
      </c>
      <c r="Y800" s="9">
        <f t="shared" si="63"/>
        <v>35.753216788880948</v>
      </c>
      <c r="Z800" s="9">
        <f>I800-Test!$AI$20</f>
        <v>95.505453082053265</v>
      </c>
      <c r="AA800" s="9">
        <f t="shared" si="64"/>
        <v>4.2372433066474855</v>
      </c>
      <c r="AF800" s="11"/>
      <c r="AG800" s="11"/>
      <c r="AH800" s="11"/>
    </row>
    <row r="801" spans="1:34">
      <c r="A801" s="6">
        <v>11.338899174781307</v>
      </c>
      <c r="B801" s="6">
        <v>5.4022349367734925</v>
      </c>
      <c r="C801" s="6">
        <v>2.1531061502603563</v>
      </c>
      <c r="D801" s="6">
        <v>3.5007029753130383</v>
      </c>
      <c r="E801" s="6">
        <v>-0.17740146809937282</v>
      </c>
      <c r="F801" s="6">
        <v>0.38232232573348746</v>
      </c>
      <c r="G801" s="6">
        <v>1.1129645156152177</v>
      </c>
      <c r="H801" s="6">
        <v>-1.5539999417401329</v>
      </c>
      <c r="I801" s="9">
        <f>SUMPRODUCT(J801:O801,Results!B$12:G$12)+Results!$E$5*H801</f>
        <v>15.905764550358327</v>
      </c>
      <c r="J801" s="9">
        <f>SUMPRODUCT($A801:$F801,Results!$B$15:$G$15)</f>
        <v>28.247331870396053</v>
      </c>
      <c r="K801" s="9">
        <f>SUMPRODUCT($A801:$F801,Results!$B$16:$G$16)</f>
        <v>-44.132385083738363</v>
      </c>
      <c r="L801" s="9">
        <f>SUMPRODUCT($A801:$F801,Results!$B$17:$G$17)</f>
        <v>-14.586645539189599</v>
      </c>
      <c r="M801" s="9">
        <f>SUMPRODUCT($A801:$F801,Results!$B$18:$G$18)</f>
        <v>1.3542899692318953</v>
      </c>
      <c r="N801" s="9">
        <f>SUMPRODUCT($A801:$F801,Results!$B$19:$G$19)</f>
        <v>-2.2370597077219063</v>
      </c>
      <c r="O801" s="9">
        <f>SUMPRODUCT($A801:$F801,Results!$B$20:$G$20)</f>
        <v>47.232866482138235</v>
      </c>
      <c r="P801" s="9" cm="1">
        <f t="array" ref="P801">SUMPRODUCT(J801:O801,TRANSPOSE(Test!BQ$20:BQ$25))+Test!$AI$20-Test!$BQ$27</f>
        <v>23.089967356409481</v>
      </c>
      <c r="Q801" s="9" cm="1">
        <f t="array" ref="Q801">SUMPRODUCT(J801:O801,TRANSPOSE(Test!EX$20:EX$25))+Test!$AI$20-Test!$EX$27</f>
        <v>22.883268536789153</v>
      </c>
      <c r="R801" s="9">
        <f>I801-Results!$E$5*H801</f>
        <v>25.229764200799124</v>
      </c>
      <c r="S801" s="9" cm="1">
        <f t="array" ref="S801">SUMPRODUCT(J801:O801,TRANSPOSE(Test!AW$28:AW$33))+Test!$AI$20-Test!$AH$26</f>
        <v>24.60369954691155</v>
      </c>
      <c r="T801" s="9">
        <f>SUMPRODUCT(J801:O801,Results!K$9:P$9)</f>
        <v>25.548418205585691</v>
      </c>
      <c r="U801" s="9">
        <f>SUMPRODUCT(J801:O801,Results!K$9:P$9)+Test!$AI$20-Test!$AH$31</f>
        <v>23.966189484512533</v>
      </c>
      <c r="V801" s="9">
        <f t="shared" si="60"/>
        <v>-7.1842028060511538</v>
      </c>
      <c r="W801" s="9">
        <f t="shared" si="61"/>
        <v>-6.9775039864308255</v>
      </c>
      <c r="X801" s="9">
        <f t="shared" si="62"/>
        <v>-9.3239996504407969</v>
      </c>
      <c r="Y801" s="9">
        <f t="shared" si="63"/>
        <v>-8.6979349965532222</v>
      </c>
      <c r="Z801" s="9">
        <f>I801-Test!$AI$20</f>
        <v>-16.836458876731804</v>
      </c>
      <c r="AA801" s="9">
        <f t="shared" si="64"/>
        <v>-8.0604249341542058</v>
      </c>
      <c r="AF801" s="11"/>
      <c r="AG801" s="11"/>
      <c r="AH801" s="11"/>
    </row>
    <row r="802" spans="1:34">
      <c r="A802" s="6">
        <v>2.1347034971029051</v>
      </c>
      <c r="B802" s="6">
        <v>1.9205681784062303</v>
      </c>
      <c r="C802" s="6">
        <v>-0.36095927255798677</v>
      </c>
      <c r="D802" s="6">
        <v>2.729079612951967</v>
      </c>
      <c r="E802" s="6">
        <v>1.807553361306298</v>
      </c>
      <c r="F802" s="6">
        <v>1.7219435092784303</v>
      </c>
      <c r="G802" s="6">
        <v>6.7952592185113847</v>
      </c>
      <c r="H802" s="6">
        <v>4.1282947611560346</v>
      </c>
      <c r="I802" s="9">
        <f>SUMPRODUCT(J802:O802,Results!B$12:G$12)+Results!$E$5*H802</f>
        <v>51.506873924775093</v>
      </c>
      <c r="J802" s="9">
        <f>SUMPRODUCT($A802:$F802,Results!$B$15:$G$15)</f>
        <v>8.0747065588890301</v>
      </c>
      <c r="K802" s="9">
        <f>SUMPRODUCT($A802:$F802,Results!$B$16:$G$16)</f>
        <v>-7.5718741380894841</v>
      </c>
      <c r="L802" s="9">
        <f>SUMPRODUCT($A802:$F802,Results!$B$17:$G$17)</f>
        <v>8.0679658108202688</v>
      </c>
      <c r="M802" s="9">
        <f>SUMPRODUCT($A802:$F802,Results!$B$18:$G$18)</f>
        <v>4.2794973650204087</v>
      </c>
      <c r="N802" s="9">
        <f>SUMPRODUCT($A802:$F802,Results!$B$19:$G$19)</f>
        <v>-3.8625377494511288</v>
      </c>
      <c r="O802" s="9">
        <f>SUMPRODUCT($A802:$F802,Results!$B$20:$G$20)</f>
        <v>13.716152738607832</v>
      </c>
      <c r="P802" s="9" cm="1">
        <f t="array" ref="P802">SUMPRODUCT(J802:O802,TRANSPOSE(Test!BQ$20:BQ$25))+Test!$AI$20-Test!$BQ$27</f>
        <v>23.406552303767491</v>
      </c>
      <c r="Q802" s="9" cm="1">
        <f t="array" ref="Q802">SUMPRODUCT(J802:O802,TRANSPOSE(Test!EX$20:EX$25))+Test!$AI$20-Test!$EX$27</f>
        <v>26.807016962522084</v>
      </c>
      <c r="R802" s="9">
        <f>I802-Results!$E$5*H802</f>
        <v>26.737105357838885</v>
      </c>
      <c r="S802" s="9" cm="1">
        <f t="array" ref="S802">SUMPRODUCT(J802:O802,TRANSPOSE(Test!AW$28:AW$33))+Test!$AI$20-Test!$AH$26</f>
        <v>13.078742638887121</v>
      </c>
      <c r="T802" s="9">
        <f>SUMPRODUCT(J802:O802,Results!K$9:P$9)</f>
        <v>27.942252762733581</v>
      </c>
      <c r="U802" s="9">
        <f>SUMPRODUCT(J802:O802,Results!K$9:P$9)+Test!$AI$20-Test!$AH$31</f>
        <v>26.360024041660424</v>
      </c>
      <c r="V802" s="9">
        <f t="shared" si="60"/>
        <v>28.100321621007602</v>
      </c>
      <c r="W802" s="9">
        <f t="shared" si="61"/>
        <v>24.699856962253008</v>
      </c>
      <c r="X802" s="9">
        <f t="shared" si="62"/>
        <v>24.769768566936207</v>
      </c>
      <c r="Y802" s="9">
        <f t="shared" si="63"/>
        <v>38.428131285887972</v>
      </c>
      <c r="Z802" s="9">
        <f>I802-Test!$AI$20</f>
        <v>18.764650497684961</v>
      </c>
      <c r="AA802" s="9">
        <f t="shared" si="64"/>
        <v>25.146849883114669</v>
      </c>
      <c r="AF802" s="11"/>
      <c r="AG802" s="11"/>
      <c r="AH802" s="11"/>
    </row>
    <row r="803" spans="1:34">
      <c r="A803" s="6">
        <v>4.1145392254663742</v>
      </c>
      <c r="B803" s="6">
        <v>4.3678884779093288</v>
      </c>
      <c r="C803" s="6">
        <v>12.51479119034957</v>
      </c>
      <c r="D803" s="6">
        <v>3.4467597937887149</v>
      </c>
      <c r="E803" s="6">
        <v>2.5447075257098799</v>
      </c>
      <c r="F803" s="6">
        <v>2.5719062816913008</v>
      </c>
      <c r="G803" s="6">
        <v>-0.89764090639742833</v>
      </c>
      <c r="H803" s="6">
        <v>-3.5646053637527788</v>
      </c>
      <c r="I803" s="9">
        <f>SUMPRODUCT(J803:O803,Results!B$12:G$12)+Results!$E$5*H803</f>
        <v>14.962303061390482</v>
      </c>
      <c r="J803" s="9">
        <f>SUMPRODUCT($A803:$F803,Results!$B$15:$G$15)</f>
        <v>34.316985317781374</v>
      </c>
      <c r="K803" s="9">
        <f>SUMPRODUCT($A803:$F803,Results!$B$16:$G$16)</f>
        <v>-29.411415026260762</v>
      </c>
      <c r="L803" s="9">
        <f>SUMPRODUCT($A803:$F803,Results!$B$17:$G$17)</f>
        <v>7.4823963327682517</v>
      </c>
      <c r="M803" s="9">
        <f>SUMPRODUCT($A803:$F803,Results!$B$18:$G$18)</f>
        <v>-23.412225246430651</v>
      </c>
      <c r="N803" s="9">
        <f>SUMPRODUCT($A803:$F803,Results!$B$19:$G$19)</f>
        <v>-44.574510866099914</v>
      </c>
      <c r="O803" s="9">
        <f>SUMPRODUCT($A803:$F803,Results!$B$20:$G$20)</f>
        <v>11.554446815364141</v>
      </c>
      <c r="P803" s="9" cm="1">
        <f t="array" ref="P803">SUMPRODUCT(J803:O803,TRANSPOSE(Test!BQ$20:BQ$25))+Test!$AI$20-Test!$BQ$27</f>
        <v>44.789561868872404</v>
      </c>
      <c r="Q803" s="9" cm="1">
        <f t="array" ref="Q803">SUMPRODUCT(J803:O803,TRANSPOSE(Test!EX$20:EX$25))+Test!$AI$20-Test!$EX$27</f>
        <v>35.182419569063697</v>
      </c>
      <c r="R803" s="9">
        <f>I803-Results!$E$5*H803</f>
        <v>36.349935243907154</v>
      </c>
      <c r="S803" s="9" cm="1">
        <f t="array" ref="S803">SUMPRODUCT(J803:O803,TRANSPOSE(Test!AW$28:AW$33))+Test!$AI$20-Test!$AH$26</f>
        <v>79.92090022274401</v>
      </c>
      <c r="T803" s="9">
        <f>SUMPRODUCT(J803:O803,Results!K$9:P$9)</f>
        <v>37.928048298819235</v>
      </c>
      <c r="U803" s="9">
        <f>SUMPRODUCT(J803:O803,Results!K$9:P$9)+Test!$AI$20-Test!$AH$31</f>
        <v>36.345819577746084</v>
      </c>
      <c r="V803" s="9">
        <f t="shared" si="60"/>
        <v>-29.827258807481922</v>
      </c>
      <c r="W803" s="9">
        <f t="shared" si="61"/>
        <v>-20.220116507673215</v>
      </c>
      <c r="X803" s="9">
        <f t="shared" si="62"/>
        <v>-21.387632182516672</v>
      </c>
      <c r="Y803" s="9">
        <f t="shared" si="63"/>
        <v>-64.958597161353524</v>
      </c>
      <c r="Z803" s="9">
        <f>I803-Test!$AI$20</f>
        <v>-17.779920365699649</v>
      </c>
      <c r="AA803" s="9">
        <f t="shared" si="64"/>
        <v>-21.383516516355602</v>
      </c>
      <c r="AF803" s="11"/>
      <c r="AG803" s="11"/>
      <c r="AH803" s="11"/>
    </row>
    <row r="804" spans="1:34">
      <c r="A804" s="6">
        <v>1.8275500082710558</v>
      </c>
      <c r="B804" s="6">
        <v>0.70072289996669646</v>
      </c>
      <c r="C804" s="6">
        <v>-0.15392914942138156</v>
      </c>
      <c r="D804" s="6">
        <v>4.1213312663127768</v>
      </c>
      <c r="E804" s="6">
        <v>1.0088760076105174</v>
      </c>
      <c r="F804" s="6">
        <v>0.94002228476047689</v>
      </c>
      <c r="G804" s="6">
        <v>2.0834942766855096</v>
      </c>
      <c r="H804" s="6">
        <v>-0.58347018066984102</v>
      </c>
      <c r="I804" s="9">
        <f>SUMPRODUCT(J804:O804,Results!B$12:G$12)+Results!$E$5*H804</f>
        <v>20.310388424416665</v>
      </c>
      <c r="J804" s="9">
        <f>SUMPRODUCT($A804:$F804,Results!$B$15:$G$15)</f>
        <v>6.29003810513088</v>
      </c>
      <c r="K804" s="9">
        <f>SUMPRODUCT($A804:$F804,Results!$B$16:$G$16)</f>
        <v>-6.418549312458989</v>
      </c>
      <c r="L804" s="9">
        <f>SUMPRODUCT($A804:$F804,Results!$B$17:$G$17)</f>
        <v>4.9107221910996053</v>
      </c>
      <c r="M804" s="9">
        <f>SUMPRODUCT($A804:$F804,Results!$B$18:$G$18)</f>
        <v>4.4313980295898139</v>
      </c>
      <c r="N804" s="9">
        <f>SUMPRODUCT($A804:$F804,Results!$B$19:$G$19)</f>
        <v>-4.6722468475742724</v>
      </c>
      <c r="O804" s="9">
        <f>SUMPRODUCT($A804:$F804,Results!$B$20:$G$20)</f>
        <v>14.201266001122072</v>
      </c>
      <c r="P804" s="9" cm="1">
        <f t="array" ref="P804">SUMPRODUCT(J804:O804,TRANSPOSE(Test!BQ$20:BQ$25))+Test!$AI$20-Test!$BQ$27</f>
        <v>19.018006103279497</v>
      </c>
      <c r="Q804" s="9" cm="1">
        <f t="array" ref="Q804">SUMPRODUCT(J804:O804,TRANSPOSE(Test!EX$20:EX$25))+Test!$AI$20-Test!$EX$27</f>
        <v>24.003721927025509</v>
      </c>
      <c r="R804" s="9">
        <f>I804-Results!$E$5*H804</f>
        <v>23.811209508435709</v>
      </c>
      <c r="S804" s="9" cm="1">
        <f t="array" ref="S804">SUMPRODUCT(J804:O804,TRANSPOSE(Test!AW$28:AW$33))+Test!$AI$20-Test!$AH$26</f>
        <v>10.184055367698136</v>
      </c>
      <c r="T804" s="9">
        <f>SUMPRODUCT(J804:O804,Results!K$9:P$9)</f>
        <v>24.462056205093933</v>
      </c>
      <c r="U804" s="9">
        <f>SUMPRODUCT(J804:O804,Results!K$9:P$9)+Test!$AI$20-Test!$AH$31</f>
        <v>22.87982748402078</v>
      </c>
      <c r="V804" s="9">
        <f t="shared" si="60"/>
        <v>1.2923823211371683</v>
      </c>
      <c r="W804" s="9">
        <f t="shared" si="61"/>
        <v>-3.6933335026088443</v>
      </c>
      <c r="X804" s="9">
        <f t="shared" si="62"/>
        <v>-3.5008210840190443</v>
      </c>
      <c r="Y804" s="9">
        <f t="shared" si="63"/>
        <v>10.126333056718529</v>
      </c>
      <c r="Z804" s="9">
        <f>I804-Test!$AI$20</f>
        <v>-12.431835002673466</v>
      </c>
      <c r="AA804" s="9">
        <f t="shared" si="64"/>
        <v>-2.5694390596041146</v>
      </c>
      <c r="AF804" s="11"/>
      <c r="AG804" s="11"/>
      <c r="AH804" s="11"/>
    </row>
    <row r="805" spans="1:34">
      <c r="A805" s="6">
        <v>1.1163239259246946</v>
      </c>
      <c r="B805" s="6">
        <v>4.8039071736642454</v>
      </c>
      <c r="C805" s="6">
        <v>0.18491004226910479</v>
      </c>
      <c r="D805" s="6">
        <v>0.71610007587461699</v>
      </c>
      <c r="E805" s="6">
        <v>-0.88185767197674503</v>
      </c>
      <c r="F805" s="6">
        <v>0.52228135129917597</v>
      </c>
      <c r="G805" s="6">
        <v>0.59425469688980781</v>
      </c>
      <c r="H805" s="6">
        <v>-2.0727097604655427</v>
      </c>
      <c r="I805" s="9">
        <f>SUMPRODUCT(J805:O805,Results!B$12:G$12)+Results!$E$5*H805</f>
        <v>-28.63710699594013</v>
      </c>
      <c r="J805" s="9">
        <f>SUMPRODUCT($A805:$F805,Results!$B$15:$G$15)</f>
        <v>-10.458528215137694</v>
      </c>
      <c r="K805" s="9">
        <f>SUMPRODUCT($A805:$F805,Results!$B$16:$G$16)</f>
        <v>-9.9121173891438037</v>
      </c>
      <c r="L805" s="9">
        <f>SUMPRODUCT($A805:$F805,Results!$B$17:$G$17)</f>
        <v>1.6770395074868607</v>
      </c>
      <c r="M805" s="9">
        <f>SUMPRODUCT($A805:$F805,Results!$B$18:$G$18)</f>
        <v>6.5504994917467263</v>
      </c>
      <c r="N805" s="9">
        <f>SUMPRODUCT($A805:$F805,Results!$B$19:$G$19)</f>
        <v>2.9638359027416974</v>
      </c>
      <c r="O805" s="9">
        <f>SUMPRODUCT($A805:$F805,Results!$B$20:$G$20)</f>
        <v>11.881053427309091</v>
      </c>
      <c r="P805" s="9" cm="1">
        <f t="array" ref="P805">SUMPRODUCT(J805:O805,TRANSPOSE(Test!BQ$20:BQ$25))+Test!$AI$20-Test!$BQ$27</f>
        <v>-14.995554846416137</v>
      </c>
      <c r="Q805" s="9" cm="1">
        <f t="array" ref="Q805">SUMPRODUCT(J805:O805,TRANSPOSE(Test!EX$20:EX$25))+Test!$AI$20-Test!$EX$27</f>
        <v>-17.953634492861532</v>
      </c>
      <c r="R805" s="9">
        <f>I805-Results!$E$5*H805</f>
        <v>-16.200848433146874</v>
      </c>
      <c r="S805" s="9" cm="1">
        <f t="array" ref="S805">SUMPRODUCT(J805:O805,TRANSPOSE(Test!AW$28:AW$33))+Test!$AI$20-Test!$AH$26</f>
        <v>-12.505952641573661</v>
      </c>
      <c r="T805" s="9">
        <f>SUMPRODUCT(J805:O805,Results!K$9:P$9)</f>
        <v>-16.315691814796054</v>
      </c>
      <c r="U805" s="9">
        <f>SUMPRODUCT(J805:O805,Results!K$9:P$9)+Test!$AI$20-Test!$AH$31</f>
        <v>-17.897920535869211</v>
      </c>
      <c r="V805" s="9">
        <f t="shared" si="60"/>
        <v>-13.641552149523992</v>
      </c>
      <c r="W805" s="9">
        <f t="shared" si="61"/>
        <v>-10.683472503078598</v>
      </c>
      <c r="X805" s="9">
        <f t="shared" si="62"/>
        <v>-12.436258562793256</v>
      </c>
      <c r="Y805" s="9">
        <f t="shared" si="63"/>
        <v>-16.131154354366469</v>
      </c>
      <c r="Z805" s="9">
        <f>I805-Test!$AI$20</f>
        <v>-61.379330423030261</v>
      </c>
      <c r="AA805" s="9">
        <f t="shared" si="64"/>
        <v>-10.739186460070918</v>
      </c>
      <c r="AF805" s="11"/>
      <c r="AG805" s="11"/>
      <c r="AH805" s="11"/>
    </row>
    <row r="806" spans="1:34">
      <c r="A806" s="6">
        <v>0.71271292644832429</v>
      </c>
      <c r="B806" s="6">
        <v>4.8654685519730441</v>
      </c>
      <c r="C806" s="6">
        <v>2.1105494425653335</v>
      </c>
      <c r="D806" s="6">
        <v>1.8977069786858389</v>
      </c>
      <c r="E806" s="6">
        <v>0.93294594524491914</v>
      </c>
      <c r="F806" s="6">
        <v>8.3663376758289587</v>
      </c>
      <c r="G806" s="6">
        <v>1.8309312360934744</v>
      </c>
      <c r="H806" s="6">
        <v>-0.83603322126187618</v>
      </c>
      <c r="I806" s="9">
        <f>SUMPRODUCT(J806:O806,Results!B$12:G$12)+Results!$E$5*H806</f>
        <v>-15.437098446636949</v>
      </c>
      <c r="J806" s="9">
        <f>SUMPRODUCT($A806:$F806,Results!$B$15:$G$15)</f>
        <v>-1.141603992231621</v>
      </c>
      <c r="K806" s="9">
        <f>SUMPRODUCT($A806:$F806,Results!$B$16:$G$16)</f>
        <v>-8.4284201972895278</v>
      </c>
      <c r="L806" s="9">
        <f>SUMPRODUCT($A806:$F806,Results!$B$17:$G$17)</f>
        <v>19.379904187281177</v>
      </c>
      <c r="M806" s="9">
        <f>SUMPRODUCT($A806:$F806,Results!$B$18:$G$18)</f>
        <v>7.5115726366805706</v>
      </c>
      <c r="N806" s="9">
        <f>SUMPRODUCT($A806:$F806,Results!$B$19:$G$19)</f>
        <v>-7.4841491775284501</v>
      </c>
      <c r="O806" s="9">
        <f>SUMPRODUCT($A806:$F806,Results!$B$20:$G$20)</f>
        <v>0.89101081624152734</v>
      </c>
      <c r="P806" s="9" cm="1">
        <f t="array" ref="P806">SUMPRODUCT(J806:O806,TRANSPOSE(Test!BQ$20:BQ$25))+Test!$AI$20-Test!$BQ$27</f>
        <v>8.1468035921412536</v>
      </c>
      <c r="Q806" s="9" cm="1">
        <f t="array" ref="Q806">SUMPRODUCT(J806:O806,TRANSPOSE(Test!EX$20:EX$25))+Test!$AI$20-Test!$EX$27</f>
        <v>-8.6218326329499533</v>
      </c>
      <c r="R806" s="9">
        <f>I806-Results!$E$5*H806</f>
        <v>-10.420899119065691</v>
      </c>
      <c r="S806" s="9" cm="1">
        <f t="array" ref="S806">SUMPRODUCT(J806:O806,TRANSPOSE(Test!AW$28:AW$33))+Test!$AI$20-Test!$AH$26</f>
        <v>10.247399507749982</v>
      </c>
      <c r="T806" s="9">
        <f>SUMPRODUCT(J806:O806,Results!K$9:P$9)</f>
        <v>-7.8952603340168563</v>
      </c>
      <c r="U806" s="9">
        <f>SUMPRODUCT(J806:O806,Results!K$9:P$9)+Test!$AI$20-Test!$AH$31</f>
        <v>-9.4774890550900146</v>
      </c>
      <c r="V806" s="9">
        <f t="shared" si="60"/>
        <v>-23.583902038778202</v>
      </c>
      <c r="W806" s="9">
        <f t="shared" si="61"/>
        <v>-6.8152658136869952</v>
      </c>
      <c r="X806" s="9">
        <f t="shared" si="62"/>
        <v>-5.0161993275712575</v>
      </c>
      <c r="Y806" s="9">
        <f t="shared" si="63"/>
        <v>-25.684497954386931</v>
      </c>
      <c r="Z806" s="9">
        <f>I806-Test!$AI$20</f>
        <v>-48.179321873727076</v>
      </c>
      <c r="AA806" s="9">
        <f t="shared" si="64"/>
        <v>-5.9596093915469339</v>
      </c>
      <c r="AF806" s="11"/>
      <c r="AG806" s="11"/>
      <c r="AH806" s="11"/>
    </row>
    <row r="807" spans="1:34">
      <c r="A807" s="6">
        <v>2.0598268393801327</v>
      </c>
      <c r="B807" s="6">
        <v>6.8054982385652956</v>
      </c>
      <c r="C807" s="6">
        <v>-1.4704928643657296</v>
      </c>
      <c r="D807" s="6">
        <v>7.1924459209590674</v>
      </c>
      <c r="E807" s="6">
        <v>-1.8554365215482986</v>
      </c>
      <c r="F807" s="6">
        <v>3.2028364027748339</v>
      </c>
      <c r="G807" s="6">
        <v>4.4418077124853346</v>
      </c>
      <c r="H807" s="6">
        <v>1.774843255129984</v>
      </c>
      <c r="I807" s="9">
        <f>SUMPRODUCT(J807:O807,Results!B$12:G$12)+Results!$E$5*H807</f>
        <v>-8.6948314791391859</v>
      </c>
      <c r="J807" s="9">
        <f>SUMPRODUCT($A807:$F807,Results!$B$15:$G$15)</f>
        <v>-21.305057298435205</v>
      </c>
      <c r="K807" s="9">
        <f>SUMPRODUCT($A807:$F807,Results!$B$16:$G$16)</f>
        <v>-15.160307732140065</v>
      </c>
      <c r="L807" s="9">
        <f>SUMPRODUCT($A807:$F807,Results!$B$17:$G$17)</f>
        <v>8.5076417462329861</v>
      </c>
      <c r="M807" s="9">
        <f>SUMPRODUCT($A807:$F807,Results!$B$18:$G$18)</f>
        <v>22.462313689117593</v>
      </c>
      <c r="N807" s="9">
        <f>SUMPRODUCT($A807:$F807,Results!$B$19:$G$19)</f>
        <v>5.5326193609295418</v>
      </c>
      <c r="O807" s="9">
        <f>SUMPRODUCT($A807:$F807,Results!$B$20:$G$20)</f>
        <v>28.993722973254936</v>
      </c>
      <c r="P807" s="9" cm="1">
        <f t="array" ref="P807">SUMPRODUCT(J807:O807,TRANSPOSE(Test!BQ$20:BQ$25))+Test!$AI$20-Test!$BQ$27</f>
        <v>-13.554546292774127</v>
      </c>
      <c r="Q807" s="9" cm="1">
        <f t="array" ref="Q807">SUMPRODUCT(J807:O807,TRANSPOSE(Test!EX$20:EX$25))+Test!$AI$20-Test!$EX$27</f>
        <v>-19.712175810136252</v>
      </c>
      <c r="R807" s="9">
        <f>I807-Results!$E$5*H807</f>
        <v>-19.343891009919091</v>
      </c>
      <c r="S807" s="9" cm="1">
        <f t="array" ref="S807">SUMPRODUCT(J807:O807,TRANSPOSE(Test!AW$28:AW$33))+Test!$AI$20-Test!$AH$26</f>
        <v>-21.016414759370878</v>
      </c>
      <c r="T807" s="9">
        <f>SUMPRODUCT(J807:O807,Results!K$9:P$9)</f>
        <v>-19.139576597220483</v>
      </c>
      <c r="U807" s="9">
        <f>SUMPRODUCT(J807:O807,Results!K$9:P$9)+Test!$AI$20-Test!$AH$31</f>
        <v>-20.72180531829364</v>
      </c>
      <c r="V807" s="9">
        <f t="shared" si="60"/>
        <v>4.8597148136349411</v>
      </c>
      <c r="W807" s="9">
        <f t="shared" si="61"/>
        <v>11.017344330997066</v>
      </c>
      <c r="X807" s="9">
        <f t="shared" si="62"/>
        <v>10.649059530779905</v>
      </c>
      <c r="Y807" s="9">
        <f t="shared" si="63"/>
        <v>12.321583280231692</v>
      </c>
      <c r="Z807" s="9">
        <f>I807-Test!$AI$20</f>
        <v>-41.437054906229321</v>
      </c>
      <c r="AA807" s="9">
        <f t="shared" si="64"/>
        <v>12.026973839154454</v>
      </c>
      <c r="AF807" s="11"/>
      <c r="AG807" s="11"/>
      <c r="AH807" s="11"/>
    </row>
    <row r="808" spans="1:34">
      <c r="A808" s="6">
        <v>5.2782465043991902</v>
      </c>
      <c r="B808" s="6">
        <v>-1.3435940549817</v>
      </c>
      <c r="C808" s="6">
        <v>8.1970253737487599</v>
      </c>
      <c r="D808" s="6">
        <v>-3.1631609444077911</v>
      </c>
      <c r="E808" s="6">
        <v>2.0678962040234823</v>
      </c>
      <c r="F808" s="6">
        <v>1.1553094140940816</v>
      </c>
      <c r="G808" s="6">
        <v>5.6363585776540326</v>
      </c>
      <c r="H808" s="6">
        <v>2.969394120298682</v>
      </c>
      <c r="I808" s="9">
        <f>SUMPRODUCT(J808:O808,Results!B$12:G$12)+Results!$E$5*H808</f>
        <v>48.818179896951392</v>
      </c>
      <c r="J808" s="9">
        <f>SUMPRODUCT($A808:$F808,Results!$B$15:$G$15)</f>
        <v>45.339073312689159</v>
      </c>
      <c r="K808" s="9">
        <f>SUMPRODUCT($A808:$F808,Results!$B$16:$G$16)</f>
        <v>-20.723370611133362</v>
      </c>
      <c r="L808" s="9">
        <f>SUMPRODUCT($A808:$F808,Results!$B$17:$G$17)</f>
        <v>-9.0138259595969092</v>
      </c>
      <c r="M808" s="9">
        <f>SUMPRODUCT($A808:$F808,Results!$B$18:$G$18)</f>
        <v>-27.267934796506097</v>
      </c>
      <c r="N808" s="9">
        <f>SUMPRODUCT($A808:$F808,Results!$B$19:$G$19)</f>
        <v>-24.892440646882434</v>
      </c>
      <c r="O808" s="9">
        <f>SUMPRODUCT($A808:$F808,Results!$B$20:$G$20)</f>
        <v>-2.3415561182978459</v>
      </c>
      <c r="P808" s="9" cm="1">
        <f t="array" ref="P808">SUMPRODUCT(J808:O808,TRANSPOSE(Test!BQ$20:BQ$25))+Test!$AI$20-Test!$BQ$27</f>
        <v>33.483877292830392</v>
      </c>
      <c r="Q808" s="9" cm="1">
        <f t="array" ref="Q808">SUMPRODUCT(J808:O808,TRANSPOSE(Test!EX$20:EX$25))+Test!$AI$20-Test!$EX$27</f>
        <v>30.202006468694385</v>
      </c>
      <c r="R808" s="9">
        <f>I808-Results!$E$5*H808</f>
        <v>31.001815175159301</v>
      </c>
      <c r="S808" s="9" cm="1">
        <f t="array" ref="S808">SUMPRODUCT(J808:O808,TRANSPOSE(Test!AW$28:AW$33))+Test!$AI$20-Test!$AH$26</f>
        <v>57.761735464880118</v>
      </c>
      <c r="T808" s="9">
        <f>SUMPRODUCT(J808:O808,Results!K$9:P$9)</f>
        <v>32.099502972188546</v>
      </c>
      <c r="U808" s="9">
        <f>SUMPRODUCT(J808:O808,Results!K$9:P$9)+Test!$AI$20-Test!$AH$31</f>
        <v>30.517274251115396</v>
      </c>
      <c r="V808" s="9">
        <f t="shared" si="60"/>
        <v>15.334302604121</v>
      </c>
      <c r="W808" s="9">
        <f t="shared" si="61"/>
        <v>18.616173428257007</v>
      </c>
      <c r="X808" s="9">
        <f t="shared" si="62"/>
        <v>17.816364721792091</v>
      </c>
      <c r="Y808" s="9">
        <f t="shared" si="63"/>
        <v>-8.9435555679287262</v>
      </c>
      <c r="Z808" s="9">
        <f>I808-Test!$AI$20</f>
        <v>16.075956469861261</v>
      </c>
      <c r="AA808" s="9">
        <f t="shared" si="64"/>
        <v>18.300905645835996</v>
      </c>
      <c r="AF808" s="11"/>
      <c r="AG808" s="11"/>
      <c r="AH808" s="11"/>
    </row>
    <row r="809" spans="1:34">
      <c r="A809" s="6">
        <v>9.4332788825926119</v>
      </c>
      <c r="B809" s="6">
        <v>3.3706638249737679</v>
      </c>
      <c r="C809" s="6">
        <v>1.0308700437335609</v>
      </c>
      <c r="D809" s="6">
        <v>4.5878191776299948</v>
      </c>
      <c r="E809" s="6">
        <v>-0.14656189783967719</v>
      </c>
      <c r="F809" s="6">
        <v>2.1909836925429222</v>
      </c>
      <c r="G809" s="6">
        <v>3.6962213590853028</v>
      </c>
      <c r="H809" s="6">
        <v>1.0292569017299522</v>
      </c>
      <c r="I809" s="9">
        <f>SUMPRODUCT(J809:O809,Results!B$12:G$12)+Results!$E$5*H809</f>
        <v>29.139769156202838</v>
      </c>
      <c r="J809" s="9">
        <f>SUMPRODUCT($A809:$F809,Results!$B$15:$G$15)</f>
        <v>24.17810216917416</v>
      </c>
      <c r="K809" s="9">
        <f>SUMPRODUCT($A809:$F809,Results!$B$16:$G$16)</f>
        <v>-34.672167690035565</v>
      </c>
      <c r="L809" s="9">
        <f>SUMPRODUCT($A809:$F809,Results!$B$17:$G$17)</f>
        <v>-9.2264196326835002</v>
      </c>
      <c r="M809" s="9">
        <f>SUMPRODUCT($A809:$F809,Results!$B$18:$G$18)</f>
        <v>4.9922424277324629</v>
      </c>
      <c r="N809" s="9">
        <f>SUMPRODUCT($A809:$F809,Results!$B$19:$G$19)</f>
        <v>-1.2250082625245526</v>
      </c>
      <c r="O809" s="9">
        <f>SUMPRODUCT($A809:$F809,Results!$B$20:$G$20)</f>
        <v>38.918797512319145</v>
      </c>
      <c r="P809" s="9" cm="1">
        <f t="array" ref="P809">SUMPRODUCT(J809:O809,TRANSPOSE(Test!BQ$20:BQ$25))+Test!$AI$20-Test!$BQ$27</f>
        <v>23.371969525006541</v>
      </c>
      <c r="Q809" s="9" cm="1">
        <f t="array" ref="Q809">SUMPRODUCT(J809:O809,TRANSPOSE(Test!EX$20:EX$25))+Test!$AI$20-Test!$EX$27</f>
        <v>22.318267746618226</v>
      </c>
      <c r="R809" s="9">
        <f>I809-Results!$E$5*H809</f>
        <v>22.964227745823123</v>
      </c>
      <c r="S809" s="9" cm="1">
        <f t="array" ref="S809">SUMPRODUCT(J809:O809,TRANSPOSE(Test!AW$28:AW$33))+Test!$AI$20-Test!$AH$26</f>
        <v>19.219608278066474</v>
      </c>
      <c r="T809" s="9">
        <f>SUMPRODUCT(J809:O809,Results!K$9:P$9)</f>
        <v>23.680704116915138</v>
      </c>
      <c r="U809" s="9">
        <f>SUMPRODUCT(J809:O809,Results!K$9:P$9)+Test!$AI$20-Test!$AH$31</f>
        <v>22.09847539584198</v>
      </c>
      <c r="V809" s="9">
        <f t="shared" si="60"/>
        <v>5.7677996311962971</v>
      </c>
      <c r="W809" s="9">
        <f t="shared" si="61"/>
        <v>6.8215014095846129</v>
      </c>
      <c r="X809" s="9">
        <f t="shared" si="62"/>
        <v>6.175541410379715</v>
      </c>
      <c r="Y809" s="9">
        <f t="shared" si="63"/>
        <v>9.9201608781363646</v>
      </c>
      <c r="Z809" s="9">
        <f>I809-Test!$AI$20</f>
        <v>-3.6024542708872929</v>
      </c>
      <c r="AA809" s="9">
        <f t="shared" si="64"/>
        <v>7.0412937603608583</v>
      </c>
      <c r="AF809" s="11"/>
      <c r="AG809" s="11"/>
      <c r="AH809" s="11"/>
    </row>
    <row r="810" spans="1:34">
      <c r="A810" s="6">
        <v>17.245779928692002</v>
      </c>
      <c r="B810" s="6">
        <v>-0.19474817270457395</v>
      </c>
      <c r="C810" s="6">
        <v>5.0681661494863937</v>
      </c>
      <c r="D810" s="6">
        <v>1.7313125454626537</v>
      </c>
      <c r="E810" s="6">
        <v>2.9476572224848265</v>
      </c>
      <c r="F810" s="6">
        <v>2.1288242880981025</v>
      </c>
      <c r="G810" s="6">
        <v>4.2206692324766522</v>
      </c>
      <c r="H810" s="6">
        <v>1.5537047751213016</v>
      </c>
      <c r="I810" s="9">
        <f>SUMPRODUCT(J810:O810,Results!B$12:G$12)+Results!$E$5*H810</f>
        <v>90.006446677820264</v>
      </c>
      <c r="J810" s="9">
        <f>SUMPRODUCT($A810:$F810,Results!$B$15:$G$15)</f>
        <v>79.694307359066642</v>
      </c>
      <c r="K810" s="9">
        <f>SUMPRODUCT($A810:$F810,Results!$B$16:$G$16)</f>
        <v>-55.824504620714386</v>
      </c>
      <c r="L810" s="9">
        <f>SUMPRODUCT($A810:$F810,Results!$B$17:$G$17)</f>
        <v>-23.062281831277808</v>
      </c>
      <c r="M810" s="9">
        <f>SUMPRODUCT($A810:$F810,Results!$B$18:$G$18)</f>
        <v>-17.556657815958452</v>
      </c>
      <c r="N810" s="9">
        <f>SUMPRODUCT($A810:$F810,Results!$B$19:$G$19)</f>
        <v>-15.456763948651043</v>
      </c>
      <c r="O810" s="9">
        <f>SUMPRODUCT($A810:$F810,Results!$B$20:$G$20)</f>
        <v>46.973136514917144</v>
      </c>
      <c r="P810" s="9" cm="1">
        <f t="array" ref="P810">SUMPRODUCT(J810:O810,TRANSPOSE(Test!BQ$20:BQ$25))+Test!$AI$20-Test!$BQ$27</f>
        <v>76.889825422172862</v>
      </c>
      <c r="Q810" s="9" cm="1">
        <f t="array" ref="Q810">SUMPRODUCT(J810:O810,TRANSPOSE(Test!EX$20:EX$25))+Test!$AI$20-Test!$EX$27</f>
        <v>80.161529826109842</v>
      </c>
      <c r="R810" s="9">
        <f>I810-Results!$E$5*H810</f>
        <v>80.684218027092456</v>
      </c>
      <c r="S810" s="9" cm="1">
        <f t="array" ref="S810">SUMPRODUCT(J810:O810,TRANSPOSE(Test!AW$28:AW$33))+Test!$AI$20-Test!$AH$26</f>
        <v>77.885739608894156</v>
      </c>
      <c r="T810" s="9">
        <f>SUMPRODUCT(J810:O810,Results!K$9:P$9)</f>
        <v>82.679815883103572</v>
      </c>
      <c r="U810" s="9">
        <f>SUMPRODUCT(J810:O810,Results!K$9:P$9)+Test!$AI$20-Test!$AH$31</f>
        <v>81.097587162030408</v>
      </c>
      <c r="V810" s="9">
        <f t="shared" si="60"/>
        <v>13.116621255647402</v>
      </c>
      <c r="W810" s="9">
        <f t="shared" si="61"/>
        <v>9.8449168517104226</v>
      </c>
      <c r="X810" s="9">
        <f t="shared" si="62"/>
        <v>9.3222286507278085</v>
      </c>
      <c r="Y810" s="9">
        <f t="shared" si="63"/>
        <v>12.120707068926109</v>
      </c>
      <c r="Z810" s="9">
        <f>I810-Test!$AI$20</f>
        <v>57.264223250730133</v>
      </c>
      <c r="AA810" s="9">
        <f t="shared" si="64"/>
        <v>8.9088595157898567</v>
      </c>
      <c r="AF810" s="11"/>
      <c r="AG810" s="11"/>
      <c r="AH810" s="11"/>
    </row>
    <row r="811" spans="1:34">
      <c r="A811" s="6">
        <v>0.27344137070900565</v>
      </c>
      <c r="B811" s="6">
        <v>10.078076408868311</v>
      </c>
      <c r="C811" s="6">
        <v>1.2109319142170167</v>
      </c>
      <c r="D811" s="6">
        <v>7.2840908594189031</v>
      </c>
      <c r="E811" s="6">
        <v>2.240478638149618</v>
      </c>
      <c r="F811" s="6">
        <v>10.062832740826394</v>
      </c>
      <c r="G811" s="6">
        <v>2.0675252639448831</v>
      </c>
      <c r="H811" s="6">
        <v>-0.59943919341046747</v>
      </c>
      <c r="I811" s="9">
        <f>SUMPRODUCT(J811:O811,Results!B$12:G$12)+Results!$E$5*H811</f>
        <v>0.4347730983333431</v>
      </c>
      <c r="J811" s="9">
        <f>SUMPRODUCT($A811:$F811,Results!$B$15:$G$15)</f>
        <v>-13.765383233305906</v>
      </c>
      <c r="K811" s="9">
        <f>SUMPRODUCT($A811:$F811,Results!$B$16:$G$16)</f>
        <v>-12.42910034235031</v>
      </c>
      <c r="L811" s="9">
        <f>SUMPRODUCT($A811:$F811,Results!$B$17:$G$17)</f>
        <v>37.110790723016045</v>
      </c>
      <c r="M811" s="9">
        <f>SUMPRODUCT($A811:$F811,Results!$B$18:$G$18)</f>
        <v>20.759570393777913</v>
      </c>
      <c r="N811" s="9">
        <f>SUMPRODUCT($A811:$F811,Results!$B$19:$G$19)</f>
        <v>-11.374687555466066</v>
      </c>
      <c r="O811" s="9">
        <f>SUMPRODUCT($A811:$F811,Results!$B$20:$G$20)</f>
        <v>18.5766589420342</v>
      </c>
      <c r="P811" s="9" cm="1">
        <f t="array" ref="P811">SUMPRODUCT(J811:O811,TRANSPOSE(Test!BQ$20:BQ$25))+Test!$AI$20-Test!$BQ$27</f>
        <v>23.654380279278747</v>
      </c>
      <c r="Q811" s="9" cm="1">
        <f t="array" ref="Q811">SUMPRODUCT(J811:O811,TRANSPOSE(Test!EX$20:EX$25))+Test!$AI$20-Test!$EX$27</f>
        <v>5.979621837679403</v>
      </c>
      <c r="R811" s="9">
        <f>I811-Results!$E$5*H811</f>
        <v>4.0314082587961479</v>
      </c>
      <c r="S811" s="9" cm="1">
        <f t="array" ref="S811">SUMPRODUCT(J811:O811,TRANSPOSE(Test!AW$28:AW$33))+Test!$AI$20-Test!$AH$26</f>
        <v>15.449014382048233</v>
      </c>
      <c r="T811" s="9">
        <f>SUMPRODUCT(J811:O811,Results!K$9:P$9)</f>
        <v>7.538949262425696</v>
      </c>
      <c r="U811" s="9">
        <f>SUMPRODUCT(J811:O811,Results!K$9:P$9)+Test!$AI$20-Test!$AH$31</f>
        <v>5.9567205413525386</v>
      </c>
      <c r="V811" s="9">
        <f t="shared" si="60"/>
        <v>-23.219607180945403</v>
      </c>
      <c r="W811" s="9">
        <f t="shared" si="61"/>
        <v>-5.5448487393460599</v>
      </c>
      <c r="X811" s="9">
        <f t="shared" si="62"/>
        <v>-3.5966351604628048</v>
      </c>
      <c r="Y811" s="9">
        <f t="shared" si="63"/>
        <v>-15.01424128371489</v>
      </c>
      <c r="Z811" s="9">
        <f>I811-Test!$AI$20</f>
        <v>-32.307450328756786</v>
      </c>
      <c r="AA811" s="9">
        <f t="shared" si="64"/>
        <v>-5.5219474430191955</v>
      </c>
      <c r="AF811" s="11"/>
      <c r="AG811" s="11"/>
      <c r="AH811" s="11"/>
    </row>
    <row r="812" spans="1:34">
      <c r="A812" s="6">
        <v>8.7752469656765655</v>
      </c>
      <c r="B812" s="6">
        <v>8.8012163410493613</v>
      </c>
      <c r="C812" s="6">
        <v>0.80987497572073897</v>
      </c>
      <c r="D812" s="6">
        <v>-4.5247678846710417E-2</v>
      </c>
      <c r="E812" s="6">
        <v>-1.1249822857968796</v>
      </c>
      <c r="F812" s="6">
        <v>-0.55985997604870386</v>
      </c>
      <c r="G812" s="6">
        <v>-6.7414001654396538E-2</v>
      </c>
      <c r="H812" s="6">
        <v>-2.7343784590097471</v>
      </c>
      <c r="I812" s="9">
        <f>SUMPRODUCT(J812:O812,Results!B$12:G$12)+Results!$E$5*H812</f>
        <v>-22.444317304600119</v>
      </c>
      <c r="J812" s="9">
        <f>SUMPRODUCT($A812:$F812,Results!$B$15:$G$15)</f>
        <v>7.3271568192971586</v>
      </c>
      <c r="K812" s="9">
        <f>SUMPRODUCT($A812:$F812,Results!$B$16:$G$16)</f>
        <v>-38.832266915043093</v>
      </c>
      <c r="L812" s="9">
        <f>SUMPRODUCT($A812:$F812,Results!$B$17:$G$17)</f>
        <v>-12.380936187358827</v>
      </c>
      <c r="M812" s="9">
        <f>SUMPRODUCT($A812:$F812,Results!$B$18:$G$18)</f>
        <v>5.5383868218256858</v>
      </c>
      <c r="N812" s="9">
        <f>SUMPRODUCT($A812:$F812,Results!$B$19:$G$19)</f>
        <v>7.3313057640918817</v>
      </c>
      <c r="O812" s="9">
        <f>SUMPRODUCT($A812:$F812,Results!$B$20:$G$20)</f>
        <v>40.634195969747488</v>
      </c>
      <c r="P812" s="9" cm="1">
        <f t="array" ref="P812">SUMPRODUCT(J812:O812,TRANSPOSE(Test!BQ$20:BQ$25))+Test!$AI$20-Test!$BQ$27</f>
        <v>-6.2966351833622838</v>
      </c>
      <c r="Q812" s="9" cm="1">
        <f t="array" ref="Q812">SUMPRODUCT(J812:O812,TRANSPOSE(Test!EX$20:EX$25))+Test!$AI$20-Test!$EX$27</f>
        <v>-10.044800220955956</v>
      </c>
      <c r="R812" s="9">
        <f>I812-Results!$E$5*H812</f>
        <v>-6.0380465505416367</v>
      </c>
      <c r="S812" s="9" cm="1">
        <f t="array" ref="S812">SUMPRODUCT(J812:O812,TRANSPOSE(Test!AW$28:AW$33))+Test!$AI$20-Test!$AH$26</f>
        <v>-1.5346716608058273</v>
      </c>
      <c r="T812" s="9">
        <f>SUMPRODUCT(J812:O812,Results!K$9:P$9)</f>
        <v>-6.2756225276604312</v>
      </c>
      <c r="U812" s="9">
        <f>SUMPRODUCT(J812:O812,Results!K$9:P$9)+Test!$AI$20-Test!$AH$31</f>
        <v>-7.8578512487335885</v>
      </c>
      <c r="V812" s="9">
        <f t="shared" si="60"/>
        <v>-16.147682121237835</v>
      </c>
      <c r="W812" s="9">
        <f t="shared" si="61"/>
        <v>-12.399517083644163</v>
      </c>
      <c r="X812" s="9">
        <f t="shared" si="62"/>
        <v>-16.406270754058482</v>
      </c>
      <c r="Y812" s="9">
        <f t="shared" si="63"/>
        <v>-20.909645643794292</v>
      </c>
      <c r="Z812" s="9">
        <f>I812-Test!$AI$20</f>
        <v>-55.186540731690251</v>
      </c>
      <c r="AA812" s="9">
        <f t="shared" si="64"/>
        <v>-14.586466055866531</v>
      </c>
      <c r="AF812" s="11"/>
      <c r="AG812" s="11"/>
      <c r="AH812" s="11"/>
    </row>
    <row r="813" spans="1:34">
      <c r="A813" s="6">
        <v>8.1320200954291177</v>
      </c>
      <c r="B813" s="6">
        <v>-0.48423473653445992</v>
      </c>
      <c r="C813" s="6">
        <v>1.1464997745779117</v>
      </c>
      <c r="D813" s="6">
        <v>-1.7120246292146282</v>
      </c>
      <c r="E813" s="6">
        <v>4.0741276523980767</v>
      </c>
      <c r="F813" s="6">
        <v>8.8498351914025495</v>
      </c>
      <c r="G813" s="6">
        <v>3.1043197412039185</v>
      </c>
      <c r="H813" s="6">
        <v>0.43735528384856792</v>
      </c>
      <c r="I813" s="9">
        <f>SUMPRODUCT(J813:O813,Results!B$12:G$12)+Results!$E$5*H813</f>
        <v>49.57827452408938</v>
      </c>
      <c r="J813" s="9">
        <f>SUMPRODUCT($A813:$F813,Results!$B$15:$G$15)</f>
        <v>49.045557605931705</v>
      </c>
      <c r="K813" s="9">
        <f>SUMPRODUCT($A813:$F813,Results!$B$16:$G$16)</f>
        <v>-20.772359283763443</v>
      </c>
      <c r="L813" s="9">
        <f>SUMPRODUCT($A813:$F813,Results!$B$17:$G$17)</f>
        <v>5.9100898942675233</v>
      </c>
      <c r="M813" s="9">
        <f>SUMPRODUCT($A813:$F813,Results!$B$18:$G$18)</f>
        <v>-5.4947438769805412</v>
      </c>
      <c r="N813" s="9">
        <f>SUMPRODUCT($A813:$F813,Results!$B$19:$G$19)</f>
        <v>-6.1602610585063751</v>
      </c>
      <c r="O813" s="9">
        <f>SUMPRODUCT($A813:$F813,Results!$B$20:$G$20)</f>
        <v>7.3544812349642879</v>
      </c>
      <c r="P813" s="9" cm="1">
        <f t="array" ref="P813">SUMPRODUCT(J813:O813,TRANSPOSE(Test!BQ$20:BQ$25))+Test!$AI$20-Test!$BQ$27</f>
        <v>58.099487449464554</v>
      </c>
      <c r="Q813" s="9" cm="1">
        <f t="array" ref="Q813">SUMPRODUCT(J813:O813,TRANSPOSE(Test!EX$20:EX$25))+Test!$AI$20-Test!$EX$27</f>
        <v>49.91673691199739</v>
      </c>
      <c r="R813" s="9">
        <f>I813-Results!$E$5*H813</f>
        <v>46.954142820997973</v>
      </c>
      <c r="S813" s="9" cm="1">
        <f t="array" ref="S813">SUMPRODUCT(J813:O813,TRANSPOSE(Test!AW$28:AW$33))+Test!$AI$20-Test!$AH$26</f>
        <v>46.59653182763185</v>
      </c>
      <c r="T813" s="9">
        <f>SUMPRODUCT(J813:O813,Results!K$9:P$9)</f>
        <v>50.964903444148781</v>
      </c>
      <c r="U813" s="9">
        <f>SUMPRODUCT(J813:O813,Results!K$9:P$9)+Test!$AI$20-Test!$AH$31</f>
        <v>49.382674723075624</v>
      </c>
      <c r="V813" s="9">
        <f t="shared" si="60"/>
        <v>-8.5212129253751741</v>
      </c>
      <c r="W813" s="9">
        <f t="shared" si="61"/>
        <v>-0.33846238790800953</v>
      </c>
      <c r="X813" s="9">
        <f t="shared" si="62"/>
        <v>2.6241317030914075</v>
      </c>
      <c r="Y813" s="9">
        <f t="shared" si="63"/>
        <v>2.9817426964575304</v>
      </c>
      <c r="Z813" s="9">
        <f>I813-Test!$AI$20</f>
        <v>16.836051096999249</v>
      </c>
      <c r="AA813" s="9">
        <f t="shared" si="64"/>
        <v>0.19559980101375629</v>
      </c>
      <c r="AF813" s="11"/>
      <c r="AG813" s="11"/>
      <c r="AH813" s="11"/>
    </row>
    <row r="814" spans="1:34">
      <c r="A814" s="6">
        <v>8.9019455844412203</v>
      </c>
      <c r="B814" s="6">
        <v>0.78539544028696562</v>
      </c>
      <c r="C814" s="6">
        <v>-0.67188390476932569</v>
      </c>
      <c r="D814" s="6">
        <v>2.958960745400133</v>
      </c>
      <c r="E814" s="6">
        <v>0.46330637420307014</v>
      </c>
      <c r="F814" s="6">
        <v>11.932450595519434</v>
      </c>
      <c r="G814" s="6">
        <v>7.3866234691977377</v>
      </c>
      <c r="H814" s="6">
        <v>4.7196590118423867</v>
      </c>
      <c r="I814" s="9">
        <f>SUMPRODUCT(J814:O814,Results!B$12:G$12)+Results!$E$5*H814</f>
        <v>35.628519162192347</v>
      </c>
      <c r="J814" s="9">
        <f>SUMPRODUCT($A814:$F814,Results!$B$15:$G$15)</f>
        <v>29.992901430097604</v>
      </c>
      <c r="K814" s="9">
        <f>SUMPRODUCT($A814:$F814,Results!$B$16:$G$16)</f>
        <v>-25.679314113939736</v>
      </c>
      <c r="L814" s="9">
        <f>SUMPRODUCT($A814:$F814,Results!$B$17:$G$17)</f>
        <v>3.3204165853653116</v>
      </c>
      <c r="M814" s="9">
        <f>SUMPRODUCT($A814:$F814,Results!$B$18:$G$18)</f>
        <v>11.692617359122245</v>
      </c>
      <c r="N814" s="9">
        <f>SUMPRODUCT($A814:$F814,Results!$B$19:$G$19)</f>
        <v>4.6325489278075684</v>
      </c>
      <c r="O814" s="9">
        <f>SUMPRODUCT($A814:$F814,Results!$B$20:$G$20)</f>
        <v>17.771574251946991</v>
      </c>
      <c r="P814" s="9" cm="1">
        <f t="array" ref="P814">SUMPRODUCT(J814:O814,TRANSPOSE(Test!BQ$20:BQ$25))+Test!$AI$20-Test!$BQ$27</f>
        <v>28.995106839647129</v>
      </c>
      <c r="Q814" s="9" cm="1">
        <f t="array" ref="Q814">SUMPRODUCT(J814:O814,TRANSPOSE(Test!EX$20:EX$25))+Test!$AI$20-Test!$EX$27</f>
        <v>11.583946480035223</v>
      </c>
      <c r="R814" s="9">
        <f>I814-Results!$E$5*H814</f>
        <v>7.3105650911380273</v>
      </c>
      <c r="S814" s="9" cm="1">
        <f t="array" ref="S814">SUMPRODUCT(J814:O814,TRANSPOSE(Test!AW$28:AW$33))+Test!$AI$20-Test!$AH$26</f>
        <v>15.397761864965858</v>
      </c>
      <c r="T814" s="9">
        <f>SUMPRODUCT(J814:O814,Results!K$9:P$9)</f>
        <v>10.714097227194131</v>
      </c>
      <c r="U814" s="9">
        <f>SUMPRODUCT(J814:O814,Results!K$9:P$9)+Test!$AI$20-Test!$AH$31</f>
        <v>9.1318685061209734</v>
      </c>
      <c r="V814" s="9">
        <f t="shared" si="60"/>
        <v>6.6334123225452188</v>
      </c>
      <c r="W814" s="9">
        <f t="shared" si="61"/>
        <v>24.044572682157124</v>
      </c>
      <c r="X814" s="9">
        <f t="shared" si="62"/>
        <v>28.31795407105432</v>
      </c>
      <c r="Y814" s="9">
        <f t="shared" si="63"/>
        <v>20.230757297226489</v>
      </c>
      <c r="Z814" s="9">
        <f>I814-Test!$AI$20</f>
        <v>2.886295735102216</v>
      </c>
      <c r="AA814" s="9">
        <f t="shared" si="64"/>
        <v>26.496650656071374</v>
      </c>
      <c r="AF814" s="11"/>
      <c r="AG814" s="11"/>
      <c r="AH814" s="11"/>
    </row>
    <row r="815" spans="1:34">
      <c r="A815" s="6">
        <v>8.2230303159199831</v>
      </c>
      <c r="B815" s="6">
        <v>0.38796837530867112</v>
      </c>
      <c r="C815" s="6">
        <v>8.3112337259539721</v>
      </c>
      <c r="D815" s="6">
        <v>5.1354286721655198</v>
      </c>
      <c r="E815" s="6">
        <v>6.2817656669139703</v>
      </c>
      <c r="F815" s="6">
        <v>16.476212280067319</v>
      </c>
      <c r="G815" s="6">
        <v>-1.5158238037845062</v>
      </c>
      <c r="H815" s="6">
        <v>-4.1827882611398568</v>
      </c>
      <c r="I815" s="9">
        <f>SUMPRODUCT(J815:O815,Results!B$12:G$12)+Results!$E$5*H815</f>
        <v>46.912261597257668</v>
      </c>
      <c r="J815" s="9">
        <f>SUMPRODUCT($A815:$F815,Results!$B$15:$G$15)</f>
        <v>65.850884886367481</v>
      </c>
      <c r="K815" s="9">
        <f>SUMPRODUCT($A815:$F815,Results!$B$16:$G$16)</f>
        <v>-28.356524312479078</v>
      </c>
      <c r="L815" s="9">
        <f>SUMPRODUCT($A815:$F815,Results!$B$17:$G$17)</f>
        <v>27.754062536131848</v>
      </c>
      <c r="M815" s="9">
        <f>SUMPRODUCT($A815:$F815,Results!$B$18:$G$18)</f>
        <v>-10.745918310290664</v>
      </c>
      <c r="N815" s="9">
        <f>SUMPRODUCT($A815:$F815,Results!$B$19:$G$19)</f>
        <v>-39.005605810120741</v>
      </c>
      <c r="O815" s="9">
        <f>SUMPRODUCT($A815:$F815,Results!$B$20:$G$20)</f>
        <v>6.0895361569214188</v>
      </c>
      <c r="P815" s="9" cm="1">
        <f t="array" ref="P815">SUMPRODUCT(J815:O815,TRANSPOSE(Test!BQ$20:BQ$25))+Test!$AI$20-Test!$BQ$27</f>
        <v>101.29778146968911</v>
      </c>
      <c r="Q815" s="9" cm="1">
        <f t="array" ref="Q815">SUMPRODUCT(J815:O815,TRANSPOSE(Test!EX$20:EX$25))+Test!$AI$20-Test!$EX$27</f>
        <v>78.55265994981491</v>
      </c>
      <c r="R815" s="9">
        <f>I815-Results!$E$5*H815</f>
        <v>72.008991164096813</v>
      </c>
      <c r="S815" s="9" cm="1">
        <f t="array" ref="S815">SUMPRODUCT(J815:O815,TRANSPOSE(Test!AW$28:AW$33))+Test!$AI$20-Test!$AH$26</f>
        <v>102.82610617992056</v>
      </c>
      <c r="T815" s="9">
        <f>SUMPRODUCT(J815:O815,Results!K$9:P$9)</f>
        <v>78.644835177430423</v>
      </c>
      <c r="U815" s="9">
        <f>SUMPRODUCT(J815:O815,Results!K$9:P$9)+Test!$AI$20-Test!$AH$31</f>
        <v>77.062606456357258</v>
      </c>
      <c r="V815" s="9">
        <f t="shared" si="60"/>
        <v>-54.385519872431445</v>
      </c>
      <c r="W815" s="9">
        <f t="shared" si="61"/>
        <v>-31.640398352557241</v>
      </c>
      <c r="X815" s="9">
        <f t="shared" si="62"/>
        <v>-25.096729566839144</v>
      </c>
      <c r="Y815" s="9">
        <f t="shared" si="63"/>
        <v>-55.91384458266289</v>
      </c>
      <c r="Z815" s="9">
        <f>I815-Test!$AI$20</f>
        <v>14.170038170167537</v>
      </c>
      <c r="AA815" s="9">
        <f t="shared" si="64"/>
        <v>-30.15034485909959</v>
      </c>
      <c r="AF815" s="11"/>
      <c r="AG815" s="11"/>
      <c r="AH815" s="11"/>
    </row>
    <row r="816" spans="1:34">
      <c r="A816" s="6">
        <v>-0.66267135196709326</v>
      </c>
      <c r="B816" s="6">
        <v>6.8261108821449969</v>
      </c>
      <c r="C816" s="6">
        <v>2.015229340315154</v>
      </c>
      <c r="D816" s="6">
        <v>0.10938183080656613</v>
      </c>
      <c r="E816" s="6">
        <v>2.3322308640314633</v>
      </c>
      <c r="F816" s="6">
        <v>20.931324667013662</v>
      </c>
      <c r="G816" s="6">
        <v>4.9850674864320048</v>
      </c>
      <c r="H816" s="6">
        <v>2.3181030290766542</v>
      </c>
      <c r="I816" s="9">
        <f>SUMPRODUCT(J816:O816,Results!B$12:G$12)+Results!$E$5*H816</f>
        <v>-20.182828456367616</v>
      </c>
      <c r="J816" s="9">
        <f>SUMPRODUCT($A816:$F816,Results!$B$15:$G$15)</f>
        <v>-2.3561606579432124</v>
      </c>
      <c r="K816" s="9">
        <f>SUMPRODUCT($A816:$F816,Results!$B$16:$G$16)</f>
        <v>-2.8057852416786684</v>
      </c>
      <c r="L816" s="9">
        <f>SUMPRODUCT($A816:$F816,Results!$B$17:$G$17)</f>
        <v>44.461509295113075</v>
      </c>
      <c r="M816" s="9">
        <f>SUMPRODUCT($A816:$F816,Results!$B$18:$G$18)</f>
        <v>16.63054929942281</v>
      </c>
      <c r="N816" s="9">
        <f>SUMPRODUCT($A816:$F816,Results!$B$19:$G$19)</f>
        <v>-6.8912956157005736</v>
      </c>
      <c r="O816" s="9">
        <f>SUMPRODUCT($A816:$F816,Results!$B$20:$G$20)</f>
        <v>-20.512180945092354</v>
      </c>
      <c r="P816" s="9" cm="1">
        <f t="array" ref="P816">SUMPRODUCT(J816:O816,TRANSPOSE(Test!BQ$20:BQ$25))+Test!$AI$20-Test!$BQ$27</f>
        <v>14.900553183374626</v>
      </c>
      <c r="Q816" s="9" cm="1">
        <f t="array" ref="Q816">SUMPRODUCT(J816:O816,TRANSPOSE(Test!EX$20:EX$25))+Test!$AI$20-Test!$EX$27</f>
        <v>-27.471380155652625</v>
      </c>
      <c r="R816" s="9">
        <f>I816-Results!$E$5*H816</f>
        <v>-34.091446630827541</v>
      </c>
      <c r="S816" s="9" cm="1">
        <f t="array" ref="S816">SUMPRODUCT(J816:O816,TRANSPOSE(Test!AW$28:AW$33))+Test!$AI$20-Test!$AH$26</f>
        <v>12.879286201550329</v>
      </c>
      <c r="T816" s="9">
        <f>SUMPRODUCT(J816:O816,Results!K$9:P$9)</f>
        <v>-27.824495442815756</v>
      </c>
      <c r="U816" s="9">
        <f>SUMPRODUCT(J816:O816,Results!K$9:P$9)+Test!$AI$20-Test!$AH$31</f>
        <v>-29.406724163888914</v>
      </c>
      <c r="V816" s="9">
        <f t="shared" si="60"/>
        <v>-35.083381639742242</v>
      </c>
      <c r="W816" s="9">
        <f t="shared" si="61"/>
        <v>7.2885516992850086</v>
      </c>
      <c r="X816" s="9">
        <f t="shared" si="62"/>
        <v>13.908618174459924</v>
      </c>
      <c r="Y816" s="9">
        <f t="shared" si="63"/>
        <v>-33.062114657917945</v>
      </c>
      <c r="Z816" s="9">
        <f>I816-Test!$AI$20</f>
        <v>-52.925051883457748</v>
      </c>
      <c r="AA816" s="9">
        <f t="shared" si="64"/>
        <v>9.2238957075212973</v>
      </c>
      <c r="AF816" s="11"/>
      <c r="AG816" s="11"/>
      <c r="AH816" s="11"/>
    </row>
    <row r="817" spans="1:34">
      <c r="A817" s="6">
        <v>0.87859762925257556</v>
      </c>
      <c r="B817" s="6">
        <v>-2.6429695693753628</v>
      </c>
      <c r="C817" s="6">
        <v>-3.3182762633948584</v>
      </c>
      <c r="D817" s="6">
        <v>-0.62412202382925219</v>
      </c>
      <c r="E817" s="6">
        <v>0.14890421885433477</v>
      </c>
      <c r="F817" s="6">
        <v>4.5612292279219639</v>
      </c>
      <c r="G817" s="6">
        <v>0.98111037044228111</v>
      </c>
      <c r="H817" s="6">
        <v>-1.6858540869130696</v>
      </c>
      <c r="I817" s="9">
        <f>SUMPRODUCT(J817:O817,Results!B$12:G$12)+Results!$E$5*H817</f>
        <v>-13.175542977306529</v>
      </c>
      <c r="J817" s="9">
        <f>SUMPRODUCT($A817:$F817,Results!$B$15:$G$15)</f>
        <v>4.9343835833043315</v>
      </c>
      <c r="K817" s="9">
        <f>SUMPRODUCT($A817:$F817,Results!$B$16:$G$16)</f>
        <v>4.9467339208820764</v>
      </c>
      <c r="L817" s="9">
        <f>SUMPRODUCT($A817:$F817,Results!$B$17:$G$17)</f>
        <v>2.3421280730303398</v>
      </c>
      <c r="M817" s="9">
        <f>SUMPRODUCT($A817:$F817,Results!$B$18:$G$18)</f>
        <v>7.4955555682211141</v>
      </c>
      <c r="N817" s="9">
        <f>SUMPRODUCT($A817:$F817,Results!$B$19:$G$19)</f>
        <v>10.907802793046402</v>
      </c>
      <c r="O817" s="9">
        <f>SUMPRODUCT($A817:$F817,Results!$B$20:$G$20)</f>
        <v>-6.3183795978144666</v>
      </c>
      <c r="P817" s="9" cm="1">
        <f t="array" ref="P817">SUMPRODUCT(J817:O817,TRANSPOSE(Test!BQ$20:BQ$25))+Test!$AI$20-Test!$BQ$27</f>
        <v>0.8727983162354036</v>
      </c>
      <c r="Q817" s="9" cm="1">
        <f t="array" ref="Q817">SUMPRODUCT(J817:O817,TRANSPOSE(Test!EX$20:EX$25))+Test!$AI$20-Test!$EX$27</f>
        <v>-0.76205802596378902</v>
      </c>
      <c r="R817" s="9">
        <f>I817-Results!$E$5*H817</f>
        <v>-3.0604184558281116</v>
      </c>
      <c r="S817" s="9" cm="1">
        <f t="array" ref="S817">SUMPRODUCT(J817:O817,TRANSPOSE(Test!AW$28:AW$33))+Test!$AI$20-Test!$AH$26</f>
        <v>-14.708515223210725</v>
      </c>
      <c r="T817" s="9">
        <f>SUMPRODUCT(J817:O817,Results!K$9:P$9)</f>
        <v>-1.8131611211082834</v>
      </c>
      <c r="U817" s="9">
        <f>SUMPRODUCT(J817:O817,Results!K$9:P$9)+Test!$AI$20-Test!$AH$31</f>
        <v>-3.3953898421814408</v>
      </c>
      <c r="V817" s="9">
        <f t="shared" si="60"/>
        <v>-14.048341293541933</v>
      </c>
      <c r="W817" s="9">
        <f t="shared" si="61"/>
        <v>-12.41348495134274</v>
      </c>
      <c r="X817" s="9">
        <f t="shared" si="62"/>
        <v>-10.115124521478418</v>
      </c>
      <c r="Y817" s="9">
        <f t="shared" si="63"/>
        <v>1.5329722459041957</v>
      </c>
      <c r="Z817" s="9">
        <f>I817-Test!$AI$20</f>
        <v>-45.917766404396659</v>
      </c>
      <c r="AA817" s="9">
        <f t="shared" si="64"/>
        <v>-9.7801531351250883</v>
      </c>
      <c r="AF817" s="11"/>
      <c r="AG817" s="11"/>
      <c r="AH817" s="11"/>
    </row>
    <row r="818" spans="1:34">
      <c r="A818" s="6">
        <v>0.1336513310744108</v>
      </c>
      <c r="B818" s="6">
        <v>2.188804051568003</v>
      </c>
      <c r="C818" s="6">
        <v>3.9005951853243506</v>
      </c>
      <c r="D818" s="6">
        <v>1.0483039702205184</v>
      </c>
      <c r="E818" s="6">
        <v>4.1713458480618266</v>
      </c>
      <c r="F818" s="6">
        <v>9.2759165129323673</v>
      </c>
      <c r="G818" s="6">
        <v>0.32976240105407056</v>
      </c>
      <c r="H818" s="6">
        <v>-2.3372020563012801</v>
      </c>
      <c r="I818" s="9">
        <f>SUMPRODUCT(J818:O818,Results!B$12:G$12)+Results!$E$5*H818</f>
        <v>14.166164662854335</v>
      </c>
      <c r="J818" s="9">
        <f>SUMPRODUCT($A818:$F818,Results!$B$15:$G$15)</f>
        <v>18.975510034156596</v>
      </c>
      <c r="K818" s="9">
        <f>SUMPRODUCT($A818:$F818,Results!$B$16:$G$16)</f>
        <v>-2.872604793346039</v>
      </c>
      <c r="L818" s="9">
        <f>SUMPRODUCT($A818:$F818,Results!$B$17:$G$17)</f>
        <v>27.538717131204351</v>
      </c>
      <c r="M818" s="9">
        <f>SUMPRODUCT($A818:$F818,Results!$B$18:$G$18)</f>
        <v>-3.4632459347429565</v>
      </c>
      <c r="N818" s="9">
        <f>SUMPRODUCT($A818:$F818,Results!$B$19:$G$19)</f>
        <v>-20.846538547915284</v>
      </c>
      <c r="O818" s="9">
        <f>SUMPRODUCT($A818:$F818,Results!$B$20:$G$20)</f>
        <v>-9.2340135819878935</v>
      </c>
      <c r="P818" s="9" cm="1">
        <f t="array" ref="P818">SUMPRODUCT(J818:O818,TRANSPOSE(Test!BQ$20:BQ$25))+Test!$AI$20-Test!$BQ$27</f>
        <v>44.271491316022782</v>
      </c>
      <c r="Q818" s="9" cm="1">
        <f t="array" ref="Q818">SUMPRODUCT(J818:O818,TRANSPOSE(Test!EX$20:EX$25))+Test!$AI$20-Test!$EX$27</f>
        <v>31.239631431588123</v>
      </c>
      <c r="R818" s="9">
        <f>I818-Results!$E$5*H818</f>
        <v>28.189377000662017</v>
      </c>
      <c r="S818" s="9" cm="1">
        <f t="array" ref="S818">SUMPRODUCT(J818:O818,TRANSPOSE(Test!AW$28:AW$33))+Test!$AI$20-Test!$AH$26</f>
        <v>44.291918147808403</v>
      </c>
      <c r="T818" s="9">
        <f>SUMPRODUCT(J818:O818,Results!K$9:P$9)</f>
        <v>32.13062501762316</v>
      </c>
      <c r="U818" s="9">
        <f>SUMPRODUCT(J818:O818,Results!K$9:P$9)+Test!$AI$20-Test!$AH$31</f>
        <v>30.54839629655001</v>
      </c>
      <c r="V818" s="9">
        <f t="shared" si="60"/>
        <v>-30.105326653168447</v>
      </c>
      <c r="W818" s="9">
        <f t="shared" si="61"/>
        <v>-17.073466768733788</v>
      </c>
      <c r="X818" s="9">
        <f t="shared" si="62"/>
        <v>-14.023212337807681</v>
      </c>
      <c r="Y818" s="9">
        <f t="shared" si="63"/>
        <v>-30.125753484954068</v>
      </c>
      <c r="Z818" s="9">
        <f>I818-Test!$AI$20</f>
        <v>-18.576058764235796</v>
      </c>
      <c r="AA818" s="9">
        <f t="shared" si="64"/>
        <v>-16.382231633695675</v>
      </c>
      <c r="AF818" s="11"/>
      <c r="AG818" s="11"/>
      <c r="AH818" s="11"/>
    </row>
    <row r="819" spans="1:34">
      <c r="A819" s="6">
        <v>0.28458929019232443</v>
      </c>
      <c r="B819" s="6">
        <v>3.3384391305916745</v>
      </c>
      <c r="C819" s="6">
        <v>1.8354314625303292</v>
      </c>
      <c r="D819" s="6">
        <v>2.337423793948564</v>
      </c>
      <c r="E819" s="6">
        <v>5.5203415265256632</v>
      </c>
      <c r="F819" s="6">
        <v>1.4165185241499882</v>
      </c>
      <c r="G819" s="6">
        <v>1.5362993012677657</v>
      </c>
      <c r="H819" s="6">
        <v>-1.1306651560875849</v>
      </c>
      <c r="I819" s="9">
        <f>SUMPRODUCT(J819:O819,Results!B$12:G$12)+Results!$E$5*H819</f>
        <v>57.264686131909954</v>
      </c>
      <c r="J819" s="9">
        <f>SUMPRODUCT($A819:$F819,Results!$B$15:$G$15)</f>
        <v>16.471957516603592</v>
      </c>
      <c r="K819" s="9">
        <f>SUMPRODUCT($A819:$F819,Results!$B$16:$G$16)</f>
        <v>-3.3910240535713552</v>
      </c>
      <c r="L819" s="9">
        <f>SUMPRODUCT($A819:$F819,Results!$B$17:$G$17)</f>
        <v>23.423414124047621</v>
      </c>
      <c r="M819" s="9">
        <f>SUMPRODUCT($A819:$F819,Results!$B$18:$G$18)</f>
        <v>-3.9759344383310573</v>
      </c>
      <c r="N819" s="9">
        <f>SUMPRODUCT($A819:$F819,Results!$B$19:$G$19)</f>
        <v>-19.577475122856445</v>
      </c>
      <c r="O819" s="9">
        <f>SUMPRODUCT($A819:$F819,Results!$B$20:$G$20)</f>
        <v>9.3085852589511067</v>
      </c>
      <c r="P819" s="9" cm="1">
        <f t="array" ref="P819">SUMPRODUCT(J819:O819,TRANSPOSE(Test!BQ$20:BQ$25))+Test!$AI$20-Test!$BQ$27</f>
        <v>56.607920846922163</v>
      </c>
      <c r="Q819" s="9" cm="1">
        <f t="array" ref="Q819">SUMPRODUCT(J819:O819,TRANSPOSE(Test!EX$20:EX$25))+Test!$AI$20-Test!$EX$27</f>
        <v>63.833493134242303</v>
      </c>
      <c r="R819" s="9">
        <f>I819-Results!$E$5*H819</f>
        <v>64.048677068435467</v>
      </c>
      <c r="S819" s="9" cm="1">
        <f t="array" ref="S819">SUMPRODUCT(J819:O819,TRANSPOSE(Test!AW$28:AW$33))+Test!$AI$20-Test!$AH$26</f>
        <v>46.243687717711012</v>
      </c>
      <c r="T819" s="9">
        <f>SUMPRODUCT(J819:O819,Results!K$9:P$9)</f>
        <v>66.576173354002947</v>
      </c>
      <c r="U819" s="9">
        <f>SUMPRODUCT(J819:O819,Results!K$9:P$9)+Test!$AI$20-Test!$AH$31</f>
        <v>64.993944632929782</v>
      </c>
      <c r="V819" s="9">
        <f t="shared" si="60"/>
        <v>0.65676528498779163</v>
      </c>
      <c r="W819" s="9">
        <f t="shared" si="61"/>
        <v>-6.568807002332349</v>
      </c>
      <c r="X819" s="9">
        <f t="shared" si="62"/>
        <v>-6.7839909365255124</v>
      </c>
      <c r="Y819" s="9">
        <f t="shared" si="63"/>
        <v>11.020998414198942</v>
      </c>
      <c r="Z819" s="9">
        <f>I819-Test!$AI$20</f>
        <v>24.522462704819823</v>
      </c>
      <c r="AA819" s="9">
        <f t="shared" si="64"/>
        <v>-7.729258501019828</v>
      </c>
      <c r="AF819" s="11"/>
      <c r="AG819" s="11"/>
      <c r="AH819" s="11"/>
    </row>
    <row r="820" spans="1:34">
      <c r="A820" s="6">
        <v>6.777639646809372</v>
      </c>
      <c r="B820" s="6">
        <v>4.3095541539679054</v>
      </c>
      <c r="C820" s="6">
        <v>0.33457925128655375</v>
      </c>
      <c r="D820" s="6">
        <v>3.1969650945330463</v>
      </c>
      <c r="E820" s="6">
        <v>-1.2637736668940995</v>
      </c>
      <c r="F820" s="6">
        <v>0.56113082946565296</v>
      </c>
      <c r="G820" s="6">
        <v>11.539430318721683</v>
      </c>
      <c r="H820" s="6">
        <v>8.872465861366333</v>
      </c>
      <c r="I820" s="9">
        <f>SUMPRODUCT(J820:O820,Results!B$12:G$12)+Results!$E$5*H820</f>
        <v>54.217795519439498</v>
      </c>
      <c r="J820" s="9">
        <f>SUMPRODUCT($A820:$F820,Results!$B$15:$G$15)</f>
        <v>7.8332937541731669</v>
      </c>
      <c r="K820" s="9">
        <f>SUMPRODUCT($A820:$F820,Results!$B$16:$G$16)</f>
        <v>-27.629833818138636</v>
      </c>
      <c r="L820" s="9">
        <f>SUMPRODUCT($A820:$F820,Results!$B$17:$G$17)</f>
        <v>-9.4299375114668162</v>
      </c>
      <c r="M820" s="9">
        <f>SUMPRODUCT($A820:$F820,Results!$B$18:$G$18)</f>
        <v>7.0365914652416555</v>
      </c>
      <c r="N820" s="9">
        <f>SUMPRODUCT($A820:$F820,Results!$B$19:$G$19)</f>
        <v>3.6565678318246957</v>
      </c>
      <c r="O820" s="9">
        <f>SUMPRODUCT($A820:$F820,Results!$B$20:$G$20)</f>
        <v>32.486507928997959</v>
      </c>
      <c r="P820" s="9" cm="1">
        <f t="array" ref="P820">SUMPRODUCT(J820:O820,TRANSPOSE(Test!BQ$20:BQ$25))+Test!$AI$20-Test!$BQ$27</f>
        <v>0.39005902687039651</v>
      </c>
      <c r="Q820" s="9" cm="1">
        <f t="array" ref="Q820">SUMPRODUCT(J820:O820,TRANSPOSE(Test!EX$20:EX$25))+Test!$AI$20-Test!$EX$27</f>
        <v>-0.69496864686870907</v>
      </c>
      <c r="R820" s="9">
        <f>I820-Results!$E$5*H820</f>
        <v>0.98300035124150043</v>
      </c>
      <c r="S820" s="9" cm="1">
        <f t="array" ref="S820">SUMPRODUCT(J820:O820,TRANSPOSE(Test!AW$28:AW$33))+Test!$AI$20-Test!$AH$26</f>
        <v>-0.3086903128242966</v>
      </c>
      <c r="T820" s="9">
        <f>SUMPRODUCT(J820:O820,Results!K$9:P$9)</f>
        <v>0.82839709339897638</v>
      </c>
      <c r="U820" s="9">
        <f>SUMPRODUCT(J820:O820,Results!K$9:P$9)+Test!$AI$20-Test!$AH$31</f>
        <v>-0.75383162767418099</v>
      </c>
      <c r="V820" s="9">
        <f t="shared" si="60"/>
        <v>53.827736492569102</v>
      </c>
      <c r="W820" s="9">
        <f t="shared" si="61"/>
        <v>54.912764166308207</v>
      </c>
      <c r="X820" s="9">
        <f t="shared" si="62"/>
        <v>53.234795168197998</v>
      </c>
      <c r="Y820" s="9">
        <f t="shared" si="63"/>
        <v>54.526485832263795</v>
      </c>
      <c r="Z820" s="9">
        <f>I820-Test!$AI$20</f>
        <v>21.475572092349367</v>
      </c>
      <c r="AA820" s="9">
        <f t="shared" si="64"/>
        <v>54.971627147113679</v>
      </c>
      <c r="AF820" s="11"/>
      <c r="AG820" s="11"/>
      <c r="AH820" s="11"/>
    </row>
    <row r="821" spans="1:34">
      <c r="A821" s="6">
        <v>-0.69621995026839001</v>
      </c>
      <c r="B821" s="6">
        <v>-0.36239163655193324</v>
      </c>
      <c r="C821" s="6">
        <v>1.8735016682999706</v>
      </c>
      <c r="D821" s="6">
        <v>4.1272200918196971</v>
      </c>
      <c r="E821" s="6">
        <v>3.688006146625733</v>
      </c>
      <c r="F821" s="6">
        <v>1.0194785734742258</v>
      </c>
      <c r="G821" s="6">
        <v>5.5270972249147539</v>
      </c>
      <c r="H821" s="6">
        <v>2.8601327675594033</v>
      </c>
      <c r="I821" s="9">
        <f>SUMPRODUCT(J821:O821,Results!B$12:G$12)+Results!$E$5*H821</f>
        <v>68.741732362726964</v>
      </c>
      <c r="J821" s="9">
        <f>SUMPRODUCT($A821:$F821,Results!$B$15:$G$15)</f>
        <v>13.679296280933187</v>
      </c>
      <c r="K821" s="9">
        <f>SUMPRODUCT($A821:$F821,Results!$B$16:$G$16)</f>
        <v>2.2083663627069825</v>
      </c>
      <c r="L821" s="9">
        <f>SUMPRODUCT($A821:$F821,Results!$B$17:$G$17)</f>
        <v>16.603586239400798</v>
      </c>
      <c r="M821" s="9">
        <f>SUMPRODUCT($A821:$F821,Results!$B$18:$G$18)</f>
        <v>-3.8528613602003161</v>
      </c>
      <c r="N821" s="9">
        <f>SUMPRODUCT($A821:$F821,Results!$B$19:$G$19)</f>
        <v>-18.90200817401745</v>
      </c>
      <c r="O821" s="9">
        <f>SUMPRODUCT($A821:$F821,Results!$B$20:$G$20)</f>
        <v>3.6425981005063002</v>
      </c>
      <c r="P821" s="9" cm="1">
        <f t="array" ref="P821">SUMPRODUCT(J821:O821,TRANSPOSE(Test!BQ$20:BQ$25))+Test!$AI$20-Test!$BQ$27</f>
        <v>44.179825063282387</v>
      </c>
      <c r="Q821" s="9" cm="1">
        <f t="array" ref="Q821">SUMPRODUCT(J821:O821,TRANSPOSE(Test!EX$20:EX$25))+Test!$AI$20-Test!$EX$27</f>
        <v>52.371648870137818</v>
      </c>
      <c r="R821" s="9">
        <f>I821-Results!$E$5*H821</f>
        <v>51.58093575737054</v>
      </c>
      <c r="S821" s="9" cm="1">
        <f t="array" ref="S821">SUMPRODUCT(J821:O821,TRANSPOSE(Test!AW$28:AW$33))+Test!$AI$20-Test!$AH$26</f>
        <v>36.38923808429</v>
      </c>
      <c r="T821" s="9">
        <f>SUMPRODUCT(J821:O821,Results!K$9:P$9)</f>
        <v>53.188314901240155</v>
      </c>
      <c r="U821" s="9">
        <f>SUMPRODUCT(J821:O821,Results!K$9:P$9)+Test!$AI$20-Test!$AH$31</f>
        <v>51.606086180166997</v>
      </c>
      <c r="V821" s="9">
        <f t="shared" si="60"/>
        <v>24.561907299444577</v>
      </c>
      <c r="W821" s="9">
        <f t="shared" si="61"/>
        <v>16.370083492589146</v>
      </c>
      <c r="X821" s="9">
        <f t="shared" si="62"/>
        <v>17.160796605356424</v>
      </c>
      <c r="Y821" s="9">
        <f t="shared" si="63"/>
        <v>32.352494278436964</v>
      </c>
      <c r="Z821" s="9">
        <f>I821-Test!$AI$20</f>
        <v>35.999508935636833</v>
      </c>
      <c r="AA821" s="9">
        <f t="shared" si="64"/>
        <v>17.135646182559967</v>
      </c>
      <c r="AF821" s="11"/>
      <c r="AG821" s="11"/>
      <c r="AH821" s="11"/>
    </row>
    <row r="822" spans="1:34">
      <c r="A822" s="6">
        <v>1.042373977099563</v>
      </c>
      <c r="B822" s="6">
        <v>1.4983882031923235</v>
      </c>
      <c r="C822" s="6">
        <v>2.5042550254556657</v>
      </c>
      <c r="D822" s="6">
        <v>3.7867229679549381</v>
      </c>
      <c r="E822" s="6">
        <v>-0.87409269178452664</v>
      </c>
      <c r="F822" s="6">
        <v>-2.3016205708486894</v>
      </c>
      <c r="G822" s="6">
        <v>5.4235984310505279</v>
      </c>
      <c r="H822" s="6">
        <v>2.7566339736951773</v>
      </c>
      <c r="I822" s="9">
        <f>SUMPRODUCT(J822:O822,Results!B$12:G$12)+Results!$E$5*H822</f>
        <v>20.641962040100289</v>
      </c>
      <c r="J822" s="9">
        <f>SUMPRODUCT($A822:$F822,Results!$B$15:$G$15)</f>
        <v>-1.1085414501906032</v>
      </c>
      <c r="K822" s="9">
        <f>SUMPRODUCT($A822:$F822,Results!$B$16:$G$16)</f>
        <v>-9.4608297674294146</v>
      </c>
      <c r="L822" s="9">
        <f>SUMPRODUCT($A822:$F822,Results!$B$17:$G$17)</f>
        <v>-3.7851285497576388</v>
      </c>
      <c r="M822" s="9">
        <f>SUMPRODUCT($A822:$F822,Results!$B$18:$G$18)</f>
        <v>-1.3542508698904179</v>
      </c>
      <c r="N822" s="9">
        <f>SUMPRODUCT($A822:$F822,Results!$B$19:$G$19)</f>
        <v>-8.8450515722196776</v>
      </c>
      <c r="O822" s="9">
        <f>SUMPRODUCT($A822:$F822,Results!$B$20:$G$20)</f>
        <v>13.908218268105703</v>
      </c>
      <c r="P822" s="9" cm="1">
        <f t="array" ref="P822">SUMPRODUCT(J822:O822,TRANSPOSE(Test!BQ$20:BQ$25))+Test!$AI$20-Test!$BQ$27</f>
        <v>-2.5364521124488064</v>
      </c>
      <c r="Q822" s="9" cm="1">
        <f t="array" ref="Q822">SUMPRODUCT(J822:O822,TRANSPOSE(Test!EX$20:EX$25))+Test!$AI$20-Test!$EX$27</f>
        <v>2.3143593613797933</v>
      </c>
      <c r="R822" s="9">
        <f>I822-Results!$E$5*H822</f>
        <v>4.1021581979292243</v>
      </c>
      <c r="S822" s="9" cm="1">
        <f t="array" ref="S822">SUMPRODUCT(J822:O822,TRANSPOSE(Test!AW$28:AW$33))+Test!$AI$20-Test!$AH$26</f>
        <v>5.2902014331913918</v>
      </c>
      <c r="T822" s="9">
        <f>SUMPRODUCT(J822:O822,Results!K$9:P$9)</f>
        <v>3.1520195756003098</v>
      </c>
      <c r="U822" s="9">
        <f>SUMPRODUCT(J822:O822,Results!K$9:P$9)+Test!$AI$20-Test!$AH$31</f>
        <v>1.5697908545271559</v>
      </c>
      <c r="V822" s="9">
        <f t="shared" si="60"/>
        <v>23.178414152549095</v>
      </c>
      <c r="W822" s="9">
        <f t="shared" si="61"/>
        <v>18.327602678720496</v>
      </c>
      <c r="X822" s="9">
        <f t="shared" si="62"/>
        <v>16.539803842171064</v>
      </c>
      <c r="Y822" s="9">
        <f t="shared" si="63"/>
        <v>15.351760606908897</v>
      </c>
      <c r="Z822" s="9">
        <f>I822-Test!$AI$20</f>
        <v>-12.100261386989843</v>
      </c>
      <c r="AA822" s="9">
        <f t="shared" si="64"/>
        <v>19.072171185573133</v>
      </c>
      <c r="AF822" s="11"/>
      <c r="AG822" s="11"/>
      <c r="AH822" s="11"/>
    </row>
    <row r="823" spans="1:34">
      <c r="A823" s="6">
        <v>2.9886933251260834</v>
      </c>
      <c r="B823" s="6">
        <v>-1.1696056455411261</v>
      </c>
      <c r="C823" s="6">
        <v>2.5043002189122494</v>
      </c>
      <c r="D823" s="6">
        <v>2.805337871875917</v>
      </c>
      <c r="E823" s="6">
        <v>5.2169910927484286</v>
      </c>
      <c r="F823" s="6">
        <v>0.2728855949704117</v>
      </c>
      <c r="G823" s="6">
        <v>3.3984906248250506</v>
      </c>
      <c r="H823" s="6">
        <v>0.73152616746970001</v>
      </c>
      <c r="I823" s="9">
        <f>SUMPRODUCT(J823:O823,Results!B$12:G$12)+Results!$E$5*H823</f>
        <v>84.086992397576054</v>
      </c>
      <c r="J823" s="9">
        <f>SUMPRODUCT($A823:$F823,Results!$B$15:$G$15)</f>
        <v>35.778028237577153</v>
      </c>
      <c r="K823" s="9">
        <f>SUMPRODUCT($A823:$F823,Results!$B$16:$G$16)</f>
        <v>-7.5646052824753323</v>
      </c>
      <c r="L823" s="9">
        <f>SUMPRODUCT($A823:$F823,Results!$B$17:$G$17)</f>
        <v>10.629975617696013</v>
      </c>
      <c r="M823" s="9">
        <f>SUMPRODUCT($A823:$F823,Results!$B$18:$G$18)</f>
        <v>-11.204558182426192</v>
      </c>
      <c r="N823" s="9">
        <f>SUMPRODUCT($A823:$F823,Results!$B$19:$G$19)</f>
        <v>-21.656925253031908</v>
      </c>
      <c r="O823" s="9">
        <f>SUMPRODUCT($A823:$F823,Results!$B$20:$G$20)</f>
        <v>11.291833911643135</v>
      </c>
      <c r="P823" s="9" cm="1">
        <f t="array" ref="P823">SUMPRODUCT(J823:O823,TRANSPOSE(Test!BQ$20:BQ$25))+Test!$AI$20-Test!$BQ$27</f>
        <v>67.735086434214082</v>
      </c>
      <c r="Q823" s="9" cm="1">
        <f t="array" ref="Q823">SUMPRODUCT(J823:O823,TRANSPOSE(Test!EX$20:EX$25))+Test!$AI$20-Test!$EX$27</f>
        <v>80.092172213263183</v>
      </c>
      <c r="R823" s="9">
        <f>I823-Results!$E$5*H823</f>
        <v>79.697835392757852</v>
      </c>
      <c r="S823" s="9" cm="1">
        <f t="array" ref="S823">SUMPRODUCT(J823:O823,TRANSPOSE(Test!AW$28:AW$33))+Test!$AI$20-Test!$AH$26</f>
        <v>57.862777932290001</v>
      </c>
      <c r="T823" s="9">
        <f>SUMPRODUCT(J823:O823,Results!K$9:P$9)</f>
        <v>81.789967077738453</v>
      </c>
      <c r="U823" s="9">
        <f>SUMPRODUCT(J823:O823,Results!K$9:P$9)+Test!$AI$20-Test!$AH$31</f>
        <v>80.207738356665288</v>
      </c>
      <c r="V823" s="9">
        <f t="shared" si="60"/>
        <v>16.351905963361972</v>
      </c>
      <c r="W823" s="9">
        <f t="shared" si="61"/>
        <v>3.9948201843128714</v>
      </c>
      <c r="X823" s="9">
        <f t="shared" si="62"/>
        <v>4.3891570048182018</v>
      </c>
      <c r="Y823" s="9">
        <f t="shared" si="63"/>
        <v>26.224214465286053</v>
      </c>
      <c r="Z823" s="9">
        <f>I823-Test!$AI$20</f>
        <v>51.344768970485923</v>
      </c>
      <c r="AA823" s="9">
        <f t="shared" si="64"/>
        <v>3.8792540409107659</v>
      </c>
      <c r="AF823" s="11"/>
      <c r="AG823" s="11"/>
      <c r="AH823" s="11"/>
    </row>
    <row r="824" spans="1:34">
      <c r="A824" s="6">
        <v>1.8184911575030465</v>
      </c>
      <c r="B824" s="6">
        <v>3.8028288857610884</v>
      </c>
      <c r="C824" s="6">
        <v>3.9510149779528443</v>
      </c>
      <c r="D824" s="6">
        <v>3.6483788015792542</v>
      </c>
      <c r="E824" s="6">
        <v>-0.13651467398811323</v>
      </c>
      <c r="F824" s="6">
        <v>3.0925321388489451</v>
      </c>
      <c r="G824" s="6">
        <v>3.6235993861079869</v>
      </c>
      <c r="H824" s="6">
        <v>0.95663492875263634</v>
      </c>
      <c r="I824" s="9">
        <f>SUMPRODUCT(J824:O824,Results!B$12:G$12)+Results!$E$5*H824</f>
        <v>3.7661606696011889</v>
      </c>
      <c r="J824" s="9">
        <f>SUMPRODUCT($A824:$F824,Results!$B$15:$G$15)</f>
        <v>2.537828358817583</v>
      </c>
      <c r="K824" s="9">
        <f>SUMPRODUCT($A824:$F824,Results!$B$16:$G$16)</f>
        <v>-14.551395624392072</v>
      </c>
      <c r="L824" s="9">
        <f>SUMPRODUCT($A824:$F824,Results!$B$17:$G$17)</f>
        <v>6.4052696043414272</v>
      </c>
      <c r="M824" s="9">
        <f>SUMPRODUCT($A824:$F824,Results!$B$18:$G$18)</f>
        <v>0.69278790262168943</v>
      </c>
      <c r="N824" s="9">
        <f>SUMPRODUCT($A824:$F824,Results!$B$19:$G$19)</f>
        <v>-13.017479666545253</v>
      </c>
      <c r="O824" s="9">
        <f>SUMPRODUCT($A824:$F824,Results!$B$20:$G$20)</f>
        <v>11.139553712993234</v>
      </c>
      <c r="P824" s="9" cm="1">
        <f t="array" ref="P824">SUMPRODUCT(J824:O824,TRANSPOSE(Test!BQ$20:BQ$25))+Test!$AI$20-Test!$BQ$27</f>
        <v>5.4671985813416057</v>
      </c>
      <c r="Q824" s="9" cm="1">
        <f t="array" ref="Q824">SUMPRODUCT(J824:O824,TRANSPOSE(Test!EX$20:EX$25))+Test!$AI$20-Test!$EX$27</f>
        <v>-2.2100826288964441</v>
      </c>
      <c r="R824" s="9">
        <f>I824-Results!$E$5*H824</f>
        <v>-1.9736489029146291</v>
      </c>
      <c r="S824" s="9" cm="1">
        <f t="array" ref="S824">SUMPRODUCT(J824:O824,TRANSPOSE(Test!AW$28:AW$33))+Test!$AI$20-Test!$AH$26</f>
        <v>16.104794580946262</v>
      </c>
      <c r="T824" s="9">
        <f>SUMPRODUCT(J824:O824,Results!K$9:P$9)</f>
        <v>-1.2373960529622678</v>
      </c>
      <c r="U824" s="9">
        <f>SUMPRODUCT(J824:O824,Results!K$9:P$9)+Test!$AI$20-Test!$AH$31</f>
        <v>-2.8196247740354252</v>
      </c>
      <c r="V824" s="9">
        <f t="shared" si="60"/>
        <v>-1.7010379117404169</v>
      </c>
      <c r="W824" s="9">
        <f t="shared" si="61"/>
        <v>5.976243298497633</v>
      </c>
      <c r="X824" s="9">
        <f t="shared" si="62"/>
        <v>5.739809572515818</v>
      </c>
      <c r="Y824" s="9">
        <f t="shared" si="63"/>
        <v>-12.338633911345074</v>
      </c>
      <c r="Z824" s="9">
        <f>I824-Test!$AI$20</f>
        <v>-28.976062757488943</v>
      </c>
      <c r="AA824" s="9">
        <f t="shared" si="64"/>
        <v>6.5857854436366141</v>
      </c>
      <c r="AF824" s="11"/>
      <c r="AG824" s="11"/>
      <c r="AH824" s="11"/>
    </row>
    <row r="825" spans="1:34">
      <c r="A825" s="6">
        <v>8.6830520106427276</v>
      </c>
      <c r="B825" s="6">
        <v>1.2195030961864533</v>
      </c>
      <c r="C825" s="6">
        <v>1.4017637994546637</v>
      </c>
      <c r="D825" s="6">
        <v>2.6562132304631247</v>
      </c>
      <c r="E825" s="6">
        <v>9.2448398040018294</v>
      </c>
      <c r="F825" s="6">
        <v>1.2492423628547304</v>
      </c>
      <c r="G825" s="6">
        <v>-2.032896849732345</v>
      </c>
      <c r="H825" s="6">
        <v>-4.699861307087696</v>
      </c>
      <c r="I825" s="9">
        <f>SUMPRODUCT(J825:O825,Results!B$12:G$12)+Results!$E$5*H825</f>
        <v>108.10643808481458</v>
      </c>
      <c r="J825" s="9">
        <f>SUMPRODUCT($A825:$F825,Results!$B$15:$G$15)</f>
        <v>63.633362092324553</v>
      </c>
      <c r="K825" s="9">
        <f>SUMPRODUCT($A825:$F825,Results!$B$16:$G$16)</f>
        <v>-23.768776860927087</v>
      </c>
      <c r="L825" s="9">
        <f>SUMPRODUCT($A825:$F825,Results!$B$17:$G$17)</f>
        <v>15.58194214868659</v>
      </c>
      <c r="M825" s="9">
        <f>SUMPRODUCT($A825:$F825,Results!$B$18:$G$18)</f>
        <v>-12.165480353697529</v>
      </c>
      <c r="N825" s="9">
        <f>SUMPRODUCT($A825:$F825,Results!$B$19:$G$19)</f>
        <v>-23.731698094459436</v>
      </c>
      <c r="O825" s="9">
        <f>SUMPRODUCT($A825:$F825,Results!$B$20:$G$20)</f>
        <v>32.870860508681041</v>
      </c>
      <c r="P825" s="9" cm="1">
        <f t="array" ref="P825">SUMPRODUCT(J825:O825,TRANSPOSE(Test!BQ$20:BQ$25))+Test!$AI$20-Test!$BQ$27</f>
        <v>118.63687463589164</v>
      </c>
      <c r="Q825" s="9" cm="1">
        <f t="array" ref="Q825">SUMPRODUCT(J825:O825,TRANSPOSE(Test!EX$20:EX$25))+Test!$AI$20-Test!$EX$27</f>
        <v>136.51327048558591</v>
      </c>
      <c r="R825" s="9">
        <f>I825-Results!$E$5*H825</f>
        <v>136.30560592734076</v>
      </c>
      <c r="S825" s="9" cm="1">
        <f t="array" ref="S825">SUMPRODUCT(J825:O825,TRANSPOSE(Test!AW$28:AW$33))+Test!$AI$20-Test!$AH$26</f>
        <v>92.308386482682934</v>
      </c>
      <c r="T825" s="9">
        <f>SUMPRODUCT(J825:O825,Results!K$9:P$9)</f>
        <v>140.41403312464954</v>
      </c>
      <c r="U825" s="9">
        <f>SUMPRODUCT(J825:O825,Results!K$9:P$9)+Test!$AI$20-Test!$AH$31</f>
        <v>138.83180440357637</v>
      </c>
      <c r="V825" s="9">
        <f t="shared" si="60"/>
        <v>-10.530436551077059</v>
      </c>
      <c r="W825" s="9">
        <f t="shared" si="61"/>
        <v>-28.406832400771322</v>
      </c>
      <c r="X825" s="9">
        <f t="shared" si="62"/>
        <v>-28.19916784252618</v>
      </c>
      <c r="Y825" s="9">
        <f t="shared" si="63"/>
        <v>15.79805160213165</v>
      </c>
      <c r="Z825" s="9">
        <f>I825-Test!$AI$20</f>
        <v>75.36421465772446</v>
      </c>
      <c r="AA825" s="9">
        <f t="shared" si="64"/>
        <v>-30.725366318761786</v>
      </c>
      <c r="AF825" s="11"/>
      <c r="AG825" s="11"/>
      <c r="AH825" s="11"/>
    </row>
    <row r="826" spans="1:34">
      <c r="A826" s="6">
        <v>1.7116003144763501</v>
      </c>
      <c r="B826" s="6">
        <v>1.9312714417748467</v>
      </c>
      <c r="C826" s="6">
        <v>2.0703882556768201</v>
      </c>
      <c r="D826" s="6">
        <v>3.0650882010228795</v>
      </c>
      <c r="E826" s="6">
        <v>-0.25985724558895462</v>
      </c>
      <c r="F826" s="6">
        <v>6.080018578839538</v>
      </c>
      <c r="G826" s="6">
        <v>5.6823583010947756</v>
      </c>
      <c r="H826" s="6">
        <v>3.015393843739425</v>
      </c>
      <c r="I826" s="9">
        <f>SUMPRODUCT(J826:O826,Results!B$12:G$12)+Results!$E$5*H826</f>
        <v>9.4868820926255566</v>
      </c>
      <c r="J826" s="9">
        <f>SUMPRODUCT($A826:$F826,Results!$B$15:$G$15)</f>
        <v>3.4888892802246412</v>
      </c>
      <c r="K826" s="9">
        <f>SUMPRODUCT($A826:$F826,Results!$B$16:$G$16)</f>
        <v>-9.4681670800410753</v>
      </c>
      <c r="L826" s="9">
        <f>SUMPRODUCT($A826:$F826,Results!$B$17:$G$17)</f>
        <v>8.2685421079869545</v>
      </c>
      <c r="M826" s="9">
        <f>SUMPRODUCT($A826:$F826,Results!$B$18:$G$18)</f>
        <v>5.0642808748508061</v>
      </c>
      <c r="N826" s="9">
        <f>SUMPRODUCT($A826:$F826,Results!$B$19:$G$19)</f>
        <v>-6.4862337164403012</v>
      </c>
      <c r="O826" s="9">
        <f>SUMPRODUCT($A826:$F826,Results!$B$20:$G$20)</f>
        <v>4.0307645206229648</v>
      </c>
      <c r="P826" s="9" cm="1">
        <f t="array" ref="P826">SUMPRODUCT(J826:O826,TRANSPOSE(Test!BQ$20:BQ$25))+Test!$AI$20-Test!$BQ$27</f>
        <v>4.3298383258576152</v>
      </c>
      <c r="Q826" s="9" cm="1">
        <f t="array" ref="Q826">SUMPRODUCT(J826:O826,TRANSPOSE(Test!EX$20:EX$25))+Test!$AI$20-Test!$EX$27</f>
        <v>-6.9693687012645675</v>
      </c>
      <c r="R826" s="9">
        <f>I826-Results!$E$5*H826</f>
        <v>-8.6054809698109942</v>
      </c>
      <c r="S826" s="9" cm="1">
        <f t="array" ref="S826">SUMPRODUCT(J826:O826,TRANSPOSE(Test!AW$28:AW$33))+Test!$AI$20-Test!$AH$26</f>
        <v>7.4920586009063896</v>
      </c>
      <c r="T826" s="9">
        <f>SUMPRODUCT(J826:O826,Results!K$9:P$9)</f>
        <v>-7.1603567536236756</v>
      </c>
      <c r="U826" s="9">
        <f>SUMPRODUCT(J826:O826,Results!K$9:P$9)+Test!$AI$20-Test!$AH$31</f>
        <v>-8.7425854746968312</v>
      </c>
      <c r="V826" s="9">
        <f t="shared" si="60"/>
        <v>5.1570437667679414</v>
      </c>
      <c r="W826" s="9">
        <f t="shared" si="61"/>
        <v>16.456250793890124</v>
      </c>
      <c r="X826" s="9">
        <f t="shared" si="62"/>
        <v>18.092363062436551</v>
      </c>
      <c r="Y826" s="9">
        <f t="shared" si="63"/>
        <v>1.994823491719167</v>
      </c>
      <c r="Z826" s="9">
        <f>I826-Test!$AI$20</f>
        <v>-23.255341334464575</v>
      </c>
      <c r="AA826" s="9">
        <f t="shared" si="64"/>
        <v>18.229467567322388</v>
      </c>
      <c r="AF826" s="11"/>
      <c r="AG826" s="11"/>
      <c r="AH826" s="11"/>
    </row>
    <row r="827" spans="1:34">
      <c r="A827" s="6">
        <v>6.0815500980195543</v>
      </c>
      <c r="B827" s="6">
        <v>3.2836531181429023</v>
      </c>
      <c r="C827" s="6">
        <v>7.4632209035922674</v>
      </c>
      <c r="D827" s="6">
        <v>-3.9597299614832671</v>
      </c>
      <c r="E827" s="6">
        <v>4.5940118549986417</v>
      </c>
      <c r="F827" s="6">
        <v>-1.7555876898540779</v>
      </c>
      <c r="G827" s="6">
        <v>3.9192345785324938</v>
      </c>
      <c r="H827" s="6">
        <v>1.2522701211771432</v>
      </c>
      <c r="I827" s="9">
        <f>SUMPRODUCT(J827:O827,Results!B$12:G$12)+Results!$E$5*H827</f>
        <v>67.272438927289912</v>
      </c>
      <c r="J827" s="9">
        <f>SUMPRODUCT($A827:$F827,Results!$B$15:$G$15)</f>
        <v>45.772697525867095</v>
      </c>
      <c r="K827" s="9">
        <f>SUMPRODUCT($A827:$F827,Results!$B$16:$G$16)</f>
        <v>-26.532304625372937</v>
      </c>
      <c r="L827" s="9">
        <f>SUMPRODUCT($A827:$F827,Results!$B$17:$G$17)</f>
        <v>-2.2309150457363085</v>
      </c>
      <c r="M827" s="9">
        <f>SUMPRODUCT($A827:$F827,Results!$B$18:$G$18)</f>
        <v>-27.144166608589906</v>
      </c>
      <c r="N827" s="9">
        <f>SUMPRODUCT($A827:$F827,Results!$B$19:$G$19)</f>
        <v>-26.297248253176722</v>
      </c>
      <c r="O827" s="9">
        <f>SUMPRODUCT($A827:$F827,Results!$B$20:$G$20)</f>
        <v>11.975090769968025</v>
      </c>
      <c r="P827" s="9" cm="1">
        <f t="array" ref="P827">SUMPRODUCT(J827:O827,TRANSPOSE(Test!BQ$20:BQ$25))+Test!$AI$20-Test!$BQ$27</f>
        <v>52.268266247750098</v>
      </c>
      <c r="Q827" s="9" cm="1">
        <f t="array" ref="Q827">SUMPRODUCT(J827:O827,TRANSPOSE(Test!EX$20:EX$25))+Test!$AI$20-Test!$EX$27</f>
        <v>56.524762489246854</v>
      </c>
      <c r="R827" s="9">
        <f>I827-Results!$E$5*H827</f>
        <v>59.758818200227054</v>
      </c>
      <c r="S827" s="9" cm="1">
        <f t="array" ref="S827">SUMPRODUCT(J827:O827,TRANSPOSE(Test!AW$28:AW$33))+Test!$AI$20-Test!$AH$26</f>
        <v>69.744251448106056</v>
      </c>
      <c r="T827" s="9">
        <f>SUMPRODUCT(J827:O827,Results!K$9:P$9)</f>
        <v>61.225556305476971</v>
      </c>
      <c r="U827" s="9">
        <f>SUMPRODUCT(J827:O827,Results!K$9:P$9)+Test!$AI$20-Test!$AH$31</f>
        <v>59.643327584403806</v>
      </c>
      <c r="V827" s="9">
        <f t="shared" si="60"/>
        <v>15.004172679539813</v>
      </c>
      <c r="W827" s="9">
        <f t="shared" si="61"/>
        <v>10.747676438043058</v>
      </c>
      <c r="X827" s="9">
        <f t="shared" si="62"/>
        <v>7.5136207270628574</v>
      </c>
      <c r="Y827" s="9">
        <f t="shared" si="63"/>
        <v>-2.4718125208161439</v>
      </c>
      <c r="Z827" s="9">
        <f>I827-Test!$AI$20</f>
        <v>34.53021550019978</v>
      </c>
      <c r="AA827" s="9">
        <f t="shared" si="64"/>
        <v>7.6291113428861053</v>
      </c>
      <c r="AF827" s="11"/>
      <c r="AG827" s="11"/>
      <c r="AH827" s="11"/>
    </row>
    <row r="828" spans="1:34">
      <c r="A828" s="6">
        <v>0.91388128075126074</v>
      </c>
      <c r="B828" s="6">
        <v>1.481515013278357</v>
      </c>
      <c r="C828" s="6">
        <v>0.56658168315080037</v>
      </c>
      <c r="D828" s="6">
        <v>2.4301294843869892</v>
      </c>
      <c r="E828" s="6">
        <v>2.2474002719440755</v>
      </c>
      <c r="F828" s="6">
        <v>-2.3335412078821403</v>
      </c>
      <c r="G828" s="6">
        <v>1.6409041369413038</v>
      </c>
      <c r="H828" s="6">
        <v>-1.0260603204140468</v>
      </c>
      <c r="I828" s="9">
        <f>SUMPRODUCT(J828:O828,Results!B$12:G$12)+Results!$E$5*H828</f>
        <v>32.154338367745694</v>
      </c>
      <c r="J828" s="9">
        <f>SUMPRODUCT($A828:$F828,Results!$B$15:$G$15)</f>
        <v>7.6494647608686481</v>
      </c>
      <c r="K828" s="9">
        <f>SUMPRODUCT($A828:$F828,Results!$B$16:$G$16)</f>
        <v>-4.6614802331061735</v>
      </c>
      <c r="L828" s="9">
        <f>SUMPRODUCT($A828:$F828,Results!$B$17:$G$17)</f>
        <v>5.3237214581917778</v>
      </c>
      <c r="M828" s="9">
        <f>SUMPRODUCT($A828:$F828,Results!$B$18:$G$18)</f>
        <v>-2.0585075889943241</v>
      </c>
      <c r="N828" s="9">
        <f>SUMPRODUCT($A828:$F828,Results!$B$19:$G$19)</f>
        <v>-8.8609940848846982</v>
      </c>
      <c r="O828" s="9">
        <f>SUMPRODUCT($A828:$F828,Results!$B$20:$G$20)</f>
        <v>13.641268309323374</v>
      </c>
      <c r="P828" s="9" cm="1">
        <f t="array" ref="P828">SUMPRODUCT(J828:O828,TRANSPOSE(Test!BQ$20:BQ$25))+Test!$AI$20-Test!$BQ$27</f>
        <v>25.242114102803249</v>
      </c>
      <c r="Q828" s="9" cm="1">
        <f t="array" ref="Q828">SUMPRODUCT(J828:O828,TRANSPOSE(Test!EX$20:EX$25))+Test!$AI$20-Test!$EX$27</f>
        <v>36.778469981811995</v>
      </c>
      <c r="R828" s="9">
        <f>I828-Results!$E$5*H828</f>
        <v>38.310700290229974</v>
      </c>
      <c r="S828" s="9" cm="1">
        <f t="array" ref="S828">SUMPRODUCT(J828:O828,TRANSPOSE(Test!AW$28:AW$33))+Test!$AI$20-Test!$AH$26</f>
        <v>18.77247446461017</v>
      </c>
      <c r="T828" s="9">
        <f>SUMPRODUCT(J828:O828,Results!K$9:P$9)</f>
        <v>38.614274670842562</v>
      </c>
      <c r="U828" s="9">
        <f>SUMPRODUCT(J828:O828,Results!K$9:P$9)+Test!$AI$20-Test!$AH$31</f>
        <v>37.032045949769412</v>
      </c>
      <c r="V828" s="9">
        <f t="shared" si="60"/>
        <v>6.912224264942445</v>
      </c>
      <c r="W828" s="9">
        <f t="shared" si="61"/>
        <v>-4.6241316140663002</v>
      </c>
      <c r="X828" s="9">
        <f t="shared" si="62"/>
        <v>-6.1563619224842796</v>
      </c>
      <c r="Y828" s="9">
        <f t="shared" si="63"/>
        <v>13.381863903135525</v>
      </c>
      <c r="Z828" s="9">
        <f>I828-Test!$AI$20</f>
        <v>-0.58788505934443691</v>
      </c>
      <c r="AA828" s="9">
        <f t="shared" si="64"/>
        <v>-4.8777075820237172</v>
      </c>
      <c r="AF828" s="11"/>
      <c r="AG828" s="11"/>
      <c r="AH828" s="11"/>
    </row>
    <row r="829" spans="1:34">
      <c r="A829" s="6">
        <v>0.24342352054631558</v>
      </c>
      <c r="B829" s="6">
        <v>2.0812567453700788</v>
      </c>
      <c r="C829" s="6">
        <v>0.65765123688106308</v>
      </c>
      <c r="D829" s="6">
        <v>6.1262529663558976</v>
      </c>
      <c r="E829" s="6">
        <v>-1.8837015778176334</v>
      </c>
      <c r="F829" s="6">
        <v>0.75927327043491888</v>
      </c>
      <c r="G829" s="6">
        <v>0.47676015363018176</v>
      </c>
      <c r="H829" s="6">
        <v>-2.1902043037251691</v>
      </c>
      <c r="I829" s="9">
        <f>SUMPRODUCT(J829:O829,Results!B$12:G$12)+Results!$E$5*H829</f>
        <v>-25.70816416801603</v>
      </c>
      <c r="J829" s="9">
        <f>SUMPRODUCT($A829:$F829,Results!$B$15:$G$15)</f>
        <v>-12.999029728397826</v>
      </c>
      <c r="K829" s="9">
        <f>SUMPRODUCT($A829:$F829,Results!$B$16:$G$16)</f>
        <v>-6.4658975255723439</v>
      </c>
      <c r="L829" s="9">
        <f>SUMPRODUCT($A829:$F829,Results!$B$17:$G$17)</f>
        <v>2.025156044010787</v>
      </c>
      <c r="M829" s="9">
        <f>SUMPRODUCT($A829:$F829,Results!$B$18:$G$18)</f>
        <v>9.9980272945911217</v>
      </c>
      <c r="N829" s="9">
        <f>SUMPRODUCT($A829:$F829,Results!$B$19:$G$19)</f>
        <v>-2.7841322753399109</v>
      </c>
      <c r="O829" s="9">
        <f>SUMPRODUCT($A829:$F829,Results!$B$20:$G$20)</f>
        <v>14.589526308343453</v>
      </c>
      <c r="P829" s="9" cm="1">
        <f t="array" ref="P829">SUMPRODUCT(J829:O829,TRANSPOSE(Test!BQ$20:BQ$25))+Test!$AI$20-Test!$BQ$27</f>
        <v>-12.091582125557434</v>
      </c>
      <c r="Q829" s="9" cm="1">
        <f t="array" ref="Q829">SUMPRODUCT(J829:O829,TRANSPOSE(Test!EX$20:EX$25))+Test!$AI$20-Test!$EX$27</f>
        <v>-12.815490418319108</v>
      </c>
      <c r="R829" s="9">
        <f>I829-Results!$E$5*H829</f>
        <v>-12.566938345665015</v>
      </c>
      <c r="S829" s="9" cm="1">
        <f t="array" ref="S829">SUMPRODUCT(J829:O829,TRANSPOSE(Test!AW$28:AW$33))+Test!$AI$20-Test!$AH$26</f>
        <v>-10.855044544037504</v>
      </c>
      <c r="T829" s="9">
        <f>SUMPRODUCT(J829:O829,Results!K$9:P$9)</f>
        <v>-13.139063268602428</v>
      </c>
      <c r="U829" s="9">
        <f>SUMPRODUCT(J829:O829,Results!K$9:P$9)+Test!$AI$20-Test!$AH$31</f>
        <v>-14.721291989675585</v>
      </c>
      <c r="V829" s="9">
        <f t="shared" si="60"/>
        <v>-13.616582042458596</v>
      </c>
      <c r="W829" s="9">
        <f t="shared" si="61"/>
        <v>-12.892673749696922</v>
      </c>
      <c r="X829" s="9">
        <f t="shared" si="62"/>
        <v>-13.141225822351014</v>
      </c>
      <c r="Y829" s="9">
        <f t="shared" si="63"/>
        <v>-14.853119623978525</v>
      </c>
      <c r="Z829" s="9">
        <f>I829-Test!$AI$20</f>
        <v>-58.450387595106164</v>
      </c>
      <c r="AA829" s="9">
        <f t="shared" si="64"/>
        <v>-10.986872178340445</v>
      </c>
      <c r="AF829" s="11"/>
      <c r="AG829" s="11"/>
      <c r="AH829" s="11"/>
    </row>
    <row r="830" spans="1:34">
      <c r="A830" s="6">
        <v>8.8726348197310489</v>
      </c>
      <c r="B830" s="6">
        <v>2.5565819879393867</v>
      </c>
      <c r="C830" s="6">
        <v>5.4673438174904785</v>
      </c>
      <c r="D830" s="6">
        <v>-2.0063894786654002</v>
      </c>
      <c r="E830" s="6">
        <v>2.0273580358690531</v>
      </c>
      <c r="F830" s="6">
        <v>-5.3414686994138665E-3</v>
      </c>
      <c r="G830" s="6">
        <v>0.39721507296627429</v>
      </c>
      <c r="H830" s="6">
        <v>-2.2697493843890761</v>
      </c>
      <c r="I830" s="9">
        <f>SUMPRODUCT(J830:O830,Results!B$12:G$12)+Results!$E$5*H830</f>
        <v>24.468139508541547</v>
      </c>
      <c r="J830" s="9">
        <f>SUMPRODUCT($A830:$F830,Results!$B$15:$G$15)</f>
        <v>43.16476132848986</v>
      </c>
      <c r="K830" s="9">
        <f>SUMPRODUCT($A830:$F830,Results!$B$16:$G$16)</f>
        <v>-33.974983048299407</v>
      </c>
      <c r="L830" s="9">
        <f>SUMPRODUCT($A830:$F830,Results!$B$17:$G$17)</f>
        <v>-11.989256231250135</v>
      </c>
      <c r="M830" s="9">
        <f>SUMPRODUCT($A830:$F830,Results!$B$18:$G$18)</f>
        <v>-17.509263143598695</v>
      </c>
      <c r="N830" s="9">
        <f>SUMPRODUCT($A830:$F830,Results!$B$19:$G$19)</f>
        <v>-14.529148760749395</v>
      </c>
      <c r="O830" s="9">
        <f>SUMPRODUCT($A830:$F830,Results!$B$20:$G$20)</f>
        <v>21.686680414979751</v>
      </c>
      <c r="P830" s="9" cm="1">
        <f t="array" ref="P830">SUMPRODUCT(J830:O830,TRANSPOSE(Test!BQ$20:BQ$25))+Test!$AI$20-Test!$BQ$27</f>
        <v>35.814781226966467</v>
      </c>
      <c r="Q830" s="9" cm="1">
        <f t="array" ref="Q830">SUMPRODUCT(J830:O830,TRANSPOSE(Test!EX$20:EX$25))+Test!$AI$20-Test!$EX$27</f>
        <v>35.794049151299191</v>
      </c>
      <c r="R830" s="9">
        <f>I830-Results!$E$5*H830</f>
        <v>38.086635814876004</v>
      </c>
      <c r="S830" s="9" cm="1">
        <f t="array" ref="S830">SUMPRODUCT(J830:O830,TRANSPOSE(Test!AW$28:AW$33))+Test!$AI$20-Test!$AH$26</f>
        <v>49.07792236099165</v>
      </c>
      <c r="T830" s="9">
        <f>SUMPRODUCT(J830:O830,Results!K$9:P$9)</f>
        <v>39.060227426986835</v>
      </c>
      <c r="U830" s="9">
        <f>SUMPRODUCT(J830:O830,Results!K$9:P$9)+Test!$AI$20-Test!$AH$31</f>
        <v>37.477998705913677</v>
      </c>
      <c r="V830" s="9">
        <f t="shared" si="60"/>
        <v>-11.34664171842492</v>
      </c>
      <c r="W830" s="9">
        <f t="shared" si="61"/>
        <v>-11.325909642757644</v>
      </c>
      <c r="X830" s="9">
        <f t="shared" si="62"/>
        <v>-13.618496306334457</v>
      </c>
      <c r="Y830" s="9">
        <f t="shared" si="63"/>
        <v>-24.609782852450103</v>
      </c>
      <c r="Z830" s="9">
        <f>I830-Test!$AI$20</f>
        <v>-8.2740839185485839</v>
      </c>
      <c r="AA830" s="9">
        <f t="shared" si="64"/>
        <v>-13.00985919737213</v>
      </c>
      <c r="AF830" s="11"/>
      <c r="AG830" s="11"/>
      <c r="AH830" s="11"/>
    </row>
    <row r="831" spans="1:34">
      <c r="A831" s="6">
        <v>0.99214181947064162</v>
      </c>
      <c r="B831" s="6">
        <v>3.970323279299202</v>
      </c>
      <c r="C831" s="6">
        <v>1.7330265263985154</v>
      </c>
      <c r="D831" s="6">
        <v>1.9510117746640738</v>
      </c>
      <c r="E831" s="6">
        <v>3.4512694524584782</v>
      </c>
      <c r="F831" s="6">
        <v>2.4485903205672184</v>
      </c>
      <c r="G831" s="6">
        <v>5.2638838227269344</v>
      </c>
      <c r="H831" s="6">
        <v>2.5969193653715839</v>
      </c>
      <c r="I831" s="9">
        <f>SUMPRODUCT(J831:O831,Results!B$12:G$12)+Results!$E$5*H831</f>
        <v>51.856277343670655</v>
      </c>
      <c r="J831" s="9">
        <f>SUMPRODUCT($A831:$F831,Results!$B$15:$G$15)</f>
        <v>9.814349083698513</v>
      </c>
      <c r="K831" s="9">
        <f>SUMPRODUCT($A831:$F831,Results!$B$16:$G$16)</f>
        <v>-7.2672992940499332</v>
      </c>
      <c r="L831" s="9">
        <f>SUMPRODUCT($A831:$F831,Results!$B$17:$G$17)</f>
        <v>17.504644949651013</v>
      </c>
      <c r="M831" s="9">
        <f>SUMPRODUCT($A831:$F831,Results!$B$18:$G$18)</f>
        <v>-0.35768232327018912</v>
      </c>
      <c r="N831" s="9">
        <f>SUMPRODUCT($A831:$F831,Results!$B$19:$G$19)</f>
        <v>-13.302867517008975</v>
      </c>
      <c r="O831" s="9">
        <f>SUMPRODUCT($A831:$F831,Results!$B$20:$G$20)</f>
        <v>9.7129802889332097</v>
      </c>
      <c r="P831" s="9" cm="1">
        <f t="array" ref="P831">SUMPRODUCT(J831:O831,TRANSPOSE(Test!BQ$20:BQ$25))+Test!$AI$20-Test!$BQ$27</f>
        <v>35.140589677275138</v>
      </c>
      <c r="Q831" s="9" cm="1">
        <f t="array" ref="Q831">SUMPRODUCT(J831:O831,TRANSPOSE(Test!EX$20:EX$25))+Test!$AI$20-Test!$EX$27</f>
        <v>36.04260020266824</v>
      </c>
      <c r="R831" s="9">
        <f>I831-Results!$E$5*H831</f>
        <v>36.274761151441155</v>
      </c>
      <c r="S831" s="9" cm="1">
        <f t="array" ref="S831">SUMPRODUCT(J831:O831,TRANSPOSE(Test!AW$28:AW$33))+Test!$AI$20-Test!$AH$26</f>
        <v>29.988428479396745</v>
      </c>
      <c r="T831" s="9">
        <f>SUMPRODUCT(J831:O831,Results!K$9:P$9)</f>
        <v>38.286816041178298</v>
      </c>
      <c r="U831" s="9">
        <f>SUMPRODUCT(J831:O831,Results!K$9:P$9)+Test!$AI$20-Test!$AH$31</f>
        <v>36.704587320105134</v>
      </c>
      <c r="V831" s="9">
        <f t="shared" si="60"/>
        <v>16.715687666395517</v>
      </c>
      <c r="W831" s="9">
        <f t="shared" si="61"/>
        <v>15.813677141002415</v>
      </c>
      <c r="X831" s="9">
        <f t="shared" si="62"/>
        <v>15.5815161922295</v>
      </c>
      <c r="Y831" s="9">
        <f t="shared" si="63"/>
        <v>21.86784886427391</v>
      </c>
      <c r="Z831" s="9">
        <f>I831-Test!$AI$20</f>
        <v>19.114053916580524</v>
      </c>
      <c r="AA831" s="9">
        <f t="shared" si="64"/>
        <v>15.151690023565521</v>
      </c>
      <c r="AF831" s="11"/>
      <c r="AG831" s="11"/>
      <c r="AH831" s="11"/>
    </row>
    <row r="832" spans="1:34">
      <c r="A832" s="6">
        <v>1.3968085290408228</v>
      </c>
      <c r="B832" s="6">
        <v>-0.31826419784121657</v>
      </c>
      <c r="C832" s="6">
        <v>5.1739959442735817</v>
      </c>
      <c r="D832" s="6">
        <v>5.8411440472352911</v>
      </c>
      <c r="E832" s="6">
        <v>4.2997048153157209</v>
      </c>
      <c r="F832" s="6">
        <v>0.91724588382102756</v>
      </c>
      <c r="G832" s="6">
        <v>0.53191094612332845</v>
      </c>
      <c r="H832" s="6">
        <v>-2.1350535112320221</v>
      </c>
      <c r="I832" s="9">
        <f>SUMPRODUCT(J832:O832,Results!B$12:G$12)+Results!$E$5*H832</f>
        <v>56.150292919384775</v>
      </c>
      <c r="J832" s="9">
        <f>SUMPRODUCT($A832:$F832,Results!$B$15:$G$15)</f>
        <v>27.997733042589712</v>
      </c>
      <c r="K832" s="9">
        <f>SUMPRODUCT($A832:$F832,Results!$B$16:$G$16)</f>
        <v>-7.7006647159842059</v>
      </c>
      <c r="L832" s="9">
        <f>SUMPRODUCT($A832:$F832,Results!$B$17:$G$17)</f>
        <v>14.710631665326847</v>
      </c>
      <c r="M832" s="9">
        <f>SUMPRODUCT($A832:$F832,Results!$B$18:$G$18)</f>
        <v>-11.207821277009881</v>
      </c>
      <c r="N832" s="9">
        <f>SUMPRODUCT($A832:$F832,Results!$B$19:$G$19)</f>
        <v>-31.274074917733685</v>
      </c>
      <c r="O832" s="9">
        <f>SUMPRODUCT($A832:$F832,Results!$B$20:$G$20)</f>
        <v>10.471734288896549</v>
      </c>
      <c r="P832" s="9" cm="1">
        <f t="array" ref="P832">SUMPRODUCT(J832:O832,TRANSPOSE(Test!BQ$20:BQ$25))+Test!$AI$20-Test!$BQ$27</f>
        <v>61.73714531862354</v>
      </c>
      <c r="Q832" s="9" cm="1">
        <f t="array" ref="Q832">SUMPRODUCT(J832:O832,TRANSPOSE(Test!EX$20:EX$25))+Test!$AI$20-Test!$EX$27</f>
        <v>69.600128476536923</v>
      </c>
      <c r="R832" s="9">
        <f>I832-Results!$E$5*H832</f>
        <v>68.960613986776906</v>
      </c>
      <c r="S832" s="9" cm="1">
        <f t="array" ref="S832">SUMPRODUCT(J832:O832,TRANSPOSE(Test!AW$28:AW$33))+Test!$AI$20-Test!$AH$26</f>
        <v>62.273279681750481</v>
      </c>
      <c r="T832" s="9">
        <f>SUMPRODUCT(J832:O832,Results!K$9:P$9)</f>
        <v>70.761230204458172</v>
      </c>
      <c r="U832" s="9">
        <f>SUMPRODUCT(J832:O832,Results!K$9:P$9)+Test!$AI$20-Test!$AH$31</f>
        <v>69.179001483385008</v>
      </c>
      <c r="V832" s="9">
        <f t="shared" si="60"/>
        <v>-5.5868523992387651</v>
      </c>
      <c r="W832" s="9">
        <f t="shared" si="61"/>
        <v>-13.449835557152149</v>
      </c>
      <c r="X832" s="9">
        <f t="shared" si="62"/>
        <v>-12.810321067392131</v>
      </c>
      <c r="Y832" s="9">
        <f t="shared" si="63"/>
        <v>-6.1229867623657057</v>
      </c>
      <c r="Z832" s="9">
        <f>I832-Test!$AI$20</f>
        <v>23.408069492294644</v>
      </c>
      <c r="AA832" s="9">
        <f t="shared" si="64"/>
        <v>-13.028708564000233</v>
      </c>
      <c r="AF832" s="11"/>
      <c r="AG832" s="11"/>
      <c r="AH832" s="11"/>
    </row>
    <row r="833" spans="1:34">
      <c r="A833" s="6">
        <v>2.2750237317353017</v>
      </c>
      <c r="B833" s="6">
        <v>0.92068739132310529</v>
      </c>
      <c r="C833" s="6">
        <v>-2.9741999390139036</v>
      </c>
      <c r="D833" s="6">
        <v>4.4242357660974072</v>
      </c>
      <c r="E833" s="6">
        <v>3.8171384919430924</v>
      </c>
      <c r="F833" s="6">
        <v>-1.375150895739147</v>
      </c>
      <c r="G833" s="6">
        <v>2.9474613570088555</v>
      </c>
      <c r="H833" s="6">
        <v>0.28049689965350488</v>
      </c>
      <c r="I833" s="9">
        <f>SUMPRODUCT(J833:O833,Results!B$12:G$12)+Results!$E$5*H833</f>
        <v>66.339443162075639</v>
      </c>
      <c r="J833" s="9">
        <f>SUMPRODUCT($A833:$F833,Results!$B$15:$G$15)</f>
        <v>12.552534774416191</v>
      </c>
      <c r="K833" s="9">
        <f>SUMPRODUCT($A833:$F833,Results!$B$16:$G$16)</f>
        <v>-3.7634464196818835</v>
      </c>
      <c r="L833" s="9">
        <f>SUMPRODUCT($A833:$F833,Results!$B$17:$G$17)</f>
        <v>10.621828833559142</v>
      </c>
      <c r="M833" s="9">
        <f>SUMPRODUCT($A833:$F833,Results!$B$18:$G$18)</f>
        <v>6.1974514993415779</v>
      </c>
      <c r="N833" s="9">
        <f>SUMPRODUCT($A833:$F833,Results!$B$19:$G$19)</f>
        <v>-2.8136459276051582</v>
      </c>
      <c r="O833" s="9">
        <f>SUMPRODUCT($A833:$F833,Results!$B$20:$G$20)</f>
        <v>23.420409230698773</v>
      </c>
      <c r="P833" s="9" cm="1">
        <f t="array" ref="P833">SUMPRODUCT(J833:O833,TRANSPOSE(Test!BQ$20:BQ$25))+Test!$AI$20-Test!$BQ$27</f>
        <v>46.827572659532741</v>
      </c>
      <c r="Q833" s="9" cm="1">
        <f t="array" ref="Q833">SUMPRODUCT(J833:O833,TRANSPOSE(Test!EX$20:EX$25))+Test!$AI$20-Test!$EX$27</f>
        <v>64.27100989066841</v>
      </c>
      <c r="R833" s="9">
        <f>I833-Results!$E$5*H833</f>
        <v>64.656461764154614</v>
      </c>
      <c r="S833" s="9" cm="1">
        <f t="array" ref="S833">SUMPRODUCT(J833:O833,TRANSPOSE(Test!AW$28:AW$33))+Test!$AI$20-Test!$AH$26</f>
        <v>20.061338934945212</v>
      </c>
      <c r="T833" s="9">
        <f>SUMPRODUCT(J833:O833,Results!K$9:P$9)</f>
        <v>65.878097184210915</v>
      </c>
      <c r="U833" s="9">
        <f>SUMPRODUCT(J833:O833,Results!K$9:P$9)+Test!$AI$20-Test!$AH$31</f>
        <v>64.295868463137765</v>
      </c>
      <c r="V833" s="9">
        <f t="shared" si="60"/>
        <v>19.511870502542898</v>
      </c>
      <c r="W833" s="9">
        <f t="shared" si="61"/>
        <v>2.0684332714072298</v>
      </c>
      <c r="X833" s="9">
        <f t="shared" si="62"/>
        <v>1.6829813979210257</v>
      </c>
      <c r="Y833" s="9">
        <f t="shared" si="63"/>
        <v>46.278104227130427</v>
      </c>
      <c r="Z833" s="9">
        <f>I833-Test!$AI$20</f>
        <v>33.597219734985508</v>
      </c>
      <c r="AA833" s="9">
        <f t="shared" si="64"/>
        <v>2.0435746989378742</v>
      </c>
      <c r="AF833" s="11"/>
      <c r="AG833" s="11"/>
      <c r="AH833" s="11"/>
    </row>
    <row r="834" spans="1:34">
      <c r="A834" s="6">
        <v>3.1853293652175929</v>
      </c>
      <c r="B834" s="6">
        <v>2.8971233840553205</v>
      </c>
      <c r="C834" s="6">
        <v>13.404420889406902</v>
      </c>
      <c r="D834" s="6">
        <v>-4.8446185383677204E-2</v>
      </c>
      <c r="E834" s="6">
        <v>2.0351249825022579</v>
      </c>
      <c r="F834" s="6">
        <v>3.0493886672905179</v>
      </c>
      <c r="G834" s="6">
        <v>0.44611212465275013</v>
      </c>
      <c r="H834" s="6">
        <v>-2.2208523327026004</v>
      </c>
      <c r="I834" s="9">
        <f>SUMPRODUCT(J834:O834,Results!B$12:G$12)+Results!$E$5*H834</f>
        <v>7.3750616364796393</v>
      </c>
      <c r="J834" s="9">
        <f>SUMPRODUCT($A834:$F834,Results!$B$15:$G$15)</f>
        <v>35.980589811462949</v>
      </c>
      <c r="K834" s="9">
        <f>SUMPRODUCT($A834:$F834,Results!$B$16:$G$16)</f>
        <v>-25.163962857046542</v>
      </c>
      <c r="L834" s="9">
        <f>SUMPRODUCT($A834:$F834,Results!$B$17:$G$17)</f>
        <v>3.6973128961080555</v>
      </c>
      <c r="M834" s="9">
        <f>SUMPRODUCT($A834:$F834,Results!$B$18:$G$18)</f>
        <v>-29.480268810964873</v>
      </c>
      <c r="N834" s="9">
        <f>SUMPRODUCT($A834:$F834,Results!$B$19:$G$19)</f>
        <v>-43.568056822559477</v>
      </c>
      <c r="O834" s="9">
        <f>SUMPRODUCT($A834:$F834,Results!$B$20:$G$20)</f>
        <v>-2.6044383131501334</v>
      </c>
      <c r="P834" s="9" cm="1">
        <f t="array" ref="P834">SUMPRODUCT(J834:O834,TRANSPOSE(Test!BQ$20:BQ$25))+Test!$AI$20-Test!$BQ$27</f>
        <v>33.116666064901018</v>
      </c>
      <c r="Q834" s="9" cm="1">
        <f t="array" ref="Q834">SUMPRODUCT(J834:O834,TRANSPOSE(Test!EX$20:EX$25))+Test!$AI$20-Test!$EX$27</f>
        <v>19.652599734032592</v>
      </c>
      <c r="R834" s="9">
        <f>I834-Results!$E$5*H834</f>
        <v>20.700175632695242</v>
      </c>
      <c r="S834" s="9" cm="1">
        <f t="array" ref="S834">SUMPRODUCT(J834:O834,TRANSPOSE(Test!AW$28:AW$33))+Test!$AI$20-Test!$AH$26</f>
        <v>75.960230189839322</v>
      </c>
      <c r="T834" s="9">
        <f>SUMPRODUCT(J834:O834,Results!K$9:P$9)</f>
        <v>22.171093598447975</v>
      </c>
      <c r="U834" s="9">
        <f>SUMPRODUCT(J834:O834,Results!K$9:P$9)+Test!$AI$20-Test!$AH$31</f>
        <v>20.588864877374817</v>
      </c>
      <c r="V834" s="9">
        <f t="shared" si="60"/>
        <v>-25.741604428421379</v>
      </c>
      <c r="W834" s="9">
        <f t="shared" si="61"/>
        <v>-12.277538097552952</v>
      </c>
      <c r="X834" s="9">
        <f t="shared" si="62"/>
        <v>-13.325113996215602</v>
      </c>
      <c r="Y834" s="9">
        <f t="shared" si="63"/>
        <v>-68.585168553359679</v>
      </c>
      <c r="Z834" s="9">
        <f>I834-Test!$AI$20</f>
        <v>-25.367161790610492</v>
      </c>
      <c r="AA834" s="9">
        <f t="shared" si="64"/>
        <v>-13.213803240895178</v>
      </c>
      <c r="AF834" s="11"/>
      <c r="AG834" s="11"/>
      <c r="AH834" s="11"/>
    </row>
    <row r="835" spans="1:34">
      <c r="A835" s="6">
        <v>-0.9979292700627882</v>
      </c>
      <c r="B835" s="6">
        <v>7.3808379308514693</v>
      </c>
      <c r="C835" s="6">
        <v>1.2796372987009694</v>
      </c>
      <c r="D835" s="6">
        <v>10.157552405500887</v>
      </c>
      <c r="E835" s="6">
        <v>-0.46558168975492453</v>
      </c>
      <c r="F835" s="6">
        <v>0.383984624325451</v>
      </c>
      <c r="G835" s="6">
        <v>1.4918339642829981</v>
      </c>
      <c r="H835" s="6">
        <v>-1.1751304930723525</v>
      </c>
      <c r="I835" s="9">
        <f>SUMPRODUCT(J835:O835,Results!B$12:G$12)+Results!$E$5*H835</f>
        <v>-4.6653130823148699</v>
      </c>
      <c r="J835" s="9">
        <f>SUMPRODUCT($A835:$F835,Results!$B$15:$G$15)</f>
        <v>-25.153537700418017</v>
      </c>
      <c r="K835" s="9">
        <f>SUMPRODUCT($A835:$F835,Results!$B$16:$G$16)</f>
        <v>-9.6714521436466203</v>
      </c>
      <c r="L835" s="9">
        <f>SUMPRODUCT($A835:$F835,Results!$B$17:$G$17)</f>
        <v>17.448171834049294</v>
      </c>
      <c r="M835" s="9">
        <f>SUMPRODUCT($A835:$F835,Results!$B$18:$G$18)</f>
        <v>16.796050688629581</v>
      </c>
      <c r="N835" s="9">
        <f>SUMPRODUCT($A835:$F835,Results!$B$19:$G$19)</f>
        <v>-11.03247793937367</v>
      </c>
      <c r="O835" s="9">
        <f>SUMPRODUCT($A835:$F835,Results!$B$20:$G$20)</f>
        <v>28.710731461665596</v>
      </c>
      <c r="P835" s="9" cm="1">
        <f t="array" ref="P835">SUMPRODUCT(J835:O835,TRANSPOSE(Test!BQ$20:BQ$25))+Test!$AI$20-Test!$BQ$27</f>
        <v>0.73295806019711307</v>
      </c>
      <c r="Q835" s="9" cm="1">
        <f t="array" ref="Q835">SUMPRODUCT(J835:O835,TRANSPOSE(Test!EX$20:EX$25))+Test!$AI$20-Test!$EX$27</f>
        <v>1.1477976758974648</v>
      </c>
      <c r="R835" s="9">
        <f>I835-Results!$E$5*H835</f>
        <v>2.3854698761192452</v>
      </c>
      <c r="S835" s="9" cm="1">
        <f t="array" ref="S835">SUMPRODUCT(J835:O835,TRANSPOSE(Test!AW$28:AW$33))+Test!$AI$20-Test!$AH$26</f>
        <v>-0.83104527474001344</v>
      </c>
      <c r="T835" s="9">
        <f>SUMPRODUCT(J835:O835,Results!K$9:P$9)</f>
        <v>2.2852035037967937</v>
      </c>
      <c r="U835" s="9">
        <f>SUMPRODUCT(J835:O835,Results!K$9:P$9)+Test!$AI$20-Test!$AH$31</f>
        <v>0.70297478272363634</v>
      </c>
      <c r="V835" s="9">
        <f t="shared" ref="V835:V898" si="65">I835-P835</f>
        <v>-5.3982711425119829</v>
      </c>
      <c r="W835" s="9">
        <f t="shared" ref="W835:W898" si="66">I835-Q835</f>
        <v>-5.8131107582123347</v>
      </c>
      <c r="X835" s="9">
        <f t="shared" ref="X835:X898" si="67">I835-R835</f>
        <v>-7.0507829584341151</v>
      </c>
      <c r="Y835" s="9">
        <f t="shared" ref="Y835:Y898" si="68">I835-S835</f>
        <v>-3.8342678075748564</v>
      </c>
      <c r="Z835" s="9">
        <f>I835-Test!$AI$20</f>
        <v>-37.407536509404999</v>
      </c>
      <c r="AA835" s="9">
        <f t="shared" ref="AA835:AA898" si="69">I835-U835</f>
        <v>-5.3682878650385062</v>
      </c>
      <c r="AF835" s="11"/>
      <c r="AG835" s="11"/>
      <c r="AH835" s="11"/>
    </row>
    <row r="836" spans="1:34">
      <c r="A836" s="6">
        <v>-4.9170905300715509E-2</v>
      </c>
      <c r="B836" s="6">
        <v>1.4319590049607225</v>
      </c>
      <c r="C836" s="6">
        <v>1.9734337710667467</v>
      </c>
      <c r="D836" s="6">
        <v>-0.84181941027411744</v>
      </c>
      <c r="E836" s="6">
        <v>1.2705280405260542</v>
      </c>
      <c r="F836" s="6">
        <v>2.7965570193782536</v>
      </c>
      <c r="G836" s="6">
        <v>7.3127958985310393</v>
      </c>
      <c r="H836" s="6">
        <v>4.6458314411756891</v>
      </c>
      <c r="I836" s="9">
        <f>SUMPRODUCT(J836:O836,Results!B$12:G$12)+Results!$E$5*H836</f>
        <v>31.976444170220351</v>
      </c>
      <c r="J836" s="9">
        <f>SUMPRODUCT($A836:$F836,Results!$B$15:$G$15)</f>
        <v>5.6816685993177609</v>
      </c>
      <c r="K836" s="9">
        <f>SUMPRODUCT($A836:$F836,Results!$B$16:$G$16)</f>
        <v>-2.0388981525691858</v>
      </c>
      <c r="L836" s="9">
        <f>SUMPRODUCT($A836:$F836,Results!$B$17:$G$17)</f>
        <v>8.2208169488488778</v>
      </c>
      <c r="M836" s="9">
        <f>SUMPRODUCT($A836:$F836,Results!$B$18:$G$18)</f>
        <v>-3.3169900000595458</v>
      </c>
      <c r="N836" s="9">
        <f>SUMPRODUCT($A836:$F836,Results!$B$19:$G$19)</f>
        <v>-7.4580881307202862</v>
      </c>
      <c r="O836" s="9">
        <f>SUMPRODUCT($A836:$F836,Results!$B$20:$G$20)</f>
        <v>-4.8729646866538046</v>
      </c>
      <c r="P836" s="9" cm="1">
        <f t="array" ref="P836">SUMPRODUCT(J836:O836,TRANSPOSE(Test!BQ$20:BQ$25))+Test!$AI$20-Test!$BQ$27</f>
        <v>8.2163527827318461</v>
      </c>
      <c r="Q836" s="9" cm="1">
        <f t="array" ref="Q836">SUMPRODUCT(J836:O836,TRANSPOSE(Test!EX$20:EX$25))+Test!$AI$20-Test!$EX$27</f>
        <v>4.2282750872610393</v>
      </c>
      <c r="R836" s="9">
        <f>I836-Results!$E$5*H836</f>
        <v>4.1014555231662158</v>
      </c>
      <c r="S836" s="9" cm="1">
        <f t="array" ref="S836">SUMPRODUCT(J836:O836,TRANSPOSE(Test!AW$28:AW$33))+Test!$AI$20-Test!$AH$26</f>
        <v>11.865014964077162</v>
      </c>
      <c r="T836" s="9">
        <f>SUMPRODUCT(J836:O836,Results!K$9:P$9)</f>
        <v>5.3034932109328281</v>
      </c>
      <c r="U836" s="9">
        <f>SUMPRODUCT(J836:O836,Results!K$9:P$9)+Test!$AI$20-Test!$AH$31</f>
        <v>3.7212644898596707</v>
      </c>
      <c r="V836" s="9">
        <f t="shared" si="65"/>
        <v>23.760091387488504</v>
      </c>
      <c r="W836" s="9">
        <f t="shared" si="66"/>
        <v>27.748169082959311</v>
      </c>
      <c r="X836" s="9">
        <f t="shared" si="67"/>
        <v>27.874988647054135</v>
      </c>
      <c r="Y836" s="9">
        <f t="shared" si="68"/>
        <v>20.111429206143189</v>
      </c>
      <c r="Z836" s="9">
        <f>I836-Test!$AI$20</f>
        <v>-0.76577925686978077</v>
      </c>
      <c r="AA836" s="9">
        <f t="shared" si="69"/>
        <v>28.25517968036068</v>
      </c>
      <c r="AF836" s="11"/>
      <c r="AG836" s="11"/>
      <c r="AH836" s="11"/>
    </row>
    <row r="837" spans="1:34">
      <c r="A837" s="6">
        <v>3.7105726693104826</v>
      </c>
      <c r="B837" s="6">
        <v>5.1601846510743625</v>
      </c>
      <c r="C837" s="6">
        <v>2.2541733436839695</v>
      </c>
      <c r="D837" s="6">
        <v>2.1002795953680766</v>
      </c>
      <c r="E837" s="6">
        <v>2.7160688414896494</v>
      </c>
      <c r="F837" s="6">
        <v>0.5936190568792501</v>
      </c>
      <c r="G837" s="6">
        <v>-0.45514514240953613</v>
      </c>
      <c r="H837" s="6">
        <v>-3.1221095997648867</v>
      </c>
      <c r="I837" s="9">
        <f>SUMPRODUCT(J837:O837,Results!B$12:G$12)+Results!$E$5*H837</f>
        <v>18.144503970767637</v>
      </c>
      <c r="J837" s="9">
        <f>SUMPRODUCT($A837:$F837,Results!$B$15:$G$15)</f>
        <v>14.262327824885769</v>
      </c>
      <c r="K837" s="9">
        <f>SUMPRODUCT($A837:$F837,Results!$B$16:$G$16)</f>
        <v>-18.368142521011251</v>
      </c>
      <c r="L837" s="9">
        <f>SUMPRODUCT($A837:$F837,Results!$B$17:$G$17)</f>
        <v>8.523206885031982</v>
      </c>
      <c r="M837" s="9">
        <f>SUMPRODUCT($A837:$F837,Results!$B$18:$G$18)</f>
        <v>-1.5946320771978124</v>
      </c>
      <c r="N837" s="9">
        <f>SUMPRODUCT($A837:$F837,Results!$B$19:$G$19)</f>
        <v>-11.871561735237862</v>
      </c>
      <c r="O837" s="9">
        <f>SUMPRODUCT($A837:$F837,Results!$B$20:$G$20)</f>
        <v>21.946813230156145</v>
      </c>
      <c r="P837" s="9" cm="1">
        <f t="array" ref="P837">SUMPRODUCT(J837:O837,TRANSPOSE(Test!BQ$20:BQ$25))+Test!$AI$20-Test!$BQ$27</f>
        <v>32.680177366229209</v>
      </c>
      <c r="Q837" s="9" cm="1">
        <f t="array" ref="Q837">SUMPRODUCT(J837:O837,TRANSPOSE(Test!EX$20:EX$25))+Test!$AI$20-Test!$EX$27</f>
        <v>35.25162648493054</v>
      </c>
      <c r="R837" s="9">
        <f>I837-Results!$E$5*H837</f>
        <v>36.877161569356957</v>
      </c>
      <c r="S837" s="9" cm="1">
        <f t="array" ref="S837">SUMPRODUCT(J837:O837,TRANSPOSE(Test!AW$28:AW$33))+Test!$AI$20-Test!$AH$26</f>
        <v>31.063986983327865</v>
      </c>
      <c r="T837" s="9">
        <f>SUMPRODUCT(J837:O837,Results!K$9:P$9)</f>
        <v>38.207502693823045</v>
      </c>
      <c r="U837" s="9">
        <f>SUMPRODUCT(J837:O837,Results!K$9:P$9)+Test!$AI$20-Test!$AH$31</f>
        <v>36.625273972749881</v>
      </c>
      <c r="V837" s="9">
        <f t="shared" si="65"/>
        <v>-14.535673395461572</v>
      </c>
      <c r="W837" s="9">
        <f t="shared" si="66"/>
        <v>-17.107122514162903</v>
      </c>
      <c r="X837" s="9">
        <f t="shared" si="67"/>
        <v>-18.73265759858932</v>
      </c>
      <c r="Y837" s="9">
        <f t="shared" si="68"/>
        <v>-12.919483012560228</v>
      </c>
      <c r="Z837" s="9">
        <f>I837-Test!$AI$20</f>
        <v>-14.597719456322494</v>
      </c>
      <c r="AA837" s="9">
        <f t="shared" si="69"/>
        <v>-18.480770001982243</v>
      </c>
      <c r="AF837" s="11"/>
      <c r="AG837" s="11"/>
      <c r="AH837" s="11"/>
    </row>
    <row r="838" spans="1:34">
      <c r="A838" s="6">
        <v>2.9218476154503441</v>
      </c>
      <c r="B838" s="6">
        <v>1.8006990014372473</v>
      </c>
      <c r="C838" s="6">
        <v>4.496537301462828</v>
      </c>
      <c r="D838" s="6">
        <v>1.9417838938742724</v>
      </c>
      <c r="E838" s="6">
        <v>1.9461570085949063</v>
      </c>
      <c r="F838" s="6">
        <v>-2.5117376775413418</v>
      </c>
      <c r="G838" s="6">
        <v>-1.1399225766914429</v>
      </c>
      <c r="H838" s="6">
        <v>-3.8068870340467935</v>
      </c>
      <c r="I838" s="9">
        <f>SUMPRODUCT(J838:O838,Results!B$12:G$12)+Results!$E$5*H838</f>
        <v>15.731359435022174</v>
      </c>
      <c r="J838" s="9">
        <f>SUMPRODUCT($A838:$F838,Results!$B$15:$G$15)</f>
        <v>19.811489785198759</v>
      </c>
      <c r="K838" s="9">
        <f>SUMPRODUCT($A838:$F838,Results!$B$16:$G$16)</f>
        <v>-15.36509127673766</v>
      </c>
      <c r="L838" s="9">
        <f>SUMPRODUCT($A838:$F838,Results!$B$17:$G$17)</f>
        <v>-0.9685459960342917</v>
      </c>
      <c r="M838" s="9">
        <f>SUMPRODUCT($A838:$F838,Results!$B$18:$G$18)</f>
        <v>-11.862538639089186</v>
      </c>
      <c r="N838" s="9">
        <f>SUMPRODUCT($A838:$F838,Results!$B$19:$G$19)</f>
        <v>-18.843449574900585</v>
      </c>
      <c r="O838" s="9">
        <f>SUMPRODUCT($A838:$F838,Results!$B$20:$G$20)</f>
        <v>15.379665610524968</v>
      </c>
      <c r="P838" s="9" cm="1">
        <f t="array" ref="P838">SUMPRODUCT(J838:O838,TRANSPOSE(Test!BQ$20:BQ$25))+Test!$AI$20-Test!$BQ$27</f>
        <v>28.736189137292804</v>
      </c>
      <c r="Q838" s="9" cm="1">
        <f t="array" ref="Q838">SUMPRODUCT(J838:O838,TRANSPOSE(Test!EX$20:EX$25))+Test!$AI$20-Test!$EX$27</f>
        <v>36.368660097273732</v>
      </c>
      <c r="R838" s="9">
        <f>I838-Results!$E$5*H838</f>
        <v>38.572681639302935</v>
      </c>
      <c r="S838" s="9" cm="1">
        <f t="array" ref="S838">SUMPRODUCT(J838:O838,TRANSPOSE(Test!AW$28:AW$33))+Test!$AI$20-Test!$AH$26</f>
        <v>37.600537658112216</v>
      </c>
      <c r="T838" s="9">
        <f>SUMPRODUCT(J838:O838,Results!K$9:P$9)</f>
        <v>38.706371224873038</v>
      </c>
      <c r="U838" s="9">
        <f>SUMPRODUCT(J838:O838,Results!K$9:P$9)+Test!$AI$20-Test!$AH$31</f>
        <v>37.124142503799874</v>
      </c>
      <c r="V838" s="9">
        <f t="shared" si="65"/>
        <v>-13.00482970227063</v>
      </c>
      <c r="W838" s="9">
        <f t="shared" si="66"/>
        <v>-20.637300662251558</v>
      </c>
      <c r="X838" s="9">
        <f t="shared" si="67"/>
        <v>-22.841322204280761</v>
      </c>
      <c r="Y838" s="9">
        <f t="shared" si="68"/>
        <v>-21.869178223090042</v>
      </c>
      <c r="Z838" s="9">
        <f>I838-Test!$AI$20</f>
        <v>-17.010863992067957</v>
      </c>
      <c r="AA838" s="9">
        <f t="shared" si="69"/>
        <v>-21.3927830687777</v>
      </c>
      <c r="AF838" s="11"/>
      <c r="AG838" s="11"/>
      <c r="AH838" s="11"/>
    </row>
    <row r="839" spans="1:34">
      <c r="A839" s="6">
        <v>2.3069431945412542</v>
      </c>
      <c r="B839" s="6">
        <v>0.53555870339257605</v>
      </c>
      <c r="C839" s="6">
        <v>5.1179893708976305</v>
      </c>
      <c r="D839" s="6">
        <v>-4.5587425479022095</v>
      </c>
      <c r="E839" s="6">
        <v>1.6501257420742999</v>
      </c>
      <c r="F839" s="6">
        <v>-5.1684756650037107</v>
      </c>
      <c r="G839" s="6">
        <v>1.2639706886036257</v>
      </c>
      <c r="H839" s="6">
        <v>-1.4029937687517249</v>
      </c>
      <c r="I839" s="9">
        <f>SUMPRODUCT(J839:O839,Results!B$12:G$12)+Results!$E$5*H839</f>
        <v>17.239900247384817</v>
      </c>
      <c r="J839" s="9">
        <f>SUMPRODUCT($A839:$F839,Results!$B$15:$G$15)</f>
        <v>23.508240732848613</v>
      </c>
      <c r="K839" s="9">
        <f>SUMPRODUCT($A839:$F839,Results!$B$16:$G$16)</f>
        <v>-11.736441506151941</v>
      </c>
      <c r="L839" s="9">
        <f>SUMPRODUCT($A839:$F839,Results!$B$17:$G$17)</f>
        <v>-11.239267208988693</v>
      </c>
      <c r="M839" s="9">
        <f>SUMPRODUCT($A839:$F839,Results!$B$18:$G$18)</f>
        <v>-23.132697355007839</v>
      </c>
      <c r="N839" s="9">
        <f>SUMPRODUCT($A839:$F839,Results!$B$19:$G$19)</f>
        <v>-14.775246899600679</v>
      </c>
      <c r="O839" s="9">
        <f>SUMPRODUCT($A839:$F839,Results!$B$20:$G$20)</f>
        <v>1.0580622198140457</v>
      </c>
      <c r="P839" s="9" cm="1">
        <f t="array" ref="P839">SUMPRODUCT(J839:O839,TRANSPOSE(Test!BQ$20:BQ$25))+Test!$AI$20-Test!$BQ$27</f>
        <v>12.877447278733676</v>
      </c>
      <c r="Q839" s="9" cm="1">
        <f t="array" ref="Q839">SUMPRODUCT(J839:O839,TRANSPOSE(Test!EX$20:EX$25))+Test!$AI$20-Test!$EX$27</f>
        <v>21.803024358996353</v>
      </c>
      <c r="R839" s="9">
        <f>I839-Results!$E$5*H839</f>
        <v>25.657862859895168</v>
      </c>
      <c r="S839" s="9" cm="1">
        <f t="array" ref="S839">SUMPRODUCT(J839:O839,TRANSPOSE(Test!AW$28:AW$33))+Test!$AI$20-Test!$AH$26</f>
        <v>31.359593559363049</v>
      </c>
      <c r="T839" s="9">
        <f>SUMPRODUCT(J839:O839,Results!K$9:P$9)</f>
        <v>25.019460985914279</v>
      </c>
      <c r="U839" s="9">
        <f>SUMPRODUCT(J839:O839,Results!K$9:P$9)+Test!$AI$20-Test!$AH$31</f>
        <v>23.437232264841121</v>
      </c>
      <c r="V839" s="9">
        <f t="shared" si="65"/>
        <v>4.3624529686511408</v>
      </c>
      <c r="W839" s="9">
        <f t="shared" si="66"/>
        <v>-4.5631241116115362</v>
      </c>
      <c r="X839" s="9">
        <f t="shared" si="67"/>
        <v>-8.4179626125103511</v>
      </c>
      <c r="Y839" s="9">
        <f t="shared" si="68"/>
        <v>-14.119693311978232</v>
      </c>
      <c r="Z839" s="9">
        <f>I839-Test!$AI$20</f>
        <v>-15.502323179705314</v>
      </c>
      <c r="AA839" s="9">
        <f t="shared" si="69"/>
        <v>-6.1973320174563042</v>
      </c>
      <c r="AF839" s="11"/>
      <c r="AG839" s="11"/>
      <c r="AH839" s="11"/>
    </row>
    <row r="840" spans="1:34">
      <c r="A840" s="6">
        <v>8.725473673332651</v>
      </c>
      <c r="B840" s="6">
        <v>-0.7886295447789522</v>
      </c>
      <c r="C840" s="6">
        <v>1.7240537205461488</v>
      </c>
      <c r="D840" s="6">
        <v>-0.40534289600312917</v>
      </c>
      <c r="E840" s="6">
        <v>4.878976687578934</v>
      </c>
      <c r="F840" s="6">
        <v>5.4985682348422023</v>
      </c>
      <c r="G840" s="6">
        <v>15.311989802548203</v>
      </c>
      <c r="H840" s="6">
        <v>12.645025345192852</v>
      </c>
      <c r="I840" s="9">
        <f>SUMPRODUCT(J840:O840,Results!B$12:G$12)+Results!$E$5*H840</f>
        <v>145.68939241662392</v>
      </c>
      <c r="J840" s="9">
        <f>SUMPRODUCT($A840:$F840,Results!$B$15:$G$15)</f>
        <v>54.652097834986272</v>
      </c>
      <c r="K840" s="9">
        <f>SUMPRODUCT($A840:$F840,Results!$B$16:$G$16)</f>
        <v>-23.223432406132044</v>
      </c>
      <c r="L840" s="9">
        <f>SUMPRODUCT($A840:$F840,Results!$B$17:$G$17)</f>
        <v>3.1482024938151687</v>
      </c>
      <c r="M840" s="9">
        <f>SUMPRODUCT($A840:$F840,Results!$B$18:$G$18)</f>
        <v>-9.6148436859993431</v>
      </c>
      <c r="N840" s="9">
        <f>SUMPRODUCT($A840:$F840,Results!$B$19:$G$19)</f>
        <v>-11.443176433543934</v>
      </c>
      <c r="O840" s="9">
        <f>SUMPRODUCT($A840:$F840,Results!$B$20:$G$20)</f>
        <v>15.627909358913204</v>
      </c>
      <c r="P840" s="9" cm="1">
        <f t="array" ref="P840">SUMPRODUCT(J840:O840,TRANSPOSE(Test!BQ$20:BQ$25))+Test!$AI$20-Test!$BQ$27</f>
        <v>70.937788323047442</v>
      </c>
      <c r="Q840" s="9" cm="1">
        <f t="array" ref="Q840">SUMPRODUCT(J840:O840,TRANSPOSE(Test!EX$20:EX$25))+Test!$AI$20-Test!$EX$27</f>
        <v>71.595525074702238</v>
      </c>
      <c r="R840" s="9">
        <f>I840-Results!$E$5*H840</f>
        <v>69.819240345466795</v>
      </c>
      <c r="S840" s="9" cm="1">
        <f t="array" ref="S840">SUMPRODUCT(J840:O840,TRANSPOSE(Test!AW$28:AW$33))+Test!$AI$20-Test!$AH$26</f>
        <v>58.659266149523958</v>
      </c>
      <c r="T840" s="9">
        <f>SUMPRODUCT(J840:O840,Results!K$9:P$9)</f>
        <v>73.28493586243961</v>
      </c>
      <c r="U840" s="9">
        <f>SUMPRODUCT(J840:O840,Results!K$9:P$9)+Test!$AI$20-Test!$AH$31</f>
        <v>71.70270714136646</v>
      </c>
      <c r="V840" s="9">
        <f t="shared" si="65"/>
        <v>74.751604093576475</v>
      </c>
      <c r="W840" s="9">
        <f t="shared" si="66"/>
        <v>74.09386734192168</v>
      </c>
      <c r="X840" s="9">
        <f t="shared" si="67"/>
        <v>75.870152071157122</v>
      </c>
      <c r="Y840" s="9">
        <f t="shared" si="68"/>
        <v>87.030126267099959</v>
      </c>
      <c r="Z840" s="9">
        <f>I840-Test!$AI$20</f>
        <v>112.94716898953379</v>
      </c>
      <c r="AA840" s="9">
        <f t="shared" si="69"/>
        <v>73.986685275257457</v>
      </c>
      <c r="AF840" s="11"/>
      <c r="AG840" s="11"/>
      <c r="AH840" s="11"/>
    </row>
    <row r="841" spans="1:34">
      <c r="A841" s="6">
        <v>3.456314158548909</v>
      </c>
      <c r="B841" s="6">
        <v>-3.400930497124826</v>
      </c>
      <c r="C841" s="6">
        <v>2.4916027194471524</v>
      </c>
      <c r="D841" s="6">
        <v>2.1236089729663838</v>
      </c>
      <c r="E841" s="6">
        <v>6.066767737548429</v>
      </c>
      <c r="F841" s="6">
        <v>4.9867655231779624</v>
      </c>
      <c r="G841" s="6">
        <v>2.9099217797783004</v>
      </c>
      <c r="H841" s="6">
        <v>0.24295732242294976</v>
      </c>
      <c r="I841" s="9">
        <f>SUMPRODUCT(J841:O841,Results!B$12:G$12)+Results!$E$5*H841</f>
        <v>84.321455260698016</v>
      </c>
      <c r="J841" s="9">
        <f>SUMPRODUCT($A841:$F841,Results!$B$15:$G$15)</f>
        <v>46.814770603250331</v>
      </c>
      <c r="K841" s="9">
        <f>SUMPRODUCT($A841:$F841,Results!$B$16:$G$16)</f>
        <v>-4.7784746734603791</v>
      </c>
      <c r="L841" s="9">
        <f>SUMPRODUCT($A841:$F841,Results!$B$17:$G$17)</f>
        <v>15.712281256522882</v>
      </c>
      <c r="M841" s="9">
        <f>SUMPRODUCT($A841:$F841,Results!$B$18:$G$18)</f>
        <v>-11.692129781129241</v>
      </c>
      <c r="N841" s="9">
        <f>SUMPRODUCT($A841:$F841,Results!$B$19:$G$19)</f>
        <v>-22.707920629092008</v>
      </c>
      <c r="O841" s="9">
        <f>SUMPRODUCT($A841:$F841,Results!$B$20:$G$20)</f>
        <v>1.0869467201284451</v>
      </c>
      <c r="P841" s="9" cm="1">
        <f t="array" ref="P841">SUMPRODUCT(J841:O841,TRANSPOSE(Test!BQ$20:BQ$25))+Test!$AI$20-Test!$BQ$27</f>
        <v>80.273649789006896</v>
      </c>
      <c r="Q841" s="9" cm="1">
        <f t="array" ref="Q841">SUMPRODUCT(J841:O841,TRANSPOSE(Test!EX$20:EX$25))+Test!$AI$20-Test!$EX$27</f>
        <v>85.87875521559144</v>
      </c>
      <c r="R841" s="9">
        <f>I841-Results!$E$5*H841</f>
        <v>82.863711326160313</v>
      </c>
      <c r="S841" s="9" cm="1">
        <f t="array" ref="S841">SUMPRODUCT(J841:O841,TRANSPOSE(Test!AW$28:AW$33))+Test!$AI$20-Test!$AH$26</f>
        <v>66.653955511604224</v>
      </c>
      <c r="T841" s="9">
        <f>SUMPRODUCT(J841:O841,Results!K$9:P$9)</f>
        <v>86.459188457550482</v>
      </c>
      <c r="U841" s="9">
        <f>SUMPRODUCT(J841:O841,Results!K$9:P$9)+Test!$AI$20-Test!$AH$31</f>
        <v>84.876959736477318</v>
      </c>
      <c r="V841" s="9">
        <f t="shared" si="65"/>
        <v>4.0478054716911203</v>
      </c>
      <c r="W841" s="9">
        <f t="shared" si="66"/>
        <v>-1.5572999548934234</v>
      </c>
      <c r="X841" s="9">
        <f t="shared" si="67"/>
        <v>1.457743934537703</v>
      </c>
      <c r="Y841" s="9">
        <f t="shared" si="68"/>
        <v>17.667499749093793</v>
      </c>
      <c r="Z841" s="9">
        <f>I841-Test!$AI$20</f>
        <v>51.579231833607885</v>
      </c>
      <c r="AA841" s="9">
        <f t="shared" si="69"/>
        <v>-0.55550447577930129</v>
      </c>
      <c r="AF841" s="11"/>
      <c r="AG841" s="11"/>
      <c r="AH841" s="11"/>
    </row>
    <row r="842" spans="1:34">
      <c r="A842" s="6">
        <v>1.5770232202481402</v>
      </c>
      <c r="B842" s="6">
        <v>1.9735943241459519</v>
      </c>
      <c r="C842" s="6">
        <v>-1.6883974675625693</v>
      </c>
      <c r="D842" s="6">
        <v>3.6195751666396889</v>
      </c>
      <c r="E842" s="6">
        <v>5.8811478754010675</v>
      </c>
      <c r="F842" s="6">
        <v>-4.5555623034331827</v>
      </c>
      <c r="G842" s="6">
        <v>6.0758169727147866</v>
      </c>
      <c r="H842" s="6">
        <v>3.408852515359436</v>
      </c>
      <c r="I842" s="9">
        <f>SUMPRODUCT(J842:O842,Results!B$12:G$12)+Results!$E$5*H842</f>
        <v>111.68302984782778</v>
      </c>
      <c r="J842" s="9">
        <f>SUMPRODUCT($A842:$F842,Results!$B$15:$G$15)</f>
        <v>17.70447560910684</v>
      </c>
      <c r="K842" s="9">
        <f>SUMPRODUCT($A842:$F842,Results!$B$16:$G$16)</f>
        <v>-3.2295318318406139</v>
      </c>
      <c r="L842" s="9">
        <f>SUMPRODUCT($A842:$F842,Results!$B$17:$G$17)</f>
        <v>14.139558304677557</v>
      </c>
      <c r="M842" s="9">
        <f>SUMPRODUCT($A842:$F842,Results!$B$18:$G$18)</f>
        <v>-1.3869754527665807</v>
      </c>
      <c r="N842" s="9">
        <f>SUMPRODUCT($A842:$F842,Results!$B$19:$G$19)</f>
        <v>-11.371093412381788</v>
      </c>
      <c r="O842" s="9">
        <f>SUMPRODUCT($A842:$F842,Results!$B$20:$G$20)</f>
        <v>25.350108341811215</v>
      </c>
      <c r="P842" s="9" cm="1">
        <f t="array" ref="P842">SUMPRODUCT(J842:O842,TRANSPOSE(Test!BQ$20:BQ$25))+Test!$AI$20-Test!$BQ$27</f>
        <v>64.061570117426953</v>
      </c>
      <c r="Q842" s="9" cm="1">
        <f t="array" ref="Q842">SUMPRODUCT(J842:O842,TRANSPOSE(Test!EX$20:EX$25))+Test!$AI$20-Test!$EX$27</f>
        <v>89.218201949877312</v>
      </c>
      <c r="R842" s="9">
        <f>I842-Results!$E$5*H842</f>
        <v>91.22991475567116</v>
      </c>
      <c r="S842" s="9" cm="1">
        <f t="array" ref="S842">SUMPRODUCT(J842:O842,TRANSPOSE(Test!AW$28:AW$33))+Test!$AI$20-Test!$AH$26</f>
        <v>38.72618430454942</v>
      </c>
      <c r="T842" s="9">
        <f>SUMPRODUCT(J842:O842,Results!K$9:P$9)</f>
        <v>92.442656594524379</v>
      </c>
      <c r="U842" s="9">
        <f>SUMPRODUCT(J842:O842,Results!K$9:P$9)+Test!$AI$20-Test!$AH$31</f>
        <v>90.860427873451215</v>
      </c>
      <c r="V842" s="9">
        <f t="shared" si="65"/>
        <v>47.621459730400829</v>
      </c>
      <c r="W842" s="9">
        <f t="shared" si="66"/>
        <v>22.464827897950471</v>
      </c>
      <c r="X842" s="9">
        <f t="shared" si="67"/>
        <v>20.453115092156622</v>
      </c>
      <c r="Y842" s="9">
        <f t="shared" si="68"/>
        <v>72.956845543278362</v>
      </c>
      <c r="Z842" s="9">
        <f>I842-Test!$AI$20</f>
        <v>78.940806420737658</v>
      </c>
      <c r="AA842" s="9">
        <f t="shared" si="69"/>
        <v>20.822601974376568</v>
      </c>
      <c r="AF842" s="11"/>
      <c r="AG842" s="11"/>
      <c r="AH842" s="11"/>
    </row>
    <row r="843" spans="1:34">
      <c r="A843" s="6">
        <v>0.58821224081187828</v>
      </c>
      <c r="B843" s="6">
        <v>1.5889182081270272</v>
      </c>
      <c r="C843" s="6">
        <v>8.2460901917777623</v>
      </c>
      <c r="D843" s="6">
        <v>4.3802042748550187</v>
      </c>
      <c r="E843" s="6">
        <v>0.49455670528726381</v>
      </c>
      <c r="F843" s="6">
        <v>-0.96928160797903917</v>
      </c>
      <c r="G843" s="6">
        <v>0.6303595157088967</v>
      </c>
      <c r="H843" s="6">
        <v>-2.0366049416464538</v>
      </c>
      <c r="I843" s="9">
        <f>SUMPRODUCT(J843:O843,Results!B$12:G$12)+Results!$E$5*H843</f>
        <v>5.6559705692125171</v>
      </c>
      <c r="J843" s="9">
        <f>SUMPRODUCT($A843:$F843,Results!$B$15:$G$15)</f>
        <v>12.204384091324739</v>
      </c>
      <c r="K843" s="9">
        <f>SUMPRODUCT($A843:$F843,Results!$B$16:$G$16)</f>
        <v>-13.149133289134339</v>
      </c>
      <c r="L843" s="9">
        <f>SUMPRODUCT($A843:$F843,Results!$B$17:$G$17)</f>
        <v>2.2559970812960271</v>
      </c>
      <c r="M843" s="9">
        <f>SUMPRODUCT($A843:$F843,Results!$B$18:$G$18)</f>
        <v>-14.560748882916744</v>
      </c>
      <c r="N843" s="9">
        <f>SUMPRODUCT($A843:$F843,Results!$B$19:$G$19)</f>
        <v>-30.566330306212471</v>
      </c>
      <c r="O843" s="9">
        <f>SUMPRODUCT($A843:$F843,Results!$B$20:$G$20)</f>
        <v>6.8180304128539015</v>
      </c>
      <c r="P843" s="9" cm="1">
        <f t="array" ref="P843">SUMPRODUCT(J843:O843,TRANSPOSE(Test!BQ$20:BQ$25))+Test!$AI$20-Test!$BQ$27</f>
        <v>16.798918446366052</v>
      </c>
      <c r="Q843" s="9" cm="1">
        <f t="array" ref="Q843">SUMPRODUCT(J843:O843,TRANSPOSE(Test!EX$20:EX$25))+Test!$AI$20-Test!$EX$27</f>
        <v>16.446554671450656</v>
      </c>
      <c r="R843" s="9">
        <f>I843-Results!$E$5*H843</f>
        <v>17.87560021909124</v>
      </c>
      <c r="S843" s="9" cm="1">
        <f t="array" ref="S843">SUMPRODUCT(J843:O843,TRANSPOSE(Test!AW$28:AW$33))+Test!$AI$20-Test!$AH$26</f>
        <v>41.824819074658038</v>
      </c>
      <c r="T843" s="9">
        <f>SUMPRODUCT(J843:O843,Results!K$9:P$9)</f>
        <v>17.68813255643817</v>
      </c>
      <c r="U843" s="9">
        <f>SUMPRODUCT(J843:O843,Results!K$9:P$9)+Test!$AI$20-Test!$AH$31</f>
        <v>16.105903835365012</v>
      </c>
      <c r="V843" s="9">
        <f t="shared" si="65"/>
        <v>-11.142947877153535</v>
      </c>
      <c r="W843" s="9">
        <f t="shared" si="66"/>
        <v>-10.790584102238139</v>
      </c>
      <c r="X843" s="9">
        <f t="shared" si="67"/>
        <v>-12.219629649878723</v>
      </c>
      <c r="Y843" s="9">
        <f t="shared" si="68"/>
        <v>-36.168848505445524</v>
      </c>
      <c r="Z843" s="9">
        <f>I843-Test!$AI$20</f>
        <v>-27.086252857877614</v>
      </c>
      <c r="AA843" s="9">
        <f t="shared" si="69"/>
        <v>-10.449933266152495</v>
      </c>
      <c r="AF843" s="11"/>
      <c r="AG843" s="11"/>
      <c r="AH843" s="11"/>
    </row>
    <row r="844" spans="1:34">
      <c r="A844" s="6">
        <v>1.4868274461915949</v>
      </c>
      <c r="B844" s="6">
        <v>1.6264327175488986</v>
      </c>
      <c r="C844" s="6">
        <v>2.167300567140177</v>
      </c>
      <c r="D844" s="6">
        <v>2.044160888342518</v>
      </c>
      <c r="E844" s="6">
        <v>-1.8592184794622897</v>
      </c>
      <c r="F844" s="6">
        <v>7.5330103274253739</v>
      </c>
      <c r="G844" s="6">
        <v>2.1809685872805198</v>
      </c>
      <c r="H844" s="6">
        <v>-0.4859958700748308</v>
      </c>
      <c r="I844" s="9">
        <f>SUMPRODUCT(J844:O844,Results!B$12:G$12)+Results!$E$5*H844</f>
        <v>-36.824047783791293</v>
      </c>
      <c r="J844" s="9">
        <f>SUMPRODUCT($A844:$F844,Results!$B$15:$G$15)</f>
        <v>-1.728123460944093</v>
      </c>
      <c r="K844" s="9">
        <f>SUMPRODUCT($A844:$F844,Results!$B$16:$G$16)</f>
        <v>-9.0622305917976576</v>
      </c>
      <c r="L844" s="9">
        <f>SUMPRODUCT($A844:$F844,Results!$B$17:$G$17)</f>
        <v>4.6272725834171045</v>
      </c>
      <c r="M844" s="9">
        <f>SUMPRODUCT($A844:$F844,Results!$B$18:$G$18)</f>
        <v>6.6039302882983026</v>
      </c>
      <c r="N844" s="9">
        <f>SUMPRODUCT($A844:$F844,Results!$B$19:$G$19)</f>
        <v>-2.017654749512408</v>
      </c>
      <c r="O844" s="9">
        <f>SUMPRODUCT($A844:$F844,Results!$B$20:$G$20)</f>
        <v>-1.8769300727189986</v>
      </c>
      <c r="P844" s="9" cm="1">
        <f t="array" ref="P844">SUMPRODUCT(J844:O844,TRANSPOSE(Test!BQ$20:BQ$25))+Test!$AI$20-Test!$BQ$27</f>
        <v>-14.167651754359319</v>
      </c>
      <c r="Q844" s="9" cm="1">
        <f t="array" ref="Q844">SUMPRODUCT(J844:O844,TRANSPOSE(Test!EX$20:EX$25))+Test!$AI$20-Test!$EX$27</f>
        <v>-31.835094429982789</v>
      </c>
      <c r="R844" s="9">
        <f>I844-Results!$E$5*H844</f>
        <v>-33.908072563342309</v>
      </c>
      <c r="S844" s="9" cm="1">
        <f t="array" ref="S844">SUMPRODUCT(J844:O844,TRANSPOSE(Test!AW$28:AW$33))+Test!$AI$20-Test!$AH$26</f>
        <v>-5.7610916126287322</v>
      </c>
      <c r="T844" s="9">
        <f>SUMPRODUCT(J844:O844,Results!K$9:P$9)</f>
        <v>-32.723590878899472</v>
      </c>
      <c r="U844" s="9">
        <f>SUMPRODUCT(J844:O844,Results!K$9:P$9)+Test!$AI$20-Test!$AH$31</f>
        <v>-34.305819599972629</v>
      </c>
      <c r="V844" s="9">
        <f t="shared" si="65"/>
        <v>-22.656396029431974</v>
      </c>
      <c r="W844" s="9">
        <f t="shared" si="66"/>
        <v>-4.9889533538085047</v>
      </c>
      <c r="X844" s="9">
        <f t="shared" si="67"/>
        <v>-2.9159752204489848</v>
      </c>
      <c r="Y844" s="9">
        <f t="shared" si="68"/>
        <v>-31.062956171162561</v>
      </c>
      <c r="Z844" s="9">
        <f>I844-Test!$AI$20</f>
        <v>-69.566271210881425</v>
      </c>
      <c r="AA844" s="9">
        <f t="shared" si="69"/>
        <v>-2.518228183818664</v>
      </c>
      <c r="AF844" s="11"/>
      <c r="AG844" s="11"/>
      <c r="AH844" s="11"/>
    </row>
    <row r="845" spans="1:34">
      <c r="A845" s="6">
        <v>0.64874573514322209</v>
      </c>
      <c r="B845" s="6">
        <v>6.9547917526878358</v>
      </c>
      <c r="C845" s="6">
        <v>7.2700928585148805</v>
      </c>
      <c r="D845" s="6">
        <v>-2.7811680042534954</v>
      </c>
      <c r="E845" s="6">
        <v>8.5784973758894476E-2</v>
      </c>
      <c r="F845" s="6">
        <v>1.3632561580924911</v>
      </c>
      <c r="G845" s="6">
        <v>-4.6957299333836473E-2</v>
      </c>
      <c r="H845" s="6">
        <v>-2.7139217566891869</v>
      </c>
      <c r="I845" s="9">
        <f>SUMPRODUCT(J845:O845,Results!B$12:G$12)+Results!$E$5*H845</f>
        <v>-36.520902762092902</v>
      </c>
      <c r="J845" s="9">
        <f>SUMPRODUCT($A845:$F845,Results!$B$15:$G$15)</f>
        <v>0.95616655184792543</v>
      </c>
      <c r="K845" s="9">
        <f>SUMPRODUCT($A845:$F845,Results!$B$16:$G$16)</f>
        <v>-16.734719826393253</v>
      </c>
      <c r="L845" s="9">
        <f>SUMPRODUCT($A845:$F845,Results!$B$17:$G$17)</f>
        <v>4.4121085559066628</v>
      </c>
      <c r="M845" s="9">
        <f>SUMPRODUCT($A845:$F845,Results!$B$18:$G$18)</f>
        <v>-11.876011606431163</v>
      </c>
      <c r="N845" s="9">
        <f>SUMPRODUCT($A845:$F845,Results!$B$19:$G$19)</f>
        <v>-17.386502731279005</v>
      </c>
      <c r="O845" s="9">
        <f>SUMPRODUCT($A845:$F845,Results!$B$20:$G$20)</f>
        <v>-0.84241797988921951</v>
      </c>
      <c r="P845" s="9" cm="1">
        <f t="array" ref="P845">SUMPRODUCT(J845:O845,TRANSPOSE(Test!BQ$20:BQ$25))+Test!$AI$20-Test!$BQ$27</f>
        <v>-10.116729707516914</v>
      </c>
      <c r="Q845" s="9" cm="1">
        <f t="array" ref="Q845">SUMPRODUCT(J845:O845,TRANSPOSE(Test!EX$20:EX$25))+Test!$AI$20-Test!$EX$27</f>
        <v>-23.092445673311861</v>
      </c>
      <c r="R845" s="9">
        <f>I845-Results!$E$5*H845</f>
        <v>-20.237372221957781</v>
      </c>
      <c r="S845" s="9" cm="1">
        <f t="array" ref="S845">SUMPRODUCT(J845:O845,TRANSPOSE(Test!AW$28:AW$33))+Test!$AI$20-Test!$AH$26</f>
        <v>20.337306965808082</v>
      </c>
      <c r="T845" s="9">
        <f>SUMPRODUCT(J845:O845,Results!K$9:P$9)</f>
        <v>-19.81949790369643</v>
      </c>
      <c r="U845" s="9">
        <f>SUMPRODUCT(J845:O845,Results!K$9:P$9)+Test!$AI$20-Test!$AH$31</f>
        <v>-21.401726624769587</v>
      </c>
      <c r="V845" s="9">
        <f t="shared" si="65"/>
        <v>-26.404173054575988</v>
      </c>
      <c r="W845" s="9">
        <f t="shared" si="66"/>
        <v>-13.428457088781041</v>
      </c>
      <c r="X845" s="9">
        <f t="shared" si="67"/>
        <v>-16.283530540135121</v>
      </c>
      <c r="Y845" s="9">
        <f t="shared" si="68"/>
        <v>-56.858209727900984</v>
      </c>
      <c r="Z845" s="9">
        <f>I845-Test!$AI$20</f>
        <v>-69.263126189183026</v>
      </c>
      <c r="AA845" s="9">
        <f t="shared" si="69"/>
        <v>-15.119176137323315</v>
      </c>
      <c r="AF845" s="11"/>
      <c r="AG845" s="11"/>
      <c r="AH845" s="11"/>
    </row>
    <row r="846" spans="1:34">
      <c r="A846" s="6">
        <v>-1.6369899286026603</v>
      </c>
      <c r="B846" s="6">
        <v>1.1059876583091905</v>
      </c>
      <c r="C846" s="6">
        <v>3.7227764319032515</v>
      </c>
      <c r="D846" s="6">
        <v>7.2350093107258191</v>
      </c>
      <c r="E846" s="6">
        <v>1.0663220731675407</v>
      </c>
      <c r="F846" s="6">
        <v>1.5376213645239243</v>
      </c>
      <c r="G846" s="6">
        <v>1.6484588837805236</v>
      </c>
      <c r="H846" s="6">
        <v>-1.018505573574827</v>
      </c>
      <c r="I846" s="9">
        <f>SUMPRODUCT(J846:O846,Results!B$12:G$12)+Results!$E$5*H846</f>
        <v>15.056801417313727</v>
      </c>
      <c r="J846" s="9">
        <f>SUMPRODUCT($A846:$F846,Results!$B$15:$G$15)</f>
        <v>-1.2092789370780805</v>
      </c>
      <c r="K846" s="9">
        <f>SUMPRODUCT($A846:$F846,Results!$B$16:$G$16)</f>
        <v>-0.94995965655783388</v>
      </c>
      <c r="L846" s="9">
        <f>SUMPRODUCT($A846:$F846,Results!$B$17:$G$17)</f>
        <v>14.948074051142193</v>
      </c>
      <c r="M846" s="9">
        <f>SUMPRODUCT($A846:$F846,Results!$B$18:$G$18)</f>
        <v>0.56992688388605384</v>
      </c>
      <c r="N846" s="9">
        <f>SUMPRODUCT($A846:$F846,Results!$B$19:$G$19)</f>
        <v>-21.520046099896284</v>
      </c>
      <c r="O846" s="9">
        <f>SUMPRODUCT($A846:$F846,Results!$B$20:$G$20)</f>
        <v>6.4200407681725071</v>
      </c>
      <c r="P846" s="9" cm="1">
        <f t="array" ref="P846">SUMPRODUCT(J846:O846,TRANSPOSE(Test!BQ$20:BQ$25))+Test!$AI$20-Test!$BQ$27</f>
        <v>20.533058292006857</v>
      </c>
      <c r="Q846" s="9" cm="1">
        <f t="array" ref="Q846">SUMPRODUCT(J846:O846,TRANSPOSE(Test!EX$20:EX$25))+Test!$AI$20-Test!$EX$27</f>
        <v>21.843282860859041</v>
      </c>
      <c r="R846" s="9">
        <f>I846-Results!$E$5*H846</f>
        <v>21.167834858762689</v>
      </c>
      <c r="S846" s="9" cm="1">
        <f t="array" ref="S846">SUMPRODUCT(J846:O846,TRANSPOSE(Test!AW$28:AW$33))+Test!$AI$20-Test!$AH$26</f>
        <v>24.555284898954319</v>
      </c>
      <c r="T846" s="9">
        <f>SUMPRODUCT(J846:O846,Results!K$9:P$9)</f>
        <v>21.824044683432465</v>
      </c>
      <c r="U846" s="9">
        <f>SUMPRODUCT(J846:O846,Results!K$9:P$9)+Test!$AI$20-Test!$AH$31</f>
        <v>20.241815962359311</v>
      </c>
      <c r="V846" s="9">
        <f t="shared" si="65"/>
        <v>-5.4762568746931297</v>
      </c>
      <c r="W846" s="9">
        <f t="shared" si="66"/>
        <v>-6.7864814435453145</v>
      </c>
      <c r="X846" s="9">
        <f t="shared" si="67"/>
        <v>-6.1110334414489618</v>
      </c>
      <c r="Y846" s="9">
        <f t="shared" si="68"/>
        <v>-9.4984834816405925</v>
      </c>
      <c r="Z846" s="9">
        <f>I846-Test!$AI$20</f>
        <v>-17.685422009776403</v>
      </c>
      <c r="AA846" s="9">
        <f t="shared" si="69"/>
        <v>-5.1850145450455845</v>
      </c>
      <c r="AF846" s="11"/>
      <c r="AG846" s="11"/>
      <c r="AH846" s="11"/>
    </row>
    <row r="847" spans="1:34">
      <c r="A847" s="6">
        <v>-0.29551642287286262</v>
      </c>
      <c r="B847" s="6">
        <v>0.6666535893451897</v>
      </c>
      <c r="C847" s="6">
        <v>2.6462740585648095</v>
      </c>
      <c r="D847" s="6">
        <v>-0.74049775380420058</v>
      </c>
      <c r="E847" s="6">
        <v>3.3174301717357184</v>
      </c>
      <c r="F847" s="6">
        <v>1.8412544694184436</v>
      </c>
      <c r="G847" s="6">
        <v>-2.6248480549313147</v>
      </c>
      <c r="H847" s="6">
        <v>-5.2918125122866648</v>
      </c>
      <c r="I847" s="9">
        <f>SUMPRODUCT(J847:O847,Results!B$12:G$12)+Results!$E$5*H847</f>
        <v>0.43393650258969529</v>
      </c>
      <c r="J847" s="9">
        <f>SUMPRODUCT($A847:$F847,Results!$B$15:$G$15)</f>
        <v>15.314961123021771</v>
      </c>
      <c r="K847" s="9">
        <f>SUMPRODUCT($A847:$F847,Results!$B$16:$G$16)</f>
        <v>6.144713585256556E-2</v>
      </c>
      <c r="L847" s="9">
        <f>SUMPRODUCT($A847:$F847,Results!$B$17:$G$17)</f>
        <v>12.71169964608519</v>
      </c>
      <c r="M847" s="9">
        <f>SUMPRODUCT($A847:$F847,Results!$B$18:$G$18)</f>
        <v>-8.7741166834122932</v>
      </c>
      <c r="N847" s="9">
        <f>SUMPRODUCT($A847:$F847,Results!$B$19:$G$19)</f>
        <v>-14.976548541263675</v>
      </c>
      <c r="O847" s="9">
        <f>SUMPRODUCT($A847:$F847,Results!$B$20:$G$20)</f>
        <v>-5.4118923764183888</v>
      </c>
      <c r="P847" s="9" cm="1">
        <f t="array" ref="P847">SUMPRODUCT(J847:O847,TRANSPOSE(Test!BQ$20:BQ$25))+Test!$AI$20-Test!$BQ$27</f>
        <v>30.658498204149119</v>
      </c>
      <c r="Q847" s="9" cm="1">
        <f t="array" ref="Q847">SUMPRODUCT(J847:O847,TRANSPOSE(Test!EX$20:EX$25))+Test!$AI$20-Test!$EX$27</f>
        <v>32.290092448751452</v>
      </c>
      <c r="R847" s="9">
        <f>I847-Results!$E$5*H847</f>
        <v>32.184811576309684</v>
      </c>
      <c r="S847" s="9" cm="1">
        <f t="array" ref="S847">SUMPRODUCT(J847:O847,TRANSPOSE(Test!AW$28:AW$33))+Test!$AI$20-Test!$AH$26</f>
        <v>31.308583520656569</v>
      </c>
      <c r="T847" s="9">
        <f>SUMPRODUCT(J847:O847,Results!K$9:P$9)</f>
        <v>33.914983648991353</v>
      </c>
      <c r="U847" s="9">
        <f>SUMPRODUCT(J847:O847,Results!K$9:P$9)+Test!$AI$20-Test!$AH$31</f>
        <v>32.332754927918188</v>
      </c>
      <c r="V847" s="9">
        <f t="shared" si="65"/>
        <v>-30.224561701559423</v>
      </c>
      <c r="W847" s="9">
        <f t="shared" si="66"/>
        <v>-31.856155946161756</v>
      </c>
      <c r="X847" s="9">
        <f t="shared" si="67"/>
        <v>-31.750875073719989</v>
      </c>
      <c r="Y847" s="9">
        <f t="shared" si="68"/>
        <v>-30.874647018066874</v>
      </c>
      <c r="Z847" s="9">
        <f>I847-Test!$AI$20</f>
        <v>-32.308286924500436</v>
      </c>
      <c r="AA847" s="9">
        <f t="shared" si="69"/>
        <v>-31.898818425328493</v>
      </c>
      <c r="AF847" s="11"/>
      <c r="AG847" s="11"/>
      <c r="AH847" s="11"/>
    </row>
    <row r="848" spans="1:34">
      <c r="A848" s="6">
        <v>1.6575869554348261</v>
      </c>
      <c r="B848" s="6">
        <v>3.0731897666830932</v>
      </c>
      <c r="C848" s="6">
        <v>3.7735216993200895</v>
      </c>
      <c r="D848" s="6">
        <v>3.1519417223768107</v>
      </c>
      <c r="E848" s="6">
        <v>3.5695600156756799</v>
      </c>
      <c r="F848" s="6">
        <v>9.3138387426190974</v>
      </c>
      <c r="G848" s="6">
        <v>-4.6314801719194429</v>
      </c>
      <c r="H848" s="6">
        <v>-7.298444629274794</v>
      </c>
      <c r="I848" s="9">
        <f>SUMPRODUCT(J848:O848,Results!B$12:G$12)+Results!$E$5*H848</f>
        <v>-15.420747052120788</v>
      </c>
      <c r="J848" s="9">
        <f>SUMPRODUCT($A848:$F848,Results!$B$15:$G$15)</f>
        <v>18.638391976741133</v>
      </c>
      <c r="K848" s="9">
        <f>SUMPRODUCT($A848:$F848,Results!$B$16:$G$16)</f>
        <v>-9.3371005969433654</v>
      </c>
      <c r="L848" s="9">
        <f>SUMPRODUCT($A848:$F848,Results!$B$17:$G$17)</f>
        <v>25.431036890852972</v>
      </c>
      <c r="M848" s="9">
        <f>SUMPRODUCT($A848:$F848,Results!$B$18:$G$18)</f>
        <v>0.29356924864069533</v>
      </c>
      <c r="N848" s="9">
        <f>SUMPRODUCT($A848:$F848,Results!$B$19:$G$19)</f>
        <v>-20.056508758722774</v>
      </c>
      <c r="O848" s="9">
        <f>SUMPRODUCT($A848:$F848,Results!$B$20:$G$20)</f>
        <v>0.99085794202912858</v>
      </c>
      <c r="P848" s="9" cm="1">
        <f t="array" ref="P848">SUMPRODUCT(J848:O848,TRANSPOSE(Test!BQ$20:BQ$25))+Test!$AI$20-Test!$BQ$27</f>
        <v>44.538451837618503</v>
      </c>
      <c r="Q848" s="9" cm="1">
        <f t="array" ref="Q848">SUMPRODUCT(J848:O848,TRANSPOSE(Test!EX$20:EX$25))+Test!$AI$20-Test!$EX$27</f>
        <v>31.312749671065305</v>
      </c>
      <c r="R848" s="9">
        <f>I848-Results!$E$5*H848</f>
        <v>28.369920723527976</v>
      </c>
      <c r="S848" s="9" cm="1">
        <f t="array" ref="S848">SUMPRODUCT(J848:O848,TRANSPOSE(Test!AW$28:AW$33))+Test!$AI$20-Test!$AH$26</f>
        <v>43.416022283480189</v>
      </c>
      <c r="T848" s="9">
        <f>SUMPRODUCT(J848:O848,Results!K$9:P$9)</f>
        <v>32.118771012315761</v>
      </c>
      <c r="U848" s="9">
        <f>SUMPRODUCT(J848:O848,Results!K$9:P$9)+Test!$AI$20-Test!$AH$31</f>
        <v>30.536542291242597</v>
      </c>
      <c r="V848" s="9">
        <f t="shared" si="65"/>
        <v>-59.959198889739291</v>
      </c>
      <c r="W848" s="9">
        <f t="shared" si="66"/>
        <v>-46.733496723186093</v>
      </c>
      <c r="X848" s="9">
        <f t="shared" si="67"/>
        <v>-43.790667775648764</v>
      </c>
      <c r="Y848" s="9">
        <f t="shared" si="68"/>
        <v>-58.836769335600977</v>
      </c>
      <c r="Z848" s="9">
        <f>I848-Test!$AI$20</f>
        <v>-48.162970479210919</v>
      </c>
      <c r="AA848" s="9">
        <f t="shared" si="69"/>
        <v>-45.957289343363385</v>
      </c>
      <c r="AF848" s="11"/>
      <c r="AG848" s="11"/>
      <c r="AH848" s="11"/>
    </row>
    <row r="849" spans="1:34">
      <c r="A849" s="6">
        <v>8.0083185915451853</v>
      </c>
      <c r="B849" s="6">
        <v>0.3266788525090859</v>
      </c>
      <c r="C849" s="6">
        <v>10.36056859707613</v>
      </c>
      <c r="D849" s="6">
        <v>3.6025493385334069</v>
      </c>
      <c r="E849" s="6">
        <v>20.082966814854274</v>
      </c>
      <c r="F849" s="6">
        <v>4.7037337126142944</v>
      </c>
      <c r="G849" s="6">
        <v>2.802494211641537</v>
      </c>
      <c r="H849" s="6">
        <v>0.13552975428618641</v>
      </c>
      <c r="I849" s="9">
        <f>SUMPRODUCT(J849:O849,Results!B$12:G$12)+Results!$E$5*H849</f>
        <v>263.07943936593796</v>
      </c>
      <c r="J849" s="9">
        <f>SUMPRODUCT($A849:$F849,Results!$B$15:$G$15)</f>
        <v>120.10741290138088</v>
      </c>
      <c r="K849" s="9">
        <f>SUMPRODUCT($A849:$F849,Results!$B$16:$G$16)</f>
        <v>-22.452467944946033</v>
      </c>
      <c r="L849" s="9">
        <f>SUMPRODUCT($A849:$F849,Results!$B$17:$G$17)</f>
        <v>52.274147110464725</v>
      </c>
      <c r="M849" s="9">
        <f>SUMPRODUCT($A849:$F849,Results!$B$18:$G$18)</f>
        <v>-43.363821195923954</v>
      </c>
      <c r="N849" s="9">
        <f>SUMPRODUCT($A849:$F849,Results!$B$19:$G$19)</f>
        <v>-78.183118615653683</v>
      </c>
      <c r="O849" s="9">
        <f>SUMPRODUCT($A849:$F849,Results!$B$20:$G$20)</f>
        <v>20.917510125096364</v>
      </c>
      <c r="P849" s="9" cm="1">
        <f t="array" ref="P849">SUMPRODUCT(J849:O849,TRANSPOSE(Test!BQ$20:BQ$25))+Test!$AI$20-Test!$BQ$27</f>
        <v>241.18852127823652</v>
      </c>
      <c r="Q849" s="9" cm="1">
        <f t="array" ref="Q849">SUMPRODUCT(J849:O849,TRANSPOSE(Test!EX$20:EX$25))+Test!$AI$20-Test!$EX$27</f>
        <v>264.72764414239316</v>
      </c>
      <c r="R849" s="9">
        <f>I849-Results!$E$5*H849</f>
        <v>262.26626084022087</v>
      </c>
      <c r="S849" s="9" cm="1">
        <f t="array" ref="S849">SUMPRODUCT(J849:O849,TRANSPOSE(Test!AW$28:AW$33))+Test!$AI$20-Test!$AH$26</f>
        <v>217.68497629086966</v>
      </c>
      <c r="T849" s="9">
        <f>SUMPRODUCT(J849:O849,Results!K$9:P$9)</f>
        <v>271.29811107921034</v>
      </c>
      <c r="U849" s="9">
        <f>SUMPRODUCT(J849:O849,Results!K$9:P$9)+Test!$AI$20-Test!$AH$31</f>
        <v>269.71588235813721</v>
      </c>
      <c r="V849" s="9">
        <f t="shared" si="65"/>
        <v>21.890918087701436</v>
      </c>
      <c r="W849" s="9">
        <f t="shared" si="66"/>
        <v>-1.6482047764552021</v>
      </c>
      <c r="X849" s="9">
        <f t="shared" si="67"/>
        <v>0.81317852571709182</v>
      </c>
      <c r="Y849" s="9">
        <f t="shared" si="68"/>
        <v>45.394463075068302</v>
      </c>
      <c r="Z849" s="9">
        <f>I849-Test!$AI$20</f>
        <v>230.33721593884783</v>
      </c>
      <c r="AA849" s="9">
        <f t="shared" si="69"/>
        <v>-6.6364429921992496</v>
      </c>
      <c r="AF849" s="11"/>
      <c r="AG849" s="11"/>
      <c r="AH849" s="11"/>
    </row>
    <row r="850" spans="1:34">
      <c r="A850" s="6">
        <v>10.637522624616354</v>
      </c>
      <c r="B850" s="6">
        <v>-0.81142037147530144</v>
      </c>
      <c r="C850" s="6">
        <v>0.75223951065455597</v>
      </c>
      <c r="D850" s="6">
        <v>7.752455949397846</v>
      </c>
      <c r="E850" s="6">
        <v>5.3067704294855549</v>
      </c>
      <c r="F850" s="6">
        <v>4.6856005182224738</v>
      </c>
      <c r="G850" s="6">
        <v>1.8207700391795778</v>
      </c>
      <c r="H850" s="6">
        <v>-0.84619441817577279</v>
      </c>
      <c r="I850" s="9">
        <f>SUMPRODUCT(J850:O850,Results!B$12:G$12)+Results!$E$5*H850</f>
        <v>97.168984694754556</v>
      </c>
      <c r="J850" s="9">
        <f>SUMPRODUCT($A850:$F850,Results!$B$15:$G$15)</f>
        <v>56.886737894505906</v>
      </c>
      <c r="K850" s="9">
        <f>SUMPRODUCT($A850:$F850,Results!$B$16:$G$16)</f>
        <v>-29.880939473552896</v>
      </c>
      <c r="L850" s="9">
        <f>SUMPRODUCT($A850:$F850,Results!$B$17:$G$17)</f>
        <v>6.4456780996112188</v>
      </c>
      <c r="M850" s="9">
        <f>SUMPRODUCT($A850:$F850,Results!$B$18:$G$18)</f>
        <v>-0.45060133464750773</v>
      </c>
      <c r="N850" s="9">
        <f>SUMPRODUCT($A850:$F850,Results!$B$19:$G$19)</f>
        <v>-16.640072049946106</v>
      </c>
      <c r="O850" s="9">
        <f>SUMPRODUCT($A850:$F850,Results!$B$20:$G$20)</f>
        <v>40.192639943216875</v>
      </c>
      <c r="P850" s="9" cm="1">
        <f t="array" ref="P850">SUMPRODUCT(J850:O850,TRANSPOSE(Test!BQ$20:BQ$25))+Test!$AI$20-Test!$BQ$27</f>
        <v>95.63294164757491</v>
      </c>
      <c r="Q850" s="9" cm="1">
        <f t="array" ref="Q850">SUMPRODUCT(J850:O850,TRANSPOSE(Test!EX$20:EX$25))+Test!$AI$20-Test!$EX$27</f>
        <v>104.72301344339581</v>
      </c>
      <c r="R850" s="9">
        <f>I850-Results!$E$5*H850</f>
        <v>102.24615120380919</v>
      </c>
      <c r="S850" s="9" cm="1">
        <f t="array" ref="S850">SUMPRODUCT(J850:O850,TRANSPOSE(Test!AW$28:AW$33))+Test!$AI$20-Test!$AH$26</f>
        <v>70.361275173873949</v>
      </c>
      <c r="T850" s="9">
        <f>SUMPRODUCT(J850:O850,Results!K$9:P$9)</f>
        <v>105.65770804719372</v>
      </c>
      <c r="U850" s="9">
        <f>SUMPRODUCT(J850:O850,Results!K$9:P$9)+Test!$AI$20-Test!$AH$31</f>
        <v>104.07547932612056</v>
      </c>
      <c r="V850" s="9">
        <f t="shared" si="65"/>
        <v>1.5360430471796462</v>
      </c>
      <c r="W850" s="9">
        <f t="shared" si="66"/>
        <v>-7.5540287486412581</v>
      </c>
      <c r="X850" s="9">
        <f t="shared" si="67"/>
        <v>-5.077166509054635</v>
      </c>
      <c r="Y850" s="9">
        <f t="shared" si="68"/>
        <v>26.807709520880607</v>
      </c>
      <c r="Z850" s="9">
        <f>I850-Test!$AI$20</f>
        <v>64.426761267664432</v>
      </c>
      <c r="AA850" s="9">
        <f t="shared" si="69"/>
        <v>-6.9064946313660016</v>
      </c>
      <c r="AF850" s="11"/>
      <c r="AG850" s="11"/>
      <c r="AH850" s="11"/>
    </row>
    <row r="851" spans="1:34">
      <c r="A851" s="6">
        <v>4.914408235996684E-2</v>
      </c>
      <c r="B851" s="6">
        <v>5.9828064573535391</v>
      </c>
      <c r="C851" s="6">
        <v>1.5001324416943751</v>
      </c>
      <c r="D851" s="6">
        <v>1.2998211936474444</v>
      </c>
      <c r="E851" s="6">
        <v>1.0219725838428966</v>
      </c>
      <c r="F851" s="6">
        <v>-1.0777627007968866</v>
      </c>
      <c r="G851" s="6">
        <v>0.2640520808058725</v>
      </c>
      <c r="H851" s="6">
        <v>-2.402912376549478</v>
      </c>
      <c r="I851" s="9">
        <f>SUMPRODUCT(J851:O851,Results!B$12:G$12)+Results!$E$5*H851</f>
        <v>-7.3606059109984443</v>
      </c>
      <c r="J851" s="9">
        <f>SUMPRODUCT($A851:$F851,Results!$B$15:$G$15)</f>
        <v>-7.9064094052193292</v>
      </c>
      <c r="K851" s="9">
        <f>SUMPRODUCT($A851:$F851,Results!$B$16:$G$16)</f>
        <v>-8.586283755042766</v>
      </c>
      <c r="L851" s="9">
        <f>SUMPRODUCT($A851:$F851,Results!$B$17:$G$17)</f>
        <v>8.9098204782816826</v>
      </c>
      <c r="M851" s="9">
        <f>SUMPRODUCT($A851:$F851,Results!$B$18:$G$18)</f>
        <v>2.0752574609858927</v>
      </c>
      <c r="N851" s="9">
        <f>SUMPRODUCT($A851:$F851,Results!$B$19:$G$19)</f>
        <v>-6.5917908298718011</v>
      </c>
      <c r="O851" s="9">
        <f>SUMPRODUCT($A851:$F851,Results!$B$20:$G$20)</f>
        <v>13.49675321174376</v>
      </c>
      <c r="P851" s="9" cm="1">
        <f t="array" ref="P851">SUMPRODUCT(J851:O851,TRANSPOSE(Test!BQ$20:BQ$25))+Test!$AI$20-Test!$BQ$27</f>
        <v>2.6212396451478384</v>
      </c>
      <c r="Q851" s="9" cm="1">
        <f t="array" ref="Q851">SUMPRODUCT(J851:O851,TRANSPOSE(Test!EX$20:EX$25))+Test!$AI$20-Test!$EX$27</f>
        <v>4.5048600594328576</v>
      </c>
      <c r="R851" s="9">
        <f>I851-Results!$E$5*H851</f>
        <v>7.0568683482984227</v>
      </c>
      <c r="S851" s="9" cm="1">
        <f t="array" ref="S851">SUMPRODUCT(J851:O851,TRANSPOSE(Test!AW$28:AW$33))+Test!$AI$20-Test!$AH$26</f>
        <v>5.6081505805442191</v>
      </c>
      <c r="T851" s="9">
        <f>SUMPRODUCT(J851:O851,Results!K$9:P$9)</f>
        <v>7.2497031362796847</v>
      </c>
      <c r="U851" s="9">
        <f>SUMPRODUCT(J851:O851,Results!K$9:P$9)+Test!$AI$20-Test!$AH$31</f>
        <v>5.6674744152065273</v>
      </c>
      <c r="V851" s="9">
        <f t="shared" si="65"/>
        <v>-9.9818455561462827</v>
      </c>
      <c r="W851" s="9">
        <f t="shared" si="66"/>
        <v>-11.865465970431302</v>
      </c>
      <c r="X851" s="9">
        <f t="shared" si="67"/>
        <v>-14.417474259296867</v>
      </c>
      <c r="Y851" s="9">
        <f t="shared" si="68"/>
        <v>-12.968756491542663</v>
      </c>
      <c r="Z851" s="9">
        <f>I851-Test!$AI$20</f>
        <v>-40.102829338088576</v>
      </c>
      <c r="AA851" s="9">
        <f t="shared" si="69"/>
        <v>-13.028080326204972</v>
      </c>
      <c r="AF851" s="11"/>
      <c r="AG851" s="11"/>
      <c r="AH851" s="11"/>
    </row>
    <row r="852" spans="1:34">
      <c r="A852" s="6">
        <v>5.5353669205657328</v>
      </c>
      <c r="B852" s="6">
        <v>8.783932706470333</v>
      </c>
      <c r="C852" s="6">
        <v>2.4194268950563975</v>
      </c>
      <c r="D852" s="6">
        <v>7.0273862204099</v>
      </c>
      <c r="E852" s="6">
        <v>7.2164367064836741</v>
      </c>
      <c r="F852" s="6">
        <v>2.2390618419246406</v>
      </c>
      <c r="G852" s="6">
        <v>1.7284882938253592</v>
      </c>
      <c r="H852" s="6">
        <v>-0.93847616352999141</v>
      </c>
      <c r="I852" s="9">
        <f>SUMPRODUCT(J852:O852,Results!B$12:G$12)+Results!$E$5*H852</f>
        <v>92.311506196163549</v>
      </c>
      <c r="J852" s="9">
        <f>SUMPRODUCT($A852:$F852,Results!$B$15:$G$15)</f>
        <v>27.329671657587788</v>
      </c>
      <c r="K852" s="9">
        <f>SUMPRODUCT($A852:$F852,Results!$B$16:$G$16)</f>
        <v>-26.324072839086998</v>
      </c>
      <c r="L852" s="9">
        <f>SUMPRODUCT($A852:$F852,Results!$B$17:$G$17)</f>
        <v>28.923621733080878</v>
      </c>
      <c r="M852" s="9">
        <f>SUMPRODUCT($A852:$F852,Results!$B$18:$G$18)</f>
        <v>2.3453366090384753</v>
      </c>
      <c r="N852" s="9">
        <f>SUMPRODUCT($A852:$F852,Results!$B$19:$G$19)</f>
        <v>-25.496279187929851</v>
      </c>
      <c r="O852" s="9">
        <f>SUMPRODUCT($A852:$F852,Results!$B$20:$G$20)</f>
        <v>42.619861767808715</v>
      </c>
      <c r="P852" s="9" cm="1">
        <f t="array" ref="P852">SUMPRODUCT(J852:O852,TRANSPOSE(Test!BQ$20:BQ$25))+Test!$AI$20-Test!$BQ$27</f>
        <v>89.046356800807104</v>
      </c>
      <c r="Q852" s="9" cm="1">
        <f t="array" ref="Q852">SUMPRODUCT(J852:O852,TRANSPOSE(Test!EX$20:EX$25))+Test!$AI$20-Test!$EX$27</f>
        <v>96.914643801524193</v>
      </c>
      <c r="R852" s="9">
        <f>I852-Results!$E$5*H852</f>
        <v>97.942363177343495</v>
      </c>
      <c r="S852" s="9" cm="1">
        <f t="array" ref="S852">SUMPRODUCT(J852:O852,TRANSPOSE(Test!AW$28:AW$33))+Test!$AI$20-Test!$AH$26</f>
        <v>71.545303456855422</v>
      </c>
      <c r="T852" s="9">
        <f>SUMPRODUCT(J852:O852,Results!K$9:P$9)</f>
        <v>101.50357859411884</v>
      </c>
      <c r="U852" s="9">
        <f>SUMPRODUCT(J852:O852,Results!K$9:P$9)+Test!$AI$20-Test!$AH$31</f>
        <v>99.921349873045671</v>
      </c>
      <c r="V852" s="9">
        <f t="shared" si="65"/>
        <v>3.2651493953564454</v>
      </c>
      <c r="W852" s="9">
        <f t="shared" si="66"/>
        <v>-4.6031376053606436</v>
      </c>
      <c r="X852" s="9">
        <f t="shared" si="67"/>
        <v>-5.6308569811799458</v>
      </c>
      <c r="Y852" s="9">
        <f t="shared" si="68"/>
        <v>20.766202739308127</v>
      </c>
      <c r="Z852" s="9">
        <f>I852-Test!$AI$20</f>
        <v>59.569282769073418</v>
      </c>
      <c r="AA852" s="9">
        <f t="shared" si="69"/>
        <v>-7.6098436768821216</v>
      </c>
      <c r="AF852" s="11"/>
      <c r="AG852" s="11"/>
      <c r="AH852" s="11"/>
    </row>
    <row r="853" spans="1:34">
      <c r="A853" s="6">
        <v>1.2427523917071062</v>
      </c>
      <c r="B853" s="6">
        <v>-0.2698921280039554</v>
      </c>
      <c r="C853" s="6">
        <v>0.35141343900989236</v>
      </c>
      <c r="D853" s="6">
        <v>1.3508537355623196</v>
      </c>
      <c r="E853" s="6">
        <v>7.2791376452485714</v>
      </c>
      <c r="F853" s="6">
        <v>3.7297799105978426</v>
      </c>
      <c r="G853" s="6">
        <v>0.50974933012661172</v>
      </c>
      <c r="H853" s="6">
        <v>-2.157215127228739</v>
      </c>
      <c r="I853" s="9">
        <f>SUMPRODUCT(J853:O853,Results!B$12:G$12)+Results!$E$5*H853</f>
        <v>73.894545169129898</v>
      </c>
      <c r="J853" s="9">
        <f>SUMPRODUCT($A853:$F853,Results!$B$15:$G$15)</f>
        <v>33.032648075159408</v>
      </c>
      <c r="K853" s="9">
        <f>SUMPRODUCT($A853:$F853,Results!$B$16:$G$16)</f>
        <v>1.2812443758639924</v>
      </c>
      <c r="L853" s="9">
        <f>SUMPRODUCT($A853:$F853,Results!$B$17:$G$17)</f>
        <v>25.575790331423534</v>
      </c>
      <c r="M853" s="9">
        <f>SUMPRODUCT($A853:$F853,Results!$B$18:$G$18)</f>
        <v>-5.964792294718781</v>
      </c>
      <c r="N853" s="9">
        <f>SUMPRODUCT($A853:$F853,Results!$B$19:$G$19)</f>
        <v>-18.420788910586044</v>
      </c>
      <c r="O853" s="9">
        <f>SUMPRODUCT($A853:$F853,Results!$B$20:$G$20)</f>
        <v>2.6411777522557811</v>
      </c>
      <c r="P853" s="9" cm="1">
        <f t="array" ref="P853">SUMPRODUCT(J853:O853,TRANSPOSE(Test!BQ$20:BQ$25))+Test!$AI$20-Test!$BQ$27</f>
        <v>79.502121081302647</v>
      </c>
      <c r="Q853" s="9" cm="1">
        <f t="array" ref="Q853">SUMPRODUCT(J853:O853,TRANSPOSE(Test!EX$20:EX$25))+Test!$AI$20-Test!$EX$27</f>
        <v>88.728644937413037</v>
      </c>
      <c r="R853" s="9">
        <f>I853-Results!$E$5*H853</f>
        <v>86.83783593250233</v>
      </c>
      <c r="S853" s="9" cm="1">
        <f t="array" ref="S853">SUMPRODUCT(J853:O853,TRANSPOSE(Test!AW$28:AW$33))+Test!$AI$20-Test!$AH$26</f>
        <v>57.611174657336008</v>
      </c>
      <c r="T853" s="9">
        <f>SUMPRODUCT(J853:O853,Results!K$9:P$9)</f>
        <v>90.632805469084147</v>
      </c>
      <c r="U853" s="9">
        <f>SUMPRODUCT(J853:O853,Results!K$9:P$9)+Test!$AI$20-Test!$AH$31</f>
        <v>89.050576748010997</v>
      </c>
      <c r="V853" s="9">
        <f t="shared" si="65"/>
        <v>-5.6075759121727486</v>
      </c>
      <c r="W853" s="9">
        <f t="shared" si="66"/>
        <v>-14.834099768283139</v>
      </c>
      <c r="X853" s="9">
        <f t="shared" si="67"/>
        <v>-12.943290763372431</v>
      </c>
      <c r="Y853" s="9">
        <f t="shared" si="68"/>
        <v>16.283370511793891</v>
      </c>
      <c r="Z853" s="9">
        <f>I853-Test!$AI$20</f>
        <v>41.152321742039767</v>
      </c>
      <c r="AA853" s="9">
        <f t="shared" si="69"/>
        <v>-15.156031578881098</v>
      </c>
      <c r="AF853" s="11"/>
      <c r="AG853" s="11"/>
      <c r="AH853" s="11"/>
    </row>
    <row r="854" spans="1:34">
      <c r="A854" s="6">
        <v>4.7737677539864691</v>
      </c>
      <c r="B854" s="6">
        <v>0.96058836388430413</v>
      </c>
      <c r="C854" s="6">
        <v>-2.1780335951797727</v>
      </c>
      <c r="D854" s="6">
        <v>-1.7863385757537138</v>
      </c>
      <c r="E854" s="6">
        <v>2.3273494150123697</v>
      </c>
      <c r="F854" s="6">
        <v>2.8885360985603725</v>
      </c>
      <c r="G854" s="6">
        <v>4.5727375548153724</v>
      </c>
      <c r="H854" s="6">
        <v>1.9057730974600218</v>
      </c>
      <c r="I854" s="9">
        <f>SUMPRODUCT(J854:O854,Results!B$12:G$12)+Results!$E$5*H854</f>
        <v>39.185711834884536</v>
      </c>
      <c r="J854" s="9">
        <f>SUMPRODUCT($A854:$F854,Results!$B$15:$G$15)</f>
        <v>20.769303209915432</v>
      </c>
      <c r="K854" s="9">
        <f>SUMPRODUCT($A854:$F854,Results!$B$16:$G$16)</f>
        <v>-10.966057883564014</v>
      </c>
      <c r="L854" s="9">
        <f>SUMPRODUCT($A854:$F854,Results!$B$17:$G$17)</f>
        <v>1.579501219421815</v>
      </c>
      <c r="M854" s="9">
        <f>SUMPRODUCT($A854:$F854,Results!$B$18:$G$18)</f>
        <v>2.1911521408620391</v>
      </c>
      <c r="N854" s="9">
        <f>SUMPRODUCT($A854:$F854,Results!$B$19:$G$19)</f>
        <v>6.2568956536117968</v>
      </c>
      <c r="O854" s="9">
        <f>SUMPRODUCT($A854:$F854,Results!$B$20:$G$20)</f>
        <v>10.898373266550344</v>
      </c>
      <c r="P854" s="9" cm="1">
        <f t="array" ref="P854">SUMPRODUCT(J854:O854,TRANSPOSE(Test!BQ$20:BQ$25))+Test!$AI$20-Test!$BQ$27</f>
        <v>25.91634717719127</v>
      </c>
      <c r="Q854" s="9" cm="1">
        <f t="array" ref="Q854">SUMPRODUCT(J854:O854,TRANSPOSE(Test!EX$20:EX$25))+Test!$AI$20-Test!$EX$27</f>
        <v>28.027352149972288</v>
      </c>
      <c r="R854" s="9">
        <f>I854-Results!$E$5*H854</f>
        <v>27.751073250124406</v>
      </c>
      <c r="S854" s="9" cm="1">
        <f t="array" ref="S854">SUMPRODUCT(J854:O854,TRANSPOSE(Test!AW$28:AW$33))+Test!$AI$20-Test!$AH$26</f>
        <v>9.9412542984237717</v>
      </c>
      <c r="T854" s="9">
        <f>SUMPRODUCT(J854:O854,Results!K$9:P$9)</f>
        <v>29.572791984335247</v>
      </c>
      <c r="U854" s="9">
        <f>SUMPRODUCT(J854:O854,Results!K$9:P$9)+Test!$AI$20-Test!$AH$31</f>
        <v>27.990563263262089</v>
      </c>
      <c r="V854" s="9">
        <f t="shared" si="65"/>
        <v>13.269364657693266</v>
      </c>
      <c r="W854" s="9">
        <f t="shared" si="66"/>
        <v>11.158359684912249</v>
      </c>
      <c r="X854" s="9">
        <f t="shared" si="67"/>
        <v>11.43463858476013</v>
      </c>
      <c r="Y854" s="9">
        <f t="shared" si="68"/>
        <v>29.244457536460764</v>
      </c>
      <c r="Z854" s="9">
        <f>I854-Test!$AI$20</f>
        <v>6.4434884077944048</v>
      </c>
      <c r="AA854" s="9">
        <f t="shared" si="69"/>
        <v>11.195148571622447</v>
      </c>
      <c r="AF854" s="11"/>
      <c r="AG854" s="11"/>
      <c r="AH854" s="11"/>
    </row>
    <row r="855" spans="1:34">
      <c r="A855" s="6">
        <v>-3.9731216269063376E-2</v>
      </c>
      <c r="B855" s="6">
        <v>1.9431807947445989</v>
      </c>
      <c r="C855" s="6">
        <v>-2.37612644208262</v>
      </c>
      <c r="D855" s="6">
        <v>6.0124199402537206</v>
      </c>
      <c r="E855" s="6">
        <v>4.7498960228147604</v>
      </c>
      <c r="F855" s="6">
        <v>0.55528694373463749</v>
      </c>
      <c r="G855" s="6">
        <v>4.6656566049297803</v>
      </c>
      <c r="H855" s="6">
        <v>1.9986921475744297</v>
      </c>
      <c r="I855" s="9">
        <f>SUMPRODUCT(J855:O855,Results!B$12:G$12)+Results!$E$5*H855</f>
        <v>79.530748730658843</v>
      </c>
      <c r="J855" s="9">
        <f>SUMPRODUCT($A855:$F855,Results!$B$15:$G$15)</f>
        <v>6.2371177076753179</v>
      </c>
      <c r="K855" s="9">
        <f>SUMPRODUCT($A855:$F855,Results!$B$16:$G$16)</f>
        <v>2.0595381716580894</v>
      </c>
      <c r="L855" s="9">
        <f>SUMPRODUCT($A855:$F855,Results!$B$17:$G$17)</f>
        <v>23.113789195285985</v>
      </c>
      <c r="M855" s="9">
        <f>SUMPRODUCT($A855:$F855,Results!$B$18:$G$18)</f>
        <v>8.690434711567244</v>
      </c>
      <c r="N855" s="9">
        <f>SUMPRODUCT($A855:$F855,Results!$B$19:$G$19)</f>
        <v>-8.9969065627235292</v>
      </c>
      <c r="O855" s="9">
        <f>SUMPRODUCT($A855:$F855,Results!$B$20:$G$20)</f>
        <v>18.614357518002535</v>
      </c>
      <c r="P855" s="9" cm="1">
        <f t="array" ref="P855">SUMPRODUCT(J855:O855,TRANSPOSE(Test!BQ$20:BQ$25))+Test!$AI$20-Test!$BQ$27</f>
        <v>53.608213326966371</v>
      </c>
      <c r="Q855" s="9" cm="1">
        <f t="array" ref="Q855">SUMPRODUCT(J855:O855,TRANSPOSE(Test!EX$20:EX$25))+Test!$AI$20-Test!$EX$27</f>
        <v>68.082736461201961</v>
      </c>
      <c r="R855" s="9">
        <f>I855-Results!$E$5*H855</f>
        <v>67.538595845212257</v>
      </c>
      <c r="S855" s="9" cm="1">
        <f t="array" ref="S855">SUMPRODUCT(J855:O855,TRANSPOSE(Test!AW$28:AW$33))+Test!$AI$20-Test!$AH$26</f>
        <v>25.938423239363409</v>
      </c>
      <c r="T855" s="9">
        <f>SUMPRODUCT(J855:O855,Results!K$9:P$9)</f>
        <v>69.550529438606205</v>
      </c>
      <c r="U855" s="9">
        <f>SUMPRODUCT(J855:O855,Results!K$9:P$9)+Test!$AI$20-Test!$AH$31</f>
        <v>67.968300717533054</v>
      </c>
      <c r="V855" s="9">
        <f t="shared" si="65"/>
        <v>25.922535403692471</v>
      </c>
      <c r="W855" s="9">
        <f t="shared" si="66"/>
        <v>11.448012269456882</v>
      </c>
      <c r="X855" s="9">
        <f t="shared" si="67"/>
        <v>11.992152885446586</v>
      </c>
      <c r="Y855" s="9">
        <f t="shared" si="68"/>
        <v>53.592325491295433</v>
      </c>
      <c r="Z855" s="9">
        <f>I855-Test!$AI$20</f>
        <v>46.788525303568711</v>
      </c>
      <c r="AA855" s="9">
        <f t="shared" si="69"/>
        <v>11.562448013125788</v>
      </c>
      <c r="AF855" s="11"/>
      <c r="AG855" s="11"/>
      <c r="AH855" s="11"/>
    </row>
    <row r="856" spans="1:34">
      <c r="A856" s="6">
        <v>2.3420105527514963</v>
      </c>
      <c r="B856" s="6">
        <v>5.6613355109627506</v>
      </c>
      <c r="C856" s="6">
        <v>-0.59768682624352432</v>
      </c>
      <c r="D856" s="6">
        <v>0.42188302304534325</v>
      </c>
      <c r="E856" s="6">
        <v>2.4927950099296461</v>
      </c>
      <c r="F856" s="6">
        <v>0.93595094911601973</v>
      </c>
      <c r="G856" s="6">
        <v>-1.9141990479769166</v>
      </c>
      <c r="H856" s="6">
        <v>-4.5811635053322668</v>
      </c>
      <c r="I856" s="9">
        <f>SUMPRODUCT(J856:O856,Results!B$12:G$12)+Results!$E$5*H856</f>
        <v>-2.8633794118879727</v>
      </c>
      <c r="J856" s="9">
        <f>SUMPRODUCT($A856:$F856,Results!$B$15:$G$15)</f>
        <v>3.4798956145455153</v>
      </c>
      <c r="K856" s="9">
        <f>SUMPRODUCT($A856:$F856,Results!$B$16:$G$16)</f>
        <v>-11.490035457250158</v>
      </c>
      <c r="L856" s="9">
        <f>SUMPRODUCT($A856:$F856,Results!$B$17:$G$17)</f>
        <v>10.989318314724608</v>
      </c>
      <c r="M856" s="9">
        <f>SUMPRODUCT($A856:$F856,Results!$B$18:$G$18)</f>
        <v>4.8133209690975258</v>
      </c>
      <c r="N856" s="9">
        <f>SUMPRODUCT($A856:$F856,Results!$B$19:$G$19)</f>
        <v>-1.2695954418141393</v>
      </c>
      <c r="O856" s="9">
        <f>SUMPRODUCT($A856:$F856,Results!$B$20:$G$20)</f>
        <v>17.608979763620155</v>
      </c>
      <c r="P856" s="9" cm="1">
        <f t="array" ref="P856">SUMPRODUCT(J856:O856,TRANSPOSE(Test!BQ$20:BQ$25))+Test!$AI$20-Test!$BQ$27</f>
        <v>20.590017661348348</v>
      </c>
      <c r="Q856" s="9" cm="1">
        <f t="array" ref="Q856">SUMPRODUCT(J856:O856,TRANSPOSE(Test!EX$20:EX$25))+Test!$AI$20-Test!$EX$27</f>
        <v>23.058852052546868</v>
      </c>
      <c r="R856" s="9">
        <f>I856-Results!$E$5*H856</f>
        <v>24.623601620105628</v>
      </c>
      <c r="S856" s="9" cm="1">
        <f t="array" ref="S856">SUMPRODUCT(J856:O856,TRANSPOSE(Test!AW$28:AW$33))+Test!$AI$20-Test!$AH$26</f>
        <v>11.09816162525243</v>
      </c>
      <c r="T856" s="9">
        <f>SUMPRODUCT(J856:O856,Results!K$9:P$9)</f>
        <v>25.991918155854862</v>
      </c>
      <c r="U856" s="9">
        <f>SUMPRODUCT(J856:O856,Results!K$9:P$9)+Test!$AI$20-Test!$AH$31</f>
        <v>24.409689434781704</v>
      </c>
      <c r="V856" s="9">
        <f t="shared" si="65"/>
        <v>-23.453397073236321</v>
      </c>
      <c r="W856" s="9">
        <f t="shared" si="66"/>
        <v>-25.922231464434841</v>
      </c>
      <c r="X856" s="9">
        <f t="shared" si="67"/>
        <v>-27.486981031993601</v>
      </c>
      <c r="Y856" s="9">
        <f t="shared" si="68"/>
        <v>-13.961541037140403</v>
      </c>
      <c r="Z856" s="9">
        <f>I856-Test!$AI$20</f>
        <v>-35.605602838978101</v>
      </c>
      <c r="AA856" s="9">
        <f t="shared" si="69"/>
        <v>-27.273068846669677</v>
      </c>
      <c r="AF856" s="11"/>
      <c r="AG856" s="11"/>
      <c r="AH856" s="11"/>
    </row>
    <row r="857" spans="1:34">
      <c r="A857" s="6">
        <v>0.24455817693995077</v>
      </c>
      <c r="B857" s="6">
        <v>1.2781370743423608</v>
      </c>
      <c r="C857" s="6">
        <v>0.62977889759353001</v>
      </c>
      <c r="D857" s="6">
        <v>-0.42864056516871946</v>
      </c>
      <c r="E857" s="6">
        <v>0.53525289162144507</v>
      </c>
      <c r="F857" s="6">
        <v>0.31773528885135116</v>
      </c>
      <c r="G857" s="6">
        <v>1.4371690829521124</v>
      </c>
      <c r="H857" s="6">
        <v>-1.2297953744032382</v>
      </c>
      <c r="I857" s="9">
        <f>SUMPRODUCT(J857:O857,Results!B$12:G$12)+Results!$E$5*H857</f>
        <v>-4.4324473676618403</v>
      </c>
      <c r="J857" s="9">
        <f>SUMPRODUCT($A857:$F857,Results!$B$15:$G$15)</f>
        <v>1.3177071031448886</v>
      </c>
      <c r="K857" s="9">
        <f>SUMPRODUCT($A857:$F857,Results!$B$16:$G$16)</f>
        <v>-2.3914927898412714</v>
      </c>
      <c r="L857" s="9">
        <f>SUMPRODUCT($A857:$F857,Results!$B$17:$G$17)</f>
        <v>2.4871489851174191</v>
      </c>
      <c r="M857" s="9">
        <f>SUMPRODUCT($A857:$F857,Results!$B$18:$G$18)</f>
        <v>-1.0569238303015509</v>
      </c>
      <c r="N857" s="9">
        <f>SUMPRODUCT($A857:$F857,Results!$B$19:$G$19)</f>
        <v>-2.2186621294750997</v>
      </c>
      <c r="O857" s="9">
        <f>SUMPRODUCT($A857:$F857,Results!$B$20:$G$20)</f>
        <v>1.1487537707507511</v>
      </c>
      <c r="P857" s="9" cm="1">
        <f t="array" ref="P857">SUMPRODUCT(J857:O857,TRANSPOSE(Test!BQ$20:BQ$25))+Test!$AI$20-Test!$BQ$27</f>
        <v>0.78709467603827221</v>
      </c>
      <c r="Q857" s="9" cm="1">
        <f t="array" ref="Q857">SUMPRODUCT(J857:O857,TRANSPOSE(Test!EX$20:EX$25))+Test!$AI$20-Test!$EX$27</f>
        <v>2.1187005127176874</v>
      </c>
      <c r="R857" s="9">
        <f>I857-Results!$E$5*H857</f>
        <v>2.9463248787575882</v>
      </c>
      <c r="S857" s="9" cm="1">
        <f t="array" ref="S857">SUMPRODUCT(J857:O857,TRANSPOSE(Test!AW$28:AW$33))+Test!$AI$20-Test!$AH$26</f>
        <v>1.3890953096777423</v>
      </c>
      <c r="T857" s="9">
        <f>SUMPRODUCT(J857:O857,Results!K$9:P$9)</f>
        <v>3.2570147611936386</v>
      </c>
      <c r="U857" s="9">
        <f>SUMPRODUCT(J857:O857,Results!K$9:P$9)+Test!$AI$20-Test!$AH$31</f>
        <v>1.6747860401204804</v>
      </c>
      <c r="V857" s="9">
        <f t="shared" si="65"/>
        <v>-5.2195420437001125</v>
      </c>
      <c r="W857" s="9">
        <f t="shared" si="66"/>
        <v>-6.5511478803795278</v>
      </c>
      <c r="X857" s="9">
        <f t="shared" si="67"/>
        <v>-7.3787722464194285</v>
      </c>
      <c r="Y857" s="9">
        <f t="shared" si="68"/>
        <v>-5.8215426773395826</v>
      </c>
      <c r="Z857" s="9">
        <f>I857-Test!$AI$20</f>
        <v>-37.174670794751975</v>
      </c>
      <c r="AA857" s="9">
        <f t="shared" si="69"/>
        <v>-6.1072334077823207</v>
      </c>
      <c r="AF857" s="11"/>
      <c r="AG857" s="11"/>
      <c r="AH857" s="11"/>
    </row>
    <row r="858" spans="1:34">
      <c r="A858" s="6">
        <v>3.3908746688918421</v>
      </c>
      <c r="B858" s="6">
        <v>-2.7164956256923904</v>
      </c>
      <c r="C858" s="6">
        <v>0.91082868887288404</v>
      </c>
      <c r="D858" s="6">
        <v>0.17783323001504797</v>
      </c>
      <c r="E858" s="6">
        <v>2.3411817279163341</v>
      </c>
      <c r="F858" s="6">
        <v>4.1165825024906439</v>
      </c>
      <c r="G858" s="6">
        <v>-0.86462034132258525</v>
      </c>
      <c r="H858" s="6">
        <v>-3.5315847986779358</v>
      </c>
      <c r="I858" s="9">
        <f>SUMPRODUCT(J858:O858,Results!B$12:G$12)+Results!$E$5*H858</f>
        <v>12.148092677198314</v>
      </c>
      <c r="J858" s="9">
        <f>SUMPRODUCT($A858:$F858,Results!$B$15:$G$15)</f>
        <v>29.01033473241792</v>
      </c>
      <c r="K858" s="9">
        <f>SUMPRODUCT($A858:$F858,Results!$B$16:$G$16)</f>
        <v>-5.8715185256380886</v>
      </c>
      <c r="L858" s="9">
        <f>SUMPRODUCT($A858:$F858,Results!$B$17:$G$17)</f>
        <v>2.830666497275045</v>
      </c>
      <c r="M858" s="9">
        <f>SUMPRODUCT($A858:$F858,Results!$B$18:$G$18)</f>
        <v>-5.4617610046695688</v>
      </c>
      <c r="N858" s="9">
        <f>SUMPRODUCT($A858:$F858,Results!$B$19:$G$19)</f>
        <v>-7.0484062359184341</v>
      </c>
      <c r="O858" s="9">
        <f>SUMPRODUCT($A858:$F858,Results!$B$20:$G$20)</f>
        <v>-0.2796190415751898</v>
      </c>
      <c r="P858" s="9" cm="1">
        <f t="array" ref="P858">SUMPRODUCT(J858:O858,TRANSPOSE(Test!BQ$20:BQ$25))+Test!$AI$20-Test!$BQ$27</f>
        <v>34.917264715691267</v>
      </c>
      <c r="Q858" s="9" cm="1">
        <f t="array" ref="Q858">SUMPRODUCT(J858:O858,TRANSPOSE(Test!EX$20:EX$25))+Test!$AI$20-Test!$EX$27</f>
        <v>35.306512693147141</v>
      </c>
      <c r="R858" s="9">
        <f>I858-Results!$E$5*H858</f>
        <v>33.337601469265927</v>
      </c>
      <c r="S858" s="9" cm="1">
        <f t="array" ref="S858">SUMPRODUCT(J858:O858,TRANSPOSE(Test!AW$28:AW$33))+Test!$AI$20-Test!$AH$26</f>
        <v>27.632978631699373</v>
      </c>
      <c r="T858" s="9">
        <f>SUMPRODUCT(J858:O858,Results!K$9:P$9)</f>
        <v>35.310823203720616</v>
      </c>
      <c r="U858" s="9">
        <f>SUMPRODUCT(J858:O858,Results!K$9:P$9)+Test!$AI$20-Test!$AH$31</f>
        <v>33.728594482647452</v>
      </c>
      <c r="V858" s="9">
        <f t="shared" si="65"/>
        <v>-22.769172038492954</v>
      </c>
      <c r="W858" s="9">
        <f t="shared" si="66"/>
        <v>-23.158420015948828</v>
      </c>
      <c r="X858" s="9">
        <f t="shared" si="67"/>
        <v>-21.189508792067613</v>
      </c>
      <c r="Y858" s="9">
        <f t="shared" si="68"/>
        <v>-15.48488595450106</v>
      </c>
      <c r="Z858" s="9">
        <f>I858-Test!$AI$20</f>
        <v>-20.594130749891818</v>
      </c>
      <c r="AA858" s="9">
        <f t="shared" si="69"/>
        <v>-21.580501805449138</v>
      </c>
      <c r="AF858" s="11"/>
      <c r="AG858" s="11"/>
      <c r="AH858" s="11"/>
    </row>
    <row r="859" spans="1:34">
      <c r="A859" s="6">
        <v>7.1879758200053887</v>
      </c>
      <c r="B859" s="6">
        <v>-8.2731750366918044E-2</v>
      </c>
      <c r="C859" s="6">
        <v>-0.28729955284775321</v>
      </c>
      <c r="D859" s="6">
        <v>1.7096046522019426</v>
      </c>
      <c r="E859" s="6">
        <v>0.52767718408991571</v>
      </c>
      <c r="F859" s="6">
        <v>-0.82491780725039165</v>
      </c>
      <c r="G859" s="6">
        <v>4.6451920578903634</v>
      </c>
      <c r="H859" s="6">
        <v>1.9782276005350128</v>
      </c>
      <c r="I859" s="9">
        <f>SUMPRODUCT(J859:O859,Results!B$12:G$12)+Results!$E$5*H859</f>
        <v>43.356447084914649</v>
      </c>
      <c r="J859" s="9">
        <f>SUMPRODUCT($A859:$F859,Results!$B$15:$G$15)</f>
        <v>25.5963435785877</v>
      </c>
      <c r="K859" s="9">
        <f>SUMPRODUCT($A859:$F859,Results!$B$16:$G$16)</f>
        <v>-21.783392792875166</v>
      </c>
      <c r="L859" s="9">
        <f>SUMPRODUCT($A859:$F859,Results!$B$17:$G$17)</f>
        <v>-12.672733667888908</v>
      </c>
      <c r="M859" s="9">
        <f>SUMPRODUCT($A859:$F859,Results!$B$18:$G$18)</f>
        <v>-1.1478544394168009</v>
      </c>
      <c r="N859" s="9">
        <f>SUMPRODUCT($A859:$F859,Results!$B$19:$G$19)</f>
        <v>1.4586335061997699</v>
      </c>
      <c r="O859" s="9">
        <f>SUMPRODUCT($A859:$F859,Results!$B$20:$G$20)</f>
        <v>26.158383330204536</v>
      </c>
      <c r="P859" s="9" cm="1">
        <f t="array" ref="P859">SUMPRODUCT(J859:O859,TRANSPOSE(Test!BQ$20:BQ$25))+Test!$AI$20-Test!$BQ$27</f>
        <v>22.571995711319865</v>
      </c>
      <c r="Q859" s="9" cm="1">
        <f t="array" ref="Q859">SUMPRODUCT(J859:O859,TRANSPOSE(Test!EX$20:EX$25))+Test!$AI$20-Test!$EX$27</f>
        <v>30.462660250641335</v>
      </c>
      <c r="R859" s="9">
        <f>I859-Results!$E$5*H859</f>
        <v>31.487081481704571</v>
      </c>
      <c r="S859" s="9" cm="1">
        <f t="array" ref="S859">SUMPRODUCT(J859:O859,TRANSPOSE(Test!AW$28:AW$33))+Test!$AI$20-Test!$AH$26</f>
        <v>14.765088808731335</v>
      </c>
      <c r="T859" s="9">
        <f>SUMPRODUCT(J859:O859,Results!K$9:P$9)</f>
        <v>31.642226906574173</v>
      </c>
      <c r="U859" s="9">
        <f>SUMPRODUCT(J859:O859,Results!K$9:P$9)+Test!$AI$20-Test!$AH$31</f>
        <v>30.059998185501016</v>
      </c>
      <c r="V859" s="9">
        <f t="shared" si="65"/>
        <v>20.784451373594784</v>
      </c>
      <c r="W859" s="9">
        <f t="shared" si="66"/>
        <v>12.893786834273314</v>
      </c>
      <c r="X859" s="9">
        <f t="shared" si="67"/>
        <v>11.869365603210078</v>
      </c>
      <c r="Y859" s="9">
        <f t="shared" si="68"/>
        <v>28.591358276183314</v>
      </c>
      <c r="Z859" s="9">
        <f>I859-Test!$AI$20</f>
        <v>10.614223657824517</v>
      </c>
      <c r="AA859" s="9">
        <f t="shared" si="69"/>
        <v>13.296448899413633</v>
      </c>
      <c r="AF859" s="11"/>
      <c r="AG859" s="11"/>
      <c r="AH859" s="11"/>
    </row>
    <row r="860" spans="1:34">
      <c r="A860" s="6">
        <v>3.181999170288067</v>
      </c>
      <c r="B860" s="6">
        <v>1.0826797902730745</v>
      </c>
      <c r="C860" s="6">
        <v>5.5063352321219261</v>
      </c>
      <c r="D860" s="6">
        <v>-0.40631315747405988</v>
      </c>
      <c r="E860" s="6">
        <v>0.23251938944827191</v>
      </c>
      <c r="F860" s="6">
        <v>-0.42117590667283189</v>
      </c>
      <c r="G860" s="6">
        <v>6.7041185221273247</v>
      </c>
      <c r="H860" s="6">
        <v>4.0371540647719737</v>
      </c>
      <c r="I860" s="9">
        <f>SUMPRODUCT(J860:O860,Results!B$12:G$12)+Results!$E$5*H860</f>
        <v>33.388777099013879</v>
      </c>
      <c r="J860" s="9">
        <f>SUMPRODUCT($A860:$F860,Results!$B$15:$G$15)</f>
        <v>19.172389956612427</v>
      </c>
      <c r="K860" s="9">
        <f>SUMPRODUCT($A860:$F860,Results!$B$16:$G$16)</f>
        <v>-16.539505744139852</v>
      </c>
      <c r="L860" s="9">
        <f>SUMPRODUCT($A860:$F860,Results!$B$17:$G$17)</f>
        <v>-6.8589757473919475</v>
      </c>
      <c r="M860" s="9">
        <f>SUMPRODUCT($A860:$F860,Results!$B$18:$G$18)</f>
        <v>-13.818335912660507</v>
      </c>
      <c r="N860" s="9">
        <f>SUMPRODUCT($A860:$F860,Results!$B$19:$G$19)</f>
        <v>-15.434305656811198</v>
      </c>
      <c r="O860" s="9">
        <f>SUMPRODUCT($A860:$F860,Results!$B$20:$G$20)</f>
        <v>5.6333226004202546</v>
      </c>
      <c r="P860" s="9" cm="1">
        <f t="array" ref="P860">SUMPRODUCT(J860:O860,TRANSPOSE(Test!BQ$20:BQ$25))+Test!$AI$20-Test!$BQ$27</f>
        <v>8.9740472129264788</v>
      </c>
      <c r="Q860" s="9" cm="1">
        <f t="array" ref="Q860">SUMPRODUCT(J860:O860,TRANSPOSE(Test!EX$20:EX$25))+Test!$AI$20-Test!$EX$27</f>
        <v>7.5110293168620501</v>
      </c>
      <c r="R860" s="9">
        <f>I860-Results!$E$5*H860</f>
        <v>9.1658527103820369</v>
      </c>
      <c r="S860" s="9" cm="1">
        <f t="array" ref="S860">SUMPRODUCT(J860:O860,TRANSPOSE(Test!AW$28:AW$33))+Test!$AI$20-Test!$AH$26</f>
        <v>27.561884875993925</v>
      </c>
      <c r="T860" s="9">
        <f>SUMPRODUCT(J860:O860,Results!K$9:P$9)</f>
        <v>9.1572973731815601</v>
      </c>
      <c r="U860" s="9">
        <f>SUMPRODUCT(J860:O860,Results!K$9:P$9)+Test!$AI$20-Test!$AH$31</f>
        <v>7.5750686521083992</v>
      </c>
      <c r="V860" s="9">
        <f t="shared" si="65"/>
        <v>24.4147298860874</v>
      </c>
      <c r="W860" s="9">
        <f t="shared" si="66"/>
        <v>25.877747782151829</v>
      </c>
      <c r="X860" s="9">
        <f t="shared" si="67"/>
        <v>24.222924388631842</v>
      </c>
      <c r="Y860" s="9">
        <f t="shared" si="68"/>
        <v>5.8268922230199536</v>
      </c>
      <c r="Z860" s="9">
        <f>I860-Test!$AI$20</f>
        <v>0.64655367192374769</v>
      </c>
      <c r="AA860" s="9">
        <f t="shared" si="69"/>
        <v>25.81370844690548</v>
      </c>
      <c r="AF860" s="11"/>
      <c r="AG860" s="11"/>
      <c r="AH860" s="11"/>
    </row>
    <row r="861" spans="1:34">
      <c r="A861" s="6">
        <v>2.5535626396834852</v>
      </c>
      <c r="B861" s="6">
        <v>-1.2408041680888831</v>
      </c>
      <c r="C861" s="6">
        <v>5.7186660145601662</v>
      </c>
      <c r="D861" s="6">
        <v>0.92414390596719787</v>
      </c>
      <c r="E861" s="6">
        <v>-1.2153767746711495</v>
      </c>
      <c r="F861" s="6">
        <v>4.4733860081020795</v>
      </c>
      <c r="G861" s="6">
        <v>6.8492590111462466</v>
      </c>
      <c r="H861" s="6">
        <v>4.1822945537908964</v>
      </c>
      <c r="I861" s="9">
        <f>SUMPRODUCT(J861:O861,Results!B$12:G$12)+Results!$E$5*H861</f>
        <v>11.474495171195654</v>
      </c>
      <c r="J861" s="9">
        <f>SUMPRODUCT($A861:$F861,Results!$B$15:$G$15)</f>
        <v>17.277311034671747</v>
      </c>
      <c r="K861" s="9">
        <f>SUMPRODUCT($A861:$F861,Results!$B$16:$G$16)</f>
        <v>-12.4959946234529</v>
      </c>
      <c r="L861" s="9">
        <f>SUMPRODUCT($A861:$F861,Results!$B$17:$G$17)</f>
        <v>-4.8229580900629463</v>
      </c>
      <c r="M861" s="9">
        <f>SUMPRODUCT($A861:$F861,Results!$B$18:$G$18)</f>
        <v>-9.5041327764990875</v>
      </c>
      <c r="N861" s="9">
        <f>SUMPRODUCT($A861:$F861,Results!$B$19:$G$19)</f>
        <v>-14.339628122862198</v>
      </c>
      <c r="O861" s="9">
        <f>SUMPRODUCT($A861:$F861,Results!$B$20:$G$20)</f>
        <v>-5.0184290030801266</v>
      </c>
      <c r="P861" s="9" cm="1">
        <f t="array" ref="P861">SUMPRODUCT(J861:O861,TRANSPOSE(Test!BQ$20:BQ$25))+Test!$AI$20-Test!$BQ$27</f>
        <v>-0.54366262890893324</v>
      </c>
      <c r="Q861" s="9" cm="1">
        <f t="array" ref="Q861">SUMPRODUCT(J861:O861,TRANSPOSE(Test!EX$20:EX$25))+Test!$AI$20-Test!$EX$27</f>
        <v>-12.450818585094016</v>
      </c>
      <c r="R861" s="9">
        <f>I861-Results!$E$5*H861</f>
        <v>-13.619272151549724</v>
      </c>
      <c r="S861" s="9" cm="1">
        <f t="array" ref="S861">SUMPRODUCT(J861:O861,TRANSPOSE(Test!AW$28:AW$33))+Test!$AI$20-Test!$AH$26</f>
        <v>19.777306226381526</v>
      </c>
      <c r="T861" s="9">
        <f>SUMPRODUCT(J861:O861,Results!K$9:P$9)</f>
        <v>-13.027337743166687</v>
      </c>
      <c r="U861" s="9">
        <f>SUMPRODUCT(J861:O861,Results!K$9:P$9)+Test!$AI$20-Test!$AH$31</f>
        <v>-14.609566464239844</v>
      </c>
      <c r="V861" s="9">
        <f t="shared" si="65"/>
        <v>12.018157800104587</v>
      </c>
      <c r="W861" s="9">
        <f t="shared" si="66"/>
        <v>23.925313756289668</v>
      </c>
      <c r="X861" s="9">
        <f t="shared" si="67"/>
        <v>25.093767322745379</v>
      </c>
      <c r="Y861" s="9">
        <f t="shared" si="68"/>
        <v>-8.302811055185872</v>
      </c>
      <c r="Z861" s="9">
        <f>I861-Test!$AI$20</f>
        <v>-21.267728255894475</v>
      </c>
      <c r="AA861" s="9">
        <f t="shared" si="69"/>
        <v>26.084061635435496</v>
      </c>
      <c r="AF861" s="11"/>
      <c r="AG861" s="11"/>
      <c r="AH861" s="11"/>
    </row>
    <row r="862" spans="1:34">
      <c r="A862" s="6">
        <v>3.0007445132365604</v>
      </c>
      <c r="B862" s="6">
        <v>1.4610163106347238</v>
      </c>
      <c r="C862" s="6">
        <v>2.4537146222384671</v>
      </c>
      <c r="D862" s="6">
        <v>1.8195775202668496</v>
      </c>
      <c r="E862" s="6">
        <v>2.7536647881961138</v>
      </c>
      <c r="F862" s="6">
        <v>2.1742009855941653</v>
      </c>
      <c r="G862" s="6">
        <v>2.5333566216766208</v>
      </c>
      <c r="H862" s="6">
        <v>-0.1336078356787298</v>
      </c>
      <c r="I862" s="9">
        <f>SUMPRODUCT(J862:O862,Results!B$12:G$12)+Results!$E$5*H862</f>
        <v>37.281368843055695</v>
      </c>
      <c r="J862" s="9">
        <f>SUMPRODUCT($A862:$F862,Results!$B$15:$G$15)</f>
        <v>21.169098446872141</v>
      </c>
      <c r="K862" s="9">
        <f>SUMPRODUCT($A862:$F862,Results!$B$16:$G$16)</f>
        <v>-11.676572083836541</v>
      </c>
      <c r="L862" s="9">
        <f>SUMPRODUCT($A862:$F862,Results!$B$17:$G$17)</f>
        <v>7.8336737371607779</v>
      </c>
      <c r="M862" s="9">
        <f>SUMPRODUCT($A862:$F862,Results!$B$18:$G$18)</f>
        <v>-4.8406583787169133</v>
      </c>
      <c r="N862" s="9">
        <f>SUMPRODUCT($A862:$F862,Results!$B$19:$G$19)</f>
        <v>-13.609397019610752</v>
      </c>
      <c r="O862" s="9">
        <f>SUMPRODUCT($A862:$F862,Results!$B$20:$G$20)</f>
        <v>10.482360110955348</v>
      </c>
      <c r="P862" s="9" cm="1">
        <f t="array" ref="P862">SUMPRODUCT(J862:O862,TRANSPOSE(Test!BQ$20:BQ$25))+Test!$AI$20-Test!$BQ$27</f>
        <v>36.585482405146813</v>
      </c>
      <c r="Q862" s="9" cm="1">
        <f t="array" ref="Q862">SUMPRODUCT(J862:O862,TRANSPOSE(Test!EX$20:EX$25))+Test!$AI$20-Test!$EX$27</f>
        <v>38.188627374475487</v>
      </c>
      <c r="R862" s="9">
        <f>I862-Results!$E$5*H862</f>
        <v>38.083015857128075</v>
      </c>
      <c r="S862" s="9" cm="1">
        <f t="array" ref="S862">SUMPRODUCT(J862:O862,TRANSPOSE(Test!AW$28:AW$33))+Test!$AI$20-Test!$AH$26</f>
        <v>34.5076166362105</v>
      </c>
      <c r="T862" s="9">
        <f>SUMPRODUCT(J862:O862,Results!K$9:P$9)</f>
        <v>39.747392243236767</v>
      </c>
      <c r="U862" s="9">
        <f>SUMPRODUCT(J862:O862,Results!K$9:P$9)+Test!$AI$20-Test!$AH$31</f>
        <v>38.16516352216361</v>
      </c>
      <c r="V862" s="9">
        <f t="shared" si="65"/>
        <v>0.69588643790888227</v>
      </c>
      <c r="W862" s="9">
        <f t="shared" si="66"/>
        <v>-0.90725853141979229</v>
      </c>
      <c r="X862" s="9">
        <f t="shared" si="67"/>
        <v>-0.8016470140723797</v>
      </c>
      <c r="Y862" s="9">
        <f t="shared" si="68"/>
        <v>2.7737522068451952</v>
      </c>
      <c r="Z862" s="9">
        <f>I862-Test!$AI$20</f>
        <v>4.5391454159655638</v>
      </c>
      <c r="AA862" s="9">
        <f t="shared" si="69"/>
        <v>-0.88379467910791476</v>
      </c>
      <c r="AF862" s="11"/>
      <c r="AG862" s="11"/>
      <c r="AH862" s="11"/>
    </row>
    <row r="863" spans="1:34">
      <c r="A863" s="6">
        <v>-0.53574928169918934</v>
      </c>
      <c r="B863" s="6">
        <v>2.0104791175662378</v>
      </c>
      <c r="C863" s="6">
        <v>5.2097144233308779</v>
      </c>
      <c r="D863" s="6">
        <v>-0.35909005968778523</v>
      </c>
      <c r="E863" s="6">
        <v>1.9597858514350643</v>
      </c>
      <c r="F863" s="6">
        <v>3.1560059995262448</v>
      </c>
      <c r="G863" s="6">
        <v>19.666540330880387</v>
      </c>
      <c r="H863" s="6">
        <v>16.999575873525036</v>
      </c>
      <c r="I863" s="9">
        <f>SUMPRODUCT(J863:O863,Results!B$12:G$12)+Results!$E$5*H863</f>
        <v>112.54461462251874</v>
      </c>
      <c r="J863" s="9">
        <f>SUMPRODUCT($A863:$F863,Results!$B$15:$G$15)</f>
        <v>10.725481805968505</v>
      </c>
      <c r="K863" s="9">
        <f>SUMPRODUCT($A863:$F863,Results!$B$16:$G$16)</f>
        <v>-4.1945854339910085</v>
      </c>
      <c r="L863" s="9">
        <f>SUMPRODUCT($A863:$F863,Results!$B$17:$G$17)</f>
        <v>12.014699145663965</v>
      </c>
      <c r="M863" s="9">
        <f>SUMPRODUCT($A863:$F863,Results!$B$18:$G$18)</f>
        <v>-10.183956139255045</v>
      </c>
      <c r="N863" s="9">
        <f>SUMPRODUCT($A863:$F863,Results!$B$19:$G$19)</f>
        <v>-19.661517491458397</v>
      </c>
      <c r="O863" s="9">
        <f>SUMPRODUCT($A863:$F863,Results!$B$20:$G$20)</f>
        <v>-7.80995914117217</v>
      </c>
      <c r="P863" s="9" cm="1">
        <f t="array" ref="P863">SUMPRODUCT(J863:O863,TRANSPOSE(Test!BQ$20:BQ$25))+Test!$AI$20-Test!$BQ$27</f>
        <v>17.187780376500918</v>
      </c>
      <c r="Q863" s="9" cm="1">
        <f t="array" ref="Q863">SUMPRODUCT(J863:O863,TRANSPOSE(Test!EX$20:EX$25))+Test!$AI$20-Test!$EX$27</f>
        <v>10.583748246949213</v>
      </c>
      <c r="R863" s="9">
        <f>I863-Results!$E$5*H863</f>
        <v>10.547159381368516</v>
      </c>
      <c r="S863" s="9" cm="1">
        <f t="array" ref="S863">SUMPRODUCT(J863:O863,TRANSPOSE(Test!AW$28:AW$33))+Test!$AI$20-Test!$AH$26</f>
        <v>30.979332658483159</v>
      </c>
      <c r="T863" s="9">
        <f>SUMPRODUCT(J863:O863,Results!K$9:P$9)</f>
        <v>12.050091113067403</v>
      </c>
      <c r="U863" s="9">
        <f>SUMPRODUCT(J863:O863,Results!K$9:P$9)+Test!$AI$20-Test!$AH$31</f>
        <v>10.467862391994245</v>
      </c>
      <c r="V863" s="9">
        <f t="shared" si="65"/>
        <v>95.356834246017826</v>
      </c>
      <c r="W863" s="9">
        <f t="shared" si="66"/>
        <v>101.96086637556952</v>
      </c>
      <c r="X863" s="9">
        <f t="shared" si="67"/>
        <v>101.99745524115022</v>
      </c>
      <c r="Y863" s="9">
        <f t="shared" si="68"/>
        <v>81.565281964035577</v>
      </c>
      <c r="Z863" s="9">
        <f>I863-Test!$AI$20</f>
        <v>79.802391195428612</v>
      </c>
      <c r="AA863" s="9">
        <f t="shared" si="69"/>
        <v>102.07675223052449</v>
      </c>
      <c r="AF863" s="11"/>
      <c r="AG863" s="11"/>
      <c r="AH863" s="11"/>
    </row>
    <row r="864" spans="1:34">
      <c r="A864" s="6">
        <v>0.4465068490403995</v>
      </c>
      <c r="B864" s="6">
        <v>1.1654515464397346</v>
      </c>
      <c r="C864" s="6">
        <v>1.7098655338739428</v>
      </c>
      <c r="D864" s="6">
        <v>1.8076285117243036</v>
      </c>
      <c r="E864" s="6">
        <v>7.1724863566017936</v>
      </c>
      <c r="F864" s="6">
        <v>4.0392119765119983</v>
      </c>
      <c r="G864" s="6">
        <v>6.3360102746891904</v>
      </c>
      <c r="H864" s="6">
        <v>3.6690458173338398</v>
      </c>
      <c r="I864" s="9">
        <f>SUMPRODUCT(J864:O864,Results!B$12:G$12)+Results!$E$5*H864</f>
        <v>103.24150857309564</v>
      </c>
      <c r="J864" s="9">
        <f>SUMPRODUCT($A864:$F864,Results!$B$15:$G$15)</f>
        <v>28.752974540061281</v>
      </c>
      <c r="K864" s="9">
        <f>SUMPRODUCT($A864:$F864,Results!$B$16:$G$16)</f>
        <v>0.48913077131903482</v>
      </c>
      <c r="L864" s="9">
        <f>SUMPRODUCT($A864:$F864,Results!$B$17:$G$17)</f>
        <v>28.917505069044985</v>
      </c>
      <c r="M864" s="9">
        <f>SUMPRODUCT($A864:$F864,Results!$B$18:$G$18)</f>
        <v>-6.5210883193258251</v>
      </c>
      <c r="N864" s="9">
        <f>SUMPRODUCT($A864:$F864,Results!$B$19:$G$19)</f>
        <v>-22.759987621334705</v>
      </c>
      <c r="O864" s="9">
        <f>SUMPRODUCT($A864:$F864,Results!$B$20:$G$20)</f>
        <v>1.9023326229443507</v>
      </c>
      <c r="P864" s="9" cm="1">
        <f t="array" ref="P864">SUMPRODUCT(J864:O864,TRANSPOSE(Test!BQ$20:BQ$25))+Test!$AI$20-Test!$BQ$27</f>
        <v>76.560282183846027</v>
      </c>
      <c r="Q864" s="9" cm="1">
        <f t="array" ref="Q864">SUMPRODUCT(J864:O864,TRANSPOSE(Test!EX$20:EX$25))+Test!$AI$20-Test!$EX$27</f>
        <v>82.841037794296824</v>
      </c>
      <c r="R864" s="9">
        <f>I864-Results!$E$5*H864</f>
        <v>81.227233669092612</v>
      </c>
      <c r="S864" s="9" cm="1">
        <f t="array" ref="S864">SUMPRODUCT(J864:O864,TRANSPOSE(Test!AW$28:AW$33))+Test!$AI$20-Test!$AH$26</f>
        <v>60.365551770208029</v>
      </c>
      <c r="T864" s="9">
        <f>SUMPRODUCT(J864:O864,Results!K$9:P$9)</f>
        <v>85.037543433004245</v>
      </c>
      <c r="U864" s="9">
        <f>SUMPRODUCT(J864:O864,Results!K$9:P$9)+Test!$AI$20-Test!$AH$31</f>
        <v>83.455314711931095</v>
      </c>
      <c r="V864" s="9">
        <f t="shared" si="65"/>
        <v>26.681226389249616</v>
      </c>
      <c r="W864" s="9">
        <f t="shared" si="66"/>
        <v>20.40047077879882</v>
      </c>
      <c r="X864" s="9">
        <f t="shared" si="67"/>
        <v>22.014274904003031</v>
      </c>
      <c r="Y864" s="9">
        <f t="shared" si="68"/>
        <v>42.875956802887615</v>
      </c>
      <c r="Z864" s="9">
        <f>I864-Test!$AI$20</f>
        <v>70.499285146005519</v>
      </c>
      <c r="AA864" s="9">
        <f t="shared" si="69"/>
        <v>19.786193861164548</v>
      </c>
      <c r="AF864" s="11"/>
      <c r="AG864" s="11"/>
      <c r="AH864" s="11"/>
    </row>
    <row r="865" spans="1:34">
      <c r="A865" s="6">
        <v>7.2584783029222715</v>
      </c>
      <c r="B865" s="6">
        <v>3.5469616090687581</v>
      </c>
      <c r="C865" s="6">
        <v>-1.609631200019269</v>
      </c>
      <c r="D865" s="6">
        <v>2.2671933615516568</v>
      </c>
      <c r="E865" s="6">
        <v>7.3644316391498936</v>
      </c>
      <c r="F865" s="6">
        <v>1.2848659742496547</v>
      </c>
      <c r="G865" s="6">
        <v>0.43810525925894006</v>
      </c>
      <c r="H865" s="6">
        <v>-2.2288591980964103</v>
      </c>
      <c r="I865" s="9">
        <f>SUMPRODUCT(J865:O865,Results!B$12:G$12)+Results!$E$5*H865</f>
        <v>90.926835047796757</v>
      </c>
      <c r="J865" s="9">
        <f>SUMPRODUCT($A865:$F865,Results!$B$15:$G$15)</f>
        <v>41.18551511782686</v>
      </c>
      <c r="K865" s="9">
        <f>SUMPRODUCT($A865:$F865,Results!$B$16:$G$16)</f>
        <v>-20.159538150133848</v>
      </c>
      <c r="L865" s="9">
        <f>SUMPRODUCT($A865:$F865,Results!$B$17:$G$17)</f>
        <v>15.826609958964376</v>
      </c>
      <c r="M865" s="9">
        <f>SUMPRODUCT($A865:$F865,Results!$B$18:$G$18)</f>
        <v>-0.28703810139237085</v>
      </c>
      <c r="N865" s="9">
        <f>SUMPRODUCT($A865:$F865,Results!$B$19:$G$19)</f>
        <v>-9.5066301582546462</v>
      </c>
      <c r="O865" s="9">
        <f>SUMPRODUCT($A865:$F865,Results!$B$20:$G$20)</f>
        <v>34.247602134422131</v>
      </c>
      <c r="P865" s="9" cm="1">
        <f t="array" ref="P865">SUMPRODUCT(J865:O865,TRANSPOSE(Test!BQ$20:BQ$25))+Test!$AI$20-Test!$BQ$27</f>
        <v>88.974102688638709</v>
      </c>
      <c r="Q865" s="9" cm="1">
        <f t="array" ref="Q865">SUMPRODUCT(J865:O865,TRANSPOSE(Test!EX$20:EX$25))+Test!$AI$20-Test!$EX$27</f>
        <v>103.94316898953127</v>
      </c>
      <c r="R865" s="9">
        <f>I865-Results!$E$5*H865</f>
        <v>104.29999023637522</v>
      </c>
      <c r="S865" s="9" cm="1">
        <f t="array" ref="S865">SUMPRODUCT(J865:O865,TRANSPOSE(Test!AW$28:AW$33))+Test!$AI$20-Test!$AH$26</f>
        <v>58.133836334665389</v>
      </c>
      <c r="T865" s="9">
        <f>SUMPRODUCT(J865:O865,Results!K$9:P$9)</f>
        <v>107.74104009042881</v>
      </c>
      <c r="U865" s="9">
        <f>SUMPRODUCT(J865:O865,Results!K$9:P$9)+Test!$AI$20-Test!$AH$31</f>
        <v>106.15881136935565</v>
      </c>
      <c r="V865" s="9">
        <f t="shared" si="65"/>
        <v>1.9527323591580483</v>
      </c>
      <c r="W865" s="9">
        <f t="shared" si="66"/>
        <v>-13.016333941734516</v>
      </c>
      <c r="X865" s="9">
        <f t="shared" si="67"/>
        <v>-13.373155188578465</v>
      </c>
      <c r="Y865" s="9">
        <f t="shared" si="68"/>
        <v>32.792998713131368</v>
      </c>
      <c r="Z865" s="9">
        <f>I865-Test!$AI$20</f>
        <v>58.184611620706626</v>
      </c>
      <c r="AA865" s="9">
        <f t="shared" si="69"/>
        <v>-15.231976321558889</v>
      </c>
      <c r="AF865" s="11"/>
      <c r="AG865" s="11"/>
      <c r="AH865" s="11"/>
    </row>
    <row r="866" spans="1:34">
      <c r="A866" s="6">
        <v>6.1184835565318041</v>
      </c>
      <c r="B866" s="6">
        <v>6.4447709483794515</v>
      </c>
      <c r="C866" s="6">
        <v>5.0617530636719126</v>
      </c>
      <c r="D866" s="6">
        <v>4.2003704343868966</v>
      </c>
      <c r="E866" s="6">
        <v>-1.0816551563455425</v>
      </c>
      <c r="F866" s="6">
        <v>7.9632712942039579</v>
      </c>
      <c r="G866" s="6">
        <v>3.8549060438815665</v>
      </c>
      <c r="H866" s="6">
        <v>1.187941586526216</v>
      </c>
      <c r="I866" s="9">
        <f>SUMPRODUCT(J866:O866,Results!B$12:G$12)+Results!$E$5*H866</f>
        <v>-9.8410397396473712</v>
      </c>
      <c r="J866" s="9">
        <f>SUMPRODUCT($A866:$F866,Results!$B$15:$G$15)</f>
        <v>10.220554402289503</v>
      </c>
      <c r="K866" s="9">
        <f>SUMPRODUCT($A866:$F866,Results!$B$16:$G$16)</f>
        <v>-31.823427565115129</v>
      </c>
      <c r="L866" s="9">
        <f>SUMPRODUCT($A866:$F866,Results!$B$17:$G$17)</f>
        <v>4.6399816849129687</v>
      </c>
      <c r="M866" s="9">
        <f>SUMPRODUCT($A866:$F866,Results!$B$18:$G$18)</f>
        <v>5.1486199375589292</v>
      </c>
      <c r="N866" s="9">
        <f>SUMPRODUCT($A866:$F866,Results!$B$19:$G$19)</f>
        <v>-11.058356914261561</v>
      </c>
      <c r="O866" s="9">
        <f>SUMPRODUCT($A866:$F866,Results!$B$20:$G$20)</f>
        <v>21.306900378219211</v>
      </c>
      <c r="P866" s="9" cm="1">
        <f t="array" ref="P866">SUMPRODUCT(J866:O866,TRANSPOSE(Test!BQ$20:BQ$25))+Test!$AI$20-Test!$BQ$27</f>
        <v>4.8874102843360987</v>
      </c>
      <c r="Q866" s="9" cm="1">
        <f t="array" ref="Q866">SUMPRODUCT(J866:O866,TRANSPOSE(Test!EX$20:EX$25))+Test!$AI$20-Test!$EX$27</f>
        <v>-16.239244869191218</v>
      </c>
      <c r="R866" s="9">
        <f>I866-Results!$E$5*H866</f>
        <v>-16.968689258804666</v>
      </c>
      <c r="S866" s="9" cm="1">
        <f t="array" ref="S866">SUMPRODUCT(J866:O866,TRANSPOSE(Test!AW$28:AW$33))+Test!$AI$20-Test!$AH$26</f>
        <v>19.761346501484169</v>
      </c>
      <c r="T866" s="9">
        <f>SUMPRODUCT(J866:O866,Results!K$9:P$9)</f>
        <v>-15.248143024408044</v>
      </c>
      <c r="U866" s="9">
        <f>SUMPRODUCT(J866:O866,Results!K$9:P$9)+Test!$AI$20-Test!$AH$31</f>
        <v>-16.830371745481202</v>
      </c>
      <c r="V866" s="9">
        <f t="shared" si="65"/>
        <v>-14.72845002398347</v>
      </c>
      <c r="W866" s="9">
        <f t="shared" si="66"/>
        <v>6.3982051295438467</v>
      </c>
      <c r="X866" s="9">
        <f t="shared" si="67"/>
        <v>7.1276495191572948</v>
      </c>
      <c r="Y866" s="9">
        <f t="shared" si="68"/>
        <v>-29.602386241131541</v>
      </c>
      <c r="Z866" s="9">
        <f>I866-Test!$AI$20</f>
        <v>-42.583263166737503</v>
      </c>
      <c r="AA866" s="9">
        <f t="shared" si="69"/>
        <v>6.9893320058338304</v>
      </c>
      <c r="AF866" s="11"/>
      <c r="AG866" s="11"/>
      <c r="AH866" s="11"/>
    </row>
    <row r="867" spans="1:34">
      <c r="A867" s="6">
        <v>-0.46819915465071488</v>
      </c>
      <c r="B867" s="6">
        <v>3.5813836471771801</v>
      </c>
      <c r="C867" s="6">
        <v>-0.71430550815270144</v>
      </c>
      <c r="D867" s="6">
        <v>12.48193313156257</v>
      </c>
      <c r="E867" s="6">
        <v>0.34461657253629313</v>
      </c>
      <c r="F867" s="6">
        <v>10.467667906884724</v>
      </c>
      <c r="G867" s="6">
        <v>1.6749487466235276</v>
      </c>
      <c r="H867" s="6">
        <v>-0.99201571073182304</v>
      </c>
      <c r="I867" s="9">
        <f>SUMPRODUCT(J867:O867,Results!B$12:G$12)+Results!$E$5*H867</f>
        <v>-2.6737798843725304</v>
      </c>
      <c r="J867" s="9">
        <f>SUMPRODUCT($A867:$F867,Results!$B$15:$G$15)</f>
        <v>-14.627782508855169</v>
      </c>
      <c r="K867" s="9">
        <f>SUMPRODUCT($A867:$F867,Results!$B$16:$G$16)</f>
        <v>-2.9585647927279335</v>
      </c>
      <c r="L867" s="9">
        <f>SUMPRODUCT($A867:$F867,Results!$B$17:$G$17)</f>
        <v>30.92216260783637</v>
      </c>
      <c r="M867" s="9">
        <f>SUMPRODUCT($A867:$F867,Results!$B$18:$G$18)</f>
        <v>26.794912008353336</v>
      </c>
      <c r="N867" s="9">
        <f>SUMPRODUCT($A867:$F867,Results!$B$19:$G$19)</f>
        <v>-8.4437694749075458</v>
      </c>
      <c r="O867" s="9">
        <f>SUMPRODUCT($A867:$F867,Results!$B$20:$G$20)</f>
        <v>16.572616972684585</v>
      </c>
      <c r="P867" s="9" cm="1">
        <f t="array" ref="P867">SUMPRODUCT(J867:O867,TRANSPOSE(Test!BQ$20:BQ$25))+Test!$AI$20-Test!$BQ$27</f>
        <v>20.581480432651503</v>
      </c>
      <c r="Q867" s="9" cm="1">
        <f t="array" ref="Q867">SUMPRODUCT(J867:O867,TRANSPOSE(Test!EX$20:EX$25))+Test!$AI$20-Test!$EX$27</f>
        <v>7.9363635621062656</v>
      </c>
      <c r="R867" s="9">
        <f>I867-Results!$E$5*H867</f>
        <v>3.2783143800184078</v>
      </c>
      <c r="S867" s="9" cm="1">
        <f t="array" ref="S867">SUMPRODUCT(J867:O867,TRANSPOSE(Test!AW$28:AW$33))+Test!$AI$20-Test!$AH$26</f>
        <v>3.3239809555029112</v>
      </c>
      <c r="T867" s="9">
        <f>SUMPRODUCT(J867:O867,Results!K$9:P$9)</f>
        <v>6.0020237283089699</v>
      </c>
      <c r="U867" s="9">
        <f>SUMPRODUCT(J867:O867,Results!K$9:P$9)+Test!$AI$20-Test!$AH$31</f>
        <v>4.4197950072358125</v>
      </c>
      <c r="V867" s="9">
        <f t="shared" si="65"/>
        <v>-23.255260317024032</v>
      </c>
      <c r="W867" s="9">
        <f t="shared" si="66"/>
        <v>-10.610143446478796</v>
      </c>
      <c r="X867" s="9">
        <f t="shared" si="67"/>
        <v>-5.9520942643909382</v>
      </c>
      <c r="Y867" s="9">
        <f t="shared" si="68"/>
        <v>-5.9977608398754416</v>
      </c>
      <c r="Z867" s="9">
        <f>I867-Test!$AI$20</f>
        <v>-35.41600331146266</v>
      </c>
      <c r="AA867" s="9">
        <f t="shared" si="69"/>
        <v>-7.093574891608343</v>
      </c>
      <c r="AF867" s="11"/>
      <c r="AG867" s="11"/>
      <c r="AH867" s="11"/>
    </row>
    <row r="868" spans="1:34">
      <c r="A868" s="6">
        <v>5.8333089358555359</v>
      </c>
      <c r="B868" s="6">
        <v>-1.1080727390225042</v>
      </c>
      <c r="C868" s="6">
        <v>5.3318183113753976</v>
      </c>
      <c r="D868" s="6">
        <v>14.676611493680635</v>
      </c>
      <c r="E868" s="6">
        <v>-1.5096580009180014</v>
      </c>
      <c r="F868" s="6">
        <v>2.3710887327951635</v>
      </c>
      <c r="G868" s="6">
        <v>-4.1030802489849609</v>
      </c>
      <c r="H868" s="6">
        <v>-6.7700447063403111</v>
      </c>
      <c r="I868" s="9">
        <f>SUMPRODUCT(J868:O868,Results!B$12:G$12)+Results!$E$5*H868</f>
        <v>-10.355908084757608</v>
      </c>
      <c r="J868" s="9">
        <f>SUMPRODUCT($A868:$F868,Results!$B$15:$G$15)</f>
        <v>19.061279262428183</v>
      </c>
      <c r="K868" s="9">
        <f>SUMPRODUCT($A868:$F868,Results!$B$16:$G$16)</f>
        <v>-26.192074227559434</v>
      </c>
      <c r="L868" s="9">
        <f>SUMPRODUCT($A868:$F868,Results!$B$17:$G$17)</f>
        <v>-3.6189201030382403</v>
      </c>
      <c r="M868" s="9">
        <f>SUMPRODUCT($A868:$F868,Results!$B$18:$G$18)</f>
        <v>3.8280918981386387</v>
      </c>
      <c r="N868" s="9">
        <f>SUMPRODUCT($A868:$F868,Results!$B$19:$G$19)</f>
        <v>-24.648403221671124</v>
      </c>
      <c r="O868" s="9">
        <f>SUMPRODUCT($A868:$F868,Results!$B$20:$G$20)</f>
        <v>36.328751442939875</v>
      </c>
      <c r="P868" s="9" cm="1">
        <f t="array" ref="P868">SUMPRODUCT(J868:O868,TRANSPOSE(Test!BQ$20:BQ$25))+Test!$AI$20-Test!$BQ$27</f>
        <v>31.355203725161921</v>
      </c>
      <c r="Q868" s="9" cm="1">
        <f t="array" ref="Q868">SUMPRODUCT(J868:O868,TRANSPOSE(Test!EX$20:EX$25))+Test!$AI$20-Test!$EX$27</f>
        <v>32.061999102958396</v>
      </c>
      <c r="R868" s="9">
        <f>I868-Results!$E$5*H868</f>
        <v>30.264360153284258</v>
      </c>
      <c r="S868" s="9" cm="1">
        <f t="array" ref="S868">SUMPRODUCT(J868:O868,TRANSPOSE(Test!AW$28:AW$33))+Test!$AI$20-Test!$AH$26</f>
        <v>37.386926091672677</v>
      </c>
      <c r="T868" s="9">
        <f>SUMPRODUCT(J868:O868,Results!K$9:P$9)</f>
        <v>30.166733518994533</v>
      </c>
      <c r="U868" s="9">
        <f>SUMPRODUCT(J868:O868,Results!K$9:P$9)+Test!$AI$20-Test!$AH$31</f>
        <v>28.584504797921376</v>
      </c>
      <c r="V868" s="9">
        <f t="shared" si="65"/>
        <v>-41.711111809919529</v>
      </c>
      <c r="W868" s="9">
        <f t="shared" si="66"/>
        <v>-42.417907187716004</v>
      </c>
      <c r="X868" s="9">
        <f t="shared" si="67"/>
        <v>-40.620268238041866</v>
      </c>
      <c r="Y868" s="9">
        <f t="shared" si="68"/>
        <v>-47.742834176430286</v>
      </c>
      <c r="Z868" s="9">
        <f>I868-Test!$AI$20</f>
        <v>-43.09813151184774</v>
      </c>
      <c r="AA868" s="9">
        <f t="shared" si="69"/>
        <v>-38.940412882678984</v>
      </c>
      <c r="AF868" s="11"/>
      <c r="AG868" s="11"/>
      <c r="AH868" s="11"/>
    </row>
    <row r="869" spans="1:34">
      <c r="A869" s="6">
        <v>0.94305743639812056</v>
      </c>
      <c r="B869" s="6">
        <v>1.5160193067290892</v>
      </c>
      <c r="C869" s="6">
        <v>4.3321818700935291</v>
      </c>
      <c r="D869" s="6">
        <v>0.34760729215244107</v>
      </c>
      <c r="E869" s="6">
        <v>3.048030459935839</v>
      </c>
      <c r="F869" s="6">
        <v>1.2768234514170949</v>
      </c>
      <c r="G869" s="6">
        <v>0.88329607471281146</v>
      </c>
      <c r="H869" s="6">
        <v>-1.783668382642539</v>
      </c>
      <c r="I869" s="9">
        <f>SUMPRODUCT(J869:O869,Results!B$12:G$12)+Results!$E$5*H869</f>
        <v>23.903899258593956</v>
      </c>
      <c r="J869" s="9">
        <f>SUMPRODUCT($A869:$F869,Results!$B$15:$G$15)</f>
        <v>18.922121442488976</v>
      </c>
      <c r="K869" s="9">
        <f>SUMPRODUCT($A869:$F869,Results!$B$16:$G$16)</f>
        <v>-7.0168778298140966</v>
      </c>
      <c r="L869" s="9">
        <f>SUMPRODUCT($A869:$F869,Results!$B$17:$G$17)</f>
        <v>10.019446632953777</v>
      </c>
      <c r="M869" s="9">
        <f>SUMPRODUCT($A869:$F869,Results!$B$18:$G$18)</f>
        <v>-11.181803172142066</v>
      </c>
      <c r="N869" s="9">
        <f>SUMPRODUCT($A869:$F869,Results!$B$19:$G$19)</f>
        <v>-19.867111497498531</v>
      </c>
      <c r="O869" s="9">
        <f>SUMPRODUCT($A869:$F869,Results!$B$20:$G$20)</f>
        <v>0.97991082606013968</v>
      </c>
      <c r="P869" s="9" cm="1">
        <f t="array" ref="P869">SUMPRODUCT(J869:O869,TRANSPOSE(Test!BQ$20:BQ$25))+Test!$AI$20-Test!$BQ$27</f>
        <v>33.131000222087899</v>
      </c>
      <c r="Q869" s="9" cm="1">
        <f t="array" ref="Q869">SUMPRODUCT(J869:O869,TRANSPOSE(Test!EX$20:EX$25))+Test!$AI$20-Test!$EX$27</f>
        <v>34.1410052445909</v>
      </c>
      <c r="R869" s="9">
        <f>I869-Results!$E$5*H869</f>
        <v>34.605909554449191</v>
      </c>
      <c r="S869" s="9" cm="1">
        <f t="array" ref="S869">SUMPRODUCT(J869:O869,TRANSPOSE(Test!AW$28:AW$33))+Test!$AI$20-Test!$AH$26</f>
        <v>39.732546148000651</v>
      </c>
      <c r="T869" s="9">
        <f>SUMPRODUCT(J869:O869,Results!K$9:P$9)</f>
        <v>36.093858057495943</v>
      </c>
      <c r="U869" s="9">
        <f>SUMPRODUCT(J869:O869,Results!K$9:P$9)+Test!$AI$20-Test!$AH$31</f>
        <v>34.511629336422786</v>
      </c>
      <c r="V869" s="9">
        <f t="shared" si="65"/>
        <v>-9.2271009634939425</v>
      </c>
      <c r="W869" s="9">
        <f t="shared" si="66"/>
        <v>-10.237105985996944</v>
      </c>
      <c r="X869" s="9">
        <f t="shared" si="67"/>
        <v>-10.702010295855235</v>
      </c>
      <c r="Y869" s="9">
        <f t="shared" si="68"/>
        <v>-15.828646889406695</v>
      </c>
      <c r="Z869" s="9">
        <f>I869-Test!$AI$20</f>
        <v>-8.8383241684961753</v>
      </c>
      <c r="AA869" s="9">
        <f t="shared" si="69"/>
        <v>-10.60773007782883</v>
      </c>
      <c r="AF869" s="11"/>
      <c r="AG869" s="11"/>
      <c r="AH869" s="11"/>
    </row>
    <row r="870" spans="1:34">
      <c r="A870" s="6">
        <v>0.94011277821548545</v>
      </c>
      <c r="B870" s="6">
        <v>2.2124547816590043</v>
      </c>
      <c r="C870" s="6">
        <v>-0.94253449025473102</v>
      </c>
      <c r="D870" s="6">
        <v>0.49555786012848629</v>
      </c>
      <c r="E870" s="6">
        <v>5.4537374113516366</v>
      </c>
      <c r="F870" s="6">
        <v>0.1298559384593358</v>
      </c>
      <c r="G870" s="6">
        <v>8.0427662952542711</v>
      </c>
      <c r="H870" s="6">
        <v>5.375801837898921</v>
      </c>
      <c r="I870" s="9">
        <f>SUMPRODUCT(J870:O870,Results!B$12:G$12)+Results!$E$5*H870</f>
        <v>97.630161356601306</v>
      </c>
      <c r="J870" s="9">
        <f>SUMPRODUCT($A870:$F870,Results!$B$15:$G$15)</f>
        <v>16.991566783906244</v>
      </c>
      <c r="K870" s="9">
        <f>SUMPRODUCT($A870:$F870,Results!$B$16:$G$16)</f>
        <v>-1.0116746374742427</v>
      </c>
      <c r="L870" s="9">
        <f>SUMPRODUCT($A870:$F870,Results!$B$17:$G$17)</f>
        <v>18.058374633615546</v>
      </c>
      <c r="M870" s="9">
        <f>SUMPRODUCT($A870:$F870,Results!$B$18:$G$18)</f>
        <v>-1.7580982844089477</v>
      </c>
      <c r="N870" s="9">
        <f>SUMPRODUCT($A870:$F870,Results!$B$19:$G$19)</f>
        <v>-9.1509714479645812</v>
      </c>
      <c r="O870" s="9">
        <f>SUMPRODUCT($A870:$F870,Results!$B$20:$G$20)</f>
        <v>10.045710556188416</v>
      </c>
      <c r="P870" s="9" cm="1">
        <f t="array" ref="P870">SUMPRODUCT(J870:O870,TRANSPOSE(Test!BQ$20:BQ$25))+Test!$AI$20-Test!$BQ$27</f>
        <v>52.778442517988061</v>
      </c>
      <c r="Q870" s="9" cm="1">
        <f t="array" ref="Q870">SUMPRODUCT(J870:O870,TRANSPOSE(Test!EX$20:EX$25))+Test!$AI$20-Test!$EX$27</f>
        <v>64.847495362096765</v>
      </c>
      <c r="R870" s="9">
        <f>I870-Results!$E$5*H870</f>
        <v>65.375350329207777</v>
      </c>
      <c r="S870" s="9" cm="1">
        <f t="array" ref="S870">SUMPRODUCT(J870:O870,TRANSPOSE(Test!AW$28:AW$33))+Test!$AI$20-Test!$AH$26</f>
        <v>33.548565791519778</v>
      </c>
      <c r="T870" s="9">
        <f>SUMPRODUCT(J870:O870,Results!K$9:P$9)</f>
        <v>67.611093119594258</v>
      </c>
      <c r="U870" s="9">
        <f>SUMPRODUCT(J870:O870,Results!K$9:P$9)+Test!$AI$20-Test!$AH$31</f>
        <v>66.028864398521108</v>
      </c>
      <c r="V870" s="9">
        <f t="shared" si="65"/>
        <v>44.851718838613245</v>
      </c>
      <c r="W870" s="9">
        <f t="shared" si="66"/>
        <v>32.782665994504541</v>
      </c>
      <c r="X870" s="9">
        <f t="shared" si="67"/>
        <v>32.254811027393529</v>
      </c>
      <c r="Y870" s="9">
        <f t="shared" si="68"/>
        <v>64.081595565081528</v>
      </c>
      <c r="Z870" s="9">
        <f>I870-Test!$AI$20</f>
        <v>64.887937929511168</v>
      </c>
      <c r="AA870" s="9">
        <f t="shared" si="69"/>
        <v>31.601296958080198</v>
      </c>
      <c r="AF870" s="11"/>
      <c r="AG870" s="11"/>
      <c r="AH870" s="11"/>
    </row>
    <row r="871" spans="1:34">
      <c r="A871" s="6">
        <v>2.6542438266776425</v>
      </c>
      <c r="B871" s="6">
        <v>-2.8347804419361649</v>
      </c>
      <c r="C871" s="6">
        <v>19.43285110058839</v>
      </c>
      <c r="D871" s="6">
        <v>0.18636916718123361</v>
      </c>
      <c r="E871" s="6">
        <v>-9.3740898649216711E-2</v>
      </c>
      <c r="F871" s="6">
        <v>4.1456598985466027</v>
      </c>
      <c r="G871" s="6">
        <v>2.4813290252142117</v>
      </c>
      <c r="H871" s="6">
        <v>-0.18563543214113887</v>
      </c>
      <c r="I871" s="9">
        <f>SUMPRODUCT(J871:O871,Results!B$12:G$12)+Results!$E$5*H871</f>
        <v>1.3091803007567799</v>
      </c>
      <c r="J871" s="9">
        <f>SUMPRODUCT($A871:$F871,Results!$B$15:$G$15)</f>
        <v>49.762414047196906</v>
      </c>
      <c r="K871" s="9">
        <f>SUMPRODUCT($A871:$F871,Results!$B$16:$G$16)</f>
        <v>-24.318138488462683</v>
      </c>
      <c r="L871" s="9">
        <f>SUMPRODUCT($A871:$F871,Results!$B$17:$G$17)</f>
        <v>-7.987546266393152</v>
      </c>
      <c r="M871" s="9">
        <f>SUMPRODUCT($A871:$F871,Results!$B$18:$G$18)</f>
        <v>-45.802531876392756</v>
      </c>
      <c r="N871" s="9">
        <f>SUMPRODUCT($A871:$F871,Results!$B$19:$G$19)</f>
        <v>-59.551491665031669</v>
      </c>
      <c r="O871" s="9">
        <f>SUMPRODUCT($A871:$F871,Results!$B$20:$G$20)</f>
        <v>-21.756289296227092</v>
      </c>
      <c r="P871" s="9" cm="1">
        <f t="array" ref="P871">SUMPRODUCT(J871:O871,TRANSPOSE(Test!BQ$20:BQ$25))+Test!$AI$20-Test!$BQ$27</f>
        <v>23.774124108924973</v>
      </c>
      <c r="Q871" s="9" cm="1">
        <f t="array" ref="Q871">SUMPRODUCT(J871:O871,TRANSPOSE(Test!EX$20:EX$25))+Test!$AI$20-Test!$EX$27</f>
        <v>2.9077925445706043</v>
      </c>
      <c r="R871" s="9">
        <f>I871-Results!$E$5*H871</f>
        <v>2.4229928936036131</v>
      </c>
      <c r="S871" s="9" cm="1">
        <f t="array" ref="S871">SUMPRODUCT(J871:O871,TRANSPOSE(Test!AW$28:AW$33))+Test!$AI$20-Test!$AH$26</f>
        <v>92.647359985943282</v>
      </c>
      <c r="T871" s="9">
        <f>SUMPRODUCT(J871:O871,Results!K$9:P$9)</f>
        <v>3.1276557979402568</v>
      </c>
      <c r="U871" s="9">
        <f>SUMPRODUCT(J871:O871,Results!K$9:P$9)+Test!$AI$20-Test!$AH$31</f>
        <v>1.5454270768670995</v>
      </c>
      <c r="V871" s="9">
        <f t="shared" si="65"/>
        <v>-22.464943808168194</v>
      </c>
      <c r="W871" s="9">
        <f t="shared" si="66"/>
        <v>-1.5986122438138244</v>
      </c>
      <c r="X871" s="9">
        <f t="shared" si="67"/>
        <v>-1.1138125928468332</v>
      </c>
      <c r="Y871" s="9">
        <f t="shared" si="68"/>
        <v>-91.338179685186503</v>
      </c>
      <c r="Z871" s="9">
        <f>I871-Test!$AI$20</f>
        <v>-31.433043126333352</v>
      </c>
      <c r="AA871" s="9">
        <f t="shared" si="69"/>
        <v>-0.23624677611031952</v>
      </c>
      <c r="AF871" s="11"/>
      <c r="AG871" s="11"/>
      <c r="AH871" s="11"/>
    </row>
    <row r="872" spans="1:34">
      <c r="A872" s="6">
        <v>3.68955853141349</v>
      </c>
      <c r="B872" s="6">
        <v>-0.74108713595174713</v>
      </c>
      <c r="C872" s="6">
        <v>-0.42148298705850334</v>
      </c>
      <c r="D872" s="6">
        <v>-0.20389922915530503</v>
      </c>
      <c r="E872" s="6">
        <v>4.2444992147101397</v>
      </c>
      <c r="F872" s="6">
        <v>2.5451261635575158</v>
      </c>
      <c r="G872" s="6">
        <v>10.14899598357411</v>
      </c>
      <c r="H872" s="6">
        <v>7.4820315262187602</v>
      </c>
      <c r="I872" s="9">
        <f>SUMPRODUCT(J872:O872,Results!B$12:G$12)+Results!$E$5*H872</f>
        <v>101.02856865288625</v>
      </c>
      <c r="J872" s="9">
        <f>SUMPRODUCT($A872:$F872,Results!$B$15:$G$15)</f>
        <v>30.365159852121749</v>
      </c>
      <c r="K872" s="9">
        <f>SUMPRODUCT($A872:$F872,Results!$B$16:$G$16)</f>
        <v>-6.6653330515899443</v>
      </c>
      <c r="L872" s="9">
        <f>SUMPRODUCT($A872:$F872,Results!$B$17:$G$17)</f>
        <v>8.1118142974892873</v>
      </c>
      <c r="M872" s="9">
        <f>SUMPRODUCT($A872:$F872,Results!$B$18:$G$18)</f>
        <v>-4.3157870532343257</v>
      </c>
      <c r="N872" s="9">
        <f>SUMPRODUCT($A872:$F872,Results!$B$19:$G$19)</f>
        <v>-6.435115467096999</v>
      </c>
      <c r="O872" s="9">
        <f>SUMPRODUCT($A872:$F872,Results!$B$20:$G$20)</f>
        <v>7.339248080195488</v>
      </c>
      <c r="P872" s="9" cm="1">
        <f t="array" ref="P872">SUMPRODUCT(J872:O872,TRANSPOSE(Test!BQ$20:BQ$25))+Test!$AI$20-Test!$BQ$27</f>
        <v>50.409402632236841</v>
      </c>
      <c r="Q872" s="9" cm="1">
        <f t="array" ref="Q872">SUMPRODUCT(J872:O872,TRANSPOSE(Test!EX$20:EX$25))+Test!$AI$20-Test!$EX$27</f>
        <v>57.073518567926072</v>
      </c>
      <c r="R872" s="9">
        <f>I872-Results!$E$5*H872</f>
        <v>56.136379495573692</v>
      </c>
      <c r="S872" s="9" cm="1">
        <f t="array" ref="S872">SUMPRODUCT(J872:O872,TRANSPOSE(Test!AW$28:AW$33))+Test!$AI$20-Test!$AH$26</f>
        <v>34.328024866676955</v>
      </c>
      <c r="T872" s="9">
        <f>SUMPRODUCT(J872:O872,Results!K$9:P$9)</f>
        <v>58.522695587621627</v>
      </c>
      <c r="U872" s="9">
        <f>SUMPRODUCT(J872:O872,Results!K$9:P$9)+Test!$AI$20-Test!$AH$31</f>
        <v>56.940466866548462</v>
      </c>
      <c r="V872" s="9">
        <f t="shared" si="65"/>
        <v>50.619166020649409</v>
      </c>
      <c r="W872" s="9">
        <f t="shared" si="66"/>
        <v>43.955050084960178</v>
      </c>
      <c r="X872" s="9">
        <f t="shared" si="67"/>
        <v>44.892189157312558</v>
      </c>
      <c r="Y872" s="9">
        <f t="shared" si="68"/>
        <v>66.700543786209295</v>
      </c>
      <c r="Z872" s="9">
        <f>I872-Test!$AI$20</f>
        <v>68.286345225796111</v>
      </c>
      <c r="AA872" s="9">
        <f t="shared" si="69"/>
        <v>44.088101786337788</v>
      </c>
      <c r="AF872" s="11"/>
      <c r="AG872" s="11"/>
      <c r="AH872" s="11"/>
    </row>
    <row r="873" spans="1:34">
      <c r="A873" s="6">
        <v>4.0319913037326502</v>
      </c>
      <c r="B873" s="6">
        <v>2.0692643543207403</v>
      </c>
      <c r="C873" s="6">
        <v>-0.54806082959101654</v>
      </c>
      <c r="D873" s="6">
        <v>-3.070297840997732</v>
      </c>
      <c r="E873" s="6">
        <v>2.4368888430286662</v>
      </c>
      <c r="F873" s="6">
        <v>1.3529359652353938</v>
      </c>
      <c r="G873" s="6">
        <v>-0.11281161509379864</v>
      </c>
      <c r="H873" s="6">
        <v>-2.7797760724491494</v>
      </c>
      <c r="I873" s="9">
        <f>SUMPRODUCT(J873:O873,Results!B$12:G$12)+Results!$E$5*H873</f>
        <v>8.7472272927160049</v>
      </c>
      <c r="J873" s="9">
        <f>SUMPRODUCT($A873:$F873,Results!$B$15:$G$15)</f>
        <v>19.33693230311394</v>
      </c>
      <c r="K873" s="9">
        <f>SUMPRODUCT($A873:$F873,Results!$B$16:$G$16)</f>
        <v>-11.590514657651633</v>
      </c>
      <c r="L873" s="9">
        <f>SUMPRODUCT($A873:$F873,Results!$B$17:$G$17)</f>
        <v>1.0563058937201999</v>
      </c>
      <c r="M873" s="9">
        <f>SUMPRODUCT($A873:$F873,Results!$B$18:$G$18)</f>
        <v>-2.9474514989365534</v>
      </c>
      <c r="N873" s="9">
        <f>SUMPRODUCT($A873:$F873,Results!$B$19:$G$19)</f>
        <v>1.9303081930750454</v>
      </c>
      <c r="O873" s="9">
        <f>SUMPRODUCT($A873:$F873,Results!$B$20:$G$20)</f>
        <v>8.5659641200340442</v>
      </c>
      <c r="P873" s="9" cm="1">
        <f t="array" ref="P873">SUMPRODUCT(J873:O873,TRANSPOSE(Test!BQ$20:BQ$25))+Test!$AI$20-Test!$BQ$27</f>
        <v>22.211856174711855</v>
      </c>
      <c r="Q873" s="9" cm="1">
        <f t="array" ref="Q873">SUMPRODUCT(J873:O873,TRANSPOSE(Test!EX$20:EX$25))+Test!$AI$20-Test!$EX$27</f>
        <v>24.499524726915553</v>
      </c>
      <c r="R873" s="9">
        <f>I873-Results!$E$5*H873</f>
        <v>25.425883727410902</v>
      </c>
      <c r="S873" s="9" cm="1">
        <f t="array" ref="S873">SUMPRODUCT(J873:O873,TRANSPOSE(Test!AW$28:AW$33))+Test!$AI$20-Test!$AH$26</f>
        <v>14.291357082611924</v>
      </c>
      <c r="T873" s="9">
        <f>SUMPRODUCT(J873:O873,Results!K$9:P$9)</f>
        <v>26.888919407144531</v>
      </c>
      <c r="U873" s="9">
        <f>SUMPRODUCT(J873:O873,Results!K$9:P$9)+Test!$AI$20-Test!$AH$31</f>
        <v>25.306690686071377</v>
      </c>
      <c r="V873" s="9">
        <f t="shared" si="65"/>
        <v>-13.46462888199585</v>
      </c>
      <c r="W873" s="9">
        <f t="shared" si="66"/>
        <v>-15.752297434199548</v>
      </c>
      <c r="X873" s="9">
        <f t="shared" si="67"/>
        <v>-16.678656434694897</v>
      </c>
      <c r="Y873" s="9">
        <f t="shared" si="68"/>
        <v>-5.5441297898959192</v>
      </c>
      <c r="Z873" s="9">
        <f>I873-Test!$AI$20</f>
        <v>-23.994996134374126</v>
      </c>
      <c r="AA873" s="9">
        <f t="shared" si="69"/>
        <v>-16.559463393355372</v>
      </c>
      <c r="AF873" s="11"/>
      <c r="AG873" s="11"/>
      <c r="AH873" s="11"/>
    </row>
    <row r="874" spans="1:34">
      <c r="A874" s="6">
        <v>-5.891862459052663E-2</v>
      </c>
      <c r="B874" s="6">
        <v>6.5127759393051186</v>
      </c>
      <c r="C874" s="6">
        <v>0.63103047696042658</v>
      </c>
      <c r="D874" s="6">
        <v>-1.52992400114827</v>
      </c>
      <c r="E874" s="6">
        <v>4.6117829388672025</v>
      </c>
      <c r="F874" s="6">
        <v>1.0646529743364199</v>
      </c>
      <c r="G874" s="6">
        <v>5.9021195375239719</v>
      </c>
      <c r="H874" s="6">
        <v>3.2351550801686213</v>
      </c>
      <c r="I874" s="9">
        <f>SUMPRODUCT(J874:O874,Results!B$12:G$12)+Results!$E$5*H874</f>
        <v>56.72801256727287</v>
      </c>
      <c r="J874" s="9">
        <f>SUMPRODUCT($A874:$F874,Results!$B$15:$G$15)</f>
        <v>4.4161422632283847</v>
      </c>
      <c r="K874" s="9">
        <f>SUMPRODUCT($A874:$F874,Results!$B$16:$G$16)</f>
        <v>-4.5430011934778101</v>
      </c>
      <c r="L874" s="9">
        <f>SUMPRODUCT($A874:$F874,Results!$B$17:$G$17)</f>
        <v>21.514832197481603</v>
      </c>
      <c r="M874" s="9">
        <f>SUMPRODUCT($A874:$F874,Results!$B$18:$G$18)</f>
        <v>-0.97079979293402474</v>
      </c>
      <c r="N874" s="9">
        <f>SUMPRODUCT($A874:$F874,Results!$B$19:$G$19)</f>
        <v>-9.07491425458287</v>
      </c>
      <c r="O874" s="9">
        <f>SUMPRODUCT($A874:$F874,Results!$B$20:$G$20)</f>
        <v>7.2557827337429899</v>
      </c>
      <c r="P874" s="9" cm="1">
        <f t="array" ref="P874">SUMPRODUCT(J874:O874,TRANSPOSE(Test!BQ$20:BQ$25))+Test!$AI$20-Test!$BQ$27</f>
        <v>32.786950241588464</v>
      </c>
      <c r="Q874" s="9" cm="1">
        <f t="array" ref="Q874">SUMPRODUCT(J874:O874,TRANSPOSE(Test!EX$20:EX$25))+Test!$AI$20-Test!$EX$27</f>
        <v>35.57106889529274</v>
      </c>
      <c r="R874" s="9">
        <f>I874-Results!$E$5*H874</f>
        <v>37.317082086261138</v>
      </c>
      <c r="S874" s="9" cm="1">
        <f t="array" ref="S874">SUMPRODUCT(J874:O874,TRANSPOSE(Test!AW$28:AW$33))+Test!$AI$20-Test!$AH$26</f>
        <v>25.279900847040714</v>
      </c>
      <c r="T874" s="9">
        <f>SUMPRODUCT(J874:O874,Results!K$9:P$9)</f>
        <v>39.502240631339582</v>
      </c>
      <c r="U874" s="9">
        <f>SUMPRODUCT(J874:O874,Results!K$9:P$9)+Test!$AI$20-Test!$AH$31</f>
        <v>37.920011910266425</v>
      </c>
      <c r="V874" s="9">
        <f t="shared" si="65"/>
        <v>23.941062325684406</v>
      </c>
      <c r="W874" s="9">
        <f t="shared" si="66"/>
        <v>21.15694367198013</v>
      </c>
      <c r="X874" s="9">
        <f t="shared" si="67"/>
        <v>19.410930481011732</v>
      </c>
      <c r="Y874" s="9">
        <f t="shared" si="68"/>
        <v>31.448111720232156</v>
      </c>
      <c r="Z874" s="9">
        <f>I874-Test!$AI$20</f>
        <v>23.985789140182739</v>
      </c>
      <c r="AA874" s="9">
        <f t="shared" si="69"/>
        <v>18.808000657006446</v>
      </c>
      <c r="AF874" s="11"/>
      <c r="AG874" s="11"/>
      <c r="AH874" s="11"/>
    </row>
    <row r="875" spans="1:34">
      <c r="A875" s="6">
        <v>3.876923203566542</v>
      </c>
      <c r="B875" s="6">
        <v>0.63113336264561803</v>
      </c>
      <c r="C875" s="6">
        <v>2.5365210198424544</v>
      </c>
      <c r="D875" s="6">
        <v>2.5202046708828236</v>
      </c>
      <c r="E875" s="6">
        <v>2.2353633165863984</v>
      </c>
      <c r="F875" s="6">
        <v>-0.97133633093245209</v>
      </c>
      <c r="G875" s="6">
        <v>4.4896579447745744</v>
      </c>
      <c r="H875" s="6">
        <v>1.8226934874192238</v>
      </c>
      <c r="I875" s="9">
        <f>SUMPRODUCT(J875:O875,Results!B$12:G$12)+Results!$E$5*H875</f>
        <v>55.564272796506522</v>
      </c>
      <c r="J875" s="9">
        <f>SUMPRODUCT($A875:$F875,Results!$B$15:$G$15)</f>
        <v>23.428787035919175</v>
      </c>
      <c r="K875" s="9">
        <f>SUMPRODUCT($A875:$F875,Results!$B$16:$G$16)</f>
        <v>-14.543362116269016</v>
      </c>
      <c r="L875" s="9">
        <f>SUMPRODUCT($A875:$F875,Results!$B$17:$G$17)</f>
        <v>-0.21930949358787477</v>
      </c>
      <c r="M875" s="9">
        <f>SUMPRODUCT($A875:$F875,Results!$B$18:$G$18)</f>
        <v>-7.3134901396437515</v>
      </c>
      <c r="N875" s="9">
        <f>SUMPRODUCT($A875:$F875,Results!$B$19:$G$19)</f>
        <v>-13.636248289779191</v>
      </c>
      <c r="O875" s="9">
        <f>SUMPRODUCT($A875:$F875,Results!$B$20:$G$20)</f>
        <v>17.231036974419379</v>
      </c>
      <c r="P875" s="9" cm="1">
        <f t="array" ref="P875">SUMPRODUCT(J875:O875,TRANSPOSE(Test!BQ$20:BQ$25))+Test!$AI$20-Test!$BQ$27</f>
        <v>35.466698593808225</v>
      </c>
      <c r="Q875" s="9" cm="1">
        <f t="array" ref="Q875">SUMPRODUCT(J875:O875,TRANSPOSE(Test!EX$20:EX$25))+Test!$AI$20-Test!$EX$27</f>
        <v>43.602834168524311</v>
      </c>
      <c r="R875" s="9">
        <f>I875-Results!$E$5*H875</f>
        <v>44.62811187199118</v>
      </c>
      <c r="S875" s="9" cm="1">
        <f t="array" ref="S875">SUMPRODUCT(J875:O875,TRANSPOSE(Test!AW$28:AW$33))+Test!$AI$20-Test!$AH$26</f>
        <v>34.523447995632893</v>
      </c>
      <c r="T875" s="9">
        <f>SUMPRODUCT(J875:O875,Results!K$9:P$9)</f>
        <v>45.293685719049691</v>
      </c>
      <c r="U875" s="9">
        <f>SUMPRODUCT(J875:O875,Results!K$9:P$9)+Test!$AI$20-Test!$AH$31</f>
        <v>43.711456997976541</v>
      </c>
      <c r="V875" s="9">
        <f t="shared" si="65"/>
        <v>20.097574202698297</v>
      </c>
      <c r="W875" s="9">
        <f t="shared" si="66"/>
        <v>11.961438627982211</v>
      </c>
      <c r="X875" s="9">
        <f t="shared" si="67"/>
        <v>10.936160924515342</v>
      </c>
      <c r="Y875" s="9">
        <f t="shared" si="68"/>
        <v>21.040824800873629</v>
      </c>
      <c r="Z875" s="9">
        <f>I875-Test!$AI$20</f>
        <v>22.822049369416391</v>
      </c>
      <c r="AA875" s="9">
        <f t="shared" si="69"/>
        <v>11.852815798529981</v>
      </c>
      <c r="AF875" s="11"/>
      <c r="AG875" s="11"/>
      <c r="AH875" s="11"/>
    </row>
    <row r="876" spans="1:34">
      <c r="A876" s="6">
        <v>5.1488438780191386</v>
      </c>
      <c r="B876" s="6">
        <v>6.9862510392610409</v>
      </c>
      <c r="C876" s="6">
        <v>4.2544365457954241</v>
      </c>
      <c r="D876" s="6">
        <v>2.2062536107125514</v>
      </c>
      <c r="E876" s="6">
        <v>-0.25467422860678918</v>
      </c>
      <c r="F876" s="6">
        <v>4.8126198822236264</v>
      </c>
      <c r="G876" s="6">
        <v>2.6277825071522356</v>
      </c>
      <c r="H876" s="6">
        <v>-3.918195020311499E-2</v>
      </c>
      <c r="I876" s="9">
        <f>SUMPRODUCT(J876:O876,Results!B$12:G$12)+Results!$E$5*H876</f>
        <v>-8.4621697423427769</v>
      </c>
      <c r="J876" s="9">
        <f>SUMPRODUCT($A876:$F876,Results!$B$15:$G$15)</f>
        <v>7.889038399616866</v>
      </c>
      <c r="K876" s="9">
        <f>SUMPRODUCT($A876:$F876,Results!$B$16:$G$16)</f>
        <v>-28.200995166726162</v>
      </c>
      <c r="L876" s="9">
        <f>SUMPRODUCT($A876:$F876,Results!$B$17:$G$17)</f>
        <v>3.9552254481165545</v>
      </c>
      <c r="M876" s="9">
        <f>SUMPRODUCT($A876:$F876,Results!$B$18:$G$18)</f>
        <v>2.2838653139569591</v>
      </c>
      <c r="N876" s="9">
        <f>SUMPRODUCT($A876:$F876,Results!$B$19:$G$19)</f>
        <v>-9.2995644153310213</v>
      </c>
      <c r="O876" s="9">
        <f>SUMPRODUCT($A876:$F876,Results!$B$20:$G$20)</f>
        <v>20.759414938544221</v>
      </c>
      <c r="P876" s="9" cm="1">
        <f t="array" ref="P876">SUMPRODUCT(J876:O876,TRANSPOSE(Test!BQ$20:BQ$25))+Test!$AI$20-Test!$BQ$27</f>
        <v>5.1462586432728088</v>
      </c>
      <c r="Q876" s="9" cm="1">
        <f t="array" ref="Q876">SUMPRODUCT(J876:O876,TRANSPOSE(Test!EX$20:EX$25))+Test!$AI$20-Test!$EX$27</f>
        <v>-9.0636455502268447</v>
      </c>
      <c r="R876" s="9">
        <f>I876-Results!$E$5*H876</f>
        <v>-8.2270780411240878</v>
      </c>
      <c r="S876" s="9" cm="1">
        <f t="array" ref="S876">SUMPRODUCT(J876:O876,TRANSPOSE(Test!AW$28:AW$33))+Test!$AI$20-Test!$AH$26</f>
        <v>17.955193577551967</v>
      </c>
      <c r="T876" s="9">
        <f>SUMPRODUCT(J876:O876,Results!K$9:P$9)</f>
        <v>-6.96107784536472</v>
      </c>
      <c r="U876" s="9">
        <f>SUMPRODUCT(J876:O876,Results!K$9:P$9)+Test!$AI$20-Test!$AH$31</f>
        <v>-8.5433065664378773</v>
      </c>
      <c r="V876" s="9">
        <f t="shared" si="65"/>
        <v>-13.608428385615586</v>
      </c>
      <c r="W876" s="9">
        <f t="shared" si="66"/>
        <v>0.60147580788406785</v>
      </c>
      <c r="X876" s="9">
        <f t="shared" si="67"/>
        <v>-0.23509170121868905</v>
      </c>
      <c r="Y876" s="9">
        <f t="shared" si="68"/>
        <v>-26.417363319894744</v>
      </c>
      <c r="Z876" s="9">
        <f>I876-Test!$AI$20</f>
        <v>-41.204393169432905</v>
      </c>
      <c r="AA876" s="9">
        <f t="shared" si="69"/>
        <v>8.1136824095100479E-2</v>
      </c>
      <c r="AF876" s="11"/>
      <c r="AG876" s="11"/>
      <c r="AH876" s="11"/>
    </row>
    <row r="877" spans="1:34">
      <c r="A877" s="6">
        <v>3.0162330934122323</v>
      </c>
      <c r="B877" s="6">
        <v>-3.3655596950830056</v>
      </c>
      <c r="C877" s="6">
        <v>13.315803066962342</v>
      </c>
      <c r="D877" s="6">
        <v>2.0137852249191273</v>
      </c>
      <c r="E877" s="6">
        <v>15.123013487560943</v>
      </c>
      <c r="F877" s="6">
        <v>2.4086999027435296</v>
      </c>
      <c r="G877" s="6">
        <v>7.626388739577374</v>
      </c>
      <c r="H877" s="6">
        <v>4.9594242822220238</v>
      </c>
      <c r="I877" s="9">
        <f>SUMPRODUCT(J877:O877,Results!B$12:G$12)+Results!$E$5*H877</f>
        <v>227.12291594383504</v>
      </c>
      <c r="J877" s="9">
        <f>SUMPRODUCT($A877:$F877,Results!$B$15:$G$15)</f>
        <v>98.06602235434859</v>
      </c>
      <c r="K877" s="9">
        <f>SUMPRODUCT($A877:$F877,Results!$B$16:$G$16)</f>
        <v>-9.2131303084030076</v>
      </c>
      <c r="L877" s="9">
        <f>SUMPRODUCT($A877:$F877,Results!$B$17:$G$17)</f>
        <v>37.866432566747257</v>
      </c>
      <c r="M877" s="9">
        <f>SUMPRODUCT($A877:$F877,Results!$B$18:$G$18)</f>
        <v>-50.109206606400392</v>
      </c>
      <c r="N877" s="9">
        <f>SUMPRODUCT($A877:$F877,Results!$B$19:$G$19)</f>
        <v>-78.241970913238063</v>
      </c>
      <c r="O877" s="9">
        <f>SUMPRODUCT($A877:$F877,Results!$B$20:$G$20)</f>
        <v>-4.6833220280796848</v>
      </c>
      <c r="P877" s="9" cm="1">
        <f t="array" ref="P877">SUMPRODUCT(J877:O877,TRANSPOSE(Test!BQ$20:BQ$25))+Test!$AI$20-Test!$BQ$27</f>
        <v>181.96351094253919</v>
      </c>
      <c r="Q877" s="9" cm="1">
        <f t="array" ref="Q877">SUMPRODUCT(J877:O877,TRANSPOSE(Test!EX$20:EX$25))+Test!$AI$20-Test!$EX$27</f>
        <v>199.33073908886061</v>
      </c>
      <c r="R877" s="9">
        <f>I877-Results!$E$5*H877</f>
        <v>197.36637025050288</v>
      </c>
      <c r="S877" s="9" cm="1">
        <f t="array" ref="S877">SUMPRODUCT(J877:O877,TRANSPOSE(Test!AW$28:AW$33))+Test!$AI$20-Test!$AH$26</f>
        <v>185.54778417246547</v>
      </c>
      <c r="T877" s="9">
        <f>SUMPRODUCT(J877:O877,Results!K$9:P$9)</f>
        <v>203.66471092453835</v>
      </c>
      <c r="U877" s="9">
        <f>SUMPRODUCT(J877:O877,Results!K$9:P$9)+Test!$AI$20-Test!$AH$31</f>
        <v>202.08248220346519</v>
      </c>
      <c r="V877" s="9">
        <f t="shared" si="65"/>
        <v>45.159405001295852</v>
      </c>
      <c r="W877" s="9">
        <f t="shared" si="66"/>
        <v>27.792176854974429</v>
      </c>
      <c r="X877" s="9">
        <f t="shared" si="67"/>
        <v>29.756545693332157</v>
      </c>
      <c r="Y877" s="9">
        <f t="shared" si="68"/>
        <v>41.57513177136957</v>
      </c>
      <c r="Z877" s="9">
        <f>I877-Test!$AI$20</f>
        <v>194.38069251674492</v>
      </c>
      <c r="AA877" s="9">
        <f t="shared" si="69"/>
        <v>25.040433740369849</v>
      </c>
      <c r="AF877" s="11"/>
      <c r="AG877" s="11"/>
      <c r="AH877" s="11"/>
    </row>
    <row r="878" spans="1:34">
      <c r="A878" s="6">
        <v>1.7608184954392869</v>
      </c>
      <c r="B878" s="6">
        <v>1.3849155080468991</v>
      </c>
      <c r="C878" s="6">
        <v>0.96201396174117648</v>
      </c>
      <c r="D878" s="6">
        <v>1.1451401787465576</v>
      </c>
      <c r="E878" s="6">
        <v>1.400712147053939</v>
      </c>
      <c r="F878" s="6">
        <v>-1.5907040888166579</v>
      </c>
      <c r="G878" s="6">
        <v>0.16116098843751347</v>
      </c>
      <c r="H878" s="6">
        <v>-2.5058034689178372</v>
      </c>
      <c r="I878" s="9">
        <f>SUMPRODUCT(J878:O878,Results!B$12:G$12)+Results!$E$5*H878</f>
        <v>10.492633986092082</v>
      </c>
      <c r="J878" s="9">
        <f>SUMPRODUCT($A878:$F878,Results!$B$15:$G$15)</f>
        <v>9.0719389913538269</v>
      </c>
      <c r="K878" s="9">
        <f>SUMPRODUCT($A878:$F878,Results!$B$16:$G$16)</f>
        <v>-7.6548043608378933</v>
      </c>
      <c r="L878" s="9">
        <f>SUMPRODUCT($A878:$F878,Results!$B$17:$G$17)</f>
        <v>0.77210441337757851</v>
      </c>
      <c r="M878" s="9">
        <f>SUMPRODUCT($A878:$F878,Results!$B$18:$G$18)</f>
        <v>-3.0976902242341255</v>
      </c>
      <c r="N878" s="9">
        <f>SUMPRODUCT($A878:$F878,Results!$B$19:$G$19)</f>
        <v>-6.3272727980184387</v>
      </c>
      <c r="O878" s="9">
        <f>SUMPRODUCT($A878:$F878,Results!$B$20:$G$20)</f>
        <v>11.642753124758944</v>
      </c>
      <c r="P878" s="9" cm="1">
        <f t="array" ref="P878">SUMPRODUCT(J878:O878,TRANSPOSE(Test!BQ$20:BQ$25))+Test!$AI$20-Test!$BQ$27</f>
        <v>16.422887140168726</v>
      </c>
      <c r="Q878" s="9" cm="1">
        <f t="array" ref="Q878">SUMPRODUCT(J878:O878,TRANSPOSE(Test!EX$20:EX$25))+Test!$AI$20-Test!$EX$27</f>
        <v>24.014688343047069</v>
      </c>
      <c r="R878" s="9">
        <f>I878-Results!$E$5*H878</f>
        <v>25.527454799599106</v>
      </c>
      <c r="S878" s="9" cm="1">
        <f t="array" ref="S878">SUMPRODUCT(J878:O878,TRANSPOSE(Test!AW$28:AW$33))+Test!$AI$20-Test!$AH$26</f>
        <v>14.355285386916123</v>
      </c>
      <c r="T878" s="9">
        <f>SUMPRODUCT(J878:O878,Results!K$9:P$9)</f>
        <v>25.711687294573338</v>
      </c>
      <c r="U878" s="9">
        <f>SUMPRODUCT(J878:O878,Results!K$9:P$9)+Test!$AI$20-Test!$AH$31</f>
        <v>24.12945857350018</v>
      </c>
      <c r="V878" s="9">
        <f t="shared" si="65"/>
        <v>-5.9302531540766434</v>
      </c>
      <c r="W878" s="9">
        <f t="shared" si="66"/>
        <v>-13.522054356954987</v>
      </c>
      <c r="X878" s="9">
        <f t="shared" si="67"/>
        <v>-15.034820813507023</v>
      </c>
      <c r="Y878" s="9">
        <f t="shared" si="68"/>
        <v>-3.8626514008240402</v>
      </c>
      <c r="Z878" s="9">
        <f>I878-Test!$AI$20</f>
        <v>-22.249589440998051</v>
      </c>
      <c r="AA878" s="9">
        <f t="shared" si="69"/>
        <v>-13.636824587408098</v>
      </c>
      <c r="AF878" s="11"/>
      <c r="AG878" s="11"/>
      <c r="AH878" s="11"/>
    </row>
    <row r="879" spans="1:34">
      <c r="A879" s="6">
        <v>-0.96613385408567165</v>
      </c>
      <c r="B879" s="6">
        <v>0.98794282548561618</v>
      </c>
      <c r="C879" s="6">
        <v>0.57341331421111141</v>
      </c>
      <c r="D879" s="6">
        <v>-0.84906534761217733</v>
      </c>
      <c r="E879" s="6">
        <v>2.0547840479864936</v>
      </c>
      <c r="F879" s="6">
        <v>2.3052751051516447</v>
      </c>
      <c r="G879" s="6">
        <v>0.68795011561156494</v>
      </c>
      <c r="H879" s="6">
        <v>-1.9790143417437855</v>
      </c>
      <c r="I879" s="9">
        <f>SUMPRODUCT(J879:O879,Results!B$12:G$12)+Results!$E$5*H879</f>
        <v>1.2620112427849186</v>
      </c>
      <c r="J879" s="9">
        <f>SUMPRODUCT($A879:$F879,Results!$B$15:$G$15)</f>
        <v>3.9818054852949123</v>
      </c>
      <c r="K879" s="9">
        <f>SUMPRODUCT($A879:$F879,Results!$B$16:$G$16)</f>
        <v>3.1669656109885249</v>
      </c>
      <c r="L879" s="9">
        <f>SUMPRODUCT($A879:$F879,Results!$B$17:$G$17)</f>
        <v>11.655643644580122</v>
      </c>
      <c r="M879" s="9">
        <f>SUMPRODUCT($A879:$F879,Results!$B$18:$G$18)</f>
        <v>-1.5695861518766221</v>
      </c>
      <c r="N879" s="9">
        <f>SUMPRODUCT($A879:$F879,Results!$B$19:$G$19)</f>
        <v>-5.6029714494631291</v>
      </c>
      <c r="O879" s="9">
        <f>SUMPRODUCT($A879:$F879,Results!$B$20:$G$20)</f>
        <v>-6.0441618090819222</v>
      </c>
      <c r="P879" s="9" cm="1">
        <f t="array" ref="P879">SUMPRODUCT(J879:O879,TRANSPOSE(Test!BQ$20:BQ$25))+Test!$AI$20-Test!$BQ$27</f>
        <v>13.55435015873848</v>
      </c>
      <c r="Q879" s="9" cm="1">
        <f t="array" ref="Q879">SUMPRODUCT(J879:O879,TRANSPOSE(Test!EX$20:EX$25))+Test!$AI$20-Test!$EX$27</f>
        <v>13.410851952037959</v>
      </c>
      <c r="R879" s="9">
        <f>I879-Results!$E$5*H879</f>
        <v>13.136097293247632</v>
      </c>
      <c r="S879" s="9" cm="1">
        <f t="array" ref="S879">SUMPRODUCT(J879:O879,TRANSPOSE(Test!AW$28:AW$33))+Test!$AI$20-Test!$AH$26</f>
        <v>10.192485097451161</v>
      </c>
      <c r="T879" s="9">
        <f>SUMPRODUCT(J879:O879,Results!K$9:P$9)</f>
        <v>14.514492237201804</v>
      </c>
      <c r="U879" s="9">
        <f>SUMPRODUCT(J879:O879,Results!K$9:P$9)+Test!$AI$20-Test!$AH$31</f>
        <v>12.932263516128643</v>
      </c>
      <c r="V879" s="9">
        <f t="shared" si="65"/>
        <v>-12.292338915953561</v>
      </c>
      <c r="W879" s="9">
        <f t="shared" si="66"/>
        <v>-12.14884070925304</v>
      </c>
      <c r="X879" s="9">
        <f t="shared" si="67"/>
        <v>-11.874086050462713</v>
      </c>
      <c r="Y879" s="9">
        <f t="shared" si="68"/>
        <v>-8.9304738546662428</v>
      </c>
      <c r="Z879" s="9">
        <f>I879-Test!$AI$20</f>
        <v>-31.480212184305213</v>
      </c>
      <c r="AA879" s="9">
        <f t="shared" si="69"/>
        <v>-11.670252273343724</v>
      </c>
      <c r="AF879" s="11"/>
      <c r="AG879" s="11"/>
      <c r="AH879" s="11"/>
    </row>
    <row r="880" spans="1:34">
      <c r="A880" s="6">
        <v>-3.7155319328843674</v>
      </c>
      <c r="B880" s="6">
        <v>2.7558790340319037</v>
      </c>
      <c r="C880" s="6">
        <v>1.5092022032443813</v>
      </c>
      <c r="D880" s="6">
        <v>3.6224743259340357</v>
      </c>
      <c r="E880" s="6">
        <v>-0.60795216554694154</v>
      </c>
      <c r="F880" s="6">
        <v>4.3399107581811496</v>
      </c>
      <c r="G880" s="6">
        <v>-1.4001088936332537</v>
      </c>
      <c r="H880" s="6">
        <v>-4.0670733509886041</v>
      </c>
      <c r="I880" s="9">
        <f>SUMPRODUCT(J880:O880,Results!B$12:G$12)+Results!$E$5*H880</f>
        <v>-47.568648376952737</v>
      </c>
      <c r="J880" s="9">
        <f>SUMPRODUCT($A880:$F880,Results!$B$15:$G$15)</f>
        <v>-20.084485944417036</v>
      </c>
      <c r="K880" s="9">
        <f>SUMPRODUCT($A880:$F880,Results!$B$16:$G$16)</f>
        <v>6.0462386170014426</v>
      </c>
      <c r="L880" s="9">
        <f>SUMPRODUCT($A880:$F880,Results!$B$17:$G$17)</f>
        <v>17.321326673878914</v>
      </c>
      <c r="M880" s="9">
        <f>SUMPRODUCT($A880:$F880,Results!$B$18:$G$18)</f>
        <v>8.5867654981085977</v>
      </c>
      <c r="N880" s="9">
        <f>SUMPRODUCT($A880:$F880,Results!$B$19:$G$19)</f>
        <v>-7.2151382303602141</v>
      </c>
      <c r="O880" s="9">
        <f>SUMPRODUCT($A880:$F880,Results!$B$20:$G$20)</f>
        <v>-6.515912521926416</v>
      </c>
      <c r="P880" s="9" cm="1">
        <f t="array" ref="P880">SUMPRODUCT(J880:O880,TRANSPOSE(Test!BQ$20:BQ$25))+Test!$AI$20-Test!$BQ$27</f>
        <v>-13.004469682543125</v>
      </c>
      <c r="Q880" s="9" cm="1">
        <f t="array" ref="Q880">SUMPRODUCT(J880:O880,TRANSPOSE(Test!EX$20:EX$25))+Test!$AI$20-Test!$EX$27</f>
        <v>-22.089242022904038</v>
      </c>
      <c r="R880" s="9">
        <f>I880-Results!$E$5*H880</f>
        <v>-23.166208271021112</v>
      </c>
      <c r="S880" s="9" cm="1">
        <f t="array" ref="S880">SUMPRODUCT(J880:O880,TRANSPOSE(Test!AW$28:AW$33))+Test!$AI$20-Test!$AH$26</f>
        <v>-8.6626578755012567</v>
      </c>
      <c r="T880" s="9">
        <f>SUMPRODUCT(J880:O880,Results!K$9:P$9)</f>
        <v>-22.407363001017284</v>
      </c>
      <c r="U880" s="9">
        <f>SUMPRODUCT(J880:O880,Results!K$9:P$9)+Test!$AI$20-Test!$AH$31</f>
        <v>-23.989591722090442</v>
      </c>
      <c r="V880" s="9">
        <f t="shared" si="65"/>
        <v>-34.564178694409613</v>
      </c>
      <c r="W880" s="9">
        <f t="shared" si="66"/>
        <v>-25.479406354048699</v>
      </c>
      <c r="X880" s="9">
        <f t="shared" si="67"/>
        <v>-24.402440105931625</v>
      </c>
      <c r="Y880" s="9">
        <f t="shared" si="68"/>
        <v>-38.905990501451484</v>
      </c>
      <c r="Z880" s="9">
        <f>I880-Test!$AI$20</f>
        <v>-80.310871804042876</v>
      </c>
      <c r="AA880" s="9">
        <f t="shared" si="69"/>
        <v>-23.579056654862296</v>
      </c>
      <c r="AF880" s="11"/>
      <c r="AG880" s="11"/>
      <c r="AH880" s="11"/>
    </row>
    <row r="881" spans="1:34">
      <c r="A881" s="6">
        <v>0.43196987910774681</v>
      </c>
      <c r="B881" s="6">
        <v>11.519400212632915</v>
      </c>
      <c r="C881" s="6">
        <v>0.72336947567153986</v>
      </c>
      <c r="D881" s="6">
        <v>0.75733990800057482</v>
      </c>
      <c r="E881" s="6">
        <v>-2.313794190498196</v>
      </c>
      <c r="F881" s="6">
        <v>6.553585507485673</v>
      </c>
      <c r="G881" s="6">
        <v>-1.5720832419673416</v>
      </c>
      <c r="H881" s="6">
        <v>-4.2390476993226924</v>
      </c>
      <c r="I881" s="9">
        <f>SUMPRODUCT(J881:O881,Results!B$12:G$12)+Results!$E$5*H881</f>
        <v>-87.148231408350341</v>
      </c>
      <c r="J881" s="9">
        <f>SUMPRODUCT($A881:$F881,Results!$B$15:$G$15)</f>
        <v>-31.796447350338696</v>
      </c>
      <c r="K881" s="9">
        <f>SUMPRODUCT($A881:$F881,Results!$B$16:$G$16)</f>
        <v>-16.138730759994981</v>
      </c>
      <c r="L881" s="9">
        <f>SUMPRODUCT($A881:$F881,Results!$B$17:$G$17)</f>
        <v>14.383980542740526</v>
      </c>
      <c r="M881" s="9">
        <f>SUMPRODUCT($A881:$F881,Results!$B$18:$G$18)</f>
        <v>19.19418387397257</v>
      </c>
      <c r="N881" s="9">
        <f>SUMPRODUCT($A881:$F881,Results!$B$19:$G$19)</f>
        <v>7.3071890725632924</v>
      </c>
      <c r="O881" s="9">
        <f>SUMPRODUCT($A881:$F881,Results!$B$20:$G$20)</f>
        <v>12.140315557645726</v>
      </c>
      <c r="P881" s="9" cm="1">
        <f t="array" ref="P881">SUMPRODUCT(J881:O881,TRANSPOSE(Test!BQ$20:BQ$25))+Test!$AI$20-Test!$BQ$27</f>
        <v>-39.716982121871936</v>
      </c>
      <c r="Q881" s="9" cm="1">
        <f t="array" ref="Q881">SUMPRODUCT(J881:O881,TRANSPOSE(Test!EX$20:EX$25))+Test!$AI$20-Test!$EX$27</f>
        <v>-62.921416020749156</v>
      </c>
      <c r="R881" s="9">
        <f>I881-Results!$E$5*H881</f>
        <v>-61.713945212414188</v>
      </c>
      <c r="S881" s="9" cm="1">
        <f t="array" ref="S881">SUMPRODUCT(J881:O881,TRANSPOSE(Test!AW$28:AW$33))+Test!$AI$20-Test!$AH$26</f>
        <v>-30.205483910355976</v>
      </c>
      <c r="T881" s="9">
        <f>SUMPRODUCT(J881:O881,Results!K$9:P$9)</f>
        <v>-60.776284542898551</v>
      </c>
      <c r="U881" s="9">
        <f>SUMPRODUCT(J881:O881,Results!K$9:P$9)+Test!$AI$20-Test!$AH$31</f>
        <v>-62.358513263971709</v>
      </c>
      <c r="V881" s="9">
        <f t="shared" si="65"/>
        <v>-47.431249286478405</v>
      </c>
      <c r="W881" s="9">
        <f t="shared" si="66"/>
        <v>-24.226815387601185</v>
      </c>
      <c r="X881" s="9">
        <f t="shared" si="67"/>
        <v>-25.434286195936153</v>
      </c>
      <c r="Y881" s="9">
        <f t="shared" si="68"/>
        <v>-56.942747497994361</v>
      </c>
      <c r="Z881" s="9">
        <f>I881-Test!$AI$20</f>
        <v>-119.89045483544047</v>
      </c>
      <c r="AA881" s="9">
        <f t="shared" si="69"/>
        <v>-24.789718144378632</v>
      </c>
      <c r="AF881" s="11"/>
      <c r="AG881" s="11"/>
      <c r="AH881" s="11"/>
    </row>
    <row r="882" spans="1:34">
      <c r="A882" s="6">
        <v>4.7051492409902611</v>
      </c>
      <c r="B882" s="6">
        <v>1.5468416351633065</v>
      </c>
      <c r="C882" s="6">
        <v>-2.3079971198621956</v>
      </c>
      <c r="D882" s="6">
        <v>2.0454335878469672</v>
      </c>
      <c r="E882" s="6">
        <v>-0.21029327115282254</v>
      </c>
      <c r="F882" s="6">
        <v>8.5137196952666976</v>
      </c>
      <c r="G882" s="6">
        <v>8.0528771270011124E-2</v>
      </c>
      <c r="H882" s="6">
        <v>-2.5864356860853395</v>
      </c>
      <c r="I882" s="9">
        <f>SUMPRODUCT(J882:O882,Results!B$12:G$12)+Results!$E$5*H882</f>
        <v>-23.21310796347413</v>
      </c>
      <c r="J882" s="9">
        <f>SUMPRODUCT($A882:$F882,Results!$B$15:$G$15)</f>
        <v>8.2254233374824448</v>
      </c>
      <c r="K882" s="9">
        <f>SUMPRODUCT($A882:$F882,Results!$B$16:$G$16)</f>
        <v>-12.892190596196205</v>
      </c>
      <c r="L882" s="9">
        <f>SUMPRODUCT($A882:$F882,Results!$B$17:$G$17)</f>
        <v>5.5688821039407239</v>
      </c>
      <c r="M882" s="9">
        <f>SUMPRODUCT($A882:$F882,Results!$B$18:$G$18)</f>
        <v>14.780666020668544</v>
      </c>
      <c r="N882" s="9">
        <f>SUMPRODUCT($A882:$F882,Results!$B$19:$G$19)</f>
        <v>9.8282499784578725</v>
      </c>
      <c r="O882" s="9">
        <f>SUMPRODUCT($A882:$F882,Results!$B$20:$G$20)</f>
        <v>11.039563324813997</v>
      </c>
      <c r="P882" s="9" cm="1">
        <f t="array" ref="P882">SUMPRODUCT(J882:O882,TRANSPOSE(Test!BQ$20:BQ$25))+Test!$AI$20-Test!$BQ$27</f>
        <v>7.107762801551381</v>
      </c>
      <c r="Q882" s="9" cm="1">
        <f t="array" ref="Q882">SUMPRODUCT(J882:O882,TRANSPOSE(Test!EX$20:EX$25))+Test!$AI$20-Test!$EX$27</f>
        <v>-4.901077685030792</v>
      </c>
      <c r="R882" s="9">
        <f>I882-Results!$E$5*H882</f>
        <v>-7.6944938469620929</v>
      </c>
      <c r="S882" s="9" cm="1">
        <f t="array" ref="S882">SUMPRODUCT(J882:O882,TRANSPOSE(Test!AW$28:AW$33))+Test!$AI$20-Test!$AH$26</f>
        <v>-7.2175116211418811</v>
      </c>
      <c r="T882" s="9">
        <f>SUMPRODUCT(J882:O882,Results!K$9:P$9)</f>
        <v>-5.4691492453031998</v>
      </c>
      <c r="U882" s="9">
        <f>SUMPRODUCT(J882:O882,Results!K$9:P$9)+Test!$AI$20-Test!$AH$31</f>
        <v>-7.0513779663763572</v>
      </c>
      <c r="V882" s="9">
        <f t="shared" si="65"/>
        <v>-30.320870765025511</v>
      </c>
      <c r="W882" s="9">
        <f t="shared" si="66"/>
        <v>-18.312030278443338</v>
      </c>
      <c r="X882" s="9">
        <f t="shared" si="67"/>
        <v>-15.518614116512037</v>
      </c>
      <c r="Y882" s="9">
        <f t="shared" si="68"/>
        <v>-15.995596342332249</v>
      </c>
      <c r="Z882" s="9">
        <f>I882-Test!$AI$20</f>
        <v>-55.955331390564261</v>
      </c>
      <c r="AA882" s="9">
        <f t="shared" si="69"/>
        <v>-16.161729997097773</v>
      </c>
      <c r="AF882" s="11"/>
      <c r="AG882" s="11"/>
      <c r="AH882" s="11"/>
    </row>
    <row r="883" spans="1:34">
      <c r="A883" s="6">
        <v>3.2266304912616084</v>
      </c>
      <c r="B883" s="6">
        <v>2.1408551219902923</v>
      </c>
      <c r="C883" s="6">
        <v>0.76058600767352413</v>
      </c>
      <c r="D883" s="6">
        <v>-2.6889725364341954</v>
      </c>
      <c r="E883" s="6">
        <v>0.13190778485251384</v>
      </c>
      <c r="F883" s="6">
        <v>7.4777669922097676</v>
      </c>
      <c r="G883" s="6">
        <v>3.9581859241462198</v>
      </c>
      <c r="H883" s="6">
        <v>1.2912214667908692</v>
      </c>
      <c r="I883" s="9">
        <f>SUMPRODUCT(J883:O883,Results!B$12:G$12)+Results!$E$5*H883</f>
        <v>-10.137900439276653</v>
      </c>
      <c r="J883" s="9">
        <f>SUMPRODUCT($A883:$F883,Results!$B$15:$G$15)</f>
        <v>10.683379894937097</v>
      </c>
      <c r="K883" s="9">
        <f>SUMPRODUCT($A883:$F883,Results!$B$16:$G$16)</f>
        <v>-11.071640096942781</v>
      </c>
      <c r="L883" s="9">
        <f>SUMPRODUCT($A883:$F883,Results!$B$17:$G$17)</f>
        <v>4.131721450879426</v>
      </c>
      <c r="M883" s="9">
        <f>SUMPRODUCT($A883:$F883,Results!$B$18:$G$18)</f>
        <v>2.3983464181614536</v>
      </c>
      <c r="N883" s="9">
        <f>SUMPRODUCT($A883:$F883,Results!$B$19:$G$19)</f>
        <v>3.4140522090663503</v>
      </c>
      <c r="O883" s="9">
        <f>SUMPRODUCT($A883:$F883,Results!$B$20:$G$20)</f>
        <v>-3.4846344593349734</v>
      </c>
      <c r="P883" s="9" cm="1">
        <f t="array" ref="P883">SUMPRODUCT(J883:O883,TRANSPOSE(Test!BQ$20:BQ$25))+Test!$AI$20-Test!$BQ$27</f>
        <v>-0.91067608650674003</v>
      </c>
      <c r="Q883" s="9" cm="1">
        <f t="array" ref="Q883">SUMPRODUCT(J883:O883,TRANSPOSE(Test!EX$20:EX$25))+Test!$AI$20-Test!$EX$27</f>
        <v>-16.415401028213392</v>
      </c>
      <c r="R883" s="9">
        <f>I883-Results!$E$5*H883</f>
        <v>-17.885229240021868</v>
      </c>
      <c r="S883" s="9" cm="1">
        <f t="array" ref="S883">SUMPRODUCT(J883:O883,TRANSPOSE(Test!AW$28:AW$33))+Test!$AI$20-Test!$AH$26</f>
        <v>0.80944533617196868</v>
      </c>
      <c r="T883" s="9">
        <f>SUMPRODUCT(J883:O883,Results!K$9:P$9)</f>
        <v>-15.81864364989201</v>
      </c>
      <c r="U883" s="9">
        <f>SUMPRODUCT(J883:O883,Results!K$9:P$9)+Test!$AI$20-Test!$AH$31</f>
        <v>-17.400872370965168</v>
      </c>
      <c r="V883" s="9">
        <f t="shared" si="65"/>
        <v>-9.2272243527699125</v>
      </c>
      <c r="W883" s="9">
        <f t="shared" si="66"/>
        <v>6.2775005889367392</v>
      </c>
      <c r="X883" s="9">
        <f t="shared" si="67"/>
        <v>7.7473288007452155</v>
      </c>
      <c r="Y883" s="9">
        <f t="shared" si="68"/>
        <v>-10.947345775448621</v>
      </c>
      <c r="Z883" s="9">
        <f>I883-Test!$AI$20</f>
        <v>-42.880123866366787</v>
      </c>
      <c r="AA883" s="9">
        <f t="shared" si="69"/>
        <v>7.2629719316885151</v>
      </c>
      <c r="AF883" s="11"/>
      <c r="AG883" s="11"/>
      <c r="AH883" s="11"/>
    </row>
    <row r="884" spans="1:34">
      <c r="A884" s="6">
        <v>5.4246636976610949</v>
      </c>
      <c r="B884" s="6">
        <v>8.7187547909846419</v>
      </c>
      <c r="C884" s="6">
        <v>2.8801312172014901</v>
      </c>
      <c r="D884" s="6">
        <v>1.5707427532244269</v>
      </c>
      <c r="E884" s="6">
        <v>-0.43590280196452164</v>
      </c>
      <c r="F884" s="6">
        <v>-0.24287638986389276</v>
      </c>
      <c r="G884" s="6">
        <v>6.2660117905744608</v>
      </c>
      <c r="H884" s="6">
        <v>3.5990473332191102</v>
      </c>
      <c r="I884" s="9">
        <f>SUMPRODUCT(J884:O884,Results!B$12:G$12)+Results!$E$5*H884</f>
        <v>18.660234194142269</v>
      </c>
      <c r="J884" s="9">
        <f>SUMPRODUCT($A884:$F884,Results!$B$15:$G$15)</f>
        <v>1.3257983437668379</v>
      </c>
      <c r="K884" s="9">
        <f>SUMPRODUCT($A884:$F884,Results!$B$16:$G$16)</f>
        <v>-30.533019131755815</v>
      </c>
      <c r="L884" s="9">
        <f>SUMPRODUCT($A884:$F884,Results!$B$17:$G$17)</f>
        <v>-2.3489144909576476</v>
      </c>
      <c r="M884" s="9">
        <f>SUMPRODUCT($A884:$F884,Results!$B$18:$G$18)</f>
        <v>2.7766547696978789</v>
      </c>
      <c r="N884" s="9">
        <f>SUMPRODUCT($A884:$F884,Results!$B$19:$G$19)</f>
        <v>-4.021319756352451</v>
      </c>
      <c r="O884" s="9">
        <f>SUMPRODUCT($A884:$F884,Results!$B$20:$G$20)</f>
        <v>31.648228791137328</v>
      </c>
      <c r="P884" s="9" cm="1">
        <f t="array" ref="P884">SUMPRODUCT(J884:O884,TRANSPOSE(Test!BQ$20:BQ$25))+Test!$AI$20-Test!$BQ$27</f>
        <v>-1.8670028589452414</v>
      </c>
      <c r="Q884" s="9" cm="1">
        <f t="array" ref="Q884">SUMPRODUCT(J884:O884,TRANSPOSE(Test!EX$20:EX$25))+Test!$AI$20-Test!$EX$27</f>
        <v>-6.4488661626120418</v>
      </c>
      <c r="R884" s="9">
        <f>I884-Results!$E$5*H884</f>
        <v>-2.9340498051723927</v>
      </c>
      <c r="S884" s="9" cm="1">
        <f t="array" ref="S884">SUMPRODUCT(J884:O884,TRANSPOSE(Test!AW$28:AW$33))+Test!$AI$20-Test!$AH$26</f>
        <v>8.5404393783471164</v>
      </c>
      <c r="T884" s="9">
        <f>SUMPRODUCT(J884:O884,Results!K$9:P$9)</f>
        <v>-2.9519891101255666</v>
      </c>
      <c r="U884" s="9">
        <f>SUMPRODUCT(J884:O884,Results!K$9:P$9)+Test!$AI$20-Test!$AH$31</f>
        <v>-4.534217831198724</v>
      </c>
      <c r="V884" s="9">
        <f t="shared" si="65"/>
        <v>20.527237053087511</v>
      </c>
      <c r="W884" s="9">
        <f t="shared" si="66"/>
        <v>25.109100356754311</v>
      </c>
      <c r="X884" s="9">
        <f t="shared" si="67"/>
        <v>21.594283999314662</v>
      </c>
      <c r="Y884" s="9">
        <f t="shared" si="68"/>
        <v>10.119794815795153</v>
      </c>
      <c r="Z884" s="9">
        <f>I884-Test!$AI$20</f>
        <v>-14.081989232947862</v>
      </c>
      <c r="AA884" s="9">
        <f t="shared" si="69"/>
        <v>23.194452025340993</v>
      </c>
      <c r="AF884" s="11"/>
      <c r="AG884" s="11"/>
      <c r="AH884" s="11"/>
    </row>
    <row r="885" spans="1:34">
      <c r="A885" s="6">
        <v>7.1896604264131581</v>
      </c>
      <c r="B885" s="6">
        <v>1.606182767619911</v>
      </c>
      <c r="C885" s="6">
        <v>0.24156461996196618</v>
      </c>
      <c r="D885" s="6">
        <v>1.0356288743527067</v>
      </c>
      <c r="E885" s="6">
        <v>1.6578445280194505</v>
      </c>
      <c r="F885" s="6">
        <v>1.7008249729310607</v>
      </c>
      <c r="G885" s="6">
        <v>5.5293941487400069</v>
      </c>
      <c r="H885" s="6">
        <v>2.8624296913846563</v>
      </c>
      <c r="I885" s="9">
        <f>SUMPRODUCT(J885:O885,Results!B$12:G$12)+Results!$E$5*H885</f>
        <v>51.724785193642177</v>
      </c>
      <c r="J885" s="9">
        <f>SUMPRODUCT($A885:$F885,Results!$B$15:$G$15)</f>
        <v>27.685854230744191</v>
      </c>
      <c r="K885" s="9">
        <f>SUMPRODUCT($A885:$F885,Results!$B$16:$G$16)</f>
        <v>-22.961321964774275</v>
      </c>
      <c r="L885" s="9">
        <f>SUMPRODUCT($A885:$F885,Results!$B$17:$G$17)</f>
        <v>-4.5568795487475091</v>
      </c>
      <c r="M885" s="9">
        <f>SUMPRODUCT($A885:$F885,Results!$B$18:$G$18)</f>
        <v>-0.68643855374610951</v>
      </c>
      <c r="N885" s="9">
        <f>SUMPRODUCT($A885:$F885,Results!$B$19:$G$19)</f>
        <v>-1.2602384288612898</v>
      </c>
      <c r="O885" s="9">
        <f>SUMPRODUCT($A885:$F885,Results!$B$20:$G$20)</f>
        <v>23.989310556003808</v>
      </c>
      <c r="P885" s="9" cm="1">
        <f t="array" ref="P885">SUMPRODUCT(J885:O885,TRANSPOSE(Test!BQ$20:BQ$25))+Test!$AI$20-Test!$BQ$27</f>
        <v>31.375546789309375</v>
      </c>
      <c r="Q885" s="9" cm="1">
        <f t="array" ref="Q885">SUMPRODUCT(J885:O885,TRANSPOSE(Test!EX$20:EX$25))+Test!$AI$20-Test!$EX$27</f>
        <v>34.106027837419703</v>
      </c>
      <c r="R885" s="9">
        <f>I885-Results!$E$5*H885</f>
        <v>34.55020704533424</v>
      </c>
      <c r="S885" s="9" cm="1">
        <f t="array" ref="S885">SUMPRODUCT(J885:O885,TRANSPOSE(Test!AW$28:AW$33))+Test!$AI$20-Test!$AH$26</f>
        <v>23.153850458371735</v>
      </c>
      <c r="T885" s="9">
        <f>SUMPRODUCT(J885:O885,Results!K$9:P$9)</f>
        <v>35.811786840646562</v>
      </c>
      <c r="U885" s="9">
        <f>SUMPRODUCT(J885:O885,Results!K$9:P$9)+Test!$AI$20-Test!$AH$31</f>
        <v>34.229558119573397</v>
      </c>
      <c r="V885" s="9">
        <f t="shared" si="65"/>
        <v>20.349238404332802</v>
      </c>
      <c r="W885" s="9">
        <f t="shared" si="66"/>
        <v>17.618757356222474</v>
      </c>
      <c r="X885" s="9">
        <f t="shared" si="67"/>
        <v>17.174578148307937</v>
      </c>
      <c r="Y885" s="9">
        <f t="shared" si="68"/>
        <v>28.570934735270441</v>
      </c>
      <c r="Z885" s="9">
        <f>I885-Test!$AI$20</f>
        <v>18.982561766552045</v>
      </c>
      <c r="AA885" s="9">
        <f t="shared" si="69"/>
        <v>17.495227074068779</v>
      </c>
      <c r="AF885" s="11"/>
      <c r="AG885" s="11"/>
      <c r="AH885" s="11"/>
    </row>
    <row r="886" spans="1:34">
      <c r="A886" s="6">
        <v>5.705074437261346</v>
      </c>
      <c r="B886" s="6">
        <v>2.7572591457121396</v>
      </c>
      <c r="C886" s="6">
        <v>6.4937739805816017</v>
      </c>
      <c r="D886" s="6">
        <v>2.425521946305877</v>
      </c>
      <c r="E886" s="6">
        <v>-4.6434209153059389E-2</v>
      </c>
      <c r="F886" s="6">
        <v>4.3914389640339024</v>
      </c>
      <c r="G886" s="6">
        <v>11.312788871555318</v>
      </c>
      <c r="H886" s="6">
        <v>8.6458244141999678</v>
      </c>
      <c r="I886" s="9">
        <f>SUMPRODUCT(J886:O886,Results!B$12:G$12)+Results!$E$5*H886</f>
        <v>57.117433381866718</v>
      </c>
      <c r="J886" s="9">
        <f>SUMPRODUCT($A886:$F886,Results!$B$15:$G$15)</f>
        <v>24.026665874768135</v>
      </c>
      <c r="K886" s="9">
        <f>SUMPRODUCT($A886:$F886,Results!$B$16:$G$16)</f>
        <v>-27.245020948860834</v>
      </c>
      <c r="L886" s="9">
        <f>SUMPRODUCT($A886:$F886,Results!$B$17:$G$17)</f>
        <v>-2.2349049120931106</v>
      </c>
      <c r="M886" s="9">
        <f>SUMPRODUCT($A886:$F886,Results!$B$18:$G$18)</f>
        <v>-7.9729888384158984</v>
      </c>
      <c r="N886" s="9">
        <f>SUMPRODUCT($A886:$F886,Results!$B$19:$G$19)</f>
        <v>-18.126243444584073</v>
      </c>
      <c r="O886" s="9">
        <f>SUMPRODUCT($A886:$F886,Results!$B$20:$G$20)</f>
        <v>13.974644541090969</v>
      </c>
      <c r="P886" s="9" cm="1">
        <f t="array" ref="P886">SUMPRODUCT(J886:O886,TRANSPOSE(Test!BQ$20:BQ$25))+Test!$AI$20-Test!$BQ$27</f>
        <v>17.032739035580171</v>
      </c>
      <c r="Q886" s="9" cm="1">
        <f t="array" ref="Q886">SUMPRODUCT(J886:O886,TRANSPOSE(Test!EX$20:EX$25))+Test!$AI$20-Test!$EX$27</f>
        <v>5.2817045947006065</v>
      </c>
      <c r="R886" s="9">
        <f>I886-Results!$E$5*H886</f>
        <v>5.2424868966669109</v>
      </c>
      <c r="S886" s="9" cm="1">
        <f t="array" ref="S886">SUMPRODUCT(J886:O886,TRANSPOSE(Test!AW$28:AW$33))+Test!$AI$20-Test!$AH$26</f>
        <v>35.872003087816069</v>
      </c>
      <c r="T886" s="9">
        <f>SUMPRODUCT(J886:O886,Results!K$9:P$9)</f>
        <v>6.3861612446249438</v>
      </c>
      <c r="U886" s="9">
        <f>SUMPRODUCT(J886:O886,Results!K$9:P$9)+Test!$AI$20-Test!$AH$31</f>
        <v>4.8039325235517865</v>
      </c>
      <c r="V886" s="9">
        <f t="shared" si="65"/>
        <v>40.084694346286547</v>
      </c>
      <c r="W886" s="9">
        <f t="shared" si="66"/>
        <v>51.835728787166111</v>
      </c>
      <c r="X886" s="9">
        <f t="shared" si="67"/>
        <v>51.874946485199807</v>
      </c>
      <c r="Y886" s="9">
        <f t="shared" si="68"/>
        <v>21.245430294050649</v>
      </c>
      <c r="Z886" s="9">
        <f>I886-Test!$AI$20</f>
        <v>24.375209954776587</v>
      </c>
      <c r="AA886" s="9">
        <f t="shared" si="69"/>
        <v>52.313500858314931</v>
      </c>
      <c r="AF886" s="11"/>
      <c r="AG886" s="11"/>
      <c r="AH886" s="11"/>
    </row>
    <row r="887" spans="1:34">
      <c r="A887" s="6">
        <v>5.9485282997482214</v>
      </c>
      <c r="B887" s="6">
        <v>2.8836785061453623</v>
      </c>
      <c r="C887" s="6">
        <v>-1.9142798483747061</v>
      </c>
      <c r="D887" s="6">
        <v>4.2992529206893355</v>
      </c>
      <c r="E887" s="6">
        <v>4.8931255296940099</v>
      </c>
      <c r="F887" s="6">
        <v>-0.41390743705994137</v>
      </c>
      <c r="G887" s="6">
        <v>5.3922270140671573</v>
      </c>
      <c r="H887" s="6">
        <v>2.7252625567118067</v>
      </c>
      <c r="I887" s="9">
        <f>SUMPRODUCT(J887:O887,Results!B$12:G$12)+Results!$E$5*H887</f>
        <v>97.470370060995222</v>
      </c>
      <c r="J887" s="9">
        <f>SUMPRODUCT($A887:$F887,Results!$B$15:$G$15)</f>
        <v>26.933990998109326</v>
      </c>
      <c r="K887" s="9">
        <f>SUMPRODUCT($A887:$F887,Results!$B$16:$G$16)</f>
        <v>-17.485617265660377</v>
      </c>
      <c r="L887" s="9">
        <f>SUMPRODUCT($A887:$F887,Results!$B$17:$G$17)</f>
        <v>9.6120160157458336</v>
      </c>
      <c r="M887" s="9">
        <f>SUMPRODUCT($A887:$F887,Results!$B$18:$G$18)</f>
        <v>3.9573456355949128</v>
      </c>
      <c r="N887" s="9">
        <f>SUMPRODUCT($A887:$F887,Results!$B$19:$G$19)</f>
        <v>-5.8923485400792774</v>
      </c>
      <c r="O887" s="9">
        <f>SUMPRODUCT($A887:$F887,Results!$B$20:$G$20)</f>
        <v>35.325788103122292</v>
      </c>
      <c r="P887" s="9" cm="1">
        <f t="array" ref="P887">SUMPRODUCT(J887:O887,TRANSPOSE(Test!BQ$20:BQ$25))+Test!$AI$20-Test!$BQ$27</f>
        <v>64.716106335753778</v>
      </c>
      <c r="Q887" s="9" cm="1">
        <f t="array" ref="Q887">SUMPRODUCT(J887:O887,TRANSPOSE(Test!EX$20:EX$25))+Test!$AI$20-Test!$EX$27</f>
        <v>80.360234968451238</v>
      </c>
      <c r="R887" s="9">
        <f>I887-Results!$E$5*H887</f>
        <v>81.118794720724381</v>
      </c>
      <c r="S887" s="9" cm="1">
        <f t="array" ref="S887">SUMPRODUCT(J887:O887,TRANSPOSE(Test!AW$28:AW$33))+Test!$AI$20-Test!$AH$26</f>
        <v>38.142399804288445</v>
      </c>
      <c r="T887" s="9">
        <f>SUMPRODUCT(J887:O887,Results!K$9:P$9)</f>
        <v>83.107950825798511</v>
      </c>
      <c r="U887" s="9">
        <f>SUMPRODUCT(J887:O887,Results!K$9:P$9)+Test!$AI$20-Test!$AH$31</f>
        <v>81.525722104725361</v>
      </c>
      <c r="V887" s="9">
        <f t="shared" si="65"/>
        <v>32.754263725241444</v>
      </c>
      <c r="W887" s="9">
        <f t="shared" si="66"/>
        <v>17.110135092543985</v>
      </c>
      <c r="X887" s="9">
        <f t="shared" si="67"/>
        <v>16.351575340270841</v>
      </c>
      <c r="Y887" s="9">
        <f t="shared" si="68"/>
        <v>59.327970256706777</v>
      </c>
      <c r="Z887" s="9">
        <f>I887-Test!$AI$20</f>
        <v>64.728146633905084</v>
      </c>
      <c r="AA887" s="9">
        <f t="shared" si="69"/>
        <v>15.944647956269861</v>
      </c>
      <c r="AF887" s="11"/>
      <c r="AG887" s="11"/>
      <c r="AH887" s="11"/>
    </row>
    <row r="888" spans="1:34">
      <c r="A888" s="6">
        <v>2.9569217583660006</v>
      </c>
      <c r="B888" s="6">
        <v>-0.7854942350320796</v>
      </c>
      <c r="C888" s="6">
        <v>1.1823716147786132</v>
      </c>
      <c r="D888" s="6">
        <v>0.42890569299527381</v>
      </c>
      <c r="E888" s="6">
        <v>1.67104905024325</v>
      </c>
      <c r="F888" s="6">
        <v>1.1908586791727089</v>
      </c>
      <c r="G888" s="6">
        <v>-0.66286580610948287</v>
      </c>
      <c r="H888" s="6">
        <v>-3.3298302634648334</v>
      </c>
      <c r="I888" s="9">
        <f>SUMPRODUCT(J888:O888,Results!B$12:G$12)+Results!$E$5*H888</f>
        <v>7.8392910544172985</v>
      </c>
      <c r="J888" s="9">
        <f>SUMPRODUCT($A888:$F888,Results!$B$15:$G$15)</f>
        <v>20.417269461991093</v>
      </c>
      <c r="K888" s="9">
        <f>SUMPRODUCT($A888:$F888,Results!$B$16:$G$16)</f>
        <v>-8.1297558225125535</v>
      </c>
      <c r="L888" s="9">
        <f>SUMPRODUCT($A888:$F888,Results!$B$17:$G$17)</f>
        <v>-6.9337148391352521E-2</v>
      </c>
      <c r="M888" s="9">
        <f>SUMPRODUCT($A888:$F888,Results!$B$18:$G$18)</f>
        <v>-5.1638694182698748</v>
      </c>
      <c r="N888" s="9">
        <f>SUMPRODUCT($A888:$F888,Results!$B$19:$G$19)</f>
        <v>-6.6121482994053773</v>
      </c>
      <c r="O888" s="9">
        <f>SUMPRODUCT($A888:$F888,Results!$B$20:$G$20)</f>
        <v>5.9169494835365191</v>
      </c>
      <c r="P888" s="9" cm="1">
        <f t="array" ref="P888">SUMPRODUCT(J888:O888,TRANSPOSE(Test!BQ$20:BQ$25))+Test!$AI$20-Test!$BQ$27</f>
        <v>24.392622846153721</v>
      </c>
      <c r="Q888" s="9" cm="1">
        <f t="array" ref="Q888">SUMPRODUCT(J888:O888,TRANSPOSE(Test!EX$20:EX$25))+Test!$AI$20-Test!$EX$27</f>
        <v>27.959079788588369</v>
      </c>
      <c r="R888" s="9">
        <f>I888-Results!$E$5*H888</f>
        <v>27.818272635206299</v>
      </c>
      <c r="S888" s="9" cm="1">
        <f t="array" ref="S888">SUMPRODUCT(J888:O888,TRANSPOSE(Test!AW$28:AW$33))+Test!$AI$20-Test!$AH$26</f>
        <v>21.212707943587716</v>
      </c>
      <c r="T888" s="9">
        <f>SUMPRODUCT(J888:O888,Results!K$9:P$9)</f>
        <v>28.805761784542014</v>
      </c>
      <c r="U888" s="9">
        <f>SUMPRODUCT(J888:O888,Results!K$9:P$9)+Test!$AI$20-Test!$AH$31</f>
        <v>27.223533063468857</v>
      </c>
      <c r="V888" s="9">
        <f t="shared" si="65"/>
        <v>-16.553331791736422</v>
      </c>
      <c r="W888" s="9">
        <f t="shared" si="66"/>
        <v>-20.11978873417107</v>
      </c>
      <c r="X888" s="9">
        <f t="shared" si="67"/>
        <v>-19.978981580789</v>
      </c>
      <c r="Y888" s="9">
        <f t="shared" si="68"/>
        <v>-13.373416889170418</v>
      </c>
      <c r="Z888" s="9">
        <f>I888-Test!$AI$20</f>
        <v>-24.902932372672833</v>
      </c>
      <c r="AA888" s="9">
        <f t="shared" si="69"/>
        <v>-19.384242009051558</v>
      </c>
      <c r="AF888" s="11"/>
      <c r="AG888" s="11"/>
      <c r="AH888" s="11"/>
    </row>
    <row r="889" spans="1:34">
      <c r="A889" s="6">
        <v>3.1338552897073617</v>
      </c>
      <c r="B889" s="6">
        <v>2.3797478919462374</v>
      </c>
      <c r="C889" s="6">
        <v>2.6187850546344382</v>
      </c>
      <c r="D889" s="6">
        <v>0.50872826392778747</v>
      </c>
      <c r="E889" s="6">
        <v>-3.3953108727403905</v>
      </c>
      <c r="F889" s="6">
        <v>1.920641719930797</v>
      </c>
      <c r="G889" s="6">
        <v>2.6008165337417339</v>
      </c>
      <c r="H889" s="6">
        <v>-6.6147923613616655E-2</v>
      </c>
      <c r="I889" s="9">
        <f>SUMPRODUCT(J889:O889,Results!B$12:G$12)+Results!$E$5*H889</f>
        <v>-40.955124149837012</v>
      </c>
      <c r="J889" s="9">
        <f>SUMPRODUCT($A889:$F889,Results!$B$15:$G$15)</f>
        <v>-2.8674555079057917</v>
      </c>
      <c r="K889" s="9">
        <f>SUMPRODUCT($A889:$F889,Results!$B$16:$G$16)</f>
        <v>-17.099595479473091</v>
      </c>
      <c r="L889" s="9">
        <f>SUMPRODUCT($A889:$F889,Results!$B$17:$G$17)</f>
        <v>-11.666776690858761</v>
      </c>
      <c r="M889" s="9">
        <f>SUMPRODUCT($A889:$F889,Results!$B$18:$G$18)</f>
        <v>1.5990265931437797</v>
      </c>
      <c r="N889" s="9">
        <f>SUMPRODUCT($A889:$F889,Results!$B$19:$G$19)</f>
        <v>1.9316538130321184</v>
      </c>
      <c r="O889" s="9">
        <f>SUMPRODUCT($A889:$F889,Results!$B$20:$G$20)</f>
        <v>8.0709971452260838</v>
      </c>
      <c r="P889" s="9" cm="1">
        <f t="array" ref="P889">SUMPRODUCT(J889:O889,TRANSPOSE(Test!BQ$20:BQ$25))+Test!$AI$20-Test!$BQ$27</f>
        <v>-30.973661013159777</v>
      </c>
      <c r="Q889" s="9" cm="1">
        <f t="array" ref="Q889">SUMPRODUCT(J889:O889,TRANSPOSE(Test!EX$20:EX$25))+Test!$AI$20-Test!$EX$27</f>
        <v>-41.584344073859789</v>
      </c>
      <c r="R889" s="9">
        <f>I889-Results!$E$5*H889</f>
        <v>-40.558236608155312</v>
      </c>
      <c r="S889" s="9" cm="1">
        <f t="array" ref="S889">SUMPRODUCT(J889:O889,TRANSPOSE(Test!AW$28:AW$33))+Test!$AI$20-Test!$AH$26</f>
        <v>-14.421833017991446</v>
      </c>
      <c r="T889" s="9">
        <f>SUMPRODUCT(J889:O889,Results!K$9:P$9)</f>
        <v>-41.33383494820211</v>
      </c>
      <c r="U889" s="9">
        <f>SUMPRODUCT(J889:O889,Results!K$9:P$9)+Test!$AI$20-Test!$AH$31</f>
        <v>-42.916063669275268</v>
      </c>
      <c r="V889" s="9">
        <f t="shared" si="65"/>
        <v>-9.9814631366772346</v>
      </c>
      <c r="W889" s="9">
        <f t="shared" si="66"/>
        <v>0.62921992402277738</v>
      </c>
      <c r="X889" s="9">
        <f t="shared" si="67"/>
        <v>-0.39688754168169993</v>
      </c>
      <c r="Y889" s="9">
        <f t="shared" si="68"/>
        <v>-26.533291131845566</v>
      </c>
      <c r="Z889" s="9">
        <f>I889-Test!$AI$20</f>
        <v>-73.697347576927143</v>
      </c>
      <c r="AA889" s="9">
        <f t="shared" si="69"/>
        <v>1.9609395194382557</v>
      </c>
      <c r="AF889" s="11"/>
      <c r="AG889" s="11"/>
      <c r="AH889" s="11"/>
    </row>
    <row r="890" spans="1:34">
      <c r="A890" s="6">
        <v>1.6541513158472814</v>
      </c>
      <c r="B890" s="6">
        <v>1.2467634496133055</v>
      </c>
      <c r="C890" s="6">
        <v>17.065030698296283</v>
      </c>
      <c r="D890" s="6">
        <v>1.8563392441742621</v>
      </c>
      <c r="E890" s="6">
        <v>1.7538842242279011</v>
      </c>
      <c r="F890" s="6">
        <v>0.24981083998971362</v>
      </c>
      <c r="G890" s="6">
        <v>-1.2129825407140635</v>
      </c>
      <c r="H890" s="6">
        <v>-3.8799469980694141</v>
      </c>
      <c r="I890" s="9">
        <f>SUMPRODUCT(J890:O890,Results!B$12:G$12)+Results!$E$5*H890</f>
        <v>4.3704181370599855</v>
      </c>
      <c r="J890" s="9">
        <f>SUMPRODUCT($A890:$F890,Results!$B$15:$G$15)</f>
        <v>38.3334624404227</v>
      </c>
      <c r="K890" s="9">
        <f>SUMPRODUCT($A890:$F890,Results!$B$16:$G$16)</f>
        <v>-23.502405044542183</v>
      </c>
      <c r="L890" s="9">
        <f>SUMPRODUCT($A890:$F890,Results!$B$17:$G$17)</f>
        <v>0.87192799997715897</v>
      </c>
      <c r="M890" s="9">
        <f>SUMPRODUCT($A890:$F890,Results!$B$18:$G$18)</f>
        <v>-39.191622156867368</v>
      </c>
      <c r="N890" s="9">
        <f>SUMPRODUCT($A890:$F890,Results!$B$19:$G$19)</f>
        <v>-57.937571133241136</v>
      </c>
      <c r="O890" s="9">
        <f>SUMPRODUCT($A890:$F890,Results!$B$20:$G$20)</f>
        <v>-5.8533720459138445</v>
      </c>
      <c r="P890" s="9" cm="1">
        <f t="array" ref="P890">SUMPRODUCT(J890:O890,TRANSPOSE(Test!BQ$20:BQ$25))+Test!$AI$20-Test!$BQ$27</f>
        <v>35.480709135722741</v>
      </c>
      <c r="Q890" s="9" cm="1">
        <f t="array" ref="Q890">SUMPRODUCT(J890:O890,TRANSPOSE(Test!EX$20:EX$25))+Test!$AI$20-Test!$EX$27</f>
        <v>25.922119782066559</v>
      </c>
      <c r="R890" s="9">
        <f>I890-Results!$E$5*H890</f>
        <v>27.65010012547647</v>
      </c>
      <c r="S890" s="9" cm="1">
        <f t="array" ref="S890">SUMPRODUCT(J890:O890,TRANSPOSE(Test!AW$28:AW$33))+Test!$AI$20-Test!$AH$26</f>
        <v>91.705281079034918</v>
      </c>
      <c r="T890" s="9">
        <f>SUMPRODUCT(J890:O890,Results!K$9:P$9)</f>
        <v>28.161357913316944</v>
      </c>
      <c r="U890" s="9">
        <f>SUMPRODUCT(J890:O890,Results!K$9:P$9)+Test!$AI$20-Test!$AH$31</f>
        <v>26.579129192243784</v>
      </c>
      <c r="V890" s="9">
        <f t="shared" si="65"/>
        <v>-31.110290998662755</v>
      </c>
      <c r="W890" s="9">
        <f t="shared" si="66"/>
        <v>-21.551701645006574</v>
      </c>
      <c r="X890" s="9">
        <f t="shared" si="67"/>
        <v>-23.279681988416485</v>
      </c>
      <c r="Y890" s="9">
        <f t="shared" si="68"/>
        <v>-87.334862941974933</v>
      </c>
      <c r="Z890" s="9">
        <f>I890-Test!$AI$20</f>
        <v>-28.371805290030146</v>
      </c>
      <c r="AA890" s="9">
        <f t="shared" si="69"/>
        <v>-22.208711055183798</v>
      </c>
      <c r="AF890" s="11"/>
      <c r="AG890" s="11"/>
      <c r="AH890" s="11"/>
    </row>
    <row r="891" spans="1:34">
      <c r="A891" s="6">
        <v>8.1794023017538617E-2</v>
      </c>
      <c r="B891" s="6">
        <v>2.1566671683834917</v>
      </c>
      <c r="C891" s="6">
        <v>7.4121599101941351</v>
      </c>
      <c r="D891" s="6">
        <v>2.4047663021517391</v>
      </c>
      <c r="E891" s="6">
        <v>2.128859270079186</v>
      </c>
      <c r="F891" s="6">
        <v>-0.50611874230662868</v>
      </c>
      <c r="G891" s="6">
        <v>1.8212995310567168</v>
      </c>
      <c r="H891" s="6">
        <v>-0.84566492629863377</v>
      </c>
      <c r="I891" s="9">
        <f>SUMPRODUCT(J891:O891,Results!B$12:G$12)+Results!$E$5*H891</f>
        <v>24.227140738620761</v>
      </c>
      <c r="J891" s="9">
        <f>SUMPRODUCT($A891:$F891,Results!$B$15:$G$15)</f>
        <v>14.993895176526934</v>
      </c>
      <c r="K891" s="9">
        <f>SUMPRODUCT($A891:$F891,Results!$B$16:$G$16)</f>
        <v>-9.7656606793994598</v>
      </c>
      <c r="L891" s="9">
        <f>SUMPRODUCT($A891:$F891,Results!$B$17:$G$17)</f>
        <v>8.1241153302290208</v>
      </c>
      <c r="M891" s="9">
        <f>SUMPRODUCT($A891:$F891,Results!$B$18:$G$18)</f>
        <v>-15.569126396224743</v>
      </c>
      <c r="N891" s="9">
        <f>SUMPRODUCT($A891:$F891,Results!$B$19:$G$19)</f>
        <v>-29.853796288733104</v>
      </c>
      <c r="O891" s="9">
        <f>SUMPRODUCT($A891:$F891,Results!$B$20:$G$20)</f>
        <v>2.9345158828102114</v>
      </c>
      <c r="P891" s="9" cm="1">
        <f t="array" ref="P891">SUMPRODUCT(J891:O891,TRANSPOSE(Test!BQ$20:BQ$25))+Test!$AI$20-Test!$BQ$27</f>
        <v>27.11798143472533</v>
      </c>
      <c r="Q891" s="9" cm="1">
        <f t="array" ref="Q891">SUMPRODUCT(J891:O891,TRANSPOSE(Test!EX$20:EX$25))+Test!$AI$20-Test!$EX$27</f>
        <v>27.898331213525061</v>
      </c>
      <c r="R891" s="9">
        <f>I891-Results!$E$5*H891</f>
        <v>29.301130296412566</v>
      </c>
      <c r="S891" s="9" cm="1">
        <f t="array" ref="S891">SUMPRODUCT(J891:O891,TRANSPOSE(Test!AW$28:AW$33))+Test!$AI$20-Test!$AH$26</f>
        <v>46.782617259105521</v>
      </c>
      <c r="T891" s="9">
        <f>SUMPRODUCT(J891:O891,Results!K$9:P$9)</f>
        <v>29.899641880164875</v>
      </c>
      <c r="U891" s="9">
        <f>SUMPRODUCT(J891:O891,Results!K$9:P$9)+Test!$AI$20-Test!$AH$31</f>
        <v>28.317413159091714</v>
      </c>
      <c r="V891" s="9">
        <f t="shared" si="65"/>
        <v>-2.8908406961045685</v>
      </c>
      <c r="W891" s="9">
        <f t="shared" si="66"/>
        <v>-3.6711904749043001</v>
      </c>
      <c r="X891" s="9">
        <f t="shared" si="67"/>
        <v>-5.0739895577918048</v>
      </c>
      <c r="Y891" s="9">
        <f t="shared" si="68"/>
        <v>-22.55547652048476</v>
      </c>
      <c r="Z891" s="9">
        <f>I891-Test!$AI$20</f>
        <v>-8.51508268846937</v>
      </c>
      <c r="AA891" s="9">
        <f t="shared" si="69"/>
        <v>-4.0902724204709529</v>
      </c>
      <c r="AF891" s="11"/>
      <c r="AG891" s="11"/>
      <c r="AH891" s="11"/>
    </row>
    <row r="892" spans="1:34">
      <c r="A892" s="6">
        <v>-0.28257872485309377</v>
      </c>
      <c r="B892" s="6">
        <v>-0.48384492448865507</v>
      </c>
      <c r="C892" s="6">
        <v>3.8274811339144748</v>
      </c>
      <c r="D892" s="6">
        <v>4.1804303416460007</v>
      </c>
      <c r="E892" s="6">
        <v>-0.39182571280748651</v>
      </c>
      <c r="F892" s="6">
        <v>1.4587164567327393</v>
      </c>
      <c r="G892" s="6">
        <v>4.033633289481628</v>
      </c>
      <c r="H892" s="6">
        <v>1.3666688321262774</v>
      </c>
      <c r="I892" s="9">
        <f>SUMPRODUCT(J892:O892,Results!B$12:G$12)+Results!$E$5*H892</f>
        <v>10.764406093407263</v>
      </c>
      <c r="J892" s="9">
        <f>SUMPRODUCT($A892:$F892,Results!$B$15:$G$15)</f>
        <v>3.3640426163911497</v>
      </c>
      <c r="K892" s="9">
        <f>SUMPRODUCT($A892:$F892,Results!$B$16:$G$16)</f>
        <v>-3.5546041888314623</v>
      </c>
      <c r="L892" s="9">
        <f>SUMPRODUCT($A892:$F892,Results!$B$17:$G$17)</f>
        <v>3.3134578229421612</v>
      </c>
      <c r="M892" s="9">
        <f>SUMPRODUCT($A892:$F892,Results!$B$18:$G$18)</f>
        <v>-3.3170071514771484</v>
      </c>
      <c r="N892" s="9">
        <f>SUMPRODUCT($A892:$F892,Results!$B$19:$G$19)</f>
        <v>-15.236999470487042</v>
      </c>
      <c r="O892" s="9">
        <f>SUMPRODUCT($A892:$F892,Results!$B$20:$G$20)</f>
        <v>0.95539189341078501</v>
      </c>
      <c r="P892" s="9" cm="1">
        <f t="array" ref="P892">SUMPRODUCT(J892:O892,TRANSPOSE(Test!BQ$20:BQ$25))+Test!$AI$20-Test!$BQ$27</f>
        <v>4.7316402154658093</v>
      </c>
      <c r="Q892" s="9" cm="1">
        <f t="array" ref="Q892">SUMPRODUCT(J892:O892,TRANSPOSE(Test!EX$20:EX$25))+Test!$AI$20-Test!$EX$27</f>
        <v>3.0373546829229383</v>
      </c>
      <c r="R892" s="9">
        <f>I892-Results!$E$5*H892</f>
        <v>2.5643931006495997</v>
      </c>
      <c r="S892" s="9" cm="1">
        <f t="array" ref="S892">SUMPRODUCT(J892:O892,TRANSPOSE(Test!AW$28:AW$33))+Test!$AI$20-Test!$AH$26</f>
        <v>14.824043179408307</v>
      </c>
      <c r="T892" s="9">
        <f>SUMPRODUCT(J892:O892,Results!K$9:P$9)</f>
        <v>2.6626828885465796</v>
      </c>
      <c r="U892" s="9">
        <f>SUMPRODUCT(J892:O892,Results!K$9:P$9)+Test!$AI$20-Test!$AH$31</f>
        <v>1.0804541674734196</v>
      </c>
      <c r="V892" s="9">
        <f t="shared" si="65"/>
        <v>6.0327658779414541</v>
      </c>
      <c r="W892" s="9">
        <f t="shared" si="66"/>
        <v>7.7270514104843251</v>
      </c>
      <c r="X892" s="9">
        <f t="shared" si="67"/>
        <v>8.2000129927576637</v>
      </c>
      <c r="Y892" s="9">
        <f t="shared" si="68"/>
        <v>-4.0596370860010431</v>
      </c>
      <c r="Z892" s="9">
        <f>I892-Test!$AI$20</f>
        <v>-21.977817333682868</v>
      </c>
      <c r="AA892" s="9">
        <f t="shared" si="69"/>
        <v>9.6839519259338438</v>
      </c>
      <c r="AF892" s="11"/>
      <c r="AG892" s="11"/>
      <c r="AH892" s="11"/>
    </row>
    <row r="893" spans="1:34">
      <c r="A893" s="6">
        <v>2.442328666685877</v>
      </c>
      <c r="B893" s="6">
        <v>0.56757431276652925</v>
      </c>
      <c r="C893" s="6">
        <v>8.465861111772421</v>
      </c>
      <c r="D893" s="6">
        <v>2.5459118289240137</v>
      </c>
      <c r="E893" s="6">
        <v>-1.7260381172205124</v>
      </c>
      <c r="F893" s="6">
        <v>2.6602641198689496</v>
      </c>
      <c r="G893" s="6">
        <v>-2.2943709105592083</v>
      </c>
      <c r="H893" s="6">
        <v>-4.9613353679145593</v>
      </c>
      <c r="I893" s="9">
        <f>SUMPRODUCT(J893:O893,Results!B$12:G$12)+Results!$E$5*H893</f>
        <v>-44.991142527196658</v>
      </c>
      <c r="J893" s="9">
        <f>SUMPRODUCT($A893:$F893,Results!$B$15:$G$15)</f>
        <v>14.463818660525789</v>
      </c>
      <c r="K893" s="9">
        <f>SUMPRODUCT($A893:$F893,Results!$B$16:$G$16)</f>
        <v>-18.195306119545542</v>
      </c>
      <c r="L893" s="9">
        <f>SUMPRODUCT($A893:$F893,Results!$B$17:$G$17)</f>
        <v>-6.0000617115052304</v>
      </c>
      <c r="M893" s="9">
        <f>SUMPRODUCT($A893:$F893,Results!$B$18:$G$18)</f>
        <v>-13.095380407099956</v>
      </c>
      <c r="N893" s="9">
        <f>SUMPRODUCT($A893:$F893,Results!$B$19:$G$19)</f>
        <v>-23.0680336965682</v>
      </c>
      <c r="O893" s="9">
        <f>SUMPRODUCT($A893:$F893,Results!$B$20:$G$20)</f>
        <v>0.77099682391509283</v>
      </c>
      <c r="P893" s="9" cm="1">
        <f t="array" ref="P893">SUMPRODUCT(J893:O893,TRANSPOSE(Test!BQ$20:BQ$25))+Test!$AI$20-Test!$BQ$27</f>
        <v>-3.3874296165812225</v>
      </c>
      <c r="Q893" s="9" cm="1">
        <f t="array" ref="Q893">SUMPRODUCT(J893:O893,TRANSPOSE(Test!EX$20:EX$25))+Test!$AI$20-Test!$EX$27</f>
        <v>-15.380039154305798</v>
      </c>
      <c r="R893" s="9">
        <f>I893-Results!$E$5*H893</f>
        <v>-15.223130319709302</v>
      </c>
      <c r="S893" s="9" cm="1">
        <f t="array" ref="S893">SUMPRODUCT(J893:O893,TRANSPOSE(Test!AW$28:AW$33))+Test!$AI$20-Test!$AH$26</f>
        <v>28.175324164298488</v>
      </c>
      <c r="T893" s="9">
        <f>SUMPRODUCT(J893:O893,Results!K$9:P$9)</f>
        <v>-15.321447516177072</v>
      </c>
      <c r="U893" s="9">
        <f>SUMPRODUCT(J893:O893,Results!K$9:P$9)+Test!$AI$20-Test!$AH$31</f>
        <v>-16.903676237250231</v>
      </c>
      <c r="V893" s="9">
        <f t="shared" si="65"/>
        <v>-41.603712910615435</v>
      </c>
      <c r="W893" s="9">
        <f t="shared" si="66"/>
        <v>-29.611103372890859</v>
      </c>
      <c r="X893" s="9">
        <f t="shared" si="67"/>
        <v>-29.768012207487356</v>
      </c>
      <c r="Y893" s="9">
        <f t="shared" si="68"/>
        <v>-73.166466691495145</v>
      </c>
      <c r="Z893" s="9">
        <f>I893-Test!$AI$20</f>
        <v>-77.733365954286796</v>
      </c>
      <c r="AA893" s="9">
        <f t="shared" si="69"/>
        <v>-28.087466289946427</v>
      </c>
      <c r="AF893" s="11"/>
      <c r="AG893" s="11"/>
      <c r="AH893" s="11"/>
    </row>
    <row r="894" spans="1:34">
      <c r="A894" s="6">
        <v>5.0932231589911243</v>
      </c>
      <c r="B894" s="6">
        <v>0.40947479149141081</v>
      </c>
      <c r="C894" s="6">
        <v>5.938961922428545</v>
      </c>
      <c r="D894" s="6">
        <v>-0.49852933628873258</v>
      </c>
      <c r="E894" s="6">
        <v>2.1289631216263922</v>
      </c>
      <c r="F894" s="6">
        <v>2.97814806683949</v>
      </c>
      <c r="G894" s="6">
        <v>5.8095948507685931</v>
      </c>
      <c r="H894" s="6">
        <v>3.1426303934132425</v>
      </c>
      <c r="I894" s="9">
        <f>SUMPRODUCT(J894:O894,Results!B$12:G$12)+Results!$E$5*H894</f>
        <v>49.235632622069488</v>
      </c>
      <c r="J894" s="9">
        <f>SUMPRODUCT($A894:$F894,Results!$B$15:$G$15)</f>
        <v>35.873730937246599</v>
      </c>
      <c r="K894" s="9">
        <f>SUMPRODUCT($A894:$F894,Results!$B$16:$G$16)</f>
        <v>-20.153271757185387</v>
      </c>
      <c r="L894" s="9">
        <f>SUMPRODUCT($A894:$F894,Results!$B$17:$G$17)</f>
        <v>-1.1969229276309346</v>
      </c>
      <c r="M894" s="9">
        <f>SUMPRODUCT($A894:$F894,Results!$B$18:$G$18)</f>
        <v>-15.848784570502939</v>
      </c>
      <c r="N894" s="9">
        <f>SUMPRODUCT($A894:$F894,Results!$B$19:$G$19)</f>
        <v>-19.883444899242171</v>
      </c>
      <c r="O894" s="9">
        <f>SUMPRODUCT($A894:$F894,Results!$B$20:$G$20)</f>
        <v>5.311045087418008</v>
      </c>
      <c r="P894" s="9" cm="1">
        <f t="array" ref="P894">SUMPRODUCT(J894:O894,TRANSPOSE(Test!BQ$20:BQ$25))+Test!$AI$20-Test!$BQ$27</f>
        <v>34.948513435654782</v>
      </c>
      <c r="Q894" s="9" cm="1">
        <f t="array" ref="Q894">SUMPRODUCT(J894:O894,TRANSPOSE(Test!EX$20:EX$25))+Test!$AI$20-Test!$EX$27</f>
        <v>30.387119914889695</v>
      </c>
      <c r="R894" s="9">
        <f>I894-Results!$E$5*H894</f>
        <v>30.379850261590033</v>
      </c>
      <c r="S894" s="9" cm="1">
        <f t="array" ref="S894">SUMPRODUCT(J894:O894,TRANSPOSE(Test!AW$28:AW$33))+Test!$AI$20-Test!$AH$26</f>
        <v>48.373713253865802</v>
      </c>
      <c r="T894" s="9">
        <f>SUMPRODUCT(J894:O894,Results!K$9:P$9)</f>
        <v>31.999372438130678</v>
      </c>
      <c r="U894" s="9">
        <f>SUMPRODUCT(J894:O894,Results!K$9:P$9)+Test!$AI$20-Test!$AH$31</f>
        <v>30.417143717057513</v>
      </c>
      <c r="V894" s="9">
        <f t="shared" si="65"/>
        <v>14.287119186414706</v>
      </c>
      <c r="W894" s="9">
        <f t="shared" si="66"/>
        <v>18.848512707179793</v>
      </c>
      <c r="X894" s="9">
        <f t="shared" si="67"/>
        <v>18.855782360479456</v>
      </c>
      <c r="Y894" s="9">
        <f t="shared" si="68"/>
        <v>0.86191936820368653</v>
      </c>
      <c r="Z894" s="9">
        <f>I894-Test!$AI$20</f>
        <v>16.493409194979357</v>
      </c>
      <c r="AA894" s="9">
        <f t="shared" si="69"/>
        <v>18.818488905011975</v>
      </c>
      <c r="AF894" s="11"/>
      <c r="AG894" s="11"/>
      <c r="AH894" s="11"/>
    </row>
    <row r="895" spans="1:34">
      <c r="A895" s="6">
        <v>0.14104933210570741</v>
      </c>
      <c r="B895" s="6">
        <v>7.1683817737366855</v>
      </c>
      <c r="C895" s="6">
        <v>2.1388744751400273</v>
      </c>
      <c r="D895" s="6">
        <v>3.6978725480392702</v>
      </c>
      <c r="E895" s="6">
        <v>-1.0021683360257669</v>
      </c>
      <c r="F895" s="6">
        <v>8.4314301881710936</v>
      </c>
      <c r="G895" s="6">
        <v>0.48391266972817953</v>
      </c>
      <c r="H895" s="6">
        <v>-2.1830517876271709</v>
      </c>
      <c r="I895" s="9">
        <f>SUMPRODUCT(J895:O895,Results!B$12:G$12)+Results!$E$5*H895</f>
        <v>-48.461156852117938</v>
      </c>
      <c r="J895" s="9">
        <f>SUMPRODUCT($A895:$F895,Results!$B$15:$G$15)</f>
        <v>-16.622692945868039</v>
      </c>
      <c r="K895" s="9">
        <f>SUMPRODUCT($A895:$F895,Results!$B$16:$G$16)</f>
        <v>-11.117270257092523</v>
      </c>
      <c r="L895" s="9">
        <f>SUMPRODUCT($A895:$F895,Results!$B$17:$G$17)</f>
        <v>18.771244522646846</v>
      </c>
      <c r="M895" s="9">
        <f>SUMPRODUCT($A895:$F895,Results!$B$18:$G$18)</f>
        <v>14.385077295339773</v>
      </c>
      <c r="N895" s="9">
        <f>SUMPRODUCT($A895:$F895,Results!$B$19:$G$19)</f>
        <v>-4.3528617985766829</v>
      </c>
      <c r="O895" s="9">
        <f>SUMPRODUCT($A895:$F895,Results!$B$20:$G$20)</f>
        <v>6.1650701896603888</v>
      </c>
      <c r="P895" s="9" cm="1">
        <f t="array" ref="P895">SUMPRODUCT(J895:O895,TRANSPOSE(Test!BQ$20:BQ$25))+Test!$AI$20-Test!$BQ$27</f>
        <v>-12.972143635815591</v>
      </c>
      <c r="Q895" s="9" cm="1">
        <f t="array" ref="Q895">SUMPRODUCT(J895:O895,TRANSPOSE(Test!EX$20:EX$25))+Test!$AI$20-Test!$EX$27</f>
        <v>-34.106826679314629</v>
      </c>
      <c r="R895" s="9">
        <f>I895-Results!$E$5*H895</f>
        <v>-35.36284612635491</v>
      </c>
      <c r="S895" s="9" cm="1">
        <f t="array" ref="S895">SUMPRODUCT(J895:O895,TRANSPOSE(Test!AW$28:AW$33))+Test!$AI$20-Test!$AH$26</f>
        <v>-6.2502752568725413</v>
      </c>
      <c r="T895" s="9">
        <f>SUMPRODUCT(J895:O895,Results!K$9:P$9)</f>
        <v>-33.569319686193111</v>
      </c>
      <c r="U895" s="9">
        <f>SUMPRODUCT(J895:O895,Results!K$9:P$9)+Test!$AI$20-Test!$AH$31</f>
        <v>-35.151548407266269</v>
      </c>
      <c r="V895" s="9">
        <f t="shared" si="65"/>
        <v>-35.489013216302347</v>
      </c>
      <c r="W895" s="9">
        <f t="shared" si="66"/>
        <v>-14.354330172803309</v>
      </c>
      <c r="X895" s="9">
        <f t="shared" si="67"/>
        <v>-13.098310725763028</v>
      </c>
      <c r="Y895" s="9">
        <f t="shared" si="68"/>
        <v>-42.210881595245397</v>
      </c>
      <c r="Z895" s="9">
        <f>I895-Test!$AI$20</f>
        <v>-81.203380279208062</v>
      </c>
      <c r="AA895" s="9">
        <f t="shared" si="69"/>
        <v>-13.309608444851669</v>
      </c>
      <c r="AF895" s="11"/>
      <c r="AG895" s="11"/>
      <c r="AH895" s="11"/>
    </row>
    <row r="896" spans="1:34">
      <c r="A896" s="6">
        <v>4.3482204693361268</v>
      </c>
      <c r="B896" s="6">
        <v>0.60708415890944911</v>
      </c>
      <c r="C896" s="6">
        <v>4.6252664569593653</v>
      </c>
      <c r="D896" s="6">
        <v>2.3358655471879657</v>
      </c>
      <c r="E896" s="6">
        <v>2.1965849637040722</v>
      </c>
      <c r="F896" s="6">
        <v>-4.5839891605941157</v>
      </c>
      <c r="G896" s="6">
        <v>1.367871522341549</v>
      </c>
      <c r="H896" s="6">
        <v>-1.2990929350138016</v>
      </c>
      <c r="I896" s="9">
        <f>SUMPRODUCT(J896:O896,Results!B$12:G$12)+Results!$E$5*H896</f>
        <v>45.533233867123307</v>
      </c>
      <c r="J896" s="9">
        <f>SUMPRODUCT($A896:$F896,Results!$B$15:$G$15)</f>
        <v>28.137561890613608</v>
      </c>
      <c r="K896" s="9">
        <f>SUMPRODUCT($A896:$F896,Results!$B$16:$G$16)</f>
        <v>-18.75904865094973</v>
      </c>
      <c r="L896" s="9">
        <f>SUMPRODUCT($A896:$F896,Results!$B$17:$G$17)</f>
        <v>-6.9820710028073316</v>
      </c>
      <c r="M896" s="9">
        <f>SUMPRODUCT($A896:$F896,Results!$B$18:$G$18)</f>
        <v>-15.40917547158184</v>
      </c>
      <c r="N896" s="9">
        <f>SUMPRODUCT($A896:$F896,Results!$B$19:$G$19)</f>
        <v>-20.192112615886913</v>
      </c>
      <c r="O896" s="9">
        <f>SUMPRODUCT($A896:$F896,Results!$B$20:$G$20)</f>
        <v>21.181161283500817</v>
      </c>
      <c r="P896" s="9" cm="1">
        <f t="array" ref="P896">SUMPRODUCT(J896:O896,TRANSPOSE(Test!BQ$20:BQ$25))+Test!$AI$20-Test!$BQ$27</f>
        <v>37.036309907419458</v>
      </c>
      <c r="Q896" s="9" cm="1">
        <f t="array" ref="Q896">SUMPRODUCT(J896:O896,TRANSPOSE(Test!EX$20:EX$25))+Test!$AI$20-Test!$EX$27</f>
        <v>50.55078359304656</v>
      </c>
      <c r="R896" s="9">
        <f>I896-Results!$E$5*H896</f>
        <v>53.327791477206119</v>
      </c>
      <c r="S896" s="9" cm="1">
        <f t="array" ref="S896">SUMPRODUCT(J896:O896,TRANSPOSE(Test!AW$28:AW$33))+Test!$AI$20-Test!$AH$26</f>
        <v>44.838414078028038</v>
      </c>
      <c r="T896" s="9">
        <f>SUMPRODUCT(J896:O896,Results!K$9:P$9)</f>
        <v>53.043453462476634</v>
      </c>
      <c r="U896" s="9">
        <f>SUMPRODUCT(J896:O896,Results!K$9:P$9)+Test!$AI$20-Test!$AH$31</f>
        <v>51.46122474140347</v>
      </c>
      <c r="V896" s="9">
        <f t="shared" si="65"/>
        <v>8.4969239597038495</v>
      </c>
      <c r="W896" s="9">
        <f t="shared" si="66"/>
        <v>-5.0175497259232529</v>
      </c>
      <c r="X896" s="9">
        <f t="shared" si="67"/>
        <v>-7.794557610082812</v>
      </c>
      <c r="Y896" s="9">
        <f t="shared" si="68"/>
        <v>0.69481978909526987</v>
      </c>
      <c r="Z896" s="9">
        <f>I896-Test!$AI$20</f>
        <v>12.791010440033176</v>
      </c>
      <c r="AA896" s="9">
        <f t="shared" si="69"/>
        <v>-5.9279908742801624</v>
      </c>
      <c r="AF896" s="11"/>
      <c r="AG896" s="11"/>
      <c r="AH896" s="11"/>
    </row>
    <row r="897" spans="1:34">
      <c r="A897" s="6">
        <v>3.8445081539282828</v>
      </c>
      <c r="B897" s="6">
        <v>8.1693063411952345</v>
      </c>
      <c r="C897" s="6">
        <v>-0.22242843454240724</v>
      </c>
      <c r="D897" s="6">
        <v>13.993424354601522</v>
      </c>
      <c r="E897" s="6">
        <v>-0.16540573198547617</v>
      </c>
      <c r="F897" s="6">
        <v>3.2584450445393323</v>
      </c>
      <c r="G897" s="6">
        <v>2.0716698387897292</v>
      </c>
      <c r="H897" s="6">
        <v>-0.59529461856562138</v>
      </c>
      <c r="I897" s="9">
        <f>SUMPRODUCT(J897:O897,Results!B$12:G$12)+Results!$E$5*H897</f>
        <v>16.549260912187538</v>
      </c>
      <c r="J897" s="9">
        <f>SUMPRODUCT($A897:$F897,Results!$B$15:$G$15)</f>
        <v>-13.19326592068478</v>
      </c>
      <c r="K897" s="9">
        <f>SUMPRODUCT($A897:$F897,Results!$B$16:$G$16)</f>
        <v>-24.049408784333934</v>
      </c>
      <c r="L897" s="9">
        <f>SUMPRODUCT($A897:$F897,Results!$B$17:$G$17)</f>
        <v>16.965132735900571</v>
      </c>
      <c r="M897" s="9">
        <f>SUMPRODUCT($A897:$F897,Results!$B$18:$G$18)</f>
        <v>25.636454580088333</v>
      </c>
      <c r="N897" s="9">
        <f>SUMPRODUCT($A897:$F897,Results!$B$19:$G$19)</f>
        <v>-7.7059644844770538</v>
      </c>
      <c r="O897" s="9">
        <f>SUMPRODUCT($A897:$F897,Results!$B$20:$G$20)</f>
        <v>49.773490072669382</v>
      </c>
      <c r="P897" s="9" cm="1">
        <f t="array" ref="P897">SUMPRODUCT(J897:O897,TRANSPOSE(Test!BQ$20:BQ$25))+Test!$AI$20-Test!$BQ$27</f>
        <v>21.227872344734571</v>
      </c>
      <c r="Q897" s="9" cm="1">
        <f t="array" ref="Q897">SUMPRODUCT(J897:O897,TRANSPOSE(Test!EX$20:EX$25))+Test!$AI$20-Test!$EX$27</f>
        <v>20.218173150393348</v>
      </c>
      <c r="R897" s="9">
        <f>I897-Results!$E$5*H897</f>
        <v>20.121028623581267</v>
      </c>
      <c r="S897" s="9" cm="1">
        <f t="array" ref="S897">SUMPRODUCT(J897:O897,TRANSPOSE(Test!AW$28:AW$33))+Test!$AI$20-Test!$AH$26</f>
        <v>7.3105374341628675</v>
      </c>
      <c r="T897" s="9">
        <f>SUMPRODUCT(J897:O897,Results!K$9:P$9)</f>
        <v>20.980985753051471</v>
      </c>
      <c r="U897" s="9">
        <f>SUMPRODUCT(J897:O897,Results!K$9:P$9)+Test!$AI$20-Test!$AH$31</f>
        <v>19.398757031978313</v>
      </c>
      <c r="V897" s="9">
        <f t="shared" si="65"/>
        <v>-4.6786114325470329</v>
      </c>
      <c r="W897" s="9">
        <f t="shared" si="66"/>
        <v>-3.6689122382058095</v>
      </c>
      <c r="X897" s="9">
        <f t="shared" si="67"/>
        <v>-3.5717677113937292</v>
      </c>
      <c r="Y897" s="9">
        <f t="shared" si="68"/>
        <v>9.2387234780246708</v>
      </c>
      <c r="Z897" s="9">
        <f>I897-Test!$AI$20</f>
        <v>-16.192962514902593</v>
      </c>
      <c r="AA897" s="9">
        <f t="shared" si="69"/>
        <v>-2.8494961197907749</v>
      </c>
      <c r="AF897" s="11"/>
      <c r="AG897" s="11"/>
      <c r="AH897" s="11"/>
    </row>
    <row r="898" spans="1:34">
      <c r="A898" s="6">
        <v>-3.0083422653219234</v>
      </c>
      <c r="B898" s="6">
        <v>-1.8502671653303058</v>
      </c>
      <c r="C898" s="6">
        <v>0.88396294247549112</v>
      </c>
      <c r="D898" s="6">
        <v>10.95383888964496</v>
      </c>
      <c r="E898" s="6">
        <v>1.276274372201033</v>
      </c>
      <c r="F898" s="6">
        <v>2.3295134038331349</v>
      </c>
      <c r="G898" s="6">
        <v>6.7449591651807932</v>
      </c>
      <c r="H898" s="6">
        <v>4.077994707825443</v>
      </c>
      <c r="I898" s="9">
        <f>SUMPRODUCT(J898:O898,Results!B$12:G$12)+Results!$E$5*H898</f>
        <v>57.542630734931748</v>
      </c>
      <c r="J898" s="9">
        <f>SUMPRODUCT($A898:$F898,Results!$B$15:$G$15)</f>
        <v>-5.147701000302991</v>
      </c>
      <c r="K898" s="9">
        <f>SUMPRODUCT($A898:$F898,Results!$B$16:$G$16)</f>
        <v>9.0417608916316787</v>
      </c>
      <c r="L898" s="9">
        <f>SUMPRODUCT($A898:$F898,Results!$B$17:$G$17)</f>
        <v>19.964431778119621</v>
      </c>
      <c r="M898" s="9">
        <f>SUMPRODUCT($A898:$F898,Results!$B$18:$G$18)</f>
        <v>8.8603146744996728</v>
      </c>
      <c r="N898" s="9">
        <f>SUMPRODUCT($A898:$F898,Results!$B$19:$G$19)</f>
        <v>-18.350152287870387</v>
      </c>
      <c r="O898" s="9">
        <f>SUMPRODUCT($A898:$F898,Results!$B$20:$G$20)</f>
        <v>6.6584306540765148</v>
      </c>
      <c r="P898" s="9" cm="1">
        <f t="array" ref="P898">SUMPRODUCT(J898:O898,TRANSPOSE(Test!BQ$20:BQ$25))+Test!$AI$20-Test!$BQ$27</f>
        <v>29.025129276370741</v>
      </c>
      <c r="Q898" s="9" cm="1">
        <f t="array" ref="Q898">SUMPRODUCT(J898:O898,TRANSPOSE(Test!EX$20:EX$25))+Test!$AI$20-Test!$EX$27</f>
        <v>35.726395631792968</v>
      </c>
      <c r="R898" s="9">
        <f>I898-Results!$E$5*H898</f>
        <v>33.07466248797909</v>
      </c>
      <c r="S898" s="9" cm="1">
        <f t="array" ref="S898">SUMPRODUCT(J898:O898,TRANSPOSE(Test!AW$28:AW$33))+Test!$AI$20-Test!$AH$26</f>
        <v>17.711851054944432</v>
      </c>
      <c r="T898" s="9">
        <f>SUMPRODUCT(J898:O898,Results!K$9:P$9)</f>
        <v>33.942207897689578</v>
      </c>
      <c r="U898" s="9">
        <f>SUMPRODUCT(J898:O898,Results!K$9:P$9)+Test!$AI$20-Test!$AH$31</f>
        <v>32.35997917661642</v>
      </c>
      <c r="V898" s="9">
        <f t="shared" si="65"/>
        <v>28.517501458561007</v>
      </c>
      <c r="W898" s="9">
        <f t="shared" si="66"/>
        <v>21.81623510313878</v>
      </c>
      <c r="X898" s="9">
        <f t="shared" si="67"/>
        <v>24.467968246952658</v>
      </c>
      <c r="Y898" s="9">
        <f t="shared" si="68"/>
        <v>39.830779679987316</v>
      </c>
      <c r="Z898" s="9">
        <f>I898-Test!$AI$20</f>
        <v>24.800407307841617</v>
      </c>
      <c r="AA898" s="9">
        <f t="shared" si="69"/>
        <v>25.182651558315328</v>
      </c>
      <c r="AF898" s="11"/>
      <c r="AG898" s="11"/>
      <c r="AH898" s="11"/>
    </row>
    <row r="899" spans="1:34">
      <c r="A899" s="6">
        <v>-1.703764159563695</v>
      </c>
      <c r="B899" s="6">
        <v>1.317937298922673</v>
      </c>
      <c r="C899" s="6">
        <v>0.81491455145253067</v>
      </c>
      <c r="D899" s="6">
        <v>13.721236832273313</v>
      </c>
      <c r="E899" s="6">
        <v>1.4225779852295575</v>
      </c>
      <c r="F899" s="6">
        <v>1.9610078510440017</v>
      </c>
      <c r="G899" s="6">
        <v>12.0213621105391</v>
      </c>
      <c r="H899" s="6">
        <v>9.3543976531837494</v>
      </c>
      <c r="I899" s="9">
        <f>SUMPRODUCT(J899:O899,Results!B$12:G$12)+Results!$E$5*H899</f>
        <v>96.191766239111544</v>
      </c>
      <c r="J899" s="9">
        <f>SUMPRODUCT($A899:$F899,Results!$B$15:$G$15)</f>
        <v>-8.95407517171253</v>
      </c>
      <c r="K899" s="9">
        <f>SUMPRODUCT($A899:$F899,Results!$B$16:$G$16)</f>
        <v>0.75683554928288121</v>
      </c>
      <c r="L899" s="9">
        <f>SUMPRODUCT($A899:$F899,Results!$B$17:$G$17)</f>
        <v>23.111710003250089</v>
      </c>
      <c r="M899" s="9">
        <f>SUMPRODUCT($A899:$F899,Results!$B$18:$G$18)</f>
        <v>14.437078522151182</v>
      </c>
      <c r="N899" s="9">
        <f>SUMPRODUCT($A899:$F899,Results!$B$19:$G$19)</f>
        <v>-19.596372706917254</v>
      </c>
      <c r="O899" s="9">
        <f>SUMPRODUCT($A899:$F899,Results!$B$20:$G$20)</f>
        <v>22.289694144557096</v>
      </c>
      <c r="P899" s="9" cm="1">
        <f t="array" ref="P899">SUMPRODUCT(J899:O899,TRANSPOSE(Test!BQ$20:BQ$25))+Test!$AI$20-Test!$BQ$27</f>
        <v>34.588170667572065</v>
      </c>
      <c r="Q899" s="9" cm="1">
        <f t="array" ref="Q899">SUMPRODUCT(J899:O899,TRANSPOSE(Test!EX$20:EX$25))+Test!$AI$20-Test!$EX$27</f>
        <v>41.948180088075432</v>
      </c>
      <c r="R899" s="9">
        <f>I899-Results!$E$5*H899</f>
        <v>40.065380320009048</v>
      </c>
      <c r="S899" s="9" cm="1">
        <f t="array" ref="S899">SUMPRODUCT(J899:O899,TRANSPOSE(Test!AW$28:AW$33))+Test!$AI$20-Test!$AH$26</f>
        <v>20.704612017211012</v>
      </c>
      <c r="T899" s="9">
        <f>SUMPRODUCT(J899:O899,Results!K$9:P$9)</f>
        <v>40.956610427136368</v>
      </c>
      <c r="U899" s="9">
        <f>SUMPRODUCT(J899:O899,Results!K$9:P$9)+Test!$AI$20-Test!$AH$31</f>
        <v>39.374381706063218</v>
      </c>
      <c r="V899" s="9">
        <f t="shared" ref="V899:V962" si="70">I899-P899</f>
        <v>61.603595571539479</v>
      </c>
      <c r="W899" s="9">
        <f t="shared" ref="W899:W962" si="71">I899-Q899</f>
        <v>54.243586151036112</v>
      </c>
      <c r="X899" s="9">
        <f t="shared" ref="X899:X962" si="72">I899-R899</f>
        <v>56.126385919102496</v>
      </c>
      <c r="Y899" s="9">
        <f t="shared" ref="Y899:Y962" si="73">I899-S899</f>
        <v>75.487154221900539</v>
      </c>
      <c r="Z899" s="9">
        <f>I899-Test!$AI$20</f>
        <v>63.449542812021413</v>
      </c>
      <c r="AA899" s="9">
        <f t="shared" ref="AA899:AA962" si="74">I899-U899</f>
        <v>56.817384533048326</v>
      </c>
      <c r="AF899" s="11"/>
      <c r="AG899" s="11"/>
      <c r="AH899" s="11"/>
    </row>
    <row r="900" spans="1:34">
      <c r="A900" s="6">
        <v>7.2697510938679972</v>
      </c>
      <c r="B900" s="6">
        <v>2.4444106617487358</v>
      </c>
      <c r="C900" s="6">
        <v>0.30656327775973774</v>
      </c>
      <c r="D900" s="6">
        <v>4.1802924401162329</v>
      </c>
      <c r="E900" s="6">
        <v>-3.1973993609993041</v>
      </c>
      <c r="F900" s="6">
        <v>1.1434995232598426</v>
      </c>
      <c r="G900" s="6">
        <v>1.5811275653526391</v>
      </c>
      <c r="H900" s="6">
        <v>-1.0858368920027115</v>
      </c>
      <c r="I900" s="9">
        <f>SUMPRODUCT(J900:O900,Results!B$12:G$12)+Results!$E$5*H900</f>
        <v>-23.090153361267816</v>
      </c>
      <c r="J900" s="9">
        <f>SUMPRODUCT($A900:$F900,Results!$B$15:$G$15)</f>
        <v>6.0137788181649849</v>
      </c>
      <c r="K900" s="9">
        <f>SUMPRODUCT($A900:$F900,Results!$B$16:$G$16)</f>
        <v>-28.313935146650739</v>
      </c>
      <c r="L900" s="9">
        <f>SUMPRODUCT($A900:$F900,Results!$B$17:$G$17)</f>
        <v>-16.792282654398068</v>
      </c>
      <c r="M900" s="9">
        <f>SUMPRODUCT($A900:$F900,Results!$B$18:$G$18)</f>
        <v>8.8400298618208897</v>
      </c>
      <c r="N900" s="9">
        <f>SUMPRODUCT($A900:$F900,Results!$B$19:$G$19)</f>
        <v>7.0526890318206119</v>
      </c>
      <c r="O900" s="9">
        <f>SUMPRODUCT($A900:$F900,Results!$B$20:$G$20)</f>
        <v>31.345642502115979</v>
      </c>
      <c r="P900" s="9" cm="1">
        <f t="array" ref="P900">SUMPRODUCT(J900:O900,TRANSPOSE(Test!BQ$20:BQ$25))+Test!$AI$20-Test!$BQ$27</f>
        <v>-13.787378134227048</v>
      </c>
      <c r="Q900" s="9" cm="1">
        <f t="array" ref="Q900">SUMPRODUCT(J900:O900,TRANSPOSE(Test!EX$20:EX$25))+Test!$AI$20-Test!$EX$27</f>
        <v>-17.552667951508205</v>
      </c>
      <c r="R900" s="9">
        <f>I900-Results!$E$5*H900</f>
        <v>-16.575132009251547</v>
      </c>
      <c r="S900" s="9" cm="1">
        <f t="array" ref="S900">SUMPRODUCT(J900:O900,TRANSPOSE(Test!AW$28:AW$33))+Test!$AI$20-Test!$AH$26</f>
        <v>-11.315721431284199</v>
      </c>
      <c r="T900" s="9">
        <f>SUMPRODUCT(J900:O900,Results!K$9:P$9)</f>
        <v>-17.367353933437656</v>
      </c>
      <c r="U900" s="9">
        <f>SUMPRODUCT(J900:O900,Results!K$9:P$9)+Test!$AI$20-Test!$AH$31</f>
        <v>-18.949582654510813</v>
      </c>
      <c r="V900" s="9">
        <f t="shared" si="70"/>
        <v>-9.3027752270407689</v>
      </c>
      <c r="W900" s="9">
        <f t="shared" si="71"/>
        <v>-5.5374854097596113</v>
      </c>
      <c r="X900" s="9">
        <f t="shared" si="72"/>
        <v>-6.5150213520162694</v>
      </c>
      <c r="Y900" s="9">
        <f t="shared" si="73"/>
        <v>-11.774431929983617</v>
      </c>
      <c r="Z900" s="9">
        <f>I900-Test!$AI$20</f>
        <v>-55.832376788357948</v>
      </c>
      <c r="AA900" s="9">
        <f t="shared" si="74"/>
        <v>-4.1405707067570034</v>
      </c>
      <c r="AF900" s="11"/>
      <c r="AG900" s="11"/>
      <c r="AH900" s="11"/>
    </row>
    <row r="901" spans="1:34">
      <c r="A901" s="6">
        <v>4.2068834566620676</v>
      </c>
      <c r="B901" s="6">
        <v>12.849851008975177</v>
      </c>
      <c r="C901" s="6">
        <v>2.6040062041879404</v>
      </c>
      <c r="D901" s="6">
        <v>4.305254337566601</v>
      </c>
      <c r="E901" s="6">
        <v>1.0845268199784563</v>
      </c>
      <c r="F901" s="6">
        <v>8.0972532847678877</v>
      </c>
      <c r="G901" s="6">
        <v>-0.64436110155347948</v>
      </c>
      <c r="H901" s="6">
        <v>-3.31132555890883</v>
      </c>
      <c r="I901" s="9">
        <f>SUMPRODUCT(J901:O901,Results!B$12:G$12)+Results!$E$5*H901</f>
        <v>-27.661897005286622</v>
      </c>
      <c r="J901" s="9">
        <f>SUMPRODUCT($A901:$F901,Results!$B$15:$G$15)</f>
        <v>-7.1962998391538555</v>
      </c>
      <c r="K901" s="9">
        <f>SUMPRODUCT($A901:$F901,Results!$B$16:$G$16)</f>
        <v>-29.543180772535401</v>
      </c>
      <c r="L901" s="9">
        <f>SUMPRODUCT($A901:$F901,Results!$B$17:$G$17)</f>
        <v>23.185299411289449</v>
      </c>
      <c r="M901" s="9">
        <f>SUMPRODUCT($A901:$F901,Results!$B$18:$G$18)</f>
        <v>15.867948471156414</v>
      </c>
      <c r="N901" s="9">
        <f>SUMPRODUCT($A901:$F901,Results!$B$19:$G$19)</f>
        <v>-7.479997951425525</v>
      </c>
      <c r="O901" s="9">
        <f>SUMPRODUCT($A901:$F901,Results!$B$20:$G$20)</f>
        <v>29.873600634410746</v>
      </c>
      <c r="P901" s="9" cm="1">
        <f t="array" ref="P901">SUMPRODUCT(J901:O901,TRANSPOSE(Test!BQ$20:BQ$25))+Test!$AI$20-Test!$BQ$27</f>
        <v>11.765653945073623</v>
      </c>
      <c r="Q901" s="9" cm="1">
        <f t="array" ref="Q901">SUMPRODUCT(J901:O901,TRANSPOSE(Test!EX$20:EX$25))+Test!$AI$20-Test!$EX$27</f>
        <v>-8.3209225350918885</v>
      </c>
      <c r="R901" s="9">
        <f>I901-Results!$E$5*H901</f>
        <v>-7.7939436518336436</v>
      </c>
      <c r="S901" s="9" cm="1">
        <f t="array" ref="S901">SUMPRODUCT(J901:O901,TRANSPOSE(Test!AW$28:AW$33))+Test!$AI$20-Test!$AH$26</f>
        <v>14.500341032335143</v>
      </c>
      <c r="T901" s="9">
        <f>SUMPRODUCT(J901:O901,Results!K$9:P$9)</f>
        <v>-5.0899291603744814</v>
      </c>
      <c r="U901" s="9">
        <f>SUMPRODUCT(J901:O901,Results!K$9:P$9)+Test!$AI$20-Test!$AH$31</f>
        <v>-6.6721578814476388</v>
      </c>
      <c r="V901" s="9">
        <f t="shared" si="70"/>
        <v>-39.427550950360242</v>
      </c>
      <c r="W901" s="9">
        <f t="shared" si="71"/>
        <v>-19.340974470194734</v>
      </c>
      <c r="X901" s="9">
        <f t="shared" si="72"/>
        <v>-19.867953353452979</v>
      </c>
      <c r="Y901" s="9">
        <f t="shared" si="73"/>
        <v>-42.162238037621762</v>
      </c>
      <c r="Z901" s="9">
        <f>I901-Test!$AI$20</f>
        <v>-60.404120432376757</v>
      </c>
      <c r="AA901" s="9">
        <f t="shared" si="74"/>
        <v>-20.989739123838984</v>
      </c>
      <c r="AF901" s="11"/>
      <c r="AG901" s="11"/>
      <c r="AH901" s="11"/>
    </row>
    <row r="902" spans="1:34">
      <c r="A902" s="6">
        <v>6.4959607377846718</v>
      </c>
      <c r="B902" s="6">
        <v>3.4736624403688952</v>
      </c>
      <c r="C902" s="6">
        <v>5.2745686416110882</v>
      </c>
      <c r="D902" s="6">
        <v>1.0512526838791394</v>
      </c>
      <c r="E902" s="6">
        <v>2.8774316493095555</v>
      </c>
      <c r="F902" s="6">
        <v>1.1346899860640267</v>
      </c>
      <c r="G902" s="6">
        <v>2.6739411942211131</v>
      </c>
      <c r="H902" s="6">
        <v>6.9767368657625006E-3</v>
      </c>
      <c r="I902" s="9">
        <f>SUMPRODUCT(J902:O902,Results!B$12:G$12)+Results!$E$5*H902</f>
        <v>45.512261205041753</v>
      </c>
      <c r="J902" s="9">
        <f>SUMPRODUCT($A902:$F902,Results!$B$15:$G$15)</f>
        <v>34.294962850523447</v>
      </c>
      <c r="K902" s="9">
        <f>SUMPRODUCT($A902:$F902,Results!$B$16:$G$16)</f>
        <v>-27.572372245069449</v>
      </c>
      <c r="L902" s="9">
        <f>SUMPRODUCT($A902:$F902,Results!$B$17:$G$17)</f>
        <v>0.59093891886519034</v>
      </c>
      <c r="M902" s="9">
        <f>SUMPRODUCT($A902:$F902,Results!$B$18:$G$18)</f>
        <v>-12.218621634425253</v>
      </c>
      <c r="N902" s="9">
        <f>SUMPRODUCT($A902:$F902,Results!$B$19:$G$19)</f>
        <v>-19.686341473788854</v>
      </c>
      <c r="O902" s="9">
        <f>SUMPRODUCT($A902:$F902,Results!$B$20:$G$20)</f>
        <v>21.394132162834907</v>
      </c>
      <c r="P902" s="9" cm="1">
        <f t="array" ref="P902">SUMPRODUCT(J902:O902,TRANSPOSE(Test!BQ$20:BQ$25))+Test!$AI$20-Test!$BQ$27</f>
        <v>43.935176041064445</v>
      </c>
      <c r="Q902" s="9" cm="1">
        <f t="array" ref="Q902">SUMPRODUCT(J902:O902,TRANSPOSE(Test!EX$20:EX$25))+Test!$AI$20-Test!$EX$27</f>
        <v>44.042085596186922</v>
      </c>
      <c r="R902" s="9">
        <f>I902-Results!$E$5*H902</f>
        <v>45.470400783847175</v>
      </c>
      <c r="S902" s="9" cm="1">
        <f t="array" ref="S902">SUMPRODUCT(J902:O902,TRANSPOSE(Test!AW$28:AW$33))+Test!$AI$20-Test!$AH$26</f>
        <v>52.352390220865459</v>
      </c>
      <c r="T902" s="9">
        <f>SUMPRODUCT(J902:O902,Results!K$9:P$9)</f>
        <v>46.998141387465608</v>
      </c>
      <c r="U902" s="9">
        <f>SUMPRODUCT(J902:O902,Results!K$9:P$9)+Test!$AI$20-Test!$AH$31</f>
        <v>45.415912666392444</v>
      </c>
      <c r="V902" s="9">
        <f t="shared" si="70"/>
        <v>1.5770851639773085</v>
      </c>
      <c r="W902" s="9">
        <f t="shared" si="71"/>
        <v>1.4701756088548308</v>
      </c>
      <c r="X902" s="9">
        <f t="shared" si="72"/>
        <v>4.1860421194577668E-2</v>
      </c>
      <c r="Y902" s="9">
        <f t="shared" si="73"/>
        <v>-6.840129015823706</v>
      </c>
      <c r="Z902" s="9">
        <f>I902-Test!$AI$20</f>
        <v>12.770037777951622</v>
      </c>
      <c r="AA902" s="9">
        <f t="shared" si="74"/>
        <v>9.6348538649309035E-2</v>
      </c>
      <c r="AF902" s="11"/>
      <c r="AG902" s="11"/>
      <c r="AH902" s="11"/>
    </row>
    <row r="903" spans="1:34">
      <c r="A903" s="6">
        <v>3.4325522295413577</v>
      </c>
      <c r="B903" s="6">
        <v>10.161520824859549</v>
      </c>
      <c r="C903" s="6">
        <v>1.3275149986764163</v>
      </c>
      <c r="D903" s="6">
        <v>2.4966002051188099</v>
      </c>
      <c r="E903" s="6">
        <v>1.6991583468252187</v>
      </c>
      <c r="F903" s="6">
        <v>1.1673149940060166</v>
      </c>
      <c r="G903" s="6">
        <v>10.070506674837414</v>
      </c>
      <c r="H903" s="6">
        <v>7.4035422174820642</v>
      </c>
      <c r="I903" s="9">
        <f>SUMPRODUCT(J903:O903,Results!B$12:G$12)+Results!$E$5*H903</f>
        <v>58.509262740715215</v>
      </c>
      <c r="J903" s="9">
        <f>SUMPRODUCT($A903:$F903,Results!$B$15:$G$15)</f>
        <v>-3.7584166959753382</v>
      </c>
      <c r="K903" s="9">
        <f>SUMPRODUCT($A903:$F903,Results!$B$16:$G$16)</f>
        <v>-23.099421792820202</v>
      </c>
      <c r="L903" s="9">
        <f>SUMPRODUCT($A903:$F903,Results!$B$17:$G$17)</f>
        <v>12.923341067043117</v>
      </c>
      <c r="M903" s="9">
        <f>SUMPRODUCT($A903:$F903,Results!$B$18:$G$18)</f>
        <v>8.0745103062971815</v>
      </c>
      <c r="N903" s="9">
        <f>SUMPRODUCT($A903:$F903,Results!$B$19:$G$19)</f>
        <v>-5.4409651682489644</v>
      </c>
      <c r="O903" s="9">
        <f>SUMPRODUCT($A903:$F903,Results!$B$20:$G$20)</f>
        <v>30.388548044073129</v>
      </c>
      <c r="P903" s="9" cm="1">
        <f t="array" ref="P903">SUMPRODUCT(J903:O903,TRANSPOSE(Test!BQ$20:BQ$25))+Test!$AI$20-Test!$BQ$27</f>
        <v>14.319669682040534</v>
      </c>
      <c r="Q903" s="9" cm="1">
        <f t="array" ref="Q903">SUMPRODUCT(J903:O903,TRANSPOSE(Test!EX$20:EX$25))+Test!$AI$20-Test!$EX$27</f>
        <v>11.322593890525226</v>
      </c>
      <c r="R903" s="9">
        <f>I903-Results!$E$5*H903</f>
        <v>14.088009435822826</v>
      </c>
      <c r="S903" s="9" cm="1">
        <f t="array" ref="S903">SUMPRODUCT(J903:O903,TRANSPOSE(Test!AW$28:AW$33))+Test!$AI$20-Test!$AH$26</f>
        <v>13.303142546556359</v>
      </c>
      <c r="T903" s="9">
        <f>SUMPRODUCT(J903:O903,Results!K$9:P$9)</f>
        <v>15.255325339843154</v>
      </c>
      <c r="U903" s="9">
        <f>SUMPRODUCT(J903:O903,Results!K$9:P$9)+Test!$AI$20-Test!$AH$31</f>
        <v>13.673096618769996</v>
      </c>
      <c r="V903" s="9">
        <f t="shared" si="70"/>
        <v>44.189593058674681</v>
      </c>
      <c r="W903" s="9">
        <f t="shared" si="71"/>
        <v>47.186668850189989</v>
      </c>
      <c r="X903" s="9">
        <f t="shared" si="72"/>
        <v>44.421253304892389</v>
      </c>
      <c r="Y903" s="9">
        <f t="shared" si="73"/>
        <v>45.206120194158856</v>
      </c>
      <c r="Z903" s="9">
        <f>I903-Test!$AI$20</f>
        <v>25.767039313625084</v>
      </c>
      <c r="AA903" s="9">
        <f t="shared" si="74"/>
        <v>44.836166121945219</v>
      </c>
      <c r="AF903" s="11"/>
      <c r="AG903" s="11"/>
      <c r="AH903" s="11"/>
    </row>
    <row r="904" spans="1:34">
      <c r="A904" s="6">
        <v>0.51213971323884577</v>
      </c>
      <c r="B904" s="6">
        <v>7.0946851158750777</v>
      </c>
      <c r="C904" s="6">
        <v>-0.17419184890883099</v>
      </c>
      <c r="D904" s="6">
        <v>1.5448100589765239</v>
      </c>
      <c r="E904" s="6">
        <v>4.5793914255520818</v>
      </c>
      <c r="F904" s="6">
        <v>5.5389774054289125E-2</v>
      </c>
      <c r="G904" s="6">
        <v>14.451200269315512</v>
      </c>
      <c r="H904" s="6">
        <v>11.784235811960162</v>
      </c>
      <c r="I904" s="9">
        <f>SUMPRODUCT(J904:O904,Results!B$12:G$12)+Results!$E$5*H904</f>
        <v>118.00622440044654</v>
      </c>
      <c r="J904" s="9">
        <f>SUMPRODUCT($A904:$F904,Results!$B$15:$G$15)</f>
        <v>1.7756408437515456</v>
      </c>
      <c r="K904" s="9">
        <f>SUMPRODUCT($A904:$F904,Results!$B$16:$G$16)</f>
        <v>-7.0881362042529599</v>
      </c>
      <c r="L904" s="9">
        <f>SUMPRODUCT($A904:$F904,Results!$B$17:$G$17)</f>
        <v>22.274889512097797</v>
      </c>
      <c r="M904" s="9">
        <f>SUMPRODUCT($A904:$F904,Results!$B$18:$G$18)</f>
        <v>3.8612292409364097</v>
      </c>
      <c r="N904" s="9">
        <f>SUMPRODUCT($A904:$F904,Results!$B$19:$G$19)</f>
        <v>-9.2016570069915247</v>
      </c>
      <c r="O904" s="9">
        <f>SUMPRODUCT($A904:$F904,Results!$B$20:$G$20)</f>
        <v>18.453289294851025</v>
      </c>
      <c r="P904" s="9" cm="1">
        <f t="array" ref="P904">SUMPRODUCT(J904:O904,TRANSPOSE(Test!BQ$20:BQ$25))+Test!$AI$20-Test!$BQ$27</f>
        <v>38.384305459256446</v>
      </c>
      <c r="Q904" s="9" cm="1">
        <f t="array" ref="Q904">SUMPRODUCT(J904:O904,TRANSPOSE(Test!EX$20:EX$25))+Test!$AI$20-Test!$EX$27</f>
        <v>45.372374834726784</v>
      </c>
      <c r="R904" s="9">
        <f>I904-Results!$E$5*H904</f>
        <v>47.300809528685562</v>
      </c>
      <c r="S904" s="9" cm="1">
        <f t="array" ref="S904">SUMPRODUCT(J904:O904,TRANSPOSE(Test!AW$28:AW$33))+Test!$AI$20-Test!$AH$26</f>
        <v>25.283014974319485</v>
      </c>
      <c r="T904" s="9">
        <f>SUMPRODUCT(J904:O904,Results!K$9:P$9)</f>
        <v>49.225918875936159</v>
      </c>
      <c r="U904" s="9">
        <f>SUMPRODUCT(J904:O904,Results!K$9:P$9)+Test!$AI$20-Test!$AH$31</f>
        <v>47.643690154863009</v>
      </c>
      <c r="V904" s="9">
        <f t="shared" si="70"/>
        <v>79.621918941190103</v>
      </c>
      <c r="W904" s="9">
        <f t="shared" si="71"/>
        <v>72.633849565719757</v>
      </c>
      <c r="X904" s="9">
        <f t="shared" si="72"/>
        <v>70.705414871760979</v>
      </c>
      <c r="Y904" s="9">
        <f t="shared" si="73"/>
        <v>92.723209426127056</v>
      </c>
      <c r="Z904" s="9">
        <f>I904-Test!$AI$20</f>
        <v>85.264000973356417</v>
      </c>
      <c r="AA904" s="9">
        <f t="shared" si="74"/>
        <v>70.362534245583532</v>
      </c>
      <c r="AF904" s="11"/>
      <c r="AG904" s="11"/>
      <c r="AH904" s="11"/>
    </row>
    <row r="905" spans="1:34">
      <c r="A905" s="6">
        <v>-0.47781416114447572</v>
      </c>
      <c r="B905" s="6">
        <v>4.5374927278887078</v>
      </c>
      <c r="C905" s="6">
        <v>-2.2765644761944284</v>
      </c>
      <c r="D905" s="6">
        <v>0.8890013108404472</v>
      </c>
      <c r="E905" s="6">
        <v>1.4365555672281056</v>
      </c>
      <c r="F905" s="6">
        <v>0.56715024272092163</v>
      </c>
      <c r="G905" s="6">
        <v>4.4494856088928172</v>
      </c>
      <c r="H905" s="6">
        <v>1.7825211515374666</v>
      </c>
      <c r="I905" s="9">
        <f>SUMPRODUCT(J905:O905,Results!B$12:G$12)+Results!$E$5*H905</f>
        <v>19.230102175547181</v>
      </c>
      <c r="J905" s="9">
        <f>SUMPRODUCT($A905:$F905,Results!$B$15:$G$15)</f>
        <v>-10.953966980247307</v>
      </c>
      <c r="K905" s="9">
        <f>SUMPRODUCT($A905:$F905,Results!$B$16:$G$16)</f>
        <v>-0.68317063097412423</v>
      </c>
      <c r="L905" s="9">
        <f>SUMPRODUCT($A905:$F905,Results!$B$17:$G$17)</f>
        <v>12.527598254081944</v>
      </c>
      <c r="M905" s="9">
        <f>SUMPRODUCT($A905:$F905,Results!$B$18:$G$18)</f>
        <v>9.9366519729493508</v>
      </c>
      <c r="N905" s="9">
        <f>SUMPRODUCT($A905:$F905,Results!$B$19:$G$19)</f>
        <v>4.1454932411834884</v>
      </c>
      <c r="O905" s="9">
        <f>SUMPRODUCT($A905:$F905,Results!$B$20:$G$20)</f>
        <v>10.162298979051913</v>
      </c>
      <c r="P905" s="9" cm="1">
        <f t="array" ref="P905">SUMPRODUCT(J905:O905,TRANSPOSE(Test!BQ$20:BQ$25))+Test!$AI$20-Test!$BQ$27</f>
        <v>3.9889134997503604</v>
      </c>
      <c r="Q905" s="9" cm="1">
        <f t="array" ref="Q905">SUMPRODUCT(J905:O905,TRANSPOSE(Test!EX$20:EX$25))+Test!$AI$20-Test!$EX$27</f>
        <v>7.3951945891560911</v>
      </c>
      <c r="R905" s="9">
        <f>I905-Results!$E$5*H905</f>
        <v>8.5349752663223803</v>
      </c>
      <c r="S905" s="9" cm="1">
        <f t="array" ref="S905">SUMPRODUCT(J905:O905,TRANSPOSE(Test!AW$28:AW$33))+Test!$AI$20-Test!$AH$26</f>
        <v>-8.575497756800587</v>
      </c>
      <c r="T905" s="9">
        <f>SUMPRODUCT(J905:O905,Results!K$9:P$9)</f>
        <v>9.3345574126023649</v>
      </c>
      <c r="U905" s="9">
        <f>SUMPRODUCT(J905:O905,Results!K$9:P$9)+Test!$AI$20-Test!$AH$31</f>
        <v>7.7523286915292076</v>
      </c>
      <c r="V905" s="9">
        <f t="shared" si="70"/>
        <v>15.24118867579682</v>
      </c>
      <c r="W905" s="9">
        <f t="shared" si="71"/>
        <v>11.83490758639109</v>
      </c>
      <c r="X905" s="9">
        <f t="shared" si="72"/>
        <v>10.6951269092248</v>
      </c>
      <c r="Y905" s="9">
        <f t="shared" si="73"/>
        <v>27.805599932347768</v>
      </c>
      <c r="Z905" s="9">
        <f>I905-Test!$AI$20</f>
        <v>-13.512121251542951</v>
      </c>
      <c r="AA905" s="9">
        <f t="shared" si="74"/>
        <v>11.477773484017973</v>
      </c>
      <c r="AF905" s="11"/>
      <c r="AG905" s="11"/>
      <c r="AH905" s="11"/>
    </row>
    <row r="906" spans="1:34">
      <c r="A906" s="6">
        <v>1.169222271147224</v>
      </c>
      <c r="B906" s="6">
        <v>1.0603840614179181</v>
      </c>
      <c r="C906" s="6">
        <v>4.3839034377790398</v>
      </c>
      <c r="D906" s="6">
        <v>2.2503920643186142</v>
      </c>
      <c r="E906" s="6">
        <v>5.0810804281618251</v>
      </c>
      <c r="F906" s="6">
        <v>0.50956663623344045</v>
      </c>
      <c r="G906" s="6">
        <v>-1.2535254395972262</v>
      </c>
      <c r="H906" s="6">
        <v>-3.920489896952577</v>
      </c>
      <c r="I906" s="9">
        <f>SUMPRODUCT(J906:O906,Results!B$12:G$12)+Results!$E$5*H906</f>
        <v>43.700582493452586</v>
      </c>
      <c r="J906" s="9">
        <f>SUMPRODUCT($A906:$F906,Results!$B$15:$G$15)</f>
        <v>27.44033521919792</v>
      </c>
      <c r="K906" s="9">
        <f>SUMPRODUCT($A906:$F906,Results!$B$16:$G$16)</f>
        <v>-6.492791743580228</v>
      </c>
      <c r="L906" s="9">
        <f>SUMPRODUCT($A906:$F906,Results!$B$17:$G$17)</f>
        <v>15.76829709362721</v>
      </c>
      <c r="M906" s="9">
        <f>SUMPRODUCT($A906:$F906,Results!$B$18:$G$18)</f>
        <v>-12.920058376995442</v>
      </c>
      <c r="N906" s="9">
        <f>SUMPRODUCT($A906:$F906,Results!$B$19:$G$19)</f>
        <v>-26.829078808346249</v>
      </c>
      <c r="O906" s="9">
        <f>SUMPRODUCT($A906:$F906,Results!$B$20:$G$20)</f>
        <v>6.4120729114243673</v>
      </c>
      <c r="P906" s="9" cm="1">
        <f t="array" ref="P906">SUMPRODUCT(J906:O906,TRANSPOSE(Test!BQ$20:BQ$25))+Test!$AI$20-Test!$BQ$27</f>
        <v>59.27755275614799</v>
      </c>
      <c r="Q906" s="9" cm="1">
        <f t="array" ref="Q906">SUMPRODUCT(J906:O906,TRANSPOSE(Test!EX$20:EX$25))+Test!$AI$20-Test!$EX$27</f>
        <v>66.976000095879243</v>
      </c>
      <c r="R906" s="9">
        <f>I906-Results!$E$5*H906</f>
        <v>67.223521875168046</v>
      </c>
      <c r="S906" s="9" cm="1">
        <f t="array" ref="S906">SUMPRODUCT(J906:O906,TRANSPOSE(Test!AW$28:AW$33))+Test!$AI$20-Test!$AH$26</f>
        <v>58.781964177451528</v>
      </c>
      <c r="T906" s="9">
        <f>SUMPRODUCT(J906:O906,Results!K$9:P$9)</f>
        <v>69.291378893985922</v>
      </c>
      <c r="U906" s="9">
        <f>SUMPRODUCT(J906:O906,Results!K$9:P$9)+Test!$AI$20-Test!$AH$31</f>
        <v>67.709150172912757</v>
      </c>
      <c r="V906" s="9">
        <f t="shared" si="70"/>
        <v>-15.576970262695404</v>
      </c>
      <c r="W906" s="9">
        <f t="shared" si="71"/>
        <v>-23.275417602426657</v>
      </c>
      <c r="X906" s="9">
        <f t="shared" si="72"/>
        <v>-23.52293938171546</v>
      </c>
      <c r="Y906" s="9">
        <f t="shared" si="73"/>
        <v>-15.081381683998941</v>
      </c>
      <c r="Z906" s="9">
        <f>I906-Test!$AI$20</f>
        <v>10.958359066362455</v>
      </c>
      <c r="AA906" s="9">
        <f t="shared" si="74"/>
        <v>-24.008567679460171</v>
      </c>
      <c r="AF906" s="11"/>
      <c r="AG906" s="11"/>
      <c r="AH906" s="11"/>
    </row>
    <row r="907" spans="1:34">
      <c r="A907" s="6">
        <v>-0.61282930169867889</v>
      </c>
      <c r="B907" s="6">
        <v>1.049081415911149</v>
      </c>
      <c r="C907" s="6">
        <v>0.79364183056372539</v>
      </c>
      <c r="D907" s="6">
        <v>-0.45395896522600149</v>
      </c>
      <c r="E907" s="6">
        <v>-0.15932932822080578</v>
      </c>
      <c r="F907" s="6">
        <v>0.53325242427671027</v>
      </c>
      <c r="G907" s="6">
        <v>2.1303626855849611</v>
      </c>
      <c r="H907" s="6">
        <v>-0.53660177177038948</v>
      </c>
      <c r="I907" s="9">
        <f>SUMPRODUCT(J907:O907,Results!B$12:G$12)+Results!$E$5*H907</f>
        <v>-11.063784626733483</v>
      </c>
      <c r="J907" s="9">
        <f>SUMPRODUCT($A907:$F907,Results!$B$15:$G$15)</f>
        <v>-3.4320391636297014</v>
      </c>
      <c r="K907" s="9">
        <f>SUMPRODUCT($A907:$F907,Results!$B$16:$G$16)</f>
        <v>-8.3764453012166021E-2</v>
      </c>
      <c r="L907" s="9">
        <f>SUMPRODUCT($A907:$F907,Results!$B$17:$G$17)</f>
        <v>2.0782266342306426</v>
      </c>
      <c r="M907" s="9">
        <f>SUMPRODUCT($A907:$F907,Results!$B$18:$G$18)</f>
        <v>-0.42397301277113009</v>
      </c>
      <c r="N907" s="9">
        <f>SUMPRODUCT($A907:$F907,Results!$B$19:$G$19)</f>
        <v>-1.5493798838954511</v>
      </c>
      <c r="O907" s="9">
        <f>SUMPRODUCT($A907:$F907,Results!$B$20:$G$20)</f>
        <v>-2.5051061778058452</v>
      </c>
      <c r="P907" s="9" cm="1">
        <f t="array" ref="P907">SUMPRODUCT(J907:O907,TRANSPOSE(Test!BQ$20:BQ$25))+Test!$AI$20-Test!$BQ$27</f>
        <v>-8.0235760690437807</v>
      </c>
      <c r="Q907" s="9" cm="1">
        <f t="array" ref="Q907">SUMPRODUCT(J907:O907,TRANSPOSE(Test!EX$20:EX$25))+Test!$AI$20-Test!$EX$27</f>
        <v>-8.5397343832609067</v>
      </c>
      <c r="R907" s="9">
        <f>I907-Results!$E$5*H907</f>
        <v>-7.8441739961111461</v>
      </c>
      <c r="S907" s="9" cm="1">
        <f t="array" ref="S907">SUMPRODUCT(J907:O907,TRANSPOSE(Test!AW$28:AW$33))+Test!$AI$20-Test!$AH$26</f>
        <v>-4.7101823833324659</v>
      </c>
      <c r="T907" s="9">
        <f>SUMPRODUCT(J907:O907,Results!K$9:P$9)</f>
        <v>-7.7772206163699567</v>
      </c>
      <c r="U907" s="9">
        <f>SUMPRODUCT(J907:O907,Results!K$9:P$9)+Test!$AI$20-Test!$AH$31</f>
        <v>-9.3594493374431131</v>
      </c>
      <c r="V907" s="9">
        <f t="shared" si="70"/>
        <v>-3.0402085576897022</v>
      </c>
      <c r="W907" s="9">
        <f t="shared" si="71"/>
        <v>-2.5240502434725762</v>
      </c>
      <c r="X907" s="9">
        <f t="shared" si="72"/>
        <v>-3.2196106306223369</v>
      </c>
      <c r="Y907" s="9">
        <f t="shared" si="73"/>
        <v>-6.3536022434010171</v>
      </c>
      <c r="Z907" s="9">
        <f>I907-Test!$AI$20</f>
        <v>-43.806008053823618</v>
      </c>
      <c r="AA907" s="9">
        <f t="shared" si="74"/>
        <v>-1.7043352892903698</v>
      </c>
      <c r="AF907" s="11"/>
      <c r="AG907" s="11"/>
      <c r="AH907" s="11"/>
    </row>
    <row r="908" spans="1:34">
      <c r="A908" s="6">
        <v>8.3088777231607693</v>
      </c>
      <c r="B908" s="6">
        <v>3.1818898240297822</v>
      </c>
      <c r="C908" s="6">
        <v>2.2824400475033633</v>
      </c>
      <c r="D908" s="6">
        <v>0.99500513948523905</v>
      </c>
      <c r="E908" s="6">
        <v>6.4743447303676058</v>
      </c>
      <c r="F908" s="6">
        <v>1.0745078307493456</v>
      </c>
      <c r="G908" s="6">
        <v>4.5101693343852576</v>
      </c>
      <c r="H908" s="6">
        <v>1.843204877029907</v>
      </c>
      <c r="I908" s="9">
        <f>SUMPRODUCT(J908:O908,Results!B$12:G$12)+Results!$E$5*H908</f>
        <v>105.37891828001737</v>
      </c>
      <c r="J908" s="9">
        <f>SUMPRODUCT($A908:$F908,Results!$B$15:$G$15)</f>
        <v>49.699939412248284</v>
      </c>
      <c r="K908" s="9">
        <f>SUMPRODUCT($A908:$F908,Results!$B$16:$G$16)</f>
        <v>-27.295072667489968</v>
      </c>
      <c r="L908" s="9">
        <f>SUMPRODUCT($A908:$F908,Results!$B$17:$G$17)</f>
        <v>8.2260453227592762</v>
      </c>
      <c r="M908" s="9">
        <f>SUMPRODUCT($A908:$F908,Results!$B$18:$G$18)</f>
        <v>-10.567721357944988</v>
      </c>
      <c r="N908" s="9">
        <f>SUMPRODUCT($A908:$F908,Results!$B$19:$G$19)</f>
        <v>-17.921838812309485</v>
      </c>
      <c r="O908" s="9">
        <f>SUMPRODUCT($A908:$F908,Results!$B$20:$G$20)</f>
        <v>30.27265112390441</v>
      </c>
      <c r="P908" s="9" cm="1">
        <f t="array" ref="P908">SUMPRODUCT(J908:O908,TRANSPOSE(Test!BQ$20:BQ$25))+Test!$AI$20-Test!$BQ$27</f>
        <v>83.42055875306346</v>
      </c>
      <c r="Q908" s="9" cm="1">
        <f t="array" ref="Q908">SUMPRODUCT(J908:O908,TRANSPOSE(Test!EX$20:EX$25))+Test!$AI$20-Test!$EX$27</f>
        <v>93.379874847918046</v>
      </c>
      <c r="R908" s="9">
        <f>I908-Results!$E$5*H908</f>
        <v>94.319689017837931</v>
      </c>
      <c r="S908" s="9" cm="1">
        <f t="array" ref="S908">SUMPRODUCT(J908:O908,TRANSPOSE(Test!AW$28:AW$33))+Test!$AI$20-Test!$AH$26</f>
        <v>70.234589674960446</v>
      </c>
      <c r="T908" s="9">
        <f>SUMPRODUCT(J908:O908,Results!K$9:P$9)</f>
        <v>97.326249806698684</v>
      </c>
      <c r="U908" s="9">
        <f>SUMPRODUCT(J908:O908,Results!K$9:P$9)+Test!$AI$20-Test!$AH$31</f>
        <v>95.744021085625519</v>
      </c>
      <c r="V908" s="9">
        <f t="shared" si="70"/>
        <v>21.958359526953913</v>
      </c>
      <c r="W908" s="9">
        <f t="shared" si="71"/>
        <v>11.999043432099327</v>
      </c>
      <c r="X908" s="9">
        <f t="shared" si="72"/>
        <v>11.059229262179443</v>
      </c>
      <c r="Y908" s="9">
        <f t="shared" si="73"/>
        <v>35.144328605056927</v>
      </c>
      <c r="Z908" s="9">
        <f>I908-Test!$AI$20</f>
        <v>72.636694852927235</v>
      </c>
      <c r="AA908" s="9">
        <f t="shared" si="74"/>
        <v>9.6348971943918542</v>
      </c>
      <c r="AF908" s="11"/>
      <c r="AG908" s="11"/>
      <c r="AH908" s="11"/>
    </row>
    <row r="909" spans="1:34">
      <c r="A909" s="6">
        <v>2.4999999994798259</v>
      </c>
      <c r="B909" s="6">
        <v>1.7064046712349406</v>
      </c>
      <c r="C909" s="6">
        <v>8.1555633055687196</v>
      </c>
      <c r="D909" s="6">
        <v>-3.1740262239041983</v>
      </c>
      <c r="E909" s="6">
        <v>3.7274828241124505</v>
      </c>
      <c r="F909" s="6">
        <v>0.81584071106039802</v>
      </c>
      <c r="G909" s="6">
        <v>2.6061835052577282</v>
      </c>
      <c r="H909" s="6">
        <v>-6.0780952097622354E-2</v>
      </c>
      <c r="I909" s="9">
        <f>SUMPRODUCT(J909:O909,Results!B$12:G$12)+Results!$E$5*H909</f>
        <v>38.543769271727022</v>
      </c>
      <c r="J909" s="9">
        <f>SUMPRODUCT($A909:$F909,Results!$B$15:$G$15)</f>
        <v>34.884928643018036</v>
      </c>
      <c r="K909" s="9">
        <f>SUMPRODUCT($A909:$F909,Results!$B$16:$G$16)</f>
        <v>-14.749112047628602</v>
      </c>
      <c r="L909" s="9">
        <f>SUMPRODUCT($A909:$F909,Results!$B$17:$G$17)</f>
        <v>4.6187003977776788</v>
      </c>
      <c r="M909" s="9">
        <f>SUMPRODUCT($A909:$F909,Results!$B$18:$G$18)</f>
        <v>-25.376775150938077</v>
      </c>
      <c r="N909" s="9">
        <f>SUMPRODUCT($A909:$F909,Results!$B$19:$G$19)</f>
        <v>-29.132854222500509</v>
      </c>
      <c r="O909" s="9">
        <f>SUMPRODUCT($A909:$F909,Results!$B$20:$G$20)</f>
        <v>-4.2529757956708467</v>
      </c>
      <c r="P909" s="9" cm="1">
        <f t="array" ref="P909">SUMPRODUCT(J909:O909,TRANSPOSE(Test!BQ$20:BQ$25))+Test!$AI$20-Test!$BQ$27</f>
        <v>39.625220775155107</v>
      </c>
      <c r="Q909" s="9" cm="1">
        <f t="array" ref="Q909">SUMPRODUCT(J909:O909,TRANSPOSE(Test!EX$20:EX$25))+Test!$AI$20-Test!$EX$27</f>
        <v>37.423223113532003</v>
      </c>
      <c r="R909" s="9">
        <f>I909-Results!$E$5*H909</f>
        <v>38.908454984312755</v>
      </c>
      <c r="S909" s="9" cm="1">
        <f t="array" ref="S909">SUMPRODUCT(J909:O909,TRANSPOSE(Test!AW$28:AW$33))+Test!$AI$20-Test!$AH$26</f>
        <v>61.571500351967828</v>
      </c>
      <c r="T909" s="9">
        <f>SUMPRODUCT(J909:O909,Results!K$9:P$9)</f>
        <v>40.555960839269225</v>
      </c>
      <c r="U909" s="9">
        <f>SUMPRODUCT(J909:O909,Results!K$9:P$9)+Test!$AI$20-Test!$AH$31</f>
        <v>38.973732118196068</v>
      </c>
      <c r="V909" s="9">
        <f t="shared" si="70"/>
        <v>-1.0814515034280845</v>
      </c>
      <c r="W909" s="9">
        <f t="shared" si="71"/>
        <v>1.1205461581950189</v>
      </c>
      <c r="X909" s="9">
        <f t="shared" si="72"/>
        <v>-0.36468571258573235</v>
      </c>
      <c r="Y909" s="9">
        <f t="shared" si="73"/>
        <v>-23.027731080240805</v>
      </c>
      <c r="Z909" s="9">
        <f>I909-Test!$AI$20</f>
        <v>5.801545844636891</v>
      </c>
      <c r="AA909" s="9">
        <f t="shared" si="74"/>
        <v>-0.4299628464690457</v>
      </c>
      <c r="AF909" s="11"/>
      <c r="AG909" s="11"/>
      <c r="AH909" s="11"/>
    </row>
    <row r="910" spans="1:34">
      <c r="A910" s="6">
        <v>-1.151739311730855</v>
      </c>
      <c r="B910" s="6">
        <v>-0.58893738994005096</v>
      </c>
      <c r="C910" s="6">
        <v>0.41058494867832029</v>
      </c>
      <c r="D910" s="6">
        <v>-0.28638217233311936</v>
      </c>
      <c r="E910" s="6">
        <v>1.2650667309489869</v>
      </c>
      <c r="F910" s="6">
        <v>4.4414609223145032</v>
      </c>
      <c r="G910" s="6">
        <v>28.443696003743575</v>
      </c>
      <c r="H910" s="6">
        <v>25.776731546388223</v>
      </c>
      <c r="I910" s="9">
        <f>SUMPRODUCT(J910:O910,Results!B$12:G$12)+Results!$E$5*H910</f>
        <v>157.17527609469619</v>
      </c>
      <c r="J910" s="9">
        <f>SUMPRODUCT($A910:$F910,Results!$B$15:$G$15)</f>
        <v>3.7185883930826207</v>
      </c>
      <c r="K910" s="9">
        <f>SUMPRODUCT($A910:$F910,Results!$B$16:$G$16)</f>
        <v>5.4890219846499129</v>
      </c>
      <c r="L910" s="9">
        <f>SUMPRODUCT($A910:$F910,Results!$B$17:$G$17)</f>
        <v>11.305345100054247</v>
      </c>
      <c r="M910" s="9">
        <f>SUMPRODUCT($A910:$F910,Results!$B$18:$G$18)</f>
        <v>0.46251065550329784</v>
      </c>
      <c r="N910" s="9">
        <f>SUMPRODUCT($A910:$F910,Results!$B$19:$G$19)</f>
        <v>-4.0744232764431212</v>
      </c>
      <c r="O910" s="9">
        <f>SUMPRODUCT($A910:$F910,Results!$B$20:$G$20)</f>
        <v>-11.237538375029754</v>
      </c>
      <c r="P910" s="9" cm="1">
        <f t="array" ref="P910">SUMPRODUCT(J910:O910,TRANSPOSE(Test!BQ$20:BQ$25))+Test!$AI$20-Test!$BQ$27</f>
        <v>8.5293675907003248</v>
      </c>
      <c r="Q910" s="9" cm="1">
        <f t="array" ref="Q910">SUMPRODUCT(J910:O910,TRANSPOSE(Test!EX$20:EX$25))+Test!$AI$20-Test!$EX$27</f>
        <v>4.1785784696423107</v>
      </c>
      <c r="R910" s="9">
        <f>I910-Results!$E$5*H910</f>
        <v>2.5148868163668396</v>
      </c>
      <c r="S910" s="9" cm="1">
        <f t="array" ref="S910">SUMPRODUCT(J910:O910,TRANSPOSE(Test!AW$28:AW$33))+Test!$AI$20-Test!$AH$26</f>
        <v>5.174256019296827</v>
      </c>
      <c r="T910" s="9">
        <f>SUMPRODUCT(J910:O910,Results!K$9:P$9)</f>
        <v>4.0905961023217685</v>
      </c>
      <c r="U910" s="9">
        <f>SUMPRODUCT(J910:O910,Results!K$9:P$9)+Test!$AI$20-Test!$AH$31</f>
        <v>2.5083673812486111</v>
      </c>
      <c r="V910" s="9">
        <f t="shared" si="70"/>
        <v>148.64590850399586</v>
      </c>
      <c r="W910" s="9">
        <f t="shared" si="71"/>
        <v>152.99669762505388</v>
      </c>
      <c r="X910" s="9">
        <f t="shared" si="72"/>
        <v>154.66038927832935</v>
      </c>
      <c r="Y910" s="9">
        <f t="shared" si="73"/>
        <v>152.00102007539937</v>
      </c>
      <c r="Z910" s="9">
        <f>I910-Test!$AI$20</f>
        <v>124.43305266760606</v>
      </c>
      <c r="AA910" s="9">
        <f t="shared" si="74"/>
        <v>154.66690871344758</v>
      </c>
      <c r="AF910" s="11"/>
      <c r="AG910" s="11"/>
      <c r="AH910" s="11"/>
    </row>
    <row r="911" spans="1:34">
      <c r="A911" s="6">
        <v>0.2060430340670045</v>
      </c>
      <c r="B911" s="6">
        <v>1.852151579493039</v>
      </c>
      <c r="C911" s="6">
        <v>-0.31783269458790636</v>
      </c>
      <c r="D911" s="6">
        <v>4.1420241682511669</v>
      </c>
      <c r="E911" s="6">
        <v>2.2076262145456327</v>
      </c>
      <c r="F911" s="6">
        <v>1.4589359459429656</v>
      </c>
      <c r="G911" s="6">
        <v>9.7120869602003417</v>
      </c>
      <c r="H911" s="6">
        <v>7.0451225028449915</v>
      </c>
      <c r="I911" s="9">
        <f>SUMPRODUCT(J911:O911,Results!B$12:G$12)+Results!$E$5*H911</f>
        <v>73.081844501975894</v>
      </c>
      <c r="J911" s="9">
        <f>SUMPRODUCT($A911:$F911,Results!$B$15:$G$15)</f>
        <v>2.3585422846463531</v>
      </c>
      <c r="K911" s="9">
        <f>SUMPRODUCT($A911:$F911,Results!$B$16:$G$16)</f>
        <v>-1.7727992662152527</v>
      </c>
      <c r="L911" s="9">
        <f>SUMPRODUCT($A911:$F911,Results!$B$17:$G$17)</f>
        <v>13.913136793780927</v>
      </c>
      <c r="M911" s="9">
        <f>SUMPRODUCT($A911:$F911,Results!$B$18:$G$18)</f>
        <v>5.5165328797269524</v>
      </c>
      <c r="N911" s="9">
        <f>SUMPRODUCT($A911:$F911,Results!$B$19:$G$19)</f>
        <v>-7.3715761069244286</v>
      </c>
      <c r="O911" s="9">
        <f>SUMPRODUCT($A911:$F911,Results!$B$20:$G$20)</f>
        <v>11.259058442383449</v>
      </c>
      <c r="P911" s="9" cm="1">
        <f t="array" ref="P911">SUMPRODUCT(J911:O911,TRANSPOSE(Test!BQ$20:BQ$25))+Test!$AI$20-Test!$BQ$27</f>
        <v>25.957720022063903</v>
      </c>
      <c r="Q911" s="9" cm="1">
        <f t="array" ref="Q911">SUMPRODUCT(J911:O911,TRANSPOSE(Test!EX$20:EX$25))+Test!$AI$20-Test!$EX$27</f>
        <v>31.125570193420842</v>
      </c>
      <c r="R911" s="9">
        <f>I911-Results!$E$5*H911</f>
        <v>30.811109484905941</v>
      </c>
      <c r="S911" s="9" cm="1">
        <f t="array" ref="S911">SUMPRODUCT(J911:O911,TRANSPOSE(Test!AW$28:AW$33))+Test!$AI$20-Test!$AH$26</f>
        <v>14.212367896565979</v>
      </c>
      <c r="T911" s="9">
        <f>SUMPRODUCT(J911:O911,Results!K$9:P$9)</f>
        <v>32.045428405936207</v>
      </c>
      <c r="U911" s="9">
        <f>SUMPRODUCT(J911:O911,Results!K$9:P$9)+Test!$AI$20-Test!$AH$31</f>
        <v>30.463199684863042</v>
      </c>
      <c r="V911" s="9">
        <f t="shared" si="70"/>
        <v>47.124124479911991</v>
      </c>
      <c r="W911" s="9">
        <f t="shared" si="71"/>
        <v>41.956274308555052</v>
      </c>
      <c r="X911" s="9">
        <f t="shared" si="72"/>
        <v>42.270735017069953</v>
      </c>
      <c r="Y911" s="9">
        <f t="shared" si="73"/>
        <v>58.869476605409915</v>
      </c>
      <c r="Z911" s="9">
        <f>I911-Test!$AI$20</f>
        <v>40.339621074885763</v>
      </c>
      <c r="AA911" s="9">
        <f t="shared" si="74"/>
        <v>42.618644817112852</v>
      </c>
      <c r="AF911" s="11"/>
      <c r="AG911" s="11"/>
      <c r="AH911" s="11"/>
    </row>
    <row r="912" spans="1:34">
      <c r="A912" s="6">
        <v>0.97628804806961234</v>
      </c>
      <c r="B912" s="6">
        <v>-0.21680665701385593</v>
      </c>
      <c r="C912" s="6">
        <v>-3.2094593616825962</v>
      </c>
      <c r="D912" s="6">
        <v>3.1200507848423547</v>
      </c>
      <c r="E912" s="6">
        <v>9.7658144641803197</v>
      </c>
      <c r="F912" s="6">
        <v>0.43956552103443353</v>
      </c>
      <c r="G912" s="6">
        <v>8.2038937200573656</v>
      </c>
      <c r="H912" s="6">
        <v>5.5369292627020155</v>
      </c>
      <c r="I912" s="9">
        <f>SUMPRODUCT(J912:O912,Results!B$12:G$12)+Results!$E$5*H912</f>
        <v>161.33874036078879</v>
      </c>
      <c r="J912" s="9">
        <f>SUMPRODUCT($A912:$F912,Results!$B$15:$G$15)</f>
        <v>33.774679684378725</v>
      </c>
      <c r="K912" s="9">
        <f>SUMPRODUCT($A912:$F912,Results!$B$16:$G$16)</f>
        <v>6.3385699436603389</v>
      </c>
      <c r="L912" s="9">
        <f>SUMPRODUCT($A912:$F912,Results!$B$17:$G$17)</f>
        <v>31.626628203738164</v>
      </c>
      <c r="M912" s="9">
        <f>SUMPRODUCT($A912:$F912,Results!$B$18:$G$18)</f>
        <v>-1.2387489641338985</v>
      </c>
      <c r="N912" s="9">
        <f>SUMPRODUCT($A912:$F912,Results!$B$19:$G$19)</f>
        <v>-15.506473794935552</v>
      </c>
      <c r="O912" s="9">
        <f>SUMPRODUCT($A912:$F912,Results!$B$20:$G$20)</f>
        <v>14.473908701693096</v>
      </c>
      <c r="P912" s="9" cm="1">
        <f t="array" ref="P912">SUMPRODUCT(J912:O912,TRANSPOSE(Test!BQ$20:BQ$25))+Test!$AI$20-Test!$BQ$27</f>
        <v>104.71160568142167</v>
      </c>
      <c r="Q912" s="9" cm="1">
        <f t="array" ref="Q912">SUMPRODUCT(J912:O912,TRANSPOSE(Test!EX$20:EX$25))+Test!$AI$20-Test!$EX$27</f>
        <v>129.31786946132837</v>
      </c>
      <c r="R912" s="9">
        <f>I912-Results!$E$5*H912</f>
        <v>128.11716478457669</v>
      </c>
      <c r="S912" s="9" cm="1">
        <f t="array" ref="S912">SUMPRODUCT(J912:O912,TRANSPOSE(Test!AW$28:AW$33))+Test!$AI$20-Test!$AH$26</f>
        <v>62.060135129707035</v>
      </c>
      <c r="T912" s="9">
        <f>SUMPRODUCT(J912:O912,Results!K$9:P$9)</f>
        <v>132.08944517942314</v>
      </c>
      <c r="U912" s="9">
        <f>SUMPRODUCT(J912:O912,Results!K$9:P$9)+Test!$AI$20-Test!$AH$31</f>
        <v>130.50721645834997</v>
      </c>
      <c r="V912" s="9">
        <f t="shared" si="70"/>
        <v>56.627134679367117</v>
      </c>
      <c r="W912" s="9">
        <f t="shared" si="71"/>
        <v>32.020870899460419</v>
      </c>
      <c r="X912" s="9">
        <f t="shared" si="72"/>
        <v>33.221575576212103</v>
      </c>
      <c r="Y912" s="9">
        <f t="shared" si="73"/>
        <v>99.278605231081755</v>
      </c>
      <c r="Z912" s="9">
        <f>I912-Test!$AI$20</f>
        <v>128.59651693369867</v>
      </c>
      <c r="AA912" s="9">
        <f t="shared" si="74"/>
        <v>30.831523902438818</v>
      </c>
      <c r="AF912" s="11"/>
      <c r="AG912" s="11"/>
      <c r="AH912" s="11"/>
    </row>
    <row r="913" spans="1:34">
      <c r="A913" s="6">
        <v>2.3136161685485694</v>
      </c>
      <c r="B913" s="6">
        <v>-0.99825611701155315</v>
      </c>
      <c r="C913" s="6">
        <v>0.51398959240746345</v>
      </c>
      <c r="D913" s="6">
        <v>-1.3171884248138752</v>
      </c>
      <c r="E913" s="6">
        <v>1.0152152016989651</v>
      </c>
      <c r="F913" s="6">
        <v>-0.68528433253704968</v>
      </c>
      <c r="G913" s="6">
        <v>-0.16168895522982019</v>
      </c>
      <c r="H913" s="6">
        <v>-2.8286534125851706</v>
      </c>
      <c r="I913" s="9">
        <f>SUMPRODUCT(J913:O913,Results!B$12:G$12)+Results!$E$5*H913</f>
        <v>1.5581459562506161</v>
      </c>
      <c r="J913" s="9">
        <f>SUMPRODUCT($A913:$F913,Results!$B$15:$G$15)</f>
        <v>15.636556987826253</v>
      </c>
      <c r="K913" s="9">
        <f>SUMPRODUCT($A913:$F913,Results!$B$16:$G$16)</f>
        <v>-5.564828459877706</v>
      </c>
      <c r="L913" s="9">
        <f>SUMPRODUCT($A913:$F913,Results!$B$17:$G$17)</f>
        <v>-4.8626389015054112</v>
      </c>
      <c r="M913" s="9">
        <f>SUMPRODUCT($A913:$F913,Results!$B$18:$G$18)</f>
        <v>-6.1701744009680786</v>
      </c>
      <c r="N913" s="9">
        <f>SUMPRODUCT($A913:$F913,Results!$B$19:$G$19)</f>
        <v>-1.9351929566211863</v>
      </c>
      <c r="O913" s="9">
        <f>SUMPRODUCT($A913:$F913,Results!$B$20:$G$20)</f>
        <v>3.156906058785089</v>
      </c>
      <c r="P913" s="9" cm="1">
        <f t="array" ref="P913">SUMPRODUCT(J913:O913,TRANSPOSE(Test!BQ$20:BQ$25))+Test!$AI$20-Test!$BQ$27</f>
        <v>11.919072024104999</v>
      </c>
      <c r="Q913" s="9" cm="1">
        <f t="array" ref="Q913">SUMPRODUCT(J913:O913,TRANSPOSE(Test!EX$20:EX$25))+Test!$AI$20-Test!$EX$27</f>
        <v>17.730235439274665</v>
      </c>
      <c r="R913" s="9">
        <f>I913-Results!$E$5*H913</f>
        <v>18.530066431761639</v>
      </c>
      <c r="S913" s="9" cm="1">
        <f t="array" ref="S913">SUMPRODUCT(J913:O913,TRANSPOSE(Test!AW$28:AW$33))+Test!$AI$20-Test!$AH$26</f>
        <v>10.242397523206357</v>
      </c>
      <c r="T913" s="9">
        <f>SUMPRODUCT(J913:O913,Results!K$9:P$9)</f>
        <v>18.795626905698665</v>
      </c>
      <c r="U913" s="9">
        <f>SUMPRODUCT(J913:O913,Results!K$9:P$9)+Test!$AI$20-Test!$AH$31</f>
        <v>17.213398184625504</v>
      </c>
      <c r="V913" s="9">
        <f t="shared" si="70"/>
        <v>-10.360926067854383</v>
      </c>
      <c r="W913" s="9">
        <f t="shared" si="71"/>
        <v>-16.172089483024049</v>
      </c>
      <c r="X913" s="9">
        <f t="shared" si="72"/>
        <v>-16.971920475511023</v>
      </c>
      <c r="Y913" s="9">
        <f t="shared" si="73"/>
        <v>-8.6842515669557407</v>
      </c>
      <c r="Z913" s="9">
        <f>I913-Test!$AI$20</f>
        <v>-31.184077470839515</v>
      </c>
      <c r="AA913" s="9">
        <f t="shared" si="74"/>
        <v>-15.655252228374888</v>
      </c>
      <c r="AF913" s="11"/>
      <c r="AG913" s="11"/>
      <c r="AH913" s="11"/>
    </row>
    <row r="914" spans="1:34">
      <c r="A914" s="6">
        <v>0.87247839328583265</v>
      </c>
      <c r="B914" s="6">
        <v>1.1761404363921004</v>
      </c>
      <c r="C914" s="6">
        <v>1.525966131379048</v>
      </c>
      <c r="D914" s="6">
        <v>-1.0533306208347533</v>
      </c>
      <c r="E914" s="6">
        <v>4.7955243130545142</v>
      </c>
      <c r="F914" s="6">
        <v>5.3229250905546301</v>
      </c>
      <c r="G914" s="6">
        <v>8.0200938469505143</v>
      </c>
      <c r="H914" s="6">
        <v>5.3531293895951642</v>
      </c>
      <c r="I914" s="9">
        <f>SUMPRODUCT(J914:O914,Results!B$12:G$12)+Results!$E$5*H914</f>
        <v>75.513581869609112</v>
      </c>
      <c r="J914" s="9">
        <f>SUMPRODUCT($A914:$F914,Results!$B$15:$G$15)</f>
        <v>22.562342888089141</v>
      </c>
      <c r="K914" s="9">
        <f>SUMPRODUCT($A914:$F914,Results!$B$16:$G$16)</f>
        <v>-1.2657150116422091</v>
      </c>
      <c r="L914" s="9">
        <f>SUMPRODUCT($A914:$F914,Results!$B$17:$G$17)</f>
        <v>20.253162126895546</v>
      </c>
      <c r="M914" s="9">
        <f>SUMPRODUCT($A914:$F914,Results!$B$18:$G$18)</f>
        <v>-5.3370802994207107</v>
      </c>
      <c r="N914" s="9">
        <f>SUMPRODUCT($A914:$F914,Results!$B$19:$G$19)</f>
        <v>-13.365148484195924</v>
      </c>
      <c r="O914" s="9">
        <f>SUMPRODUCT($A914:$F914,Results!$B$20:$G$20)</f>
        <v>-5.0405871778987779</v>
      </c>
      <c r="P914" s="9" cm="1">
        <f t="array" ref="P914">SUMPRODUCT(J914:O914,TRANSPOSE(Test!BQ$20:BQ$25))+Test!$AI$20-Test!$BQ$27</f>
        <v>47.047138216168698</v>
      </c>
      <c r="Q914" s="9" cm="1">
        <f t="array" ref="Q914">SUMPRODUCT(J914:O914,TRANSPOSE(Test!EX$20:EX$25))+Test!$AI$20-Test!$EX$27</f>
        <v>44.95269963866275</v>
      </c>
      <c r="R914" s="9">
        <f>I914-Results!$E$5*H914</f>
        <v>43.394805532038127</v>
      </c>
      <c r="S914" s="9" cm="1">
        <f t="array" ref="S914">SUMPRODUCT(J914:O914,TRANSPOSE(Test!AW$28:AW$33))+Test!$AI$20-Test!$AH$26</f>
        <v>38.733057125000499</v>
      </c>
      <c r="T914" s="9">
        <f>SUMPRODUCT(J914:O914,Results!K$9:P$9)</f>
        <v>46.640329070642224</v>
      </c>
      <c r="U914" s="9">
        <f>SUMPRODUCT(J914:O914,Results!K$9:P$9)+Test!$AI$20-Test!$AH$31</f>
        <v>45.05810034956906</v>
      </c>
      <c r="V914" s="9">
        <f t="shared" si="70"/>
        <v>28.466443653440415</v>
      </c>
      <c r="W914" s="9">
        <f t="shared" si="71"/>
        <v>30.560882230946362</v>
      </c>
      <c r="X914" s="9">
        <f t="shared" si="72"/>
        <v>32.118776337570985</v>
      </c>
      <c r="Y914" s="9">
        <f t="shared" si="73"/>
        <v>36.780524744608613</v>
      </c>
      <c r="Z914" s="9">
        <f>I914-Test!$AI$20</f>
        <v>42.771358442518981</v>
      </c>
      <c r="AA914" s="9">
        <f t="shared" si="74"/>
        <v>30.455481520040053</v>
      </c>
      <c r="AF914" s="11"/>
      <c r="AG914" s="11"/>
      <c r="AH914" s="11"/>
    </row>
    <row r="915" spans="1:34">
      <c r="A915" s="6">
        <v>2.5116509880158366</v>
      </c>
      <c r="B915" s="6">
        <v>3.2937463213980425</v>
      </c>
      <c r="C915" s="6">
        <v>0.44207796470990507</v>
      </c>
      <c r="D915" s="6">
        <v>3.230495926742774</v>
      </c>
      <c r="E915" s="6">
        <v>4.7553036982755899</v>
      </c>
      <c r="F915" s="6">
        <v>2.7901922520024747</v>
      </c>
      <c r="G915" s="6">
        <v>3.2500720420253257</v>
      </c>
      <c r="H915" s="6">
        <v>0.58310758466997514</v>
      </c>
      <c r="I915" s="9">
        <f>SUMPRODUCT(J915:O915,Results!B$12:G$12)+Results!$E$5*H915</f>
        <v>63.208189085332684</v>
      </c>
      <c r="J915" s="9">
        <f>SUMPRODUCT($A915:$F915,Results!$B$15:$G$15)</f>
        <v>18.719230061872572</v>
      </c>
      <c r="K915" s="9">
        <f>SUMPRODUCT($A915:$F915,Results!$B$16:$G$16)</f>
        <v>-9.1661619283061135</v>
      </c>
      <c r="L915" s="9">
        <f>SUMPRODUCT($A915:$F915,Results!$B$17:$G$17)</f>
        <v>19.51964668739004</v>
      </c>
      <c r="M915" s="9">
        <f>SUMPRODUCT($A915:$F915,Results!$B$18:$G$18)</f>
        <v>1.5219011958292858</v>
      </c>
      <c r="N915" s="9">
        <f>SUMPRODUCT($A915:$F915,Results!$B$19:$G$19)</f>
        <v>-12.995855979555396</v>
      </c>
      <c r="O915" s="9">
        <f>SUMPRODUCT($A915:$F915,Results!$B$20:$G$20)</f>
        <v>16.848625110563393</v>
      </c>
      <c r="P915" s="9" cm="1">
        <f t="array" ref="P915">SUMPRODUCT(J915:O915,TRANSPOSE(Test!BQ$20:BQ$25))+Test!$AI$20-Test!$BQ$27</f>
        <v>54.862576819854958</v>
      </c>
      <c r="Q915" s="9" cm="1">
        <f t="array" ref="Q915">SUMPRODUCT(J915:O915,TRANSPOSE(Test!EX$20:EX$25))+Test!$AI$20-Test!$EX$27</f>
        <v>60.101689112117299</v>
      </c>
      <c r="R915" s="9">
        <f>I915-Results!$E$5*H915</f>
        <v>59.709543577312836</v>
      </c>
      <c r="S915" s="9" cm="1">
        <f t="array" ref="S915">SUMPRODUCT(J915:O915,TRANSPOSE(Test!AW$28:AW$33))+Test!$AI$20-Test!$AH$26</f>
        <v>39.262099859960117</v>
      </c>
      <c r="T915" s="9">
        <f>SUMPRODUCT(J915:O915,Results!K$9:P$9)</f>
        <v>62.351454064548349</v>
      </c>
      <c r="U915" s="9">
        <f>SUMPRODUCT(J915:O915,Results!K$9:P$9)+Test!$AI$20-Test!$AH$31</f>
        <v>60.769225343475199</v>
      </c>
      <c r="V915" s="9">
        <f t="shared" si="70"/>
        <v>8.3456122654777261</v>
      </c>
      <c r="W915" s="9">
        <f t="shared" si="71"/>
        <v>3.1064999732153851</v>
      </c>
      <c r="X915" s="9">
        <f t="shared" si="72"/>
        <v>3.4986455080198482</v>
      </c>
      <c r="Y915" s="9">
        <f t="shared" si="73"/>
        <v>23.946089225372567</v>
      </c>
      <c r="Z915" s="9">
        <f>I915-Test!$AI$20</f>
        <v>30.465965658242553</v>
      </c>
      <c r="AA915" s="9">
        <f t="shared" si="74"/>
        <v>2.438963741857485</v>
      </c>
      <c r="AF915" s="11"/>
      <c r="AG915" s="11"/>
      <c r="AH915" s="11"/>
    </row>
    <row r="916" spans="1:34">
      <c r="A916" s="6">
        <v>3.1068097614282402</v>
      </c>
      <c r="B916" s="6">
        <v>7.437362898500357</v>
      </c>
      <c r="C916" s="6">
        <v>8.1751392173273736</v>
      </c>
      <c r="D916" s="6">
        <v>-1.8212988100965433</v>
      </c>
      <c r="E916" s="6">
        <v>0.19344077827091896</v>
      </c>
      <c r="F916" s="6">
        <v>-0.31713600853973717</v>
      </c>
      <c r="G916" s="6">
        <v>-7.5901516439185732E-2</v>
      </c>
      <c r="H916" s="6">
        <v>-2.7428659737945362</v>
      </c>
      <c r="I916" s="9">
        <f>SUMPRODUCT(J916:O916,Results!B$12:G$12)+Results!$E$5*H916</f>
        <v>-23.594624448487128</v>
      </c>
      <c r="J916" s="9">
        <f>SUMPRODUCT($A916:$F916,Results!$B$15:$G$15)</f>
        <v>9.5940871880619376</v>
      </c>
      <c r="K916" s="9">
        <f>SUMPRODUCT($A916:$F916,Results!$B$16:$G$16)</f>
        <v>-26.219274503168574</v>
      </c>
      <c r="L916" s="9">
        <f>SUMPRODUCT($A916:$F916,Results!$B$17:$G$17)</f>
        <v>-1.4460957214911765</v>
      </c>
      <c r="M916" s="9">
        <f>SUMPRODUCT($A916:$F916,Results!$B$18:$G$18)</f>
        <v>-14.706129887804416</v>
      </c>
      <c r="N916" s="9">
        <f>SUMPRODUCT($A916:$F916,Results!$B$19:$G$19)</f>
        <v>-20.265299709752291</v>
      </c>
      <c r="O916" s="9">
        <f>SUMPRODUCT($A916:$F916,Results!$B$20:$G$20)</f>
        <v>10.699054967817455</v>
      </c>
      <c r="P916" s="9" cm="1">
        <f t="array" ref="P916">SUMPRODUCT(J916:O916,TRANSPOSE(Test!BQ$20:BQ$25))+Test!$AI$20-Test!$BQ$27</f>
        <v>-1.3975745035045506</v>
      </c>
      <c r="Q916" s="9" cm="1">
        <f t="array" ref="Q916">SUMPRODUCT(J916:O916,TRANSPOSE(Test!EX$20:EX$25))+Test!$AI$20-Test!$EX$27</f>
        <v>-10.937856380976982</v>
      </c>
      <c r="R916" s="9">
        <f>I916-Results!$E$5*H916</f>
        <v>-7.1374286057199114</v>
      </c>
      <c r="S916" s="9" cm="1">
        <f t="array" ref="S916">SUMPRODUCT(J916:O916,TRANSPOSE(Test!AW$28:AW$33))+Test!$AI$20-Test!$AH$26</f>
        <v>30.834901140404824</v>
      </c>
      <c r="T916" s="9">
        <f>SUMPRODUCT(J916:O916,Results!K$9:P$9)</f>
        <v>-7.0596730040104383</v>
      </c>
      <c r="U916" s="9">
        <f>SUMPRODUCT(J916:O916,Results!K$9:P$9)+Test!$AI$20-Test!$AH$31</f>
        <v>-8.6419017250835957</v>
      </c>
      <c r="V916" s="9">
        <f t="shared" si="70"/>
        <v>-22.197049944982577</v>
      </c>
      <c r="W916" s="9">
        <f t="shared" si="71"/>
        <v>-12.656768067510146</v>
      </c>
      <c r="X916" s="9">
        <f t="shared" si="72"/>
        <v>-16.457195842767216</v>
      </c>
      <c r="Y916" s="9">
        <f t="shared" si="73"/>
        <v>-54.429525588891948</v>
      </c>
      <c r="Z916" s="9">
        <f>I916-Test!$AI$20</f>
        <v>-56.336847875577263</v>
      </c>
      <c r="AA916" s="9">
        <f t="shared" si="74"/>
        <v>-14.952722723403532</v>
      </c>
      <c r="AF916" s="11"/>
      <c r="AG916" s="11"/>
      <c r="AH916" s="11"/>
    </row>
    <row r="917" spans="1:34">
      <c r="A917" s="6">
        <v>-0.78697502125046703</v>
      </c>
      <c r="B917" s="6">
        <v>2.1159087790234645</v>
      </c>
      <c r="C917" s="6">
        <v>3.9427867436115407</v>
      </c>
      <c r="D917" s="6">
        <v>-0.28900208825600854</v>
      </c>
      <c r="E917" s="6">
        <v>15.745099395804134</v>
      </c>
      <c r="F917" s="6">
        <v>3.6547404856932708</v>
      </c>
      <c r="G917" s="6">
        <v>3.7507882107122938</v>
      </c>
      <c r="H917" s="6">
        <v>1.0838237533569433</v>
      </c>
      <c r="I917" s="9">
        <f>SUMPRODUCT(J917:O917,Results!B$12:G$12)+Results!$E$5*H917</f>
        <v>182.40466773720354</v>
      </c>
      <c r="J917" s="9">
        <f>SUMPRODUCT($A917:$F917,Results!$B$15:$G$15)</f>
        <v>59.732130690952495</v>
      </c>
      <c r="K917" s="9">
        <f>SUMPRODUCT($A917:$F917,Results!$B$16:$G$16)</f>
        <v>6.8897264588418938</v>
      </c>
      <c r="L917" s="9">
        <f>SUMPRODUCT($A917:$F917,Results!$B$17:$G$17)</f>
        <v>55.816467506083406</v>
      </c>
      <c r="M917" s="9">
        <f>SUMPRODUCT($A917:$F917,Results!$B$18:$G$18)</f>
        <v>-23.34792035072746</v>
      </c>
      <c r="N917" s="9">
        <f>SUMPRODUCT($A917:$F917,Results!$B$19:$G$19)</f>
        <v>-48.162746510781851</v>
      </c>
      <c r="O917" s="9">
        <f>SUMPRODUCT($A917:$F917,Results!$B$20:$G$20)</f>
        <v>-3.4207144754655774</v>
      </c>
      <c r="P917" s="9" cm="1">
        <f t="array" ref="P917">SUMPRODUCT(J917:O917,TRANSPOSE(Test!BQ$20:BQ$25))+Test!$AI$20-Test!$BQ$27</f>
        <v>159.0095823507244</v>
      </c>
      <c r="Q917" s="9" cm="1">
        <f t="array" ref="Q917">SUMPRODUCT(J917:O917,TRANSPOSE(Test!EX$20:EX$25))+Test!$AI$20-Test!$EX$27</f>
        <v>177.51992882570042</v>
      </c>
      <c r="R917" s="9">
        <f>I917-Results!$E$5*H917</f>
        <v>175.90172521706188</v>
      </c>
      <c r="S917" s="9" cm="1">
        <f t="array" ref="S917">SUMPRODUCT(J917:O917,TRANSPOSE(Test!AW$28:AW$33))+Test!$AI$20-Test!$AH$26</f>
        <v>131.10588657988922</v>
      </c>
      <c r="T917" s="9">
        <f>SUMPRODUCT(J917:O917,Results!K$9:P$9)</f>
        <v>182.93671014853962</v>
      </c>
      <c r="U917" s="9">
        <f>SUMPRODUCT(J917:O917,Results!K$9:P$9)+Test!$AI$20-Test!$AH$31</f>
        <v>181.35448142746645</v>
      </c>
      <c r="V917" s="9">
        <f t="shared" si="70"/>
        <v>23.395085386479138</v>
      </c>
      <c r="W917" s="9">
        <f t="shared" si="71"/>
        <v>4.8847389115031206</v>
      </c>
      <c r="X917" s="9">
        <f t="shared" si="72"/>
        <v>6.5029425201416586</v>
      </c>
      <c r="Y917" s="9">
        <f t="shared" si="73"/>
        <v>51.298781157314323</v>
      </c>
      <c r="Z917" s="9">
        <f>I917-Test!$AI$20</f>
        <v>149.66244431011341</v>
      </c>
      <c r="AA917" s="9">
        <f t="shared" si="74"/>
        <v>1.0501863097370858</v>
      </c>
      <c r="AF917" s="11"/>
      <c r="AG917" s="11"/>
      <c r="AH917" s="11"/>
    </row>
    <row r="918" spans="1:34">
      <c r="A918" s="6">
        <v>4.0844578421654232</v>
      </c>
      <c r="B918" s="6">
        <v>4.8230117847137155</v>
      </c>
      <c r="C918" s="6">
        <v>6.2415024109522257</v>
      </c>
      <c r="D918" s="6">
        <v>4.0436415007159585</v>
      </c>
      <c r="E918" s="6">
        <v>-0.2564765560448734</v>
      </c>
      <c r="F918" s="6">
        <v>1.2319821593637021</v>
      </c>
      <c r="G918" s="6">
        <v>-0.72881305635656035</v>
      </c>
      <c r="H918" s="6">
        <v>-3.3957775137119111</v>
      </c>
      <c r="I918" s="9">
        <f>SUMPRODUCT(J918:O918,Results!B$12:G$12)+Results!$E$5*H918</f>
        <v>-14.485563179895582</v>
      </c>
      <c r="J918" s="9">
        <f>SUMPRODUCT($A918:$F918,Results!$B$15:$G$15)</f>
        <v>11.09299440105819</v>
      </c>
      <c r="K918" s="9">
        <f>SUMPRODUCT($A918:$F918,Results!$B$16:$G$16)</f>
        <v>-25.565235993338227</v>
      </c>
      <c r="L918" s="9">
        <f>SUMPRODUCT($A918:$F918,Results!$B$17:$G$17)</f>
        <v>-0.23226541749328988</v>
      </c>
      <c r="M918" s="9">
        <f>SUMPRODUCT($A918:$F918,Results!$B$18:$G$18)</f>
        <v>-5.2245281747207084</v>
      </c>
      <c r="N918" s="9">
        <f>SUMPRODUCT($A918:$F918,Results!$B$19:$G$19)</f>
        <v>-19.080055010008408</v>
      </c>
      <c r="O918" s="9">
        <f>SUMPRODUCT($A918:$F918,Results!$B$20:$G$20)</f>
        <v>20.697370233907417</v>
      </c>
      <c r="P918" s="9" cm="1">
        <f t="array" ref="P918">SUMPRODUCT(J918:O918,TRANSPOSE(Test!BQ$20:BQ$25))+Test!$AI$20-Test!$BQ$27</f>
        <v>10.582581704711693</v>
      </c>
      <c r="Q918" s="9" cm="1">
        <f t="array" ref="Q918">SUMPRODUCT(J918:O918,TRANSPOSE(Test!EX$20:EX$25))+Test!$AI$20-Test!$EX$27</f>
        <v>4.29360733876306</v>
      </c>
      <c r="R918" s="9">
        <f>I918-Results!$E$5*H918</f>
        <v>5.8891019023758844</v>
      </c>
      <c r="S918" s="9" cm="1">
        <f t="array" ref="S918">SUMPRODUCT(J918:O918,TRANSPOSE(Test!AW$28:AW$33))+Test!$AI$20-Test!$AH$26</f>
        <v>29.632655240029422</v>
      </c>
      <c r="T918" s="9">
        <f>SUMPRODUCT(J918:O918,Results!K$9:P$9)</f>
        <v>6.1378217691510386</v>
      </c>
      <c r="U918" s="9">
        <f>SUMPRODUCT(J918:O918,Results!K$9:P$9)+Test!$AI$20-Test!$AH$31</f>
        <v>4.5555930480778812</v>
      </c>
      <c r="V918" s="9">
        <f t="shared" si="70"/>
        <v>-25.068144884607275</v>
      </c>
      <c r="W918" s="9">
        <f t="shared" si="71"/>
        <v>-18.779170518658642</v>
      </c>
      <c r="X918" s="9">
        <f t="shared" si="72"/>
        <v>-20.374665082271466</v>
      </c>
      <c r="Y918" s="9">
        <f t="shared" si="73"/>
        <v>-44.118218419925</v>
      </c>
      <c r="Z918" s="9">
        <f>I918-Test!$AI$20</f>
        <v>-47.227786606985717</v>
      </c>
      <c r="AA918" s="9">
        <f t="shared" si="74"/>
        <v>-19.041156227973463</v>
      </c>
      <c r="AF918" s="11"/>
      <c r="AG918" s="11"/>
      <c r="AH918" s="11"/>
    </row>
    <row r="919" spans="1:34">
      <c r="A919" s="6">
        <v>2.4924658583656945E-2</v>
      </c>
      <c r="B919" s="6">
        <v>3.0324065417547521</v>
      </c>
      <c r="C919" s="6">
        <v>-2.0608254374369275</v>
      </c>
      <c r="D919" s="6">
        <v>2.41737884318812</v>
      </c>
      <c r="E919" s="6">
        <v>0.15085323512830928</v>
      </c>
      <c r="F919" s="6">
        <v>0.930736019122679</v>
      </c>
      <c r="G919" s="6">
        <v>3.5699608697867213</v>
      </c>
      <c r="H919" s="6">
        <v>0.90299641243137074</v>
      </c>
      <c r="I919" s="9">
        <f>SUMPRODUCT(J919:O919,Results!B$12:G$12)+Results!$E$5*H919</f>
        <v>5.4741132944093458</v>
      </c>
      <c r="J919" s="9">
        <f>SUMPRODUCT($A919:$F919,Results!$B$15:$G$15)</f>
        <v>-10.998558590669569</v>
      </c>
      <c r="K919" s="9">
        <f>SUMPRODUCT($A919:$F919,Results!$B$16:$G$16)</f>
        <v>-1.8233304197435865</v>
      </c>
      <c r="L919" s="9">
        <f>SUMPRODUCT($A919:$F919,Results!$B$17:$G$17)</f>
        <v>7.6119970686120162</v>
      </c>
      <c r="M919" s="9">
        <f>SUMPRODUCT($A919:$F919,Results!$B$18:$G$18)</f>
        <v>11.162070326026075</v>
      </c>
      <c r="N919" s="9">
        <f>SUMPRODUCT($A919:$F919,Results!$B$19:$G$19)</f>
        <v>4.808368825116637</v>
      </c>
      <c r="O919" s="9">
        <f>SUMPRODUCT($A919:$F919,Results!$B$20:$G$20)</f>
        <v>11.058382630537196</v>
      </c>
      <c r="P919" s="9" cm="1">
        <f t="array" ref="P919">SUMPRODUCT(J919:O919,TRANSPOSE(Test!BQ$20:BQ$25))+Test!$AI$20-Test!$BQ$27</f>
        <v>-2.6600485782608914</v>
      </c>
      <c r="Q919" s="9" cm="1">
        <f t="array" ref="Q919">SUMPRODUCT(J919:O919,TRANSPOSE(Test!EX$20:EX$25))+Test!$AI$20-Test!$EX$27</f>
        <v>-0.46776168013030173</v>
      </c>
      <c r="R919" s="9">
        <f>I919-Results!$E$5*H919</f>
        <v>5.613481982112134E-2</v>
      </c>
      <c r="S919" s="9" cm="1">
        <f t="array" ref="S919">SUMPRODUCT(J919:O919,TRANSPOSE(Test!AW$28:AW$33))+Test!$AI$20-Test!$AH$26</f>
        <v>-13.212394000459604</v>
      </c>
      <c r="T919" s="9">
        <f>SUMPRODUCT(J919:O919,Results!K$9:P$9)</f>
        <v>0.41336204829259771</v>
      </c>
      <c r="U919" s="9">
        <f>SUMPRODUCT(J919:O919,Results!K$9:P$9)+Test!$AI$20-Test!$AH$31</f>
        <v>-1.1688666727805597</v>
      </c>
      <c r="V919" s="9">
        <f t="shared" si="70"/>
        <v>8.1341618726702372</v>
      </c>
      <c r="W919" s="9">
        <f t="shared" si="71"/>
        <v>5.9418749745396475</v>
      </c>
      <c r="X919" s="9">
        <f t="shared" si="72"/>
        <v>5.4179784745882245</v>
      </c>
      <c r="Y919" s="9">
        <f t="shared" si="73"/>
        <v>18.686507294868949</v>
      </c>
      <c r="Z919" s="9">
        <f>I919-Test!$AI$20</f>
        <v>-27.268110132680786</v>
      </c>
      <c r="AA919" s="9">
        <f t="shared" si="74"/>
        <v>6.6429799671899055</v>
      </c>
      <c r="AF919" s="11"/>
      <c r="AG919" s="11"/>
      <c r="AH919" s="11"/>
    </row>
    <row r="920" spans="1:34">
      <c r="A920" s="6">
        <v>7.3246819500148703</v>
      </c>
      <c r="B920" s="6">
        <v>2.1746530951853127</v>
      </c>
      <c r="C920" s="6">
        <v>-2.7972716153523018</v>
      </c>
      <c r="D920" s="6">
        <v>-0.41005780763695809</v>
      </c>
      <c r="E920" s="6">
        <v>0.55398038273075756</v>
      </c>
      <c r="F920" s="6">
        <v>-0.61788406103237681</v>
      </c>
      <c r="G920" s="6">
        <v>4.3426877934726891</v>
      </c>
      <c r="H920" s="6">
        <v>1.6757233361173385</v>
      </c>
      <c r="I920" s="9">
        <f>SUMPRODUCT(J920:O920,Results!B$12:G$12)+Results!$E$5*H920</f>
        <v>32.170664925940926</v>
      </c>
      <c r="J920" s="9">
        <f>SUMPRODUCT($A920:$F920,Results!$B$15:$G$15)</f>
        <v>17.757248179797632</v>
      </c>
      <c r="K920" s="9">
        <f>SUMPRODUCT($A920:$F920,Results!$B$16:$G$16)</f>
        <v>-21.678191613419997</v>
      </c>
      <c r="L920" s="9">
        <f>SUMPRODUCT($A920:$F920,Results!$B$17:$G$17)</f>
        <v>-11.168736099063832</v>
      </c>
      <c r="M920" s="9">
        <f>SUMPRODUCT($A920:$F920,Results!$B$18:$G$18)</f>
        <v>4.9633129203094954</v>
      </c>
      <c r="N920" s="9">
        <f>SUMPRODUCT($A920:$F920,Results!$B$19:$G$19)</f>
        <v>12.147088218333081</v>
      </c>
      <c r="O920" s="9">
        <f>SUMPRODUCT($A920:$F920,Results!$B$20:$G$20)</f>
        <v>28.318289421917299</v>
      </c>
      <c r="P920" s="9" cm="1">
        <f t="array" ref="P920">SUMPRODUCT(J920:O920,TRANSPOSE(Test!BQ$20:BQ$25))+Test!$AI$20-Test!$BQ$27</f>
        <v>13.48624630178999</v>
      </c>
      <c r="Q920" s="9" cm="1">
        <f t="array" ref="Q920">SUMPRODUCT(J920:O920,TRANSPOSE(Test!EX$20:EX$25))+Test!$AI$20-Test!$EX$27</f>
        <v>20.439821406085173</v>
      </c>
      <c r="R920" s="9">
        <f>I920-Results!$E$5*H920</f>
        <v>22.116324909236894</v>
      </c>
      <c r="S920" s="9" cm="1">
        <f t="array" ref="S920">SUMPRODUCT(J920:O920,TRANSPOSE(Test!AW$28:AW$33))+Test!$AI$20-Test!$AH$26</f>
        <v>-1.132623620051632</v>
      </c>
      <c r="T920" s="9">
        <f>SUMPRODUCT(J920:O920,Results!K$9:P$9)</f>
        <v>22.436728161504639</v>
      </c>
      <c r="U920" s="9">
        <f>SUMPRODUCT(J920:O920,Results!K$9:P$9)+Test!$AI$20-Test!$AH$31</f>
        <v>20.854499440431482</v>
      </c>
      <c r="V920" s="9">
        <f t="shared" si="70"/>
        <v>18.684418624150936</v>
      </c>
      <c r="W920" s="9">
        <f t="shared" si="71"/>
        <v>11.730843519855753</v>
      </c>
      <c r="X920" s="9">
        <f t="shared" si="72"/>
        <v>10.054340016704032</v>
      </c>
      <c r="Y920" s="9">
        <f t="shared" si="73"/>
        <v>33.303288545992558</v>
      </c>
      <c r="Z920" s="9">
        <f>I920-Test!$AI$20</f>
        <v>-0.57155850114920526</v>
      </c>
      <c r="AA920" s="9">
        <f t="shared" si="74"/>
        <v>11.316165485509444</v>
      </c>
      <c r="AF920" s="11"/>
      <c r="AG920" s="11"/>
      <c r="AH920" s="11"/>
    </row>
    <row r="921" spans="1:34">
      <c r="A921" s="6">
        <v>8.4688472623256938</v>
      </c>
      <c r="B921" s="6">
        <v>2.143479662803712</v>
      </c>
      <c r="C921" s="6">
        <v>2.9694001627191389</v>
      </c>
      <c r="D921" s="6">
        <v>-1.9569247589087955</v>
      </c>
      <c r="E921" s="6">
        <v>2.7433170326130689</v>
      </c>
      <c r="F921" s="6">
        <v>-1.4857755659268912</v>
      </c>
      <c r="G921" s="6">
        <v>3.8808686667695547</v>
      </c>
      <c r="H921" s="6">
        <v>1.2139042094142041</v>
      </c>
      <c r="I921" s="9">
        <f>SUMPRODUCT(J921:O921,Results!B$12:G$12)+Results!$E$5*H921</f>
        <v>57.254367999456328</v>
      </c>
      <c r="J921" s="9">
        <f>SUMPRODUCT($A921:$F921,Results!$B$15:$G$15)</f>
        <v>40.816379301692514</v>
      </c>
      <c r="K921" s="9">
        <f>SUMPRODUCT($A921:$F921,Results!$B$16:$G$16)</f>
        <v>-29.470419516948308</v>
      </c>
      <c r="L921" s="9">
        <f>SUMPRODUCT($A921:$F921,Results!$B$17:$G$17)</f>
        <v>-10.797447112545379</v>
      </c>
      <c r="M921" s="9">
        <f>SUMPRODUCT($A921:$F921,Results!$B$18:$G$18)</f>
        <v>-13.958154459578632</v>
      </c>
      <c r="N921" s="9">
        <f>SUMPRODUCT($A921:$F921,Results!$B$19:$G$19)</f>
        <v>-9.0216737190083656</v>
      </c>
      <c r="O921" s="9">
        <f>SUMPRODUCT($A921:$F921,Results!$B$20:$G$20)</f>
        <v>24.6487295993525</v>
      </c>
      <c r="P921" s="9" cm="1">
        <f t="array" ref="P921">SUMPRODUCT(J921:O921,TRANSPOSE(Test!BQ$20:BQ$25))+Test!$AI$20-Test!$BQ$27</f>
        <v>40.6398669301309</v>
      </c>
      <c r="Q921" s="9" cm="1">
        <f t="array" ref="Q921">SUMPRODUCT(J921:O921,TRANSPOSE(Test!EX$20:EX$25))+Test!$AI$20-Test!$EX$27</f>
        <v>47.442089203151284</v>
      </c>
      <c r="R921" s="9">
        <f>I921-Results!$E$5*H921</f>
        <v>49.970942742971104</v>
      </c>
      <c r="S921" s="9" cm="1">
        <f t="array" ref="S921">SUMPRODUCT(J921:O921,TRANSPOSE(Test!AW$28:AW$33))+Test!$AI$20-Test!$AH$26</f>
        <v>42.943511571893353</v>
      </c>
      <c r="T921" s="9">
        <f>SUMPRODUCT(J921:O921,Results!K$9:P$9)</f>
        <v>50.874403003127291</v>
      </c>
      <c r="U921" s="9">
        <f>SUMPRODUCT(J921:O921,Results!K$9:P$9)+Test!$AI$20-Test!$AH$31</f>
        <v>49.292174282054134</v>
      </c>
      <c r="V921" s="9">
        <f t="shared" si="70"/>
        <v>16.614501069325428</v>
      </c>
      <c r="W921" s="9">
        <f t="shared" si="71"/>
        <v>9.8122787963050442</v>
      </c>
      <c r="X921" s="9">
        <f t="shared" si="72"/>
        <v>7.2834252564852235</v>
      </c>
      <c r="Y921" s="9">
        <f t="shared" si="73"/>
        <v>14.310856427562975</v>
      </c>
      <c r="Z921" s="9">
        <f>I921-Test!$AI$20</f>
        <v>24.512144572366196</v>
      </c>
      <c r="AA921" s="9">
        <f t="shared" si="74"/>
        <v>7.9621937174021937</v>
      </c>
      <c r="AF921" s="11"/>
      <c r="AG921" s="11"/>
      <c r="AH921" s="11"/>
    </row>
    <row r="922" spans="1:34">
      <c r="A922" s="6">
        <v>3.005933586603899</v>
      </c>
      <c r="B922" s="6">
        <v>-1.9086428979279428</v>
      </c>
      <c r="C922" s="6">
        <v>1.9651757618115466</v>
      </c>
      <c r="D922" s="6">
        <v>1.7324212218437491</v>
      </c>
      <c r="E922" s="6">
        <v>0.46577109849331111</v>
      </c>
      <c r="F922" s="6">
        <v>2.9885728140176386</v>
      </c>
      <c r="G922" s="6">
        <v>2.4957571705362889</v>
      </c>
      <c r="H922" s="6">
        <v>-0.17120728681906172</v>
      </c>
      <c r="I922" s="9">
        <f>SUMPRODUCT(J922:O922,Results!B$12:G$12)+Results!$E$5*H922</f>
        <v>13.536862334680878</v>
      </c>
      <c r="J922" s="9">
        <f>SUMPRODUCT($A922:$F922,Results!$B$15:$G$15)</f>
        <v>19.559353144602888</v>
      </c>
      <c r="K922" s="9">
        <f>SUMPRODUCT($A922:$F922,Results!$B$16:$G$16)</f>
        <v>-8.5549831775143801</v>
      </c>
      <c r="L922" s="9">
        <f>SUMPRODUCT($A922:$F922,Results!$B$17:$G$17)</f>
        <v>-1.7537251740315138</v>
      </c>
      <c r="M922" s="9">
        <f>SUMPRODUCT($A922:$F922,Results!$B$18:$G$18)</f>
        <v>-3.9183911882129152</v>
      </c>
      <c r="N922" s="9">
        <f>SUMPRODUCT($A922:$F922,Results!$B$19:$G$19)</f>
        <v>-7.5784346383586101</v>
      </c>
      <c r="O922" s="9">
        <f>SUMPRODUCT($A922:$F922,Results!$B$20:$G$20)</f>
        <v>3.1298839784529395</v>
      </c>
      <c r="P922" s="9" cm="1">
        <f t="array" ref="P922">SUMPRODUCT(J922:O922,TRANSPOSE(Test!BQ$20:BQ$25))+Test!$AI$20-Test!$BQ$27</f>
        <v>17.204750220662277</v>
      </c>
      <c r="Q922" s="9" cm="1">
        <f t="array" ref="Q922">SUMPRODUCT(J922:O922,TRANSPOSE(Test!EX$20:EX$25))+Test!$AI$20-Test!$EX$27</f>
        <v>15.792378914135554</v>
      </c>
      <c r="R922" s="9">
        <f>I922-Results!$E$5*H922</f>
        <v>14.564106055595248</v>
      </c>
      <c r="S922" s="9" cm="1">
        <f t="array" ref="S922">SUMPRODUCT(J922:O922,TRANSPOSE(Test!AW$28:AW$33))+Test!$AI$20-Test!$AH$26</f>
        <v>18.137762024431197</v>
      </c>
      <c r="T922" s="9">
        <f>SUMPRODUCT(J922:O922,Results!K$9:P$9)</f>
        <v>15.49161817704649</v>
      </c>
      <c r="U922" s="9">
        <f>SUMPRODUCT(J922:O922,Results!K$9:P$9)+Test!$AI$20-Test!$AH$31</f>
        <v>13.909389455973333</v>
      </c>
      <c r="V922" s="9">
        <f t="shared" si="70"/>
        <v>-3.6678878859813988</v>
      </c>
      <c r="W922" s="9">
        <f t="shared" si="71"/>
        <v>-2.2555165794546763</v>
      </c>
      <c r="X922" s="9">
        <f t="shared" si="72"/>
        <v>-1.0272437209143703</v>
      </c>
      <c r="Y922" s="9">
        <f t="shared" si="73"/>
        <v>-4.6008996897503192</v>
      </c>
      <c r="Z922" s="9">
        <f>I922-Test!$AI$20</f>
        <v>-19.205361092409255</v>
      </c>
      <c r="AA922" s="9">
        <f t="shared" si="74"/>
        <v>-0.37252712129245502</v>
      </c>
      <c r="AF922" s="11"/>
      <c r="AG922" s="11"/>
      <c r="AH922" s="11"/>
    </row>
    <row r="923" spans="1:34">
      <c r="A923" s="6">
        <v>7.971109194047501</v>
      </c>
      <c r="B923" s="6">
        <v>3.2260430925103067</v>
      </c>
      <c r="C923" s="6">
        <v>3.822298035982048</v>
      </c>
      <c r="D923" s="6">
        <v>0.51873267568653236</v>
      </c>
      <c r="E923" s="6">
        <v>12.976554717733668</v>
      </c>
      <c r="F923" s="6">
        <v>-3.6587961131129698</v>
      </c>
      <c r="G923" s="6">
        <v>3.242326437574035</v>
      </c>
      <c r="H923" s="6">
        <v>0.57536198021868445</v>
      </c>
      <c r="I923" s="9">
        <f>SUMPRODUCT(J923:O923,Results!B$12:G$12)+Results!$E$5*H923</f>
        <v>185.40745287715572</v>
      </c>
      <c r="J923" s="9">
        <f>SUMPRODUCT($A923:$F923,Results!$B$15:$G$15)</f>
        <v>75.27462424063998</v>
      </c>
      <c r="K923" s="9">
        <f>SUMPRODUCT($A923:$F923,Results!$B$16:$G$16)</f>
        <v>-24.385864467097317</v>
      </c>
      <c r="L923" s="9">
        <f>SUMPRODUCT($A923:$F923,Results!$B$17:$G$17)</f>
        <v>21.512712754838162</v>
      </c>
      <c r="M923" s="9">
        <f>SUMPRODUCT($A923:$F923,Results!$B$18:$G$18)</f>
        <v>-26.222411420273072</v>
      </c>
      <c r="N923" s="9">
        <f>SUMPRODUCT($A923:$F923,Results!$B$19:$G$19)</f>
        <v>-38.38992998490469</v>
      </c>
      <c r="O923" s="9">
        <f>SUMPRODUCT($A923:$F923,Results!$B$20:$G$20)</f>
        <v>35.484841867697646</v>
      </c>
      <c r="P923" s="9" cm="1">
        <f t="array" ref="P923">SUMPRODUCT(J923:O923,TRANSPOSE(Test!BQ$20:BQ$25))+Test!$AI$20-Test!$BQ$27</f>
        <v>149.78032169435548</v>
      </c>
      <c r="Q923" s="9" cm="1">
        <f t="array" ref="Q923">SUMPRODUCT(J923:O923,TRANSPOSE(Test!EX$20:EX$25))+Test!$AI$20-Test!$EX$27</f>
        <v>179.42469317062148</v>
      </c>
      <c r="R923" s="9">
        <f>I923-Results!$E$5*H923</f>
        <v>181.95528099584362</v>
      </c>
      <c r="S923" s="9" cm="1">
        <f t="array" ref="S923">SUMPRODUCT(J923:O923,TRANSPOSE(Test!AW$28:AW$33))+Test!$AI$20-Test!$AH$26</f>
        <v>126.65447754306923</v>
      </c>
      <c r="T923" s="9">
        <f>SUMPRODUCT(J923:O923,Results!K$9:P$9)</f>
        <v>186.28003709934876</v>
      </c>
      <c r="U923" s="9">
        <f>SUMPRODUCT(J923:O923,Results!K$9:P$9)+Test!$AI$20-Test!$AH$31</f>
        <v>184.6978083782756</v>
      </c>
      <c r="V923" s="9">
        <f t="shared" si="70"/>
        <v>35.627131182800241</v>
      </c>
      <c r="W923" s="9">
        <f t="shared" si="71"/>
        <v>5.9827597065342388</v>
      </c>
      <c r="X923" s="9">
        <f t="shared" si="72"/>
        <v>3.452171881312097</v>
      </c>
      <c r="Y923" s="9">
        <f t="shared" si="73"/>
        <v>58.752975334086486</v>
      </c>
      <c r="Z923" s="9">
        <f>I923-Test!$AI$20</f>
        <v>152.6652294500656</v>
      </c>
      <c r="AA923" s="9">
        <f t="shared" si="74"/>
        <v>0.70964449888012382</v>
      </c>
      <c r="AF923" s="11"/>
      <c r="AG923" s="11"/>
      <c r="AH923" s="11"/>
    </row>
    <row r="924" spans="1:34">
      <c r="A924" s="6">
        <v>2.724450220177689</v>
      </c>
      <c r="B924" s="6">
        <v>-0.1854378261375404</v>
      </c>
      <c r="C924" s="6">
        <v>5.2085982595265543</v>
      </c>
      <c r="D924" s="6">
        <v>1.6853854360696521</v>
      </c>
      <c r="E924" s="6">
        <v>-3.9397332774595877</v>
      </c>
      <c r="F924" s="6">
        <v>-0.69242355009090151</v>
      </c>
      <c r="G924" s="6">
        <v>1.7937871618031049</v>
      </c>
      <c r="H924" s="6">
        <v>-0.87317729555224566</v>
      </c>
      <c r="I924" s="9">
        <f>SUMPRODUCT(J924:O924,Results!B$12:G$12)+Results!$E$5*H924</f>
        <v>-39.660758102331371</v>
      </c>
      <c r="J924" s="9">
        <f>SUMPRODUCT($A924:$F924,Results!$B$15:$G$15)</f>
        <v>3.0182034529518798</v>
      </c>
      <c r="K924" s="9">
        <f>SUMPRODUCT($A924:$F924,Results!$B$16:$G$16)</f>
        <v>-16.63855996298857</v>
      </c>
      <c r="L924" s="9">
        <f>SUMPRODUCT($A924:$F924,Results!$B$17:$G$17)</f>
        <v>-18.657333074473431</v>
      </c>
      <c r="M924" s="9">
        <f>SUMPRODUCT($A924:$F924,Results!$B$18:$G$18)</f>
        <v>-7.2254810850596494</v>
      </c>
      <c r="N924" s="9">
        <f>SUMPRODUCT($A924:$F924,Results!$B$19:$G$19)</f>
        <v>-7.4542910812373506</v>
      </c>
      <c r="O924" s="9">
        <f>SUMPRODUCT($A924:$F924,Results!$B$20:$G$20)</f>
        <v>5.7709753094353644</v>
      </c>
      <c r="P924" s="9" cm="1">
        <f t="array" ref="P924">SUMPRODUCT(J924:O924,TRANSPOSE(Test!BQ$20:BQ$25))+Test!$AI$20-Test!$BQ$27</f>
        <v>-29.723064282457521</v>
      </c>
      <c r="Q924" s="9" cm="1">
        <f t="array" ref="Q924">SUMPRODUCT(J924:O924,TRANSPOSE(Test!EX$20:EX$25))+Test!$AI$20-Test!$EX$27</f>
        <v>-35.897989453543175</v>
      </c>
      <c r="R924" s="9">
        <f>I924-Results!$E$5*H924</f>
        <v>-34.421694329017896</v>
      </c>
      <c r="S924" s="9" cm="1">
        <f t="array" ref="S924">SUMPRODUCT(J924:O924,TRANSPOSE(Test!AW$28:AW$33))+Test!$AI$20-Test!$AH$26</f>
        <v>-3.2299696638039777</v>
      </c>
      <c r="T924" s="9">
        <f>SUMPRODUCT(J924:O924,Results!K$9:P$9)</f>
        <v>-36.177229789482524</v>
      </c>
      <c r="U924" s="9">
        <f>SUMPRODUCT(J924:O924,Results!K$9:P$9)+Test!$AI$20-Test!$AH$31</f>
        <v>-37.759458510555682</v>
      </c>
      <c r="V924" s="9">
        <f t="shared" si="70"/>
        <v>-9.93769381987385</v>
      </c>
      <c r="W924" s="9">
        <f t="shared" si="71"/>
        <v>-3.7627686487881959</v>
      </c>
      <c r="X924" s="9">
        <f t="shared" si="72"/>
        <v>-5.2390637733134753</v>
      </c>
      <c r="Y924" s="9">
        <f t="shared" si="73"/>
        <v>-36.430788438527394</v>
      </c>
      <c r="Z924" s="9">
        <f>I924-Test!$AI$20</f>
        <v>-72.40298152942151</v>
      </c>
      <c r="AA924" s="9">
        <f t="shared" si="74"/>
        <v>-1.9012995917756896</v>
      </c>
      <c r="AF924" s="11"/>
      <c r="AG924" s="11"/>
      <c r="AH924" s="11"/>
    </row>
    <row r="925" spans="1:34">
      <c r="A925" s="6">
        <v>9.469037863328106</v>
      </c>
      <c r="B925" s="6">
        <v>0.63799315465039252</v>
      </c>
      <c r="C925" s="6">
        <v>-3.5459794463581042</v>
      </c>
      <c r="D925" s="6">
        <v>5.6075508116829402</v>
      </c>
      <c r="E925" s="6">
        <v>1.477806004754382</v>
      </c>
      <c r="F925" s="6">
        <v>-1.930398127255216</v>
      </c>
      <c r="G925" s="6">
        <v>3.1426861220026487</v>
      </c>
      <c r="H925" s="6">
        <v>0.47572166464729815</v>
      </c>
      <c r="I925" s="9">
        <f>SUMPRODUCT(J925:O925,Results!B$12:G$12)+Results!$E$5*H925</f>
        <v>62.674820036645201</v>
      </c>
      <c r="J925" s="9">
        <f>SUMPRODUCT($A925:$F925,Results!$B$15:$G$15)</f>
        <v>27.575355079987499</v>
      </c>
      <c r="K925" s="9">
        <f>SUMPRODUCT($A925:$F925,Results!$B$16:$G$16)</f>
        <v>-26.740131442732977</v>
      </c>
      <c r="L925" s="9">
        <f>SUMPRODUCT($A925:$F925,Results!$B$17:$G$17)</f>
        <v>-11.034125082344058</v>
      </c>
      <c r="M925" s="9">
        <f>SUMPRODUCT($A925:$F925,Results!$B$18:$G$18)</f>
        <v>8.6516826370821018</v>
      </c>
      <c r="N925" s="9">
        <f>SUMPRODUCT($A925:$F925,Results!$B$19:$G$19)</f>
        <v>6.7642683036124458</v>
      </c>
      <c r="O925" s="9">
        <f>SUMPRODUCT($A925:$F925,Results!$B$20:$G$20)</f>
        <v>47.191404274404981</v>
      </c>
      <c r="P925" s="9" cm="1">
        <f t="array" ref="P925">SUMPRODUCT(J925:O925,TRANSPOSE(Test!BQ$20:BQ$25))+Test!$AI$20-Test!$BQ$27</f>
        <v>41.831204204275856</v>
      </c>
      <c r="Q925" s="9" cm="1">
        <f t="array" ref="Q925">SUMPRODUCT(J925:O925,TRANSPOSE(Test!EX$20:EX$25))+Test!$AI$20-Test!$EX$27</f>
        <v>58.801560903820373</v>
      </c>
      <c r="R925" s="9">
        <f>I925-Results!$E$5*H925</f>
        <v>59.820490048761414</v>
      </c>
      <c r="S925" s="9" cm="1">
        <f t="array" ref="S925">SUMPRODUCT(J925:O925,TRANSPOSE(Test!AW$28:AW$33))+Test!$AI$20-Test!$AH$26</f>
        <v>15.222242052615016</v>
      </c>
      <c r="T925" s="9">
        <f>SUMPRODUCT(J925:O925,Results!K$9:P$9)</f>
        <v>60.15080681512466</v>
      </c>
      <c r="U925" s="9">
        <f>SUMPRODUCT(J925:O925,Results!K$9:P$9)+Test!$AI$20-Test!$AH$31</f>
        <v>58.568578094051503</v>
      </c>
      <c r="V925" s="9">
        <f t="shared" si="70"/>
        <v>20.843615832369345</v>
      </c>
      <c r="W925" s="9">
        <f t="shared" si="71"/>
        <v>3.8732591328248276</v>
      </c>
      <c r="X925" s="9">
        <f t="shared" si="72"/>
        <v>2.8543299878837871</v>
      </c>
      <c r="Y925" s="9">
        <f t="shared" si="73"/>
        <v>47.452577984030185</v>
      </c>
      <c r="Z925" s="9">
        <f>I925-Test!$AI$20</f>
        <v>29.93259660955507</v>
      </c>
      <c r="AA925" s="9">
        <f t="shared" si="74"/>
        <v>4.106241942593698</v>
      </c>
      <c r="AF925" s="11"/>
      <c r="AG925" s="11"/>
      <c r="AH925" s="11"/>
    </row>
    <row r="926" spans="1:34">
      <c r="A926" s="6">
        <v>1.1019830764436989</v>
      </c>
      <c r="B926" s="6">
        <v>3.3255363234219675</v>
      </c>
      <c r="C926" s="6">
        <v>7.6170822367941913</v>
      </c>
      <c r="D926" s="6">
        <v>1.5482062149751266</v>
      </c>
      <c r="E926" s="6">
        <v>-3.7067759898578432</v>
      </c>
      <c r="F926" s="6">
        <v>0.6123131287459378</v>
      </c>
      <c r="G926" s="6">
        <v>1.3249407531104607</v>
      </c>
      <c r="H926" s="6">
        <v>-1.3420237042448899</v>
      </c>
      <c r="I926" s="9">
        <f>SUMPRODUCT(J926:O926,Results!B$12:G$12)+Results!$E$5*H926</f>
        <v>-53.766535112988748</v>
      </c>
      <c r="J926" s="9">
        <f>SUMPRODUCT($A926:$F926,Results!$B$15:$G$15)</f>
        <v>-5.3028427448523079</v>
      </c>
      <c r="K926" s="9">
        <f>SUMPRODUCT($A926:$F926,Results!$B$16:$G$16)</f>
        <v>-17.891028872006654</v>
      </c>
      <c r="L926" s="9">
        <f>SUMPRODUCT($A926:$F926,Results!$B$17:$G$17)</f>
        <v>-9.6813751503390115</v>
      </c>
      <c r="M926" s="9">
        <f>SUMPRODUCT($A926:$F926,Results!$B$18:$G$18)</f>
        <v>-8.043407032528183</v>
      </c>
      <c r="N926" s="9">
        <f>SUMPRODUCT($A926:$F926,Results!$B$19:$G$19)</f>
        <v>-14.887033895660574</v>
      </c>
      <c r="O926" s="9">
        <f>SUMPRODUCT($A926:$F926,Results!$B$20:$G$20)</f>
        <v>2.6388529587944762</v>
      </c>
      <c r="P926" s="9" cm="1">
        <f t="array" ref="P926">SUMPRODUCT(J926:O926,TRANSPOSE(Test!BQ$20:BQ$25))+Test!$AI$20-Test!$BQ$27</f>
        <v>-34.253765764979875</v>
      </c>
      <c r="Q926" s="9" cm="1">
        <f t="array" ref="Q926">SUMPRODUCT(J926:O926,TRANSPOSE(Test!EX$20:EX$25))+Test!$AI$20-Test!$EX$27</f>
        <v>-47.703082563318027</v>
      </c>
      <c r="R926" s="9">
        <f>I926-Results!$E$5*H926</f>
        <v>-45.714392887519409</v>
      </c>
      <c r="S926" s="9" cm="1">
        <f t="array" ref="S926">SUMPRODUCT(J926:O926,TRANSPOSE(Test!AW$28:AW$33))+Test!$AI$20-Test!$AH$26</f>
        <v>2.3383445557002389</v>
      </c>
      <c r="T926" s="9">
        <f>SUMPRODUCT(J926:O926,Results!K$9:P$9)</f>
        <v>-47.066351666016317</v>
      </c>
      <c r="U926" s="9">
        <f>SUMPRODUCT(J926:O926,Results!K$9:P$9)+Test!$AI$20-Test!$AH$31</f>
        <v>-48.648580387089474</v>
      </c>
      <c r="V926" s="9">
        <f t="shared" si="70"/>
        <v>-19.512769348008874</v>
      </c>
      <c r="W926" s="9">
        <f t="shared" si="71"/>
        <v>-6.0634525496707212</v>
      </c>
      <c r="X926" s="9">
        <f t="shared" si="72"/>
        <v>-8.0521422254693391</v>
      </c>
      <c r="Y926" s="9">
        <f t="shared" si="73"/>
        <v>-56.104879668688987</v>
      </c>
      <c r="Z926" s="9">
        <f>I926-Test!$AI$20</f>
        <v>-86.508758540078873</v>
      </c>
      <c r="AA926" s="9">
        <f t="shared" si="74"/>
        <v>-5.1179547258992741</v>
      </c>
      <c r="AF926" s="11"/>
      <c r="AG926" s="11"/>
      <c r="AH926" s="11"/>
    </row>
    <row r="927" spans="1:34">
      <c r="A927" s="6">
        <v>2.3654268763669788</v>
      </c>
      <c r="B927" s="6">
        <v>-0.28273276926971042</v>
      </c>
      <c r="C927" s="6">
        <v>-0.53741903866978269</v>
      </c>
      <c r="D927" s="6">
        <v>1.5933758787770798</v>
      </c>
      <c r="E927" s="6">
        <v>13.567482317534683</v>
      </c>
      <c r="F927" s="6">
        <v>1.1943401010541357</v>
      </c>
      <c r="G927" s="6">
        <v>1.8165354742133712</v>
      </c>
      <c r="H927" s="6">
        <v>-0.85042898314197934</v>
      </c>
      <c r="I927" s="9">
        <f>SUMPRODUCT(J927:O927,Results!B$12:G$12)+Results!$E$5*H927</f>
        <v>167.38611942843292</v>
      </c>
      <c r="J927" s="9">
        <f>SUMPRODUCT($A927:$F927,Results!$B$15:$G$15)</f>
        <v>58.731564831437424</v>
      </c>
      <c r="K927" s="9">
        <f>SUMPRODUCT($A927:$F927,Results!$B$16:$G$16)</f>
        <v>2.4008796087876125</v>
      </c>
      <c r="L927" s="9">
        <f>SUMPRODUCT($A927:$F927,Results!$B$17:$G$17)</f>
        <v>39.43723507957327</v>
      </c>
      <c r="M927" s="9">
        <f>SUMPRODUCT($A927:$F927,Results!$B$18:$G$18)</f>
        <v>-13.667055349030258</v>
      </c>
      <c r="N927" s="9">
        <f>SUMPRODUCT($A927:$F927,Results!$B$19:$G$19)</f>
        <v>-30.46665587723524</v>
      </c>
      <c r="O927" s="9">
        <f>SUMPRODUCT($A927:$F927,Results!$B$20:$G$20)</f>
        <v>12.794534242528568</v>
      </c>
      <c r="P927" s="9" cm="1">
        <f t="array" ref="P927">SUMPRODUCT(J927:O927,TRANSPOSE(Test!BQ$20:BQ$25))+Test!$AI$20-Test!$BQ$27</f>
        <v>146.94420081436246</v>
      </c>
      <c r="Q927" s="9" cm="1">
        <f t="array" ref="Q927">SUMPRODUCT(J927:O927,TRANSPOSE(Test!EX$20:EX$25))+Test!$AI$20-Test!$EX$27</f>
        <v>173.90554143495592</v>
      </c>
      <c r="R927" s="9">
        <f>I927-Results!$E$5*H927</f>
        <v>172.48869332728481</v>
      </c>
      <c r="S927" s="9" cm="1">
        <f t="array" ref="S927">SUMPRODUCT(J927:O927,TRANSPOSE(Test!AW$28:AW$33))+Test!$AI$20-Test!$AH$26</f>
        <v>104.79685382846544</v>
      </c>
      <c r="T927" s="9">
        <f>SUMPRODUCT(J927:O927,Results!K$9:P$9)</f>
        <v>178.14035773551075</v>
      </c>
      <c r="U927" s="9">
        <f>SUMPRODUCT(J927:O927,Results!K$9:P$9)+Test!$AI$20-Test!$AH$31</f>
        <v>176.55812901443758</v>
      </c>
      <c r="V927" s="9">
        <f t="shared" si="70"/>
        <v>20.44191861407046</v>
      </c>
      <c r="W927" s="9">
        <f t="shared" si="71"/>
        <v>-6.5194220065230013</v>
      </c>
      <c r="X927" s="9">
        <f t="shared" si="72"/>
        <v>-5.1025738988518867</v>
      </c>
      <c r="Y927" s="9">
        <f t="shared" si="73"/>
        <v>62.589265599967476</v>
      </c>
      <c r="Z927" s="9">
        <f>I927-Test!$AI$20</f>
        <v>134.6438960013428</v>
      </c>
      <c r="AA927" s="9">
        <f t="shared" si="74"/>
        <v>-9.1720095860046627</v>
      </c>
      <c r="AF927" s="11"/>
      <c r="AG927" s="11"/>
      <c r="AH927" s="11"/>
    </row>
    <row r="928" spans="1:34">
      <c r="A928" s="6">
        <v>-0.68022422456254505</v>
      </c>
      <c r="B928" s="6">
        <v>-1.2826063402537669</v>
      </c>
      <c r="C928" s="6">
        <v>2.9310047752454196</v>
      </c>
      <c r="D928" s="6">
        <v>2.3835203757660448</v>
      </c>
      <c r="E928" s="6">
        <v>2.1490910006749653</v>
      </c>
      <c r="F928" s="6">
        <v>0.55704846021590881</v>
      </c>
      <c r="G928" s="6">
        <v>1.4109801499978698</v>
      </c>
      <c r="H928" s="6">
        <v>-1.2559843073574808</v>
      </c>
      <c r="I928" s="9">
        <f>SUMPRODUCT(J928:O928,Results!B$12:G$12)+Results!$E$5*H928</f>
        <v>23.881737986803032</v>
      </c>
      <c r="J928" s="9">
        <f>SUMPRODUCT($A928:$F928,Results!$B$15:$G$15)</f>
        <v>12.686177261548229</v>
      </c>
      <c r="K928" s="9">
        <f>SUMPRODUCT($A928:$F928,Results!$B$16:$G$16)</f>
        <v>1.4737541347082495</v>
      </c>
      <c r="L928" s="9">
        <f>SUMPRODUCT($A928:$F928,Results!$B$17:$G$17)</f>
        <v>8.4899785426022554</v>
      </c>
      <c r="M928" s="9">
        <f>SUMPRODUCT($A928:$F928,Results!$B$18:$G$18)</f>
        <v>-7.6592358030900289</v>
      </c>
      <c r="N928" s="9">
        <f>SUMPRODUCT($A928:$F928,Results!$B$19:$G$19)</f>
        <v>-17.220410564761224</v>
      </c>
      <c r="O928" s="9">
        <f>SUMPRODUCT($A928:$F928,Results!$B$20:$G$20)</f>
        <v>-2.3516042327934858</v>
      </c>
      <c r="P928" s="9" cm="1">
        <f t="array" ref="P928">SUMPRODUCT(J928:O928,TRANSPOSE(Test!BQ$20:BQ$25))+Test!$AI$20-Test!$BQ$27</f>
        <v>26.808485329835399</v>
      </c>
      <c r="Q928" s="9" cm="1">
        <f t="array" ref="Q928">SUMPRODUCT(J928:O928,TRANSPOSE(Test!EX$20:EX$25))+Test!$AI$20-Test!$EX$27</f>
        <v>31.826662996661312</v>
      </c>
      <c r="R928" s="9">
        <f>I928-Results!$E$5*H928</f>
        <v>31.417643830947917</v>
      </c>
      <c r="S928" s="9" cm="1">
        <f t="array" ref="S928">SUMPRODUCT(J928:O928,TRANSPOSE(Test!AW$28:AW$33))+Test!$AI$20-Test!$AH$26</f>
        <v>28.509568841116945</v>
      </c>
      <c r="T928" s="9">
        <f>SUMPRODUCT(J928:O928,Results!K$9:P$9)</f>
        <v>32.290288016141375</v>
      </c>
      <c r="U928" s="9">
        <f>SUMPRODUCT(J928:O928,Results!K$9:P$9)+Test!$AI$20-Test!$AH$31</f>
        <v>30.70805929506821</v>
      </c>
      <c r="V928" s="9">
        <f t="shared" si="70"/>
        <v>-2.9267473430323676</v>
      </c>
      <c r="W928" s="9">
        <f t="shared" si="71"/>
        <v>-7.9449250098582809</v>
      </c>
      <c r="X928" s="9">
        <f t="shared" si="72"/>
        <v>-7.5359058441448852</v>
      </c>
      <c r="Y928" s="9">
        <f t="shared" si="73"/>
        <v>-4.6278308543139133</v>
      </c>
      <c r="Z928" s="9">
        <f>I928-Test!$AI$20</f>
        <v>-8.8604854402870998</v>
      </c>
      <c r="AA928" s="9">
        <f t="shared" si="74"/>
        <v>-6.8263213082651788</v>
      </c>
      <c r="AF928" s="11"/>
      <c r="AG928" s="11"/>
      <c r="AH928" s="11"/>
    </row>
    <row r="929" spans="1:34">
      <c r="A929" s="6">
        <v>-0.13677924033988492</v>
      </c>
      <c r="B929" s="6">
        <v>1.1243063771285526</v>
      </c>
      <c r="C929" s="6">
        <v>-2.4641896131993231</v>
      </c>
      <c r="D929" s="6">
        <v>0.9237912603965629</v>
      </c>
      <c r="E929" s="6">
        <v>0.35069056346209659</v>
      </c>
      <c r="F929" s="6">
        <v>2.3305504643270507</v>
      </c>
      <c r="G929" s="6">
        <v>7.8869663894600679</v>
      </c>
      <c r="H929" s="6">
        <v>5.2200019321047169</v>
      </c>
      <c r="I929" s="9">
        <f>SUMPRODUCT(J929:O929,Results!B$12:G$12)+Results!$E$5*H929</f>
        <v>30.001222553404858</v>
      </c>
      <c r="J929" s="9">
        <f>SUMPRODUCT($A929:$F929,Results!$B$15:$G$15)</f>
        <v>-6.130028732484905</v>
      </c>
      <c r="K929" s="9">
        <f>SUMPRODUCT($A929:$F929,Results!$B$16:$G$16)</f>
        <v>2.0822841686079521</v>
      </c>
      <c r="L929" s="9">
        <f>SUMPRODUCT($A929:$F929,Results!$B$17:$G$17)</f>
        <v>7.2123341542883654</v>
      </c>
      <c r="M929" s="9">
        <f>SUMPRODUCT($A929:$F929,Results!$B$18:$G$18)</f>
        <v>9.4218557314968905</v>
      </c>
      <c r="N929" s="9">
        <f>SUMPRODUCT($A929:$F929,Results!$B$19:$G$19)</f>
        <v>6.5929594766837667</v>
      </c>
      <c r="O929" s="9">
        <f>SUMPRODUCT($A929:$F929,Results!$B$20:$G$20)</f>
        <v>2.7186391337043059</v>
      </c>
      <c r="P929" s="9" cm="1">
        <f t="array" ref="P929">SUMPRODUCT(J929:O929,TRANSPOSE(Test!BQ$20:BQ$25))+Test!$AI$20-Test!$BQ$27</f>
        <v>-1.3672499752902567</v>
      </c>
      <c r="Q929" s="9" cm="1">
        <f t="array" ref="Q929">SUMPRODUCT(J929:O929,TRANSPOSE(Test!EX$20:EX$25))+Test!$AI$20-Test!$EX$27</f>
        <v>-0.83226801059323918</v>
      </c>
      <c r="R929" s="9">
        <f>I929-Results!$E$5*H929</f>
        <v>-1.3187890392234429</v>
      </c>
      <c r="S929" s="9" cm="1">
        <f t="array" ref="S929">SUMPRODUCT(J929:O929,TRANSPOSE(Test!AW$28:AW$33))+Test!$AI$20-Test!$AH$26</f>
        <v>-13.495989257845466</v>
      </c>
      <c r="T929" s="9">
        <f>SUMPRODUCT(J929:O929,Results!K$9:P$9)</f>
        <v>-0.54514847550083356</v>
      </c>
      <c r="U929" s="9">
        <f>SUMPRODUCT(J929:O929,Results!K$9:P$9)+Test!$AI$20-Test!$AH$31</f>
        <v>-2.1273771965739883</v>
      </c>
      <c r="V929" s="9">
        <f t="shared" si="70"/>
        <v>31.368472528695115</v>
      </c>
      <c r="W929" s="9">
        <f t="shared" si="71"/>
        <v>30.833490563998097</v>
      </c>
      <c r="X929" s="9">
        <f t="shared" si="72"/>
        <v>31.320011592628301</v>
      </c>
      <c r="Y929" s="9">
        <f t="shared" si="73"/>
        <v>43.497211811250324</v>
      </c>
      <c r="Z929" s="9">
        <f>I929-Test!$AI$20</f>
        <v>-2.7410008736852731</v>
      </c>
      <c r="AA929" s="9">
        <f t="shared" si="74"/>
        <v>32.128599749978846</v>
      </c>
      <c r="AF929" s="11"/>
      <c r="AG929" s="11"/>
      <c r="AH929" s="11"/>
    </row>
    <row r="930" spans="1:34">
      <c r="A930" s="6">
        <v>2.8618189157241471</v>
      </c>
      <c r="B930" s="6">
        <v>-1.9052452261308059</v>
      </c>
      <c r="C930" s="6">
        <v>1.7077347016521041</v>
      </c>
      <c r="D930" s="6">
        <v>0.78551334972828313</v>
      </c>
      <c r="E930" s="6">
        <v>0.12335279112687517</v>
      </c>
      <c r="F930" s="6">
        <v>-1.1608492785293705</v>
      </c>
      <c r="G930" s="6">
        <v>11.099136680381891</v>
      </c>
      <c r="H930" s="6">
        <v>8.4321722230265408</v>
      </c>
      <c r="I930" s="9">
        <f>SUMPRODUCT(J930:O930,Results!B$12:G$12)+Results!$E$5*H930</f>
        <v>67.801286950584213</v>
      </c>
      <c r="J930" s="9">
        <f>SUMPRODUCT($A930:$F930,Results!$B$15:$G$15)</f>
        <v>17.144465911962172</v>
      </c>
      <c r="K930" s="9">
        <f>SUMPRODUCT($A930:$F930,Results!$B$16:$G$16)</f>
        <v>-8.5964330543502605</v>
      </c>
      <c r="L930" s="9">
        <f>SUMPRODUCT($A930:$F930,Results!$B$17:$G$17)</f>
        <v>-8.9313466816295133</v>
      </c>
      <c r="M930" s="9">
        <f>SUMPRODUCT($A930:$F930,Results!$B$18:$G$18)</f>
        <v>-7.1569714298531997</v>
      </c>
      <c r="N930" s="9">
        <f>SUMPRODUCT($A930:$F930,Results!$B$19:$G$19)</f>
        <v>-5.7287421350214291</v>
      </c>
      <c r="O930" s="9">
        <f>SUMPRODUCT($A930:$F930,Results!$B$20:$G$20)</f>
        <v>6.7282400660977197</v>
      </c>
      <c r="P930" s="9" cm="1">
        <f t="array" ref="P930">SUMPRODUCT(J930:O930,TRANSPOSE(Test!BQ$20:BQ$25))+Test!$AI$20-Test!$BQ$27</f>
        <v>10.477623314184868</v>
      </c>
      <c r="Q930" s="9" cm="1">
        <f t="array" ref="Q930">SUMPRODUCT(J930:O930,TRANSPOSE(Test!EX$20:EX$25))+Test!$AI$20-Test!$EX$27</f>
        <v>16.53019251634241</v>
      </c>
      <c r="R930" s="9">
        <f>I930-Results!$E$5*H930</f>
        <v>17.208253612424969</v>
      </c>
      <c r="S930" s="9" cm="1">
        <f t="array" ref="S930">SUMPRODUCT(J930:O930,TRANSPOSE(Test!AW$28:AW$33))+Test!$AI$20-Test!$AH$26</f>
        <v>13.271927472003739</v>
      </c>
      <c r="T930" s="9">
        <f>SUMPRODUCT(J930:O930,Results!K$9:P$9)</f>
        <v>16.963126645509945</v>
      </c>
      <c r="U930" s="9">
        <f>SUMPRODUCT(J930:O930,Results!K$9:P$9)+Test!$AI$20-Test!$AH$31</f>
        <v>15.380897924436788</v>
      </c>
      <c r="V930" s="9">
        <f t="shared" si="70"/>
        <v>57.323663636399345</v>
      </c>
      <c r="W930" s="9">
        <f t="shared" si="71"/>
        <v>51.271094434241803</v>
      </c>
      <c r="X930" s="9">
        <f t="shared" si="72"/>
        <v>50.593033338159245</v>
      </c>
      <c r="Y930" s="9">
        <f t="shared" si="73"/>
        <v>54.529359478580474</v>
      </c>
      <c r="Z930" s="9">
        <f>I930-Test!$AI$20</f>
        <v>35.059063523494082</v>
      </c>
      <c r="AA930" s="9">
        <f t="shared" si="74"/>
        <v>52.420389026147426</v>
      </c>
      <c r="AF930" s="11"/>
      <c r="AG930" s="11"/>
      <c r="AH930" s="11"/>
    </row>
    <row r="931" spans="1:34">
      <c r="A931" s="6">
        <v>-0.22959354527234072</v>
      </c>
      <c r="B931" s="6">
        <v>0.13231662043404285</v>
      </c>
      <c r="C931" s="6">
        <v>1.0956158009613546</v>
      </c>
      <c r="D931" s="6">
        <v>9.3801094105797933</v>
      </c>
      <c r="E931" s="6">
        <v>5.5991283886147327</v>
      </c>
      <c r="F931" s="6">
        <v>2.2712601996984265</v>
      </c>
      <c r="G931" s="6">
        <v>15.909540609784091</v>
      </c>
      <c r="H931" s="6">
        <v>13.242576152428741</v>
      </c>
      <c r="I931" s="9">
        <f>SUMPRODUCT(J931:O931,Results!B$12:G$12)+Results!$E$5*H931</f>
        <v>164.71591264067331</v>
      </c>
      <c r="J931" s="9">
        <f>SUMPRODUCT($A931:$F931,Results!$B$15:$G$15)</f>
        <v>17.516975176181145</v>
      </c>
      <c r="K931" s="9">
        <f>SUMPRODUCT($A931:$F931,Results!$B$16:$G$16)</f>
        <v>1.2114476642638099</v>
      </c>
      <c r="L931" s="9">
        <f>SUMPRODUCT($A931:$F931,Results!$B$17:$G$17)</f>
        <v>28.321001478972825</v>
      </c>
      <c r="M931" s="9">
        <f>SUMPRODUCT($A931:$F931,Results!$B$18:$G$18)</f>
        <v>2.6028831582381908</v>
      </c>
      <c r="N931" s="9">
        <f>SUMPRODUCT($A931:$F931,Results!$B$19:$G$19)</f>
        <v>-25.5725076168081</v>
      </c>
      <c r="O931" s="9">
        <f>SUMPRODUCT($A931:$F931,Results!$B$20:$G$20)</f>
        <v>16.255389575321242</v>
      </c>
      <c r="P931" s="9" cm="1">
        <f t="array" ref="P931">SUMPRODUCT(J931:O931,TRANSPOSE(Test!BQ$20:BQ$25))+Test!$AI$20-Test!$BQ$27</f>
        <v>74.702070466588992</v>
      </c>
      <c r="Q931" s="9" cm="1">
        <f t="array" ref="Q931">SUMPRODUCT(J931:O931,TRANSPOSE(Test!EX$20:EX$25))+Test!$AI$20-Test!$EX$27</f>
        <v>87.329296265918941</v>
      </c>
      <c r="R931" s="9">
        <f>I931-Results!$E$5*H931</f>
        <v>85.260455726100858</v>
      </c>
      <c r="S931" s="9" cm="1">
        <f t="array" ref="S931">SUMPRODUCT(J931:O931,TRANSPOSE(Test!AW$28:AW$33))+Test!$AI$20-Test!$AH$26</f>
        <v>53.667488434385305</v>
      </c>
      <c r="T931" s="9">
        <f>SUMPRODUCT(J931:O931,Results!K$9:P$9)</f>
        <v>87.914154601594419</v>
      </c>
      <c r="U931" s="9">
        <f>SUMPRODUCT(J931:O931,Results!K$9:P$9)+Test!$AI$20-Test!$AH$31</f>
        <v>86.331925880521254</v>
      </c>
      <c r="V931" s="9">
        <f t="shared" si="70"/>
        <v>90.013842174084317</v>
      </c>
      <c r="W931" s="9">
        <f t="shared" si="71"/>
        <v>77.386616374754368</v>
      </c>
      <c r="X931" s="9">
        <f t="shared" si="72"/>
        <v>79.455456914572451</v>
      </c>
      <c r="Y931" s="9">
        <f t="shared" si="73"/>
        <v>111.048424206288</v>
      </c>
      <c r="Z931" s="9">
        <f>I931-Test!$AI$20</f>
        <v>131.97368921358319</v>
      </c>
      <c r="AA931" s="9">
        <f t="shared" si="74"/>
        <v>78.383986760152055</v>
      </c>
      <c r="AF931" s="11"/>
      <c r="AG931" s="11"/>
      <c r="AH931" s="11"/>
    </row>
    <row r="932" spans="1:34">
      <c r="A932" s="6">
        <v>0.56023102007483616</v>
      </c>
      <c r="B932" s="6">
        <v>-1.4126673320511429</v>
      </c>
      <c r="C932" s="6">
        <v>0.60094583342276287</v>
      </c>
      <c r="D932" s="6">
        <v>4.380830630035037</v>
      </c>
      <c r="E932" s="6">
        <v>-0.78221184667998733</v>
      </c>
      <c r="F932" s="6">
        <v>-0.72720846637012804</v>
      </c>
      <c r="G932" s="6">
        <v>2.3647608764791617</v>
      </c>
      <c r="H932" s="6">
        <v>-0.30220358087618893</v>
      </c>
      <c r="I932" s="9">
        <f>SUMPRODUCT(J932:O932,Results!B$12:G$12)+Results!$E$5*H932</f>
        <v>5.4247653602794843</v>
      </c>
      <c r="J932" s="9">
        <f>SUMPRODUCT($A932:$F932,Results!$B$15:$G$15)</f>
        <v>0.86597148580492844</v>
      </c>
      <c r="K932" s="9">
        <f>SUMPRODUCT($A932:$F932,Results!$B$16:$G$16)</f>
        <v>-2.385907657968751</v>
      </c>
      <c r="L932" s="9">
        <f>SUMPRODUCT($A932:$F932,Results!$B$17:$G$17)</f>
        <v>-2.6301366172730205</v>
      </c>
      <c r="M932" s="9">
        <f>SUMPRODUCT($A932:$F932,Results!$B$18:$G$18)</f>
        <v>1.9540148696982413</v>
      </c>
      <c r="N932" s="9">
        <f>SUMPRODUCT($A932:$F932,Results!$B$19:$G$19)</f>
        <v>-4.646263701019957</v>
      </c>
      <c r="O932" s="9">
        <f>SUMPRODUCT($A932:$F932,Results!$B$20:$G$20)</f>
        <v>8.3784900465961449</v>
      </c>
      <c r="P932" s="9" cm="1">
        <f t="array" ref="P932">SUMPRODUCT(J932:O932,TRANSPOSE(Test!BQ$20:BQ$25))+Test!$AI$20-Test!$BQ$27</f>
        <v>1.3290149434067402</v>
      </c>
      <c r="Q932" s="9" cm="1">
        <f t="array" ref="Q932">SUMPRODUCT(J932:O932,TRANSPOSE(Test!EX$20:EX$25))+Test!$AI$20-Test!$EX$27</f>
        <v>7.2107331460663957</v>
      </c>
      <c r="R932" s="9">
        <f>I932-Results!$E$5*H932</f>
        <v>7.2379868455366179</v>
      </c>
      <c r="S932" s="9" cm="1">
        <f t="array" ref="S932">SUMPRODUCT(J932:O932,TRANSPOSE(Test!AW$28:AW$33))+Test!$AI$20-Test!$AH$26</f>
        <v>3.6881047025602243E-2</v>
      </c>
      <c r="T932" s="9">
        <f>SUMPRODUCT(J932:O932,Results!K$9:P$9)</f>
        <v>6.6866012249296816</v>
      </c>
      <c r="U932" s="9">
        <f>SUMPRODUCT(J932:O932,Results!K$9:P$9)+Test!$AI$20-Test!$AH$31</f>
        <v>5.1043725038565242</v>
      </c>
      <c r="V932" s="9">
        <f t="shared" si="70"/>
        <v>4.0957504168727441</v>
      </c>
      <c r="W932" s="9">
        <f t="shared" si="71"/>
        <v>-1.7859677857869114</v>
      </c>
      <c r="X932" s="9">
        <f t="shared" si="72"/>
        <v>-1.8132214852571336</v>
      </c>
      <c r="Y932" s="9">
        <f t="shared" si="73"/>
        <v>5.3878843132538821</v>
      </c>
      <c r="Z932" s="9">
        <f>I932-Test!$AI$20</f>
        <v>-27.317458066810648</v>
      </c>
      <c r="AA932" s="9">
        <f t="shared" si="74"/>
        <v>0.32039285642296012</v>
      </c>
      <c r="AF932" s="11"/>
      <c r="AG932" s="11"/>
      <c r="AH932" s="11"/>
    </row>
    <row r="933" spans="1:34">
      <c r="A933" s="6">
        <v>4.8857284837353605</v>
      </c>
      <c r="B933" s="6">
        <v>4.4921322144192875</v>
      </c>
      <c r="C933" s="6">
        <v>-1.6597987112645067</v>
      </c>
      <c r="D933" s="6">
        <v>-0.31345854517194138</v>
      </c>
      <c r="E933" s="6">
        <v>3.9716978141475705</v>
      </c>
      <c r="F933" s="6">
        <v>-0.22310468717564966</v>
      </c>
      <c r="G933" s="6">
        <v>4.2316562637584223</v>
      </c>
      <c r="H933" s="6">
        <v>1.5646918064030717</v>
      </c>
      <c r="I933" s="9">
        <f>SUMPRODUCT(J933:O933,Results!B$12:G$12)+Results!$E$5*H933</f>
        <v>61.597905859019519</v>
      </c>
      <c r="J933" s="9">
        <f>SUMPRODUCT($A933:$F933,Results!$B$15:$G$15)</f>
        <v>18.941400114052847</v>
      </c>
      <c r="K933" s="9">
        <f>SUMPRODUCT($A933:$F933,Results!$B$16:$G$16)</f>
        <v>-15.84244841815517</v>
      </c>
      <c r="L933" s="9">
        <f>SUMPRODUCT($A933:$F933,Results!$B$17:$G$17)</f>
        <v>7.1233717145494682</v>
      </c>
      <c r="M933" s="9">
        <f>SUMPRODUCT($A933:$F933,Results!$B$18:$G$18)</f>
        <v>1.7639833950054995</v>
      </c>
      <c r="N933" s="9">
        <f>SUMPRODUCT($A933:$F933,Results!$B$19:$G$19)</f>
        <v>4.106325476643348E-2</v>
      </c>
      <c r="O933" s="9">
        <f>SUMPRODUCT($A933:$F933,Results!$B$20:$G$20)</f>
        <v>24.708136666293047</v>
      </c>
      <c r="P933" s="9" cm="1">
        <f t="array" ref="P933">SUMPRODUCT(J933:O933,TRANSPOSE(Test!BQ$20:BQ$25))+Test!$AI$20-Test!$BQ$27</f>
        <v>41.124819316483645</v>
      </c>
      <c r="Q933" s="9" cm="1">
        <f t="array" ref="Q933">SUMPRODUCT(J933:O933,TRANSPOSE(Test!EX$20:EX$25))+Test!$AI$20-Test!$EX$27</f>
        <v>50.441548685221079</v>
      </c>
      <c r="R933" s="9">
        <f>I933-Results!$E$5*H933</f>
        <v>52.209755020601094</v>
      </c>
      <c r="S933" s="9" cm="1">
        <f t="array" ref="S933">SUMPRODUCT(J933:O933,TRANSPOSE(Test!AW$28:AW$33))+Test!$AI$20-Test!$AH$26</f>
        <v>23.222472588796506</v>
      </c>
      <c r="T933" s="9">
        <f>SUMPRODUCT(J933:O933,Results!K$9:P$9)</f>
        <v>53.928182189993954</v>
      </c>
      <c r="U933" s="9">
        <f>SUMPRODUCT(J933:O933,Results!K$9:P$9)+Test!$AI$20-Test!$AH$31</f>
        <v>52.345953468920797</v>
      </c>
      <c r="V933" s="9">
        <f t="shared" si="70"/>
        <v>20.473086542535874</v>
      </c>
      <c r="W933" s="9">
        <f t="shared" si="71"/>
        <v>11.15635717379844</v>
      </c>
      <c r="X933" s="9">
        <f t="shared" si="72"/>
        <v>9.3881508384184258</v>
      </c>
      <c r="Y933" s="9">
        <f t="shared" si="73"/>
        <v>38.375433270223013</v>
      </c>
      <c r="Z933" s="9">
        <f>I933-Test!$AI$20</f>
        <v>28.855682431929388</v>
      </c>
      <c r="AA933" s="9">
        <f t="shared" si="74"/>
        <v>9.2519523900987224</v>
      </c>
      <c r="AF933" s="11"/>
      <c r="AG933" s="11"/>
      <c r="AH933" s="11"/>
    </row>
    <row r="934" spans="1:34">
      <c r="A934" s="6">
        <v>10.516258928683643</v>
      </c>
      <c r="B934" s="6">
        <v>3.0749774593295731</v>
      </c>
      <c r="C934" s="6">
        <v>-1.7395436688840809</v>
      </c>
      <c r="D934" s="6">
        <v>5.3449520989992125</v>
      </c>
      <c r="E934" s="6">
        <v>1.8928422358058274</v>
      </c>
      <c r="F934" s="6">
        <v>1.2544032270378735</v>
      </c>
      <c r="G934" s="6">
        <v>-0.38595808064363207</v>
      </c>
      <c r="H934" s="6">
        <v>-3.0529225379989828</v>
      </c>
      <c r="I934" s="9">
        <f>SUMPRODUCT(J934:O934,Results!B$12:G$12)+Results!$E$5*H934</f>
        <v>36.755174086907104</v>
      </c>
      <c r="J934" s="9">
        <f>SUMPRODUCT($A934:$F934,Results!$B$15:$G$15)</f>
        <v>30.97807128460251</v>
      </c>
      <c r="K934" s="9">
        <f>SUMPRODUCT($A934:$F934,Results!$B$16:$G$16)</f>
        <v>-33.769820083404198</v>
      </c>
      <c r="L934" s="9">
        <f>SUMPRODUCT($A934:$F934,Results!$B$17:$G$17)</f>
        <v>-5.4654746363946014</v>
      </c>
      <c r="M934" s="9">
        <f>SUMPRODUCT($A934:$F934,Results!$B$18:$G$18)</f>
        <v>8.4133690297609842</v>
      </c>
      <c r="N934" s="9">
        <f>SUMPRODUCT($A934:$F934,Results!$B$19:$G$19)</f>
        <v>2.1980055290605716</v>
      </c>
      <c r="O934" s="9">
        <f>SUMPRODUCT($A934:$F934,Results!$B$20:$G$20)</f>
        <v>47.834924371940879</v>
      </c>
      <c r="P934" s="9" cm="1">
        <f t="array" ref="P934">SUMPRODUCT(J934:O934,TRANSPOSE(Test!BQ$20:BQ$25))+Test!$AI$20-Test!$BQ$27</f>
        <v>46.628351172949358</v>
      </c>
      <c r="Q934" s="9" cm="1">
        <f t="array" ref="Q934">SUMPRODUCT(J934:O934,TRANSPOSE(Test!EX$20:EX$25))+Test!$AI$20-Test!$EX$27</f>
        <v>54.530629469547407</v>
      </c>
      <c r="R934" s="9">
        <f>I934-Results!$E$5*H934</f>
        <v>55.072709314901005</v>
      </c>
      <c r="S934" s="9" cm="1">
        <f t="array" ref="S934">SUMPRODUCT(J934:O934,TRANSPOSE(Test!AW$28:AW$33))+Test!$AI$20-Test!$AH$26</f>
        <v>25.608980415662543</v>
      </c>
      <c r="T934" s="9">
        <f>SUMPRODUCT(J934:O934,Results!K$9:P$9)</f>
        <v>56.408926228961398</v>
      </c>
      <c r="U934" s="9">
        <f>SUMPRODUCT(J934:O934,Results!K$9:P$9)+Test!$AI$20-Test!$AH$31</f>
        <v>54.826697507888241</v>
      </c>
      <c r="V934" s="9">
        <f t="shared" si="70"/>
        <v>-9.8731770860422543</v>
      </c>
      <c r="W934" s="9">
        <f t="shared" si="71"/>
        <v>-17.775455382640303</v>
      </c>
      <c r="X934" s="9">
        <f t="shared" si="72"/>
        <v>-18.317535227993901</v>
      </c>
      <c r="Y934" s="9">
        <f t="shared" si="73"/>
        <v>11.146193671244561</v>
      </c>
      <c r="Z934" s="9">
        <f>I934-Test!$AI$20</f>
        <v>4.0129506598169726</v>
      </c>
      <c r="AA934" s="9">
        <f t="shared" si="74"/>
        <v>-18.071523420981137</v>
      </c>
      <c r="AF934" s="11"/>
      <c r="AG934" s="11"/>
      <c r="AH934" s="11"/>
    </row>
    <row r="935" spans="1:34">
      <c r="A935" s="6">
        <v>10.284984703932833</v>
      </c>
      <c r="B935" s="6">
        <v>13.612082029990248</v>
      </c>
      <c r="C935" s="6">
        <v>1.3271211948978318E-2</v>
      </c>
      <c r="D935" s="6">
        <v>6.4755412156893746</v>
      </c>
      <c r="E935" s="6">
        <v>3.0815717006697207</v>
      </c>
      <c r="F935" s="6">
        <v>-0.77916362259949601</v>
      </c>
      <c r="G935" s="6">
        <v>3.5695794179701079</v>
      </c>
      <c r="H935" s="6">
        <v>0.90261496061475732</v>
      </c>
      <c r="I935" s="9">
        <f>SUMPRODUCT(J935:O935,Results!B$12:G$12)+Results!$E$5*H935</f>
        <v>62.077051430511091</v>
      </c>
      <c r="J935" s="9">
        <f>SUMPRODUCT($A935:$F935,Results!$B$15:$G$15)</f>
        <v>12.665672596775174</v>
      </c>
      <c r="K935" s="9">
        <f>SUMPRODUCT($A935:$F935,Results!$B$16:$G$16)</f>
        <v>-47.141201898773993</v>
      </c>
      <c r="L935" s="9">
        <f>SUMPRODUCT($A935:$F935,Results!$B$17:$G$17)</f>
        <v>8.0875423593585261</v>
      </c>
      <c r="M935" s="9">
        <f>SUMPRODUCT($A935:$F935,Results!$B$18:$G$18)</f>
        <v>13.658582508922109</v>
      </c>
      <c r="N935" s="9">
        <f>SUMPRODUCT($A935:$F935,Results!$B$19:$G$19)</f>
        <v>-4.2371065260031173</v>
      </c>
      <c r="O935" s="9">
        <f>SUMPRODUCT($A935:$F935,Results!$B$20:$G$20)</f>
        <v>69.172900374880868</v>
      </c>
      <c r="P935" s="9" cm="1">
        <f t="array" ref="P935">SUMPRODUCT(J935:O935,TRANSPOSE(Test!BQ$20:BQ$25))+Test!$AI$20-Test!$BQ$27</f>
        <v>46.676713027845729</v>
      </c>
      <c r="Q935" s="9" cm="1">
        <f t="array" ref="Q935">SUMPRODUCT(J935:O935,TRANSPOSE(Test!EX$20:EX$25))+Test!$AI$20-Test!$EX$27</f>
        <v>52.382302231817192</v>
      </c>
      <c r="R935" s="9">
        <f>I935-Results!$E$5*H935</f>
        <v>56.661361666822543</v>
      </c>
      <c r="S935" s="9" cm="1">
        <f t="array" ref="S935">SUMPRODUCT(J935:O935,TRANSPOSE(Test!AW$28:AW$33))+Test!$AI$20-Test!$AH$26</f>
        <v>32.221581831674413</v>
      </c>
      <c r="T935" s="9">
        <f>SUMPRODUCT(J935:O935,Results!K$9:P$9)</f>
        <v>58.082017383081052</v>
      </c>
      <c r="U935" s="9">
        <f>SUMPRODUCT(J935:O935,Results!K$9:P$9)+Test!$AI$20-Test!$AH$31</f>
        <v>56.499788662007887</v>
      </c>
      <c r="V935" s="9">
        <f t="shared" si="70"/>
        <v>15.400338402665362</v>
      </c>
      <c r="W935" s="9">
        <f t="shared" si="71"/>
        <v>9.6947491986938985</v>
      </c>
      <c r="X935" s="9">
        <f t="shared" si="72"/>
        <v>5.4156897636885475</v>
      </c>
      <c r="Y935" s="9">
        <f t="shared" si="73"/>
        <v>29.855469598836677</v>
      </c>
      <c r="Z935" s="9">
        <f>I935-Test!$AI$20</f>
        <v>29.334828003420959</v>
      </c>
      <c r="AA935" s="9">
        <f t="shared" si="74"/>
        <v>5.5772627685032035</v>
      </c>
      <c r="AF935" s="11"/>
      <c r="AG935" s="11"/>
      <c r="AH935" s="11"/>
    </row>
    <row r="936" spans="1:34">
      <c r="A936" s="6">
        <v>1.4957433583611079</v>
      </c>
      <c r="B936" s="6">
        <v>5.5155582877380915</v>
      </c>
      <c r="C936" s="6">
        <v>8.3458057806619941</v>
      </c>
      <c r="D936" s="6">
        <v>0.69596102510096924</v>
      </c>
      <c r="E936" s="6">
        <v>-1.6899990560398954</v>
      </c>
      <c r="F936" s="6">
        <v>-0.49226227398533168</v>
      </c>
      <c r="G936" s="6">
        <v>3.4223982305943124</v>
      </c>
      <c r="H936" s="6">
        <v>0.75543377323896177</v>
      </c>
      <c r="I936" s="9">
        <f>SUMPRODUCT(J936:O936,Results!B$12:G$12)+Results!$E$5*H936</f>
        <v>-19.36805360071893</v>
      </c>
      <c r="J936" s="9">
        <f>SUMPRODUCT($A936:$F936,Results!$B$15:$G$15)</f>
        <v>0.22934920227912503</v>
      </c>
      <c r="K936" s="9">
        <f>SUMPRODUCT($A936:$F936,Results!$B$16:$G$16)</f>
        <v>-21.09522251949295</v>
      </c>
      <c r="L936" s="9">
        <f>SUMPRODUCT($A936:$F936,Results!$B$17:$G$17)</f>
        <v>-4.2861042103856075</v>
      </c>
      <c r="M936" s="9">
        <f>SUMPRODUCT($A936:$F936,Results!$B$18:$G$18)</f>
        <v>-11.801798933054277</v>
      </c>
      <c r="N936" s="9">
        <f>SUMPRODUCT($A936:$F936,Results!$B$19:$G$19)</f>
        <v>-20.320549307183352</v>
      </c>
      <c r="O936" s="9">
        <f>SUMPRODUCT($A936:$F936,Results!$B$20:$G$20)</f>
        <v>7.2857984570669334</v>
      </c>
      <c r="P936" s="9" cm="1">
        <f t="array" ref="P936">SUMPRODUCT(J936:O936,TRANSPOSE(Test!BQ$20:BQ$25))+Test!$AI$20-Test!$BQ$27</f>
        <v>-16.796778852724735</v>
      </c>
      <c r="Q936" s="9" cm="1">
        <f t="array" ref="Q936">SUMPRODUCT(J936:O936,TRANSPOSE(Test!EX$20:EX$25))+Test!$AI$20-Test!$EX$27</f>
        <v>-26.988743093148198</v>
      </c>
      <c r="R936" s="9">
        <f>I936-Results!$E$5*H936</f>
        <v>-23.900656240152699</v>
      </c>
      <c r="S936" s="9" cm="1">
        <f t="array" ref="S936">SUMPRODUCT(J936:O936,TRANSPOSE(Test!AW$28:AW$33))+Test!$AI$20-Test!$AH$26</f>
        <v>18.784300774801011</v>
      </c>
      <c r="T936" s="9">
        <f>SUMPRODUCT(J936:O936,Results!K$9:P$9)</f>
        <v>-24.700732652523659</v>
      </c>
      <c r="U936" s="9">
        <f>SUMPRODUCT(J936:O936,Results!K$9:P$9)+Test!$AI$20-Test!$AH$31</f>
        <v>-26.282961373596816</v>
      </c>
      <c r="V936" s="9">
        <f t="shared" si="70"/>
        <v>-2.5712747479941953</v>
      </c>
      <c r="W936" s="9">
        <f t="shared" si="71"/>
        <v>7.6206894924292676</v>
      </c>
      <c r="X936" s="9">
        <f t="shared" si="72"/>
        <v>4.5326026394337688</v>
      </c>
      <c r="Y936" s="9">
        <f t="shared" si="73"/>
        <v>-38.152354375519941</v>
      </c>
      <c r="Z936" s="9">
        <f>I936-Test!$AI$20</f>
        <v>-52.110277027809062</v>
      </c>
      <c r="AA936" s="9">
        <f t="shared" si="74"/>
        <v>6.9149077728778856</v>
      </c>
      <c r="AF936" s="11"/>
      <c r="AG936" s="11"/>
      <c r="AH936" s="11"/>
    </row>
    <row r="937" spans="1:34">
      <c r="A937" s="6">
        <v>1.7762151859230371</v>
      </c>
      <c r="B937" s="6">
        <v>8.1603495625074878</v>
      </c>
      <c r="C937" s="6">
        <v>1.6996735418991604</v>
      </c>
      <c r="D937" s="6">
        <v>5.0024322417553932</v>
      </c>
      <c r="E937" s="6">
        <v>0.66878988067686984</v>
      </c>
      <c r="F937" s="6">
        <v>2.3048803279648227</v>
      </c>
      <c r="G937" s="6">
        <v>0.28529800764105528</v>
      </c>
      <c r="H937" s="6">
        <v>-2.3816664497142952</v>
      </c>
      <c r="I937" s="9">
        <f>SUMPRODUCT(J937:O937,Results!B$12:G$12)+Results!$E$5*H937</f>
        <v>-9.6323569513136107</v>
      </c>
      <c r="J937" s="9">
        <f>SUMPRODUCT($A937:$F937,Results!$B$15:$G$15)</f>
        <v>-9.2989154960150397</v>
      </c>
      <c r="K937" s="9">
        <f>SUMPRODUCT($A937:$F937,Results!$B$16:$G$16)</f>
        <v>-17.152560292035481</v>
      </c>
      <c r="L937" s="9">
        <f>SUMPRODUCT($A937:$F937,Results!$B$17:$G$17)</f>
        <v>14.436608712573502</v>
      </c>
      <c r="M937" s="9">
        <f>SUMPRODUCT($A937:$F937,Results!$B$18:$G$18)</f>
        <v>10.429222337888898</v>
      </c>
      <c r="N937" s="9">
        <f>SUMPRODUCT($A937:$F937,Results!$B$19:$G$19)</f>
        <v>-7.9682435631775554</v>
      </c>
      <c r="O937" s="9">
        <f>SUMPRODUCT($A937:$F937,Results!$B$20:$G$20)</f>
        <v>24.906450241191276</v>
      </c>
      <c r="P937" s="9" cm="1">
        <f t="array" ref="P937">SUMPRODUCT(J937:O937,TRANSPOSE(Test!BQ$20:BQ$25))+Test!$AI$20-Test!$BQ$27</f>
        <v>8.1627032892890696</v>
      </c>
      <c r="Q937" s="9" cm="1">
        <f t="array" ref="Q937">SUMPRODUCT(J937:O937,TRANSPOSE(Test!EX$20:EX$25))+Test!$AI$20-Test!$EX$27</f>
        <v>3.2560170711207519</v>
      </c>
      <c r="R937" s="9">
        <f>I937-Results!$E$5*H937</f>
        <v>4.6576417469721605</v>
      </c>
      <c r="S937" s="9" cm="1">
        <f t="array" ref="S937">SUMPRODUCT(J937:O937,TRANSPOSE(Test!AW$28:AW$33))+Test!$AI$20-Test!$AH$26</f>
        <v>8.6617321249009152</v>
      </c>
      <c r="T937" s="9">
        <f>SUMPRODUCT(J937:O937,Results!K$9:P$9)</f>
        <v>5.6067691790048215</v>
      </c>
      <c r="U937" s="9">
        <f>SUMPRODUCT(J937:O937,Results!K$9:P$9)+Test!$AI$20-Test!$AH$31</f>
        <v>4.0245404579316642</v>
      </c>
      <c r="V937" s="9">
        <f t="shared" si="70"/>
        <v>-17.79506024060268</v>
      </c>
      <c r="W937" s="9">
        <f t="shared" si="71"/>
        <v>-12.888374022434363</v>
      </c>
      <c r="X937" s="9">
        <f t="shared" si="72"/>
        <v>-14.289998698285771</v>
      </c>
      <c r="Y937" s="9">
        <f t="shared" si="73"/>
        <v>-18.294089076214526</v>
      </c>
      <c r="Z937" s="9">
        <f>I937-Test!$AI$20</f>
        <v>-42.374580378403742</v>
      </c>
      <c r="AA937" s="9">
        <f t="shared" si="74"/>
        <v>-13.656897409245275</v>
      </c>
      <c r="AF937" s="11"/>
      <c r="AG937" s="11"/>
      <c r="AH937" s="11"/>
    </row>
    <row r="938" spans="1:34">
      <c r="A938" s="6">
        <v>2.4565670644716664</v>
      </c>
      <c r="B938" s="6">
        <v>-1.5158725286163299</v>
      </c>
      <c r="C938" s="6">
        <v>11.592622651592077</v>
      </c>
      <c r="D938" s="6">
        <v>2.9883239708067015</v>
      </c>
      <c r="E938" s="6">
        <v>0.67213093757992826</v>
      </c>
      <c r="F938" s="6">
        <v>3.9201501816871902</v>
      </c>
      <c r="G938" s="6">
        <v>7.1082819159108857</v>
      </c>
      <c r="H938" s="6">
        <v>4.4413174585555346</v>
      </c>
      <c r="I938" s="9">
        <f>SUMPRODUCT(J938:O938,Results!B$12:G$12)+Results!$E$5*H938</f>
        <v>42.723804735080257</v>
      </c>
      <c r="J938" s="9">
        <f>SUMPRODUCT($A938:$F938,Results!$B$15:$G$15)</f>
        <v>33.80231055025483</v>
      </c>
      <c r="K938" s="9">
        <f>SUMPRODUCT($A938:$F938,Results!$B$16:$G$16)</f>
        <v>-17.34126542889237</v>
      </c>
      <c r="L938" s="9">
        <f>SUMPRODUCT($A938:$F938,Results!$B$17:$G$17)</f>
        <v>0.26039753323232695</v>
      </c>
      <c r="M938" s="9">
        <f>SUMPRODUCT($A938:$F938,Results!$B$18:$G$18)</f>
        <v>-24.08754730950541</v>
      </c>
      <c r="N938" s="9">
        <f>SUMPRODUCT($A938:$F938,Results!$B$19:$G$19)</f>
        <v>-39.363900597744198</v>
      </c>
      <c r="O938" s="9">
        <f>SUMPRODUCT($A938:$F938,Results!$B$20:$G$20)</f>
        <v>-6.0011039259357277</v>
      </c>
      <c r="P938" s="9" cm="1">
        <f t="array" ref="P938">SUMPRODUCT(J938:O938,TRANSPOSE(Test!BQ$20:BQ$25))+Test!$AI$20-Test!$BQ$27</f>
        <v>28.373097366633907</v>
      </c>
      <c r="Q938" s="9" cm="1">
        <f t="array" ref="Q938">SUMPRODUCT(J938:O938,TRANSPOSE(Test!EX$20:EX$25))+Test!$AI$20-Test!$EX$27</f>
        <v>17.104737487219232</v>
      </c>
      <c r="R938" s="9">
        <f>I938-Results!$E$5*H938</f>
        <v>16.07589998374705</v>
      </c>
      <c r="S938" s="9" cm="1">
        <f t="array" ref="S938">SUMPRODUCT(J938:O938,TRANSPOSE(Test!AW$28:AW$33))+Test!$AI$20-Test!$AH$26</f>
        <v>63.793650241008507</v>
      </c>
      <c r="T938" s="9">
        <f>SUMPRODUCT(J938:O938,Results!K$9:P$9)</f>
        <v>17.143143134649172</v>
      </c>
      <c r="U938" s="9">
        <f>SUMPRODUCT(J938:O938,Results!K$9:P$9)+Test!$AI$20-Test!$AH$31</f>
        <v>15.560914413576015</v>
      </c>
      <c r="V938" s="9">
        <f t="shared" si="70"/>
        <v>14.350707368446351</v>
      </c>
      <c r="W938" s="9">
        <f t="shared" si="71"/>
        <v>25.619067247861025</v>
      </c>
      <c r="X938" s="9">
        <f t="shared" si="72"/>
        <v>26.647904751333208</v>
      </c>
      <c r="Y938" s="9">
        <f t="shared" si="73"/>
        <v>-21.069845505928249</v>
      </c>
      <c r="Z938" s="9">
        <f>I938-Test!$AI$20</f>
        <v>9.9815813079901261</v>
      </c>
      <c r="AA938" s="9">
        <f t="shared" si="74"/>
        <v>27.162890321504243</v>
      </c>
      <c r="AF938" s="11"/>
      <c r="AG938" s="11"/>
      <c r="AH938" s="11"/>
    </row>
    <row r="939" spans="1:34">
      <c r="A939" s="6">
        <v>-2.0271557686308803</v>
      </c>
      <c r="B939" s="6">
        <v>7.0655181823571915</v>
      </c>
      <c r="C939" s="6">
        <v>-0.57725157134607752</v>
      </c>
      <c r="D939" s="6">
        <v>7.1448344698045556</v>
      </c>
      <c r="E939" s="6">
        <v>-1.4940686324065193</v>
      </c>
      <c r="F939" s="6">
        <v>0.54210857059201889</v>
      </c>
      <c r="G939" s="6">
        <v>2.8333984199173865</v>
      </c>
      <c r="H939" s="6">
        <v>0.16643396256203591</v>
      </c>
      <c r="I939" s="9">
        <f>SUMPRODUCT(J939:O939,Results!B$12:G$12)+Results!$E$5*H939</f>
        <v>-19.103680854115204</v>
      </c>
      <c r="J939" s="9">
        <f>SUMPRODUCT($A939:$F939,Results!$B$15:$G$15)</f>
        <v>-33.541334670388522</v>
      </c>
      <c r="K939" s="9">
        <f>SUMPRODUCT($A939:$F939,Results!$B$16:$G$16)</f>
        <v>-4.1404384481652343</v>
      </c>
      <c r="L939" s="9">
        <f>SUMPRODUCT($A939:$F939,Results!$B$17:$G$17)</f>
        <v>14.241033168031787</v>
      </c>
      <c r="M939" s="9">
        <f>SUMPRODUCT($A939:$F939,Results!$B$18:$G$18)</f>
        <v>19.315452270596452</v>
      </c>
      <c r="N939" s="9">
        <f>SUMPRODUCT($A939:$F939,Results!$B$19:$G$19)</f>
        <v>-0.44252638940285166</v>
      </c>
      <c r="O939" s="9">
        <f>SUMPRODUCT($A939:$F939,Results!$B$20:$G$20)</f>
        <v>20.249585338311054</v>
      </c>
      <c r="P939" s="9" cm="1">
        <f t="array" ref="P939">SUMPRODUCT(J939:O939,TRANSPOSE(Test!BQ$20:BQ$25))+Test!$AI$20-Test!$BQ$27</f>
        <v>-19.650572500533887</v>
      </c>
      <c r="Q939" s="9" cm="1">
        <f t="array" ref="Q939">SUMPRODUCT(J939:O939,TRANSPOSE(Test!EX$20:EX$25))+Test!$AI$20-Test!$EX$27</f>
        <v>-21.466014949476524</v>
      </c>
      <c r="R939" s="9">
        <f>I939-Results!$E$5*H939</f>
        <v>-20.102284629487421</v>
      </c>
      <c r="S939" s="9" cm="1">
        <f t="array" ref="S939">SUMPRODUCT(J939:O939,TRANSPOSE(Test!AW$28:AW$33))+Test!$AI$20-Test!$AH$26</f>
        <v>-22.337888977460544</v>
      </c>
      <c r="T939" s="9">
        <f>SUMPRODUCT(J939:O939,Results!K$9:P$9)</f>
        <v>-20.535548521712322</v>
      </c>
      <c r="U939" s="9">
        <f>SUMPRODUCT(J939:O939,Results!K$9:P$9)+Test!$AI$20-Test!$AH$31</f>
        <v>-22.117777242785479</v>
      </c>
      <c r="V939" s="9">
        <f t="shared" si="70"/>
        <v>0.5468916464186826</v>
      </c>
      <c r="W939" s="9">
        <f t="shared" si="71"/>
        <v>2.3623340953613194</v>
      </c>
      <c r="X939" s="9">
        <f t="shared" si="72"/>
        <v>0.99860377537221723</v>
      </c>
      <c r="Y939" s="9">
        <f t="shared" si="73"/>
        <v>3.2342081233453399</v>
      </c>
      <c r="Z939" s="9">
        <f>I939-Test!$AI$20</f>
        <v>-51.845904281205335</v>
      </c>
      <c r="AA939" s="9">
        <f t="shared" si="74"/>
        <v>3.014096388670275</v>
      </c>
      <c r="AF939" s="11"/>
      <c r="AG939" s="11"/>
      <c r="AH939" s="11"/>
    </row>
    <row r="940" spans="1:34">
      <c r="A940" s="6">
        <v>-2.8341580307552006</v>
      </c>
      <c r="B940" s="6">
        <v>3.9696523434500781</v>
      </c>
      <c r="C940" s="6">
        <v>0.29132345010269795</v>
      </c>
      <c r="D940" s="6">
        <v>11.662708032222545</v>
      </c>
      <c r="E940" s="6">
        <v>-3.0859826200719529</v>
      </c>
      <c r="F940" s="6">
        <v>3.6638084479085524</v>
      </c>
      <c r="G940" s="6">
        <v>3.3168229581199151</v>
      </c>
      <c r="H940" s="6">
        <v>0.64985850076456453</v>
      </c>
      <c r="I940" s="9">
        <f>SUMPRODUCT(J940:O940,Results!B$12:G$12)+Results!$E$5*H940</f>
        <v>-27.709777386720582</v>
      </c>
      <c r="J940" s="9">
        <f>SUMPRODUCT($A940:$F940,Results!$B$15:$G$15)</f>
        <v>-35.626811687890857</v>
      </c>
      <c r="K940" s="9">
        <f>SUMPRODUCT($A940:$F940,Results!$B$16:$G$16)</f>
        <v>-0.51594101075379351</v>
      </c>
      <c r="L940" s="9">
        <f>SUMPRODUCT($A940:$F940,Results!$B$17:$G$17)</f>
        <v>15.365283599941842</v>
      </c>
      <c r="M940" s="9">
        <f>SUMPRODUCT($A940:$F940,Results!$B$18:$G$18)</f>
        <v>23.48412184517225</v>
      </c>
      <c r="N940" s="9">
        <f>SUMPRODUCT($A940:$F940,Results!$B$19:$G$19)</f>
        <v>-4.8117592063151298</v>
      </c>
      <c r="O940" s="9">
        <f>SUMPRODUCT($A940:$F940,Results!$B$20:$G$20)</f>
        <v>16.063402087589182</v>
      </c>
      <c r="P940" s="9" cm="1">
        <f t="array" ref="P940">SUMPRODUCT(J940:O940,TRANSPOSE(Test!BQ$20:BQ$25))+Test!$AI$20-Test!$BQ$27</f>
        <v>-23.206501693454801</v>
      </c>
      <c r="Q940" s="9" cm="1">
        <f t="array" ref="Q940">SUMPRODUCT(J940:O940,TRANSPOSE(Test!EX$20:EX$25))+Test!$AI$20-Test!$EX$27</f>
        <v>-30.327897836204684</v>
      </c>
      <c r="R940" s="9">
        <f>I940-Results!$E$5*H940</f>
        <v>-31.60892839130797</v>
      </c>
      <c r="S940" s="9" cm="1">
        <f t="array" ref="S940">SUMPRODUCT(J940:O940,TRANSPOSE(Test!AW$28:AW$33))+Test!$AI$20-Test!$AH$26</f>
        <v>-24.078346293989544</v>
      </c>
      <c r="T940" s="9">
        <f>SUMPRODUCT(J940:O940,Results!K$9:P$9)</f>
        <v>-32.004099813460329</v>
      </c>
      <c r="U940" s="9">
        <f>SUMPRODUCT(J940:O940,Results!K$9:P$9)+Test!$AI$20-Test!$AH$31</f>
        <v>-33.586328534533486</v>
      </c>
      <c r="V940" s="9">
        <f t="shared" si="70"/>
        <v>-4.5032756932657811</v>
      </c>
      <c r="W940" s="9">
        <f t="shared" si="71"/>
        <v>2.6181204494841026</v>
      </c>
      <c r="X940" s="9">
        <f t="shared" si="72"/>
        <v>3.8991510045873881</v>
      </c>
      <c r="Y940" s="9">
        <f t="shared" si="73"/>
        <v>-3.631431092731038</v>
      </c>
      <c r="Z940" s="9">
        <f>I940-Test!$AI$20</f>
        <v>-60.452000813810713</v>
      </c>
      <c r="AA940" s="9">
        <f t="shared" si="74"/>
        <v>5.8765511478129042</v>
      </c>
      <c r="AF940" s="11"/>
      <c r="AG940" s="11"/>
      <c r="AH940" s="11"/>
    </row>
    <row r="941" spans="1:34">
      <c r="A941" s="6">
        <v>-6.4246804247962599E-2</v>
      </c>
      <c r="B941" s="6">
        <v>-0.6810082316105498</v>
      </c>
      <c r="C941" s="6">
        <v>1.6859580167088877</v>
      </c>
      <c r="D941" s="6">
        <v>2.0379355216735857</v>
      </c>
      <c r="E941" s="6">
        <v>0.37491047557084467</v>
      </c>
      <c r="F941" s="6">
        <v>13.131613837544304</v>
      </c>
      <c r="G941" s="6">
        <v>3.6191228339711041</v>
      </c>
      <c r="H941" s="6">
        <v>0.95215837661575353</v>
      </c>
      <c r="I941" s="9">
        <f>SUMPRODUCT(J941:O941,Results!B$12:G$12)+Results!$E$5*H941</f>
        <v>-13.727876615718133</v>
      </c>
      <c r="J941" s="9">
        <f>SUMPRODUCT($A941:$F941,Results!$B$15:$G$15)</f>
        <v>6.7042836313392824</v>
      </c>
      <c r="K941" s="9">
        <f>SUMPRODUCT($A941:$F941,Results!$B$16:$G$16)</f>
        <v>1.3722356615241869</v>
      </c>
      <c r="L941" s="9">
        <f>SUMPRODUCT($A941:$F941,Results!$B$17:$G$17)</f>
        <v>19.835736149224463</v>
      </c>
      <c r="M941" s="9">
        <f>SUMPRODUCT($A941:$F941,Results!$B$18:$G$18)</f>
        <v>7.5033996611688867</v>
      </c>
      <c r="N941" s="9">
        <f>SUMPRODUCT($A941:$F941,Results!$B$19:$G$19)</f>
        <v>-6.4385398618383824</v>
      </c>
      <c r="O941" s="9">
        <f>SUMPRODUCT($A941:$F941,Results!$B$20:$G$20)</f>
        <v>-17.127971725908086</v>
      </c>
      <c r="P941" s="9" cm="1">
        <f t="array" ref="P941">SUMPRODUCT(J941:O941,TRANSPOSE(Test!BQ$20:BQ$25))+Test!$AI$20-Test!$BQ$27</f>
        <v>9.2069048084866054</v>
      </c>
      <c r="Q941" s="9" cm="1">
        <f t="array" ref="Q941">SUMPRODUCT(J941:O941,TRANSPOSE(Test!EX$20:EX$25))+Test!$AI$20-Test!$EX$27</f>
        <v>-13.968940913473809</v>
      </c>
      <c r="R941" s="9">
        <f>I941-Results!$E$5*H941</f>
        <v>-19.440826875412654</v>
      </c>
      <c r="S941" s="9" cm="1">
        <f t="array" ref="S941">SUMPRODUCT(J941:O941,TRANSPOSE(Test!AW$28:AW$33))+Test!$AI$20-Test!$AH$26</f>
        <v>8.3512331135600064</v>
      </c>
      <c r="T941" s="9">
        <f>SUMPRODUCT(J941:O941,Results!K$9:P$9)</f>
        <v>-16.03585906078456</v>
      </c>
      <c r="U941" s="9">
        <f>SUMPRODUCT(J941:O941,Results!K$9:P$9)+Test!$AI$20-Test!$AH$31</f>
        <v>-17.618087781857717</v>
      </c>
      <c r="V941" s="9">
        <f t="shared" si="70"/>
        <v>-22.934781424204736</v>
      </c>
      <c r="W941" s="9">
        <f t="shared" si="71"/>
        <v>0.24106429775567584</v>
      </c>
      <c r="X941" s="9">
        <f t="shared" si="72"/>
        <v>5.7129502596945212</v>
      </c>
      <c r="Y941" s="9">
        <f t="shared" si="73"/>
        <v>-22.079109729278137</v>
      </c>
      <c r="Z941" s="9">
        <f>I941-Test!$AI$20</f>
        <v>-46.470100042808262</v>
      </c>
      <c r="AA941" s="9">
        <f t="shared" si="74"/>
        <v>3.8902111661395846</v>
      </c>
      <c r="AF941" s="11"/>
      <c r="AG941" s="11"/>
      <c r="AH941" s="11"/>
    </row>
    <row r="942" spans="1:34">
      <c r="A942" s="6">
        <v>5.2591574767909135</v>
      </c>
      <c r="B942" s="6">
        <v>8.122043280364764</v>
      </c>
      <c r="C942" s="6">
        <v>4.1821838895179111</v>
      </c>
      <c r="D942" s="6">
        <v>-5.0130402110707841</v>
      </c>
      <c r="E942" s="6">
        <v>15.614955342435405</v>
      </c>
      <c r="F942" s="6">
        <v>0.68574673036635525</v>
      </c>
      <c r="G942" s="6">
        <v>-1.3861489481116504E-2</v>
      </c>
      <c r="H942" s="6">
        <v>-2.680825946836467</v>
      </c>
      <c r="I942" s="9">
        <f>SUMPRODUCT(J942:O942,Results!B$12:G$12)+Results!$E$5*H942</f>
        <v>157.81914040348221</v>
      </c>
      <c r="J942" s="9">
        <f>SUMPRODUCT($A942:$F942,Results!$B$15:$G$15)</f>
        <v>68.842271273882346</v>
      </c>
      <c r="K942" s="9">
        <f>SUMPRODUCT($A942:$F942,Results!$B$16:$G$16)</f>
        <v>-18.368045826562625</v>
      </c>
      <c r="L942" s="9">
        <f>SUMPRODUCT($A942:$F942,Results!$B$17:$G$17)</f>
        <v>41.833956835555959</v>
      </c>
      <c r="M942" s="9">
        <f>SUMPRODUCT($A942:$F942,Results!$B$18:$G$18)</f>
        <v>-26.67819623154103</v>
      </c>
      <c r="N942" s="9">
        <f>SUMPRODUCT($A942:$F942,Results!$B$19:$G$19)</f>
        <v>-39.39779793600821</v>
      </c>
      <c r="O942" s="9">
        <f>SUMPRODUCT($A942:$F942,Results!$B$20:$G$20)</f>
        <v>18.980595881607545</v>
      </c>
      <c r="P942" s="9" cm="1">
        <f t="array" ref="P942">SUMPRODUCT(J942:O942,TRANSPOSE(Test!BQ$20:BQ$25))+Test!$AI$20-Test!$BQ$27</f>
        <v>153.43901460089526</v>
      </c>
      <c r="Q942" s="9" cm="1">
        <f t="array" ref="Q942">SUMPRODUCT(J942:O942,TRANSPOSE(Test!EX$20:EX$25))+Test!$AI$20-Test!$EX$27</f>
        <v>171.51480526245413</v>
      </c>
      <c r="R942" s="9">
        <f>I942-Results!$E$5*H942</f>
        <v>173.90409608450102</v>
      </c>
      <c r="S942" s="9" cm="1">
        <f t="array" ref="S942">SUMPRODUCT(J942:O942,TRANSPOSE(Test!AW$28:AW$33))+Test!$AI$20-Test!$AH$26</f>
        <v>131.54823505033283</v>
      </c>
      <c r="T942" s="9">
        <f>SUMPRODUCT(J942:O942,Results!K$9:P$9)</f>
        <v>180.42322082476483</v>
      </c>
      <c r="U942" s="9">
        <f>SUMPRODUCT(J942:O942,Results!K$9:P$9)+Test!$AI$20-Test!$AH$31</f>
        <v>178.84099210369166</v>
      </c>
      <c r="V942" s="9">
        <f t="shared" si="70"/>
        <v>4.3801258025869458</v>
      </c>
      <c r="W942" s="9">
        <f t="shared" si="71"/>
        <v>-13.695664858971924</v>
      </c>
      <c r="X942" s="9">
        <f t="shared" si="72"/>
        <v>-16.084955681018812</v>
      </c>
      <c r="Y942" s="9">
        <f t="shared" si="73"/>
        <v>26.270905353149374</v>
      </c>
      <c r="Z942" s="9">
        <f>I942-Test!$AI$20</f>
        <v>125.07691697639208</v>
      </c>
      <c r="AA942" s="9">
        <f t="shared" si="74"/>
        <v>-21.021851700209453</v>
      </c>
      <c r="AF942" s="11"/>
      <c r="AG942" s="11"/>
      <c r="AH942" s="11"/>
    </row>
    <row r="943" spans="1:34">
      <c r="A943" s="6">
        <v>2.0430261155951768</v>
      </c>
      <c r="B943" s="6">
        <v>-1.9128294958060941</v>
      </c>
      <c r="C943" s="6">
        <v>1.0562721656737495</v>
      </c>
      <c r="D943" s="6">
        <v>0.200819707354253</v>
      </c>
      <c r="E943" s="6">
        <v>0.46151949655719765</v>
      </c>
      <c r="F943" s="6">
        <v>-0.90280618929101009</v>
      </c>
      <c r="G943" s="6">
        <v>1.2467708851232839</v>
      </c>
      <c r="H943" s="6">
        <v>-1.4201935722320667</v>
      </c>
      <c r="I943" s="9">
        <f>SUMPRODUCT(J943:O943,Results!B$12:G$12)+Results!$E$5*H943</f>
        <v>8.5992227631587639</v>
      </c>
      <c r="J943" s="9">
        <f>SUMPRODUCT($A943:$F943,Results!$B$15:$G$15)</f>
        <v>14.815255424649395</v>
      </c>
      <c r="K943" s="9">
        <f>SUMPRODUCT($A943:$F943,Results!$B$16:$G$16)</f>
        <v>-4.9981771241795316</v>
      </c>
      <c r="L943" s="9">
        <f>SUMPRODUCT($A943:$F943,Results!$B$17:$G$17)</f>
        <v>-6.2105475916160939</v>
      </c>
      <c r="M943" s="9">
        <f>SUMPRODUCT($A943:$F943,Results!$B$18:$G$18)</f>
        <v>-6.2088510858649952</v>
      </c>
      <c r="N943" s="9">
        <f>SUMPRODUCT($A943:$F943,Results!$B$19:$G$19)</f>
        <v>-4.2900809360214458</v>
      </c>
      <c r="O943" s="9">
        <f>SUMPRODUCT($A943:$F943,Results!$B$20:$G$20)</f>
        <v>3.4890999270492058</v>
      </c>
      <c r="P943" s="9" cm="1">
        <f t="array" ref="P943">SUMPRODUCT(J943:O943,TRANSPOSE(Test!BQ$20:BQ$25))+Test!$AI$20-Test!$BQ$27</f>
        <v>10.35710402648143</v>
      </c>
      <c r="Q943" s="9" cm="1">
        <f t="array" ref="Q943">SUMPRODUCT(J943:O943,TRANSPOSE(Test!EX$20:EX$25))+Test!$AI$20-Test!$EX$27</f>
        <v>16.61023555274285</v>
      </c>
      <c r="R943" s="9">
        <f>I943-Results!$E$5*H943</f>
        <v>17.120384196551164</v>
      </c>
      <c r="S943" s="9" cm="1">
        <f t="array" ref="S943">SUMPRODUCT(J943:O943,TRANSPOSE(Test!AW$28:AW$33))+Test!$AI$20-Test!$AH$26</f>
        <v>10.617393819663</v>
      </c>
      <c r="T943" s="9">
        <f>SUMPRODUCT(J943:O943,Results!K$9:P$9)</f>
        <v>17.069395249075114</v>
      </c>
      <c r="U943" s="9">
        <f>SUMPRODUCT(J943:O943,Results!K$9:P$9)+Test!$AI$20-Test!$AH$31</f>
        <v>15.487166528001957</v>
      </c>
      <c r="V943" s="9">
        <f t="shared" si="70"/>
        <v>-1.7578812633226661</v>
      </c>
      <c r="W943" s="9">
        <f t="shared" si="71"/>
        <v>-8.0110127895840861</v>
      </c>
      <c r="X943" s="9">
        <f t="shared" si="72"/>
        <v>-8.5211614333924004</v>
      </c>
      <c r="Y943" s="9">
        <f t="shared" si="73"/>
        <v>-2.0181710565042366</v>
      </c>
      <c r="Z943" s="9">
        <f>I943-Test!$AI$20</f>
        <v>-24.143000663931367</v>
      </c>
      <c r="AA943" s="9">
        <f t="shared" si="74"/>
        <v>-6.8879437648431932</v>
      </c>
      <c r="AF943" s="11"/>
      <c r="AG943" s="11"/>
      <c r="AH943" s="11"/>
    </row>
    <row r="944" spans="1:34">
      <c r="A944" s="6">
        <v>-0.4542457630338877</v>
      </c>
      <c r="B944" s="6">
        <v>2.6554853970917103</v>
      </c>
      <c r="C944" s="6">
        <v>0.31129082511754297</v>
      </c>
      <c r="D944" s="6">
        <v>-2.6231653658263165</v>
      </c>
      <c r="E944" s="6">
        <v>1.5683591614094339</v>
      </c>
      <c r="F944" s="6">
        <v>1.2686061443029377</v>
      </c>
      <c r="G944" s="6">
        <v>1.2744834859067324</v>
      </c>
      <c r="H944" s="6">
        <v>-1.3924809714486182</v>
      </c>
      <c r="I944" s="9">
        <f>SUMPRODUCT(J944:O944,Results!B$12:G$12)+Results!$E$5*H944</f>
        <v>-4.9543052926747304</v>
      </c>
      <c r="J944" s="9">
        <f>SUMPRODUCT($A944:$F944,Results!$B$15:$G$15)</f>
        <v>0.39223118187913975</v>
      </c>
      <c r="K944" s="9">
        <f>SUMPRODUCT($A944:$F944,Results!$B$16:$G$16)</f>
        <v>-0.1611590487444135</v>
      </c>
      <c r="L944" s="9">
        <f>SUMPRODUCT($A944:$F944,Results!$B$17:$G$17)</f>
        <v>8.1692327555536384</v>
      </c>
      <c r="M944" s="9">
        <f>SUMPRODUCT($A944:$F944,Results!$B$18:$G$18)</f>
        <v>-1.469910054789324</v>
      </c>
      <c r="N944" s="9">
        <f>SUMPRODUCT($A944:$F944,Results!$B$19:$G$19)</f>
        <v>-1.2523438272329044</v>
      </c>
      <c r="O944" s="9">
        <f>SUMPRODUCT($A944:$F944,Results!$B$20:$G$20)</f>
        <v>-3.7297103934938098</v>
      </c>
      <c r="P944" s="9" cm="1">
        <f t="array" ref="P944">SUMPRODUCT(J944:O944,TRANSPOSE(Test!BQ$20:BQ$25))+Test!$AI$20-Test!$BQ$27</f>
        <v>3.2936476537803898</v>
      </c>
      <c r="Q944" s="9" cm="1">
        <f t="array" ref="Q944">SUMPRODUCT(J944:O944,TRANSPOSE(Test!EX$20:EX$25))+Test!$AI$20-Test!$EX$27</f>
        <v>2.4676146729887733</v>
      </c>
      <c r="R944" s="9">
        <f>I944-Results!$E$5*H944</f>
        <v>3.4005805360169781</v>
      </c>
      <c r="S944" s="9" cm="1">
        <f t="array" ref="S944">SUMPRODUCT(J944:O944,TRANSPOSE(Test!AW$28:AW$33))+Test!$AI$20-Test!$AH$26</f>
        <v>2.5254094874470212</v>
      </c>
      <c r="T944" s="9">
        <f>SUMPRODUCT(J944:O944,Results!K$9:P$9)</f>
        <v>4.3881769201716931</v>
      </c>
      <c r="U944" s="9">
        <f>SUMPRODUCT(J944:O944,Results!K$9:P$9)+Test!$AI$20-Test!$AH$31</f>
        <v>2.8059481990985375</v>
      </c>
      <c r="V944" s="9">
        <f t="shared" si="70"/>
        <v>-8.2479529464551202</v>
      </c>
      <c r="W944" s="9">
        <f t="shared" si="71"/>
        <v>-7.4219199656635038</v>
      </c>
      <c r="X944" s="9">
        <f t="shared" si="72"/>
        <v>-8.3548858286917085</v>
      </c>
      <c r="Y944" s="9">
        <f t="shared" si="73"/>
        <v>-7.4797147801217516</v>
      </c>
      <c r="Z944" s="9">
        <f>I944-Test!$AI$20</f>
        <v>-37.696528719764864</v>
      </c>
      <c r="AA944" s="9">
        <f t="shared" si="74"/>
        <v>-7.760253491773268</v>
      </c>
      <c r="AF944" s="11"/>
      <c r="AG944" s="11"/>
      <c r="AH944" s="11"/>
    </row>
    <row r="945" spans="1:34">
      <c r="A945" s="6">
        <v>1.9087410204837547</v>
      </c>
      <c r="B945" s="6">
        <v>3.9188826643899284</v>
      </c>
      <c r="C945" s="6">
        <v>5.6374733709475873</v>
      </c>
      <c r="D945" s="6">
        <v>2.5009664166090038</v>
      </c>
      <c r="E945" s="6">
        <v>2.52557836723929</v>
      </c>
      <c r="F945" s="6">
        <v>1.0081749710756678E-2</v>
      </c>
      <c r="G945" s="6">
        <v>1.4972595192154383</v>
      </c>
      <c r="H945" s="6">
        <v>-1.1697049381399123</v>
      </c>
      <c r="I945" s="9">
        <f>SUMPRODUCT(J945:O945,Results!B$12:G$12)+Results!$E$5*H945</f>
        <v>27.57915747649184</v>
      </c>
      <c r="J945" s="9">
        <f>SUMPRODUCT($A945:$F945,Results!$B$15:$G$15)</f>
        <v>15.732068228356889</v>
      </c>
      <c r="K945" s="9">
        <f>SUMPRODUCT($A945:$F945,Results!$B$16:$G$16)</f>
        <v>-15.246017658304456</v>
      </c>
      <c r="L945" s="9">
        <f>SUMPRODUCT($A945:$F945,Results!$B$17:$G$17)</f>
        <v>8.8555760989525556</v>
      </c>
      <c r="M945" s="9">
        <f>SUMPRODUCT($A945:$F945,Results!$B$18:$G$18)</f>
        <v>-10.085054305402409</v>
      </c>
      <c r="N945" s="9">
        <f>SUMPRODUCT($A945:$F945,Results!$B$19:$G$19)</f>
        <v>-23.776031917325732</v>
      </c>
      <c r="O945" s="9">
        <f>SUMPRODUCT($A945:$F945,Results!$B$20:$G$20)</f>
        <v>12.720834525299736</v>
      </c>
      <c r="P945" s="9" cm="1">
        <f t="array" ref="P945">SUMPRODUCT(J945:O945,TRANSPOSE(Test!BQ$20:BQ$25))+Test!$AI$20-Test!$BQ$27</f>
        <v>31.80984116259183</v>
      </c>
      <c r="Q945" s="9" cm="1">
        <f t="array" ref="Q945">SUMPRODUCT(J945:O945,TRANSPOSE(Test!EX$20:EX$25))+Test!$AI$20-Test!$EX$27</f>
        <v>32.976577329513958</v>
      </c>
      <c r="R945" s="9">
        <f>I945-Results!$E$5*H945</f>
        <v>34.597387105331315</v>
      </c>
      <c r="S945" s="9" cm="1">
        <f t="array" ref="S945">SUMPRODUCT(J945:O945,TRANSPOSE(Test!AW$28:AW$33))+Test!$AI$20-Test!$AH$26</f>
        <v>43.433047157003045</v>
      </c>
      <c r="T945" s="9">
        <f>SUMPRODUCT(J945:O945,Results!K$9:P$9)</f>
        <v>35.582776135084828</v>
      </c>
      <c r="U945" s="9">
        <f>SUMPRODUCT(J945:O945,Results!K$9:P$9)+Test!$AI$20-Test!$AH$31</f>
        <v>34.000547414011663</v>
      </c>
      <c r="V945" s="9">
        <f t="shared" si="70"/>
        <v>-4.2306836860999901</v>
      </c>
      <c r="W945" s="9">
        <f t="shared" si="71"/>
        <v>-5.397419853022118</v>
      </c>
      <c r="X945" s="9">
        <f t="shared" si="72"/>
        <v>-7.0182296288394745</v>
      </c>
      <c r="Y945" s="9">
        <f t="shared" si="73"/>
        <v>-15.853889680511205</v>
      </c>
      <c r="Z945" s="9">
        <f>I945-Test!$AI$20</f>
        <v>-5.1630659505982912</v>
      </c>
      <c r="AA945" s="9">
        <f t="shared" si="74"/>
        <v>-6.4213899375198231</v>
      </c>
      <c r="AF945" s="11"/>
      <c r="AG945" s="11"/>
      <c r="AH945" s="11"/>
    </row>
    <row r="946" spans="1:34">
      <c r="A946" s="6">
        <v>0.50993965566885824</v>
      </c>
      <c r="B946" s="6">
        <v>-1.919977324921138</v>
      </c>
      <c r="C946" s="6">
        <v>2.7322872171517454</v>
      </c>
      <c r="D946" s="6">
        <v>-0.10919434199046327</v>
      </c>
      <c r="E946" s="6">
        <v>7.5499897480415287E-2</v>
      </c>
      <c r="F946" s="6">
        <v>9.2507461495680108</v>
      </c>
      <c r="G946" s="6">
        <v>0.85072723488632995</v>
      </c>
      <c r="H946" s="6">
        <v>-1.8162372224690206</v>
      </c>
      <c r="I946" s="9">
        <f>SUMPRODUCT(J946:O946,Results!B$12:G$12)+Results!$E$5*H946</f>
        <v>-26.552593897042122</v>
      </c>
      <c r="J946" s="9">
        <f>SUMPRODUCT($A946:$F946,Results!$B$15:$G$15)</f>
        <v>12.731440943231659</v>
      </c>
      <c r="K946" s="9">
        <f>SUMPRODUCT($A946:$F946,Results!$B$16:$G$16)</f>
        <v>-0.38767591532836665</v>
      </c>
      <c r="L946" s="9">
        <f>SUMPRODUCT($A946:$F946,Results!$B$17:$G$17)</f>
        <v>8.9871487757928001</v>
      </c>
      <c r="M946" s="9">
        <f>SUMPRODUCT($A946:$F946,Results!$B$18:$G$18)</f>
        <v>-1.4481486697079209</v>
      </c>
      <c r="N946" s="9">
        <f>SUMPRODUCT($A946:$F946,Results!$B$19:$G$19)</f>
        <v>-7.5649450185149236</v>
      </c>
      <c r="O946" s="9">
        <f>SUMPRODUCT($A946:$F946,Results!$B$20:$G$20)</f>
        <v>-17.675140864062637</v>
      </c>
      <c r="P946" s="9" cm="1">
        <f t="array" ref="P946">SUMPRODUCT(J946:O946,TRANSPOSE(Test!BQ$20:BQ$25))+Test!$AI$20-Test!$BQ$27</f>
        <v>5.13676954896507</v>
      </c>
      <c r="Q946" s="9" cm="1">
        <f t="array" ref="Q946">SUMPRODUCT(J946:O946,TRANSPOSE(Test!EX$20:EX$25))+Test!$AI$20-Test!$EX$27</f>
        <v>-11.911057095142848</v>
      </c>
      <c r="R946" s="9">
        <f>I946-Results!$E$5*H946</f>
        <v>-15.655170562227998</v>
      </c>
      <c r="S946" s="9" cm="1">
        <f t="array" ref="S946">SUMPRODUCT(J946:O946,TRANSPOSE(Test!AW$28:AW$33))+Test!$AI$20-Test!$AH$26</f>
        <v>11.249937149495267</v>
      </c>
      <c r="T946" s="9">
        <f>SUMPRODUCT(J946:O946,Results!K$9:P$9)</f>
        <v>-13.352333984394388</v>
      </c>
      <c r="U946" s="9">
        <f>SUMPRODUCT(J946:O946,Results!K$9:P$9)+Test!$AI$20-Test!$AH$31</f>
        <v>-14.934562705467545</v>
      </c>
      <c r="V946" s="9">
        <f t="shared" si="70"/>
        <v>-31.689363446007192</v>
      </c>
      <c r="W946" s="9">
        <f t="shared" si="71"/>
        <v>-14.641536801899274</v>
      </c>
      <c r="X946" s="9">
        <f t="shared" si="72"/>
        <v>-10.897423334814125</v>
      </c>
      <c r="Y946" s="9">
        <f t="shared" si="73"/>
        <v>-37.802531046537389</v>
      </c>
      <c r="Z946" s="9">
        <f>I946-Test!$AI$20</f>
        <v>-59.294817324132254</v>
      </c>
      <c r="AA946" s="9">
        <f t="shared" si="74"/>
        <v>-11.618031191574577</v>
      </c>
      <c r="AF946" s="11"/>
      <c r="AG946" s="11"/>
      <c r="AH946" s="11"/>
    </row>
    <row r="947" spans="1:34">
      <c r="A947" s="6">
        <v>1.7543800399774354</v>
      </c>
      <c r="B947" s="6">
        <v>3.8591481084361909</v>
      </c>
      <c r="C947" s="6">
        <v>1.1515420716224871</v>
      </c>
      <c r="D947" s="6">
        <v>-0.96271045191043036</v>
      </c>
      <c r="E947" s="6">
        <v>0.11745106961275113</v>
      </c>
      <c r="F947" s="6">
        <v>2.5833230326737722E-2</v>
      </c>
      <c r="G947" s="6">
        <v>1.7695377493675342</v>
      </c>
      <c r="H947" s="6">
        <v>-0.89742670798781643</v>
      </c>
      <c r="I947" s="9">
        <f>SUMPRODUCT(J947:O947,Results!B$12:G$12)+Results!$E$5*H947</f>
        <v>-9.0526579204843109</v>
      </c>
      <c r="J947" s="9">
        <f>SUMPRODUCT($A947:$F947,Results!$B$15:$G$15)</f>
        <v>0.19129397830307718</v>
      </c>
      <c r="K947" s="9">
        <f>SUMPRODUCT($A947:$F947,Results!$B$16:$G$16)</f>
        <v>-10.779270702003281</v>
      </c>
      <c r="L947" s="9">
        <f>SUMPRODUCT($A947:$F947,Results!$B$17:$G$17)</f>
        <v>5.991997108983628E-2</v>
      </c>
      <c r="M947" s="9">
        <f>SUMPRODUCT($A947:$F947,Results!$B$18:$G$18)</f>
        <v>-0.3145541698071494</v>
      </c>
      <c r="N947" s="9">
        <f>SUMPRODUCT($A947:$F947,Results!$B$19:$G$19)</f>
        <v>-0.79253495964308085</v>
      </c>
      <c r="O947" s="9">
        <f>SUMPRODUCT($A947:$F947,Results!$B$20:$G$20)</f>
        <v>8.7313798262895794</v>
      </c>
      <c r="P947" s="9" cm="1">
        <f t="array" ref="P947">SUMPRODUCT(J947:O947,TRANSPOSE(Test!BQ$20:BQ$25))+Test!$AI$20-Test!$BQ$27</f>
        <v>-4.395244635576848</v>
      </c>
      <c r="Q947" s="9" cm="1">
        <f t="array" ref="Q947">SUMPRODUCT(J947:O947,TRANSPOSE(Test!EX$20:EX$25))+Test!$AI$20-Test!$EX$27</f>
        <v>-5.5985623883335478</v>
      </c>
      <c r="R947" s="9">
        <f>I947-Results!$E$5*H947</f>
        <v>-3.6680976725574119</v>
      </c>
      <c r="S947" s="9" cm="1">
        <f t="array" ref="S947">SUMPRODUCT(J947:O947,TRANSPOSE(Test!AW$28:AW$33))+Test!$AI$20-Test!$AH$26</f>
        <v>0.13953747684529105</v>
      </c>
      <c r="T947" s="9">
        <f>SUMPRODUCT(J947:O947,Results!K$9:P$9)</f>
        <v>-3.5186494938041655</v>
      </c>
      <c r="U947" s="9">
        <f>SUMPRODUCT(J947:O947,Results!K$9:P$9)+Test!$AI$20-Test!$AH$31</f>
        <v>-5.1008782148773228</v>
      </c>
      <c r="V947" s="9">
        <f t="shared" si="70"/>
        <v>-4.657413284907463</v>
      </c>
      <c r="W947" s="9">
        <f t="shared" si="71"/>
        <v>-3.4540955321507631</v>
      </c>
      <c r="X947" s="9">
        <f t="shared" si="72"/>
        <v>-5.384560247926899</v>
      </c>
      <c r="Y947" s="9">
        <f t="shared" si="73"/>
        <v>-9.192195397329602</v>
      </c>
      <c r="Z947" s="9">
        <f>I947-Test!$AI$20</f>
        <v>-41.794881347574446</v>
      </c>
      <c r="AA947" s="9">
        <f t="shared" si="74"/>
        <v>-3.9517797056069881</v>
      </c>
      <c r="AF947" s="11"/>
      <c r="AG947" s="11"/>
      <c r="AH947" s="11"/>
    </row>
    <row r="948" spans="1:34">
      <c r="A948" s="6">
        <v>0.37123409728342399</v>
      </c>
      <c r="B948" s="6">
        <v>-1.4212946904461852</v>
      </c>
      <c r="C948" s="6">
        <v>2.250957173010947</v>
      </c>
      <c r="D948" s="6">
        <v>5.192755768524524</v>
      </c>
      <c r="E948" s="6">
        <v>2.0540678537413131</v>
      </c>
      <c r="F948" s="6">
        <v>8.1674282503102091</v>
      </c>
      <c r="G948" s="6">
        <v>0.95153452212386169</v>
      </c>
      <c r="H948" s="6">
        <v>-1.715429935231489</v>
      </c>
      <c r="I948" s="9">
        <f>SUMPRODUCT(J948:O948,Results!B$12:G$12)+Results!$E$5*H948</f>
        <v>12.462401061929505</v>
      </c>
      <c r="J948" s="9">
        <f>SUMPRODUCT($A948:$F948,Results!$B$15:$G$15)</f>
        <v>14.840112935310977</v>
      </c>
      <c r="K948" s="9">
        <f>SUMPRODUCT($A948:$F948,Results!$B$16:$G$16)</f>
        <v>-0.23818028981953288</v>
      </c>
      <c r="L948" s="9">
        <f>SUMPRODUCT($A948:$F948,Results!$B$17:$G$17)</f>
        <v>18.890730161596512</v>
      </c>
      <c r="M948" s="9">
        <f>SUMPRODUCT($A948:$F948,Results!$B$18:$G$18)</f>
        <v>2.6180936755124598</v>
      </c>
      <c r="N948" s="9">
        <f>SUMPRODUCT($A948:$F948,Results!$B$19:$G$19)</f>
        <v>-16.023179975713038</v>
      </c>
      <c r="O948" s="9">
        <f>SUMPRODUCT($A948:$F948,Results!$B$20:$G$20)</f>
        <v>-3.7421929163573582</v>
      </c>
      <c r="P948" s="9" cm="1">
        <f t="array" ref="P948">SUMPRODUCT(J948:O948,TRANSPOSE(Test!BQ$20:BQ$25))+Test!$AI$20-Test!$BQ$27</f>
        <v>34.892169943424726</v>
      </c>
      <c r="Q948" s="9" cm="1">
        <f t="array" ref="Q948">SUMPRODUCT(J948:O948,TRANSPOSE(Test!EX$20:EX$25))+Test!$AI$20-Test!$EX$27</f>
        <v>26.803888623649669</v>
      </c>
      <c r="R948" s="9">
        <f>I948-Results!$E$5*H948</f>
        <v>22.754980673318439</v>
      </c>
      <c r="S948" s="9" cm="1">
        <f t="array" ref="S948">SUMPRODUCT(J948:O948,TRANSPOSE(Test!AW$28:AW$33))+Test!$AI$20-Test!$AH$26</f>
        <v>29.43395149647607</v>
      </c>
      <c r="T948" s="9">
        <f>SUMPRODUCT(J948:O948,Results!K$9:P$9)</f>
        <v>25.520847700943612</v>
      </c>
      <c r="U948" s="9">
        <f>SUMPRODUCT(J948:O948,Results!K$9:P$9)+Test!$AI$20-Test!$AH$31</f>
        <v>23.938618979870455</v>
      </c>
      <c r="V948" s="9">
        <f t="shared" si="70"/>
        <v>-22.429768881495221</v>
      </c>
      <c r="W948" s="9">
        <f t="shared" si="71"/>
        <v>-14.341487561720164</v>
      </c>
      <c r="X948" s="9">
        <f t="shared" si="72"/>
        <v>-10.292579611388934</v>
      </c>
      <c r="Y948" s="9">
        <f t="shared" si="73"/>
        <v>-16.971550434546565</v>
      </c>
      <c r="Z948" s="9">
        <f>I948-Test!$AI$20</f>
        <v>-20.279822365160626</v>
      </c>
      <c r="AA948" s="9">
        <f t="shared" si="74"/>
        <v>-11.47621791794095</v>
      </c>
      <c r="AF948" s="11"/>
      <c r="AG948" s="11"/>
      <c r="AH948" s="11"/>
    </row>
    <row r="949" spans="1:34">
      <c r="A949" s="6">
        <v>0.96733452824646748</v>
      </c>
      <c r="B949" s="6">
        <v>1.3195515922832119</v>
      </c>
      <c r="C949" s="6">
        <v>3.0094281809364349</v>
      </c>
      <c r="D949" s="6">
        <v>2.5425864156691329</v>
      </c>
      <c r="E949" s="6">
        <v>3.7471775554685163</v>
      </c>
      <c r="F949" s="6">
        <v>8.1486732889936704</v>
      </c>
      <c r="G949" s="6">
        <v>3.9839480697372665</v>
      </c>
      <c r="H949" s="6">
        <v>1.3169836123819159</v>
      </c>
      <c r="I949" s="9">
        <f>SUMPRODUCT(J949:O949,Results!B$12:G$12)+Results!$E$5*H949</f>
        <v>41.057564684463941</v>
      </c>
      <c r="J949" s="9">
        <f>SUMPRODUCT($A949:$F949,Results!$B$15:$G$15)</f>
        <v>19.742581745957043</v>
      </c>
      <c r="K949" s="9">
        <f>SUMPRODUCT($A949:$F949,Results!$B$16:$G$16)</f>
        <v>-4.3176825488962951</v>
      </c>
      <c r="L949" s="9">
        <f>SUMPRODUCT($A949:$F949,Results!$B$17:$G$17)</f>
        <v>23.501310957089387</v>
      </c>
      <c r="M949" s="9">
        <f>SUMPRODUCT($A949:$F949,Results!$B$18:$G$18)</f>
        <v>-1.3446465386037119</v>
      </c>
      <c r="N949" s="9">
        <f>SUMPRODUCT($A949:$F949,Results!$B$19:$G$19)</f>
        <v>-18.57095395386937</v>
      </c>
      <c r="O949" s="9">
        <f>SUMPRODUCT($A949:$F949,Results!$B$20:$G$20)</f>
        <v>-2.8842129590470957</v>
      </c>
      <c r="P949" s="9" cm="1">
        <f t="array" ref="P949">SUMPRODUCT(J949:O949,TRANSPOSE(Test!BQ$20:BQ$25))+Test!$AI$20-Test!$BQ$27</f>
        <v>45.202455185274012</v>
      </c>
      <c r="Q949" s="9" cm="1">
        <f t="array" ref="Q949">SUMPRODUCT(J949:O949,TRANSPOSE(Test!EX$20:EX$25))+Test!$AI$20-Test!$EX$27</f>
        <v>36.136594049739372</v>
      </c>
      <c r="R949" s="9">
        <f>I949-Results!$E$5*H949</f>
        <v>33.155663010172447</v>
      </c>
      <c r="S949" s="9" cm="1">
        <f t="array" ref="S949">SUMPRODUCT(J949:O949,TRANSPOSE(Test!AW$28:AW$33))+Test!$AI$20-Test!$AH$26</f>
        <v>41.248464045804482</v>
      </c>
      <c r="T949" s="9">
        <f>SUMPRODUCT(J949:O949,Results!K$9:P$9)</f>
        <v>36.651792199439797</v>
      </c>
      <c r="U949" s="9">
        <f>SUMPRODUCT(J949:O949,Results!K$9:P$9)+Test!$AI$20-Test!$AH$31</f>
        <v>35.069563478366632</v>
      </c>
      <c r="V949" s="9">
        <f t="shared" si="70"/>
        <v>-4.1448905008100709</v>
      </c>
      <c r="W949" s="9">
        <f t="shared" si="71"/>
        <v>4.9209706347245685</v>
      </c>
      <c r="X949" s="9">
        <f t="shared" si="72"/>
        <v>7.9019016742914943</v>
      </c>
      <c r="Y949" s="9">
        <f t="shared" si="73"/>
        <v>-0.19089936134054142</v>
      </c>
      <c r="Z949" s="9">
        <f>I949-Test!$AI$20</f>
        <v>8.3153412573738095</v>
      </c>
      <c r="AA949" s="9">
        <f t="shared" si="74"/>
        <v>5.9880012060973087</v>
      </c>
      <c r="AF949" s="11"/>
      <c r="AG949" s="11"/>
      <c r="AH949" s="11"/>
    </row>
    <row r="950" spans="1:34">
      <c r="A950" s="6">
        <v>2.7359324487787489</v>
      </c>
      <c r="B950" s="6">
        <v>1.0313200336710482</v>
      </c>
      <c r="C950" s="6">
        <v>0.71849006731739851</v>
      </c>
      <c r="D950" s="6">
        <v>1.7388300856111181</v>
      </c>
      <c r="E950" s="6">
        <v>1.4281477408689647</v>
      </c>
      <c r="F950" s="6">
        <v>0.40907585333449514</v>
      </c>
      <c r="G950" s="6">
        <v>2.9839924003199378</v>
      </c>
      <c r="H950" s="6">
        <v>0.31702794296458725</v>
      </c>
      <c r="I950" s="9">
        <f>SUMPRODUCT(J950:O950,Results!B$12:G$12)+Results!$E$5*H950</f>
        <v>27.847265183122179</v>
      </c>
      <c r="J950" s="9">
        <f>SUMPRODUCT($A950:$F950,Results!$B$15:$G$15)</f>
        <v>12.949661849412491</v>
      </c>
      <c r="K950" s="9">
        <f>SUMPRODUCT($A950:$F950,Results!$B$16:$G$16)</f>
        <v>-9.7296510846485607</v>
      </c>
      <c r="L950" s="9">
        <f>SUMPRODUCT($A950:$F950,Results!$B$17:$G$17)</f>
        <v>1.7938428394750172</v>
      </c>
      <c r="M950" s="9">
        <f>SUMPRODUCT($A950:$F950,Results!$B$18:$G$18)</f>
        <v>-1.0171865232152344</v>
      </c>
      <c r="N950" s="9">
        <f>SUMPRODUCT($A950:$F950,Results!$B$19:$G$19)</f>
        <v>-5.5378677877702334</v>
      </c>
      <c r="O950" s="9">
        <f>SUMPRODUCT($A950:$F950,Results!$B$20:$G$20)</f>
        <v>12.573141184265676</v>
      </c>
      <c r="P950" s="9" cm="1">
        <f t="array" ref="P950">SUMPRODUCT(J950:O950,TRANSPOSE(Test!BQ$20:BQ$25))+Test!$AI$20-Test!$BQ$27</f>
        <v>20.862178195702803</v>
      </c>
      <c r="Q950" s="9" cm="1">
        <f t="array" ref="Q950">SUMPRODUCT(J950:O950,TRANSPOSE(Test!EX$20:EX$25))+Test!$AI$20-Test!$EX$27</f>
        <v>25.426255877961772</v>
      </c>
      <c r="R950" s="9">
        <f>I950-Results!$E$5*H950</f>
        <v>25.945097525334656</v>
      </c>
      <c r="S950" s="9" cm="1">
        <f t="array" ref="S950">SUMPRODUCT(J950:O950,TRANSPOSE(Test!AW$28:AW$33))+Test!$AI$20-Test!$AH$26</f>
        <v>16.274100586419635</v>
      </c>
      <c r="T950" s="9">
        <f>SUMPRODUCT(J950:O950,Results!K$9:P$9)</f>
        <v>26.660889567890234</v>
      </c>
      <c r="U950" s="9">
        <f>SUMPRODUCT(J950:O950,Results!K$9:P$9)+Test!$AI$20-Test!$AH$31</f>
        <v>25.078660846817073</v>
      </c>
      <c r="V950" s="9">
        <f t="shared" si="70"/>
        <v>6.9850869874193755</v>
      </c>
      <c r="W950" s="9">
        <f t="shared" si="71"/>
        <v>2.4210093051604069</v>
      </c>
      <c r="X950" s="9">
        <f t="shared" si="72"/>
        <v>1.9021676577875226</v>
      </c>
      <c r="Y950" s="9">
        <f t="shared" si="73"/>
        <v>11.573164596702544</v>
      </c>
      <c r="Z950" s="9">
        <f>I950-Test!$AI$20</f>
        <v>-4.8949582439679524</v>
      </c>
      <c r="AA950" s="9">
        <f t="shared" si="74"/>
        <v>2.7686043363051063</v>
      </c>
      <c r="AF950" s="11"/>
      <c r="AG950" s="11"/>
      <c r="AH950" s="11"/>
    </row>
    <row r="951" spans="1:34">
      <c r="A951" s="6">
        <v>2.1982210006889256</v>
      </c>
      <c r="B951" s="6">
        <v>5.7679985490513461</v>
      </c>
      <c r="C951" s="6">
        <v>3.0746909067040655</v>
      </c>
      <c r="D951" s="6">
        <v>2.8683936647740298</v>
      </c>
      <c r="E951" s="6">
        <v>2.6692535241982753</v>
      </c>
      <c r="F951" s="6">
        <v>12.199884450019452</v>
      </c>
      <c r="G951" s="6">
        <v>2.0086109170073354</v>
      </c>
      <c r="H951" s="6">
        <v>-0.65835354034801519</v>
      </c>
      <c r="I951" s="9">
        <f>SUMPRODUCT(J951:O951,Results!B$12:G$12)+Results!$E$5*H951</f>
        <v>2.4966530231131392</v>
      </c>
      <c r="J951" s="9">
        <f>SUMPRODUCT($A951:$F951,Results!$B$15:$G$15)</f>
        <v>10.303331116327735</v>
      </c>
      <c r="K951" s="9">
        <f>SUMPRODUCT($A951:$F951,Results!$B$16:$G$16)</f>
        <v>-13.432531810753035</v>
      </c>
      <c r="L951" s="9">
        <f>SUMPRODUCT($A951:$F951,Results!$B$17:$G$17)</f>
        <v>28.514501651754703</v>
      </c>
      <c r="M951" s="9">
        <f>SUMPRODUCT($A951:$F951,Results!$B$18:$G$18)</f>
        <v>7.7060035707310224</v>
      </c>
      <c r="N951" s="9">
        <f>SUMPRODUCT($A951:$F951,Results!$B$19:$G$19)</f>
        <v>-13.914105187264303</v>
      </c>
      <c r="O951" s="9">
        <f>SUMPRODUCT($A951:$F951,Results!$B$20:$G$20)</f>
        <v>3.0354804028614097</v>
      </c>
      <c r="P951" s="9" cm="1">
        <f t="array" ref="P951">SUMPRODUCT(J951:O951,TRANSPOSE(Test!BQ$20:BQ$25))+Test!$AI$20-Test!$BQ$27</f>
        <v>31.852807471128749</v>
      </c>
      <c r="Q951" s="9" cm="1">
        <f t="array" ref="Q951">SUMPRODUCT(J951:O951,TRANSPOSE(Test!EX$20:EX$25))+Test!$AI$20-Test!$EX$27</f>
        <v>9.7545983520385988</v>
      </c>
      <c r="R951" s="9">
        <f>I951-Results!$E$5*H951</f>
        <v>6.4467742652012303</v>
      </c>
      <c r="S951" s="9" cm="1">
        <f t="array" ref="S951">SUMPRODUCT(J951:O951,TRANSPOSE(Test!AW$28:AW$33))+Test!$AI$20-Test!$AH$26</f>
        <v>30.836644216408345</v>
      </c>
      <c r="T951" s="9">
        <f>SUMPRODUCT(J951:O951,Results!K$9:P$9)</f>
        <v>10.645478453154539</v>
      </c>
      <c r="U951" s="9">
        <f>SUMPRODUCT(J951:O951,Results!K$9:P$9)+Test!$AI$20-Test!$AH$31</f>
        <v>9.0632497320813812</v>
      </c>
      <c r="V951" s="9">
        <f t="shared" si="70"/>
        <v>-29.356154448015609</v>
      </c>
      <c r="W951" s="9">
        <f t="shared" si="71"/>
        <v>-7.2579453289254596</v>
      </c>
      <c r="X951" s="9">
        <f t="shared" si="72"/>
        <v>-3.9501212420880911</v>
      </c>
      <c r="Y951" s="9">
        <f t="shared" si="73"/>
        <v>-28.339991193295205</v>
      </c>
      <c r="Z951" s="9">
        <f>I951-Test!$AI$20</f>
        <v>-30.245570403976991</v>
      </c>
      <c r="AA951" s="9">
        <f t="shared" si="74"/>
        <v>-6.566596708968242</v>
      </c>
      <c r="AF951" s="11"/>
      <c r="AG951" s="11"/>
      <c r="AH951" s="11"/>
    </row>
    <row r="952" spans="1:34">
      <c r="A952" s="6">
        <v>2.2164009658812533</v>
      </c>
      <c r="B952" s="6">
        <v>0.82850070491388039</v>
      </c>
      <c r="C952" s="6">
        <v>1.4082025149897786</v>
      </c>
      <c r="D952" s="6">
        <v>-1.047149236949382</v>
      </c>
      <c r="E952" s="6">
        <v>2.7114855596721776</v>
      </c>
      <c r="F952" s="6">
        <v>8.2001401081405021</v>
      </c>
      <c r="G952" s="6">
        <v>1.7847416548145132</v>
      </c>
      <c r="H952" s="6">
        <v>-0.8822228025408374</v>
      </c>
      <c r="I952" s="9">
        <f>SUMPRODUCT(J952:O952,Results!B$12:G$12)+Results!$E$5*H952</f>
        <v>10.378571382116817</v>
      </c>
      <c r="J952" s="9">
        <f>SUMPRODUCT($A952:$F952,Results!$B$15:$G$15)</f>
        <v>20.360261477866995</v>
      </c>
      <c r="K952" s="9">
        <f>SUMPRODUCT($A952:$F952,Results!$B$16:$G$16)</f>
        <v>-5.6895594105380525</v>
      </c>
      <c r="L952" s="9">
        <f>SUMPRODUCT($A952:$F952,Results!$B$17:$G$17)</f>
        <v>14.774760708359079</v>
      </c>
      <c r="M952" s="9">
        <f>SUMPRODUCT($A952:$F952,Results!$B$18:$G$18)</f>
        <v>-1.0147955449688189</v>
      </c>
      <c r="N952" s="9">
        <f>SUMPRODUCT($A952:$F952,Results!$B$19:$G$19)</f>
        <v>-7.1095672880346594</v>
      </c>
      <c r="O952" s="9">
        <f>SUMPRODUCT($A952:$F952,Results!$B$20:$G$20)</f>
        <v>-6.221688355260282</v>
      </c>
      <c r="P952" s="9" cm="1">
        <f t="array" ref="P952">SUMPRODUCT(J952:O952,TRANSPOSE(Test!BQ$20:BQ$25))+Test!$AI$20-Test!$BQ$27</f>
        <v>29.437194118923806</v>
      </c>
      <c r="Q952" s="9" cm="1">
        <f t="array" ref="Q952">SUMPRODUCT(J952:O952,TRANSPOSE(Test!EX$20:EX$25))+Test!$AI$20-Test!$EX$27</f>
        <v>18.293925504590518</v>
      </c>
      <c r="R952" s="9">
        <f>I952-Results!$E$5*H952</f>
        <v>15.671908197361841</v>
      </c>
      <c r="S952" s="9" cm="1">
        <f t="array" ref="S952">SUMPRODUCT(J952:O952,TRANSPOSE(Test!AW$28:AW$33))+Test!$AI$20-Test!$AH$26</f>
        <v>24.925012721899407</v>
      </c>
      <c r="T952" s="9">
        <f>SUMPRODUCT(J952:O952,Results!K$9:P$9)</f>
        <v>18.857424618229338</v>
      </c>
      <c r="U952" s="9">
        <f>SUMPRODUCT(J952:O952,Results!K$9:P$9)+Test!$AI$20-Test!$AH$31</f>
        <v>17.275195897156181</v>
      </c>
      <c r="V952" s="9">
        <f t="shared" si="70"/>
        <v>-19.058622736806988</v>
      </c>
      <c r="W952" s="9">
        <f t="shared" si="71"/>
        <v>-7.9153541224737012</v>
      </c>
      <c r="X952" s="9">
        <f t="shared" si="72"/>
        <v>-5.2933368152450235</v>
      </c>
      <c r="Y952" s="9">
        <f t="shared" si="73"/>
        <v>-14.546441339782589</v>
      </c>
      <c r="Z952" s="9">
        <f>I952-Test!$AI$20</f>
        <v>-22.363652044973314</v>
      </c>
      <c r="AA952" s="9">
        <f t="shared" si="74"/>
        <v>-6.8966245150393632</v>
      </c>
      <c r="AF952" s="11"/>
      <c r="AG952" s="11"/>
      <c r="AH952" s="11"/>
    </row>
    <row r="953" spans="1:34">
      <c r="A953" s="6">
        <v>8.4826970173075669</v>
      </c>
      <c r="B953" s="6">
        <v>6.9251843834543898</v>
      </c>
      <c r="C953" s="6">
        <v>2.8300417768104831</v>
      </c>
      <c r="D953" s="6">
        <v>6.3205838511279229</v>
      </c>
      <c r="E953" s="6">
        <v>2.3547938675375053</v>
      </c>
      <c r="F953" s="6">
        <v>1.3401820132931914</v>
      </c>
      <c r="G953" s="6">
        <v>3.990141945053003E-2</v>
      </c>
      <c r="H953" s="6">
        <v>-2.6270630379048208</v>
      </c>
      <c r="I953" s="9">
        <f>SUMPRODUCT(J953:O953,Results!B$12:G$12)+Results!$E$5*H953</f>
        <v>34.708755289579166</v>
      </c>
      <c r="J953" s="9">
        <f>SUMPRODUCT($A953:$F953,Results!$B$15:$G$15)</f>
        <v>24.315647810032289</v>
      </c>
      <c r="K953" s="9">
        <f>SUMPRODUCT($A953:$F953,Results!$B$16:$G$16)</f>
        <v>-36.751462077938079</v>
      </c>
      <c r="L953" s="9">
        <f>SUMPRODUCT($A953:$F953,Results!$B$17:$G$17)</f>
        <v>4.1060583444005747</v>
      </c>
      <c r="M953" s="9">
        <f>SUMPRODUCT($A953:$F953,Results!$B$18:$G$18)</f>
        <v>2.9487659201051466</v>
      </c>
      <c r="N953" s="9">
        <f>SUMPRODUCT($A953:$F953,Results!$B$19:$G$19)</f>
        <v>-13.899662129313521</v>
      </c>
      <c r="O953" s="9">
        <f>SUMPRODUCT($A953:$F953,Results!$B$20:$G$20)</f>
        <v>45.999456181806941</v>
      </c>
      <c r="P953" s="9" cm="1">
        <f t="array" ref="P953">SUMPRODUCT(J953:O953,TRANSPOSE(Test!BQ$20:BQ$25))+Test!$AI$20-Test!$BQ$27</f>
        <v>46.921334109700929</v>
      </c>
      <c r="Q953" s="9" cm="1">
        <f t="array" ref="Q953">SUMPRODUCT(J953:O953,TRANSPOSE(Test!EX$20:EX$25))+Test!$AI$20-Test!$EX$27</f>
        <v>48.83016139351318</v>
      </c>
      <c r="R953" s="9">
        <f>I953-Results!$E$5*H953</f>
        <v>50.471133517008091</v>
      </c>
      <c r="S953" s="9" cm="1">
        <f t="array" ref="S953">SUMPRODUCT(J953:O953,TRANSPOSE(Test!AW$28:AW$33))+Test!$AI$20-Test!$AH$26</f>
        <v>43.012630774873926</v>
      </c>
      <c r="T953" s="9">
        <f>SUMPRODUCT(J953:O953,Results!K$9:P$9)</f>
        <v>51.942470553682064</v>
      </c>
      <c r="U953" s="9">
        <f>SUMPRODUCT(J953:O953,Results!K$9:P$9)+Test!$AI$20-Test!$AH$31</f>
        <v>50.360241832608907</v>
      </c>
      <c r="V953" s="9">
        <f t="shared" si="70"/>
        <v>-12.212578820121763</v>
      </c>
      <c r="W953" s="9">
        <f t="shared" si="71"/>
        <v>-14.121406103934014</v>
      </c>
      <c r="X953" s="9">
        <f t="shared" si="72"/>
        <v>-15.762378227428925</v>
      </c>
      <c r="Y953" s="9">
        <f t="shared" si="73"/>
        <v>-8.3038754852947605</v>
      </c>
      <c r="Z953" s="9">
        <f>I953-Test!$AI$20</f>
        <v>1.9665318624890347</v>
      </c>
      <c r="AA953" s="9">
        <f t="shared" si="74"/>
        <v>-15.651486543029741</v>
      </c>
      <c r="AF953" s="11"/>
      <c r="AG953" s="11"/>
      <c r="AH953" s="11"/>
    </row>
    <row r="954" spans="1:34">
      <c r="A954" s="6">
        <v>1.8580687957534678</v>
      </c>
      <c r="B954" s="6">
        <v>1.388480422450441E-2</v>
      </c>
      <c r="C954" s="6">
        <v>6.8722059479014259</v>
      </c>
      <c r="D954" s="6">
        <v>5.4236546003501935</v>
      </c>
      <c r="E954" s="6">
        <v>-0.60794072357069706</v>
      </c>
      <c r="F954" s="6">
        <v>1.2120874117951395</v>
      </c>
      <c r="G954" s="6">
        <v>5.5242155864094036</v>
      </c>
      <c r="H954" s="6">
        <v>2.857251129054053</v>
      </c>
      <c r="I954" s="9">
        <f>SUMPRODUCT(J954:O954,Results!B$12:G$12)+Results!$E$5*H954</f>
        <v>25.473526680096704</v>
      </c>
      <c r="J954" s="9">
        <f>SUMPRODUCT($A954:$F954,Results!$B$15:$G$15)</f>
        <v>13.44451812987192</v>
      </c>
      <c r="K954" s="9">
        <f>SUMPRODUCT($A954:$F954,Results!$B$16:$G$16)</f>
        <v>-14.332063154466431</v>
      </c>
      <c r="L954" s="9">
        <f>SUMPRODUCT($A954:$F954,Results!$B$17:$G$17)</f>
        <v>-1.2198100921461343</v>
      </c>
      <c r="M954" s="9">
        <f>SUMPRODUCT($A954:$F954,Results!$B$18:$G$18)</f>
        <v>-9.2138632965855081</v>
      </c>
      <c r="N954" s="9">
        <f>SUMPRODUCT($A954:$F954,Results!$B$19:$G$19)</f>
        <v>-24.254472989233257</v>
      </c>
      <c r="O954" s="9">
        <f>SUMPRODUCT($A954:$F954,Results!$B$20:$G$20)</f>
        <v>7.9438369558180186</v>
      </c>
      <c r="P954" s="9" cm="1">
        <f t="array" ref="P954">SUMPRODUCT(J954:O954,TRANSPOSE(Test!BQ$20:BQ$25))+Test!$AI$20-Test!$BQ$27</f>
        <v>11.933555442455493</v>
      </c>
      <c r="Q954" s="9" cm="1">
        <f t="array" ref="Q954">SUMPRODUCT(J954:O954,TRANSPOSE(Test!EX$20:EX$25))+Test!$AI$20-Test!$EX$27</f>
        <v>8.3384233456954604</v>
      </c>
      <c r="R954" s="9">
        <f>I954-Results!$E$5*H954</f>
        <v>8.3300199057723852</v>
      </c>
      <c r="S954" s="9" cm="1">
        <f t="array" ref="S954">SUMPRODUCT(J954:O954,TRANSPOSE(Test!AW$28:AW$33))+Test!$AI$20-Test!$AH$26</f>
        <v>32.222580453429359</v>
      </c>
      <c r="T954" s="9">
        <f>SUMPRODUCT(J954:O954,Results!K$9:P$9)</f>
        <v>8.2788264636396551</v>
      </c>
      <c r="U954" s="9">
        <f>SUMPRODUCT(J954:O954,Results!K$9:P$9)+Test!$AI$20-Test!$AH$31</f>
        <v>6.696597742566496</v>
      </c>
      <c r="V954" s="9">
        <f t="shared" si="70"/>
        <v>13.539971237641211</v>
      </c>
      <c r="W954" s="9">
        <f t="shared" si="71"/>
        <v>17.135103334401244</v>
      </c>
      <c r="X954" s="9">
        <f t="shared" si="72"/>
        <v>17.143506774324319</v>
      </c>
      <c r="Y954" s="9">
        <f t="shared" si="73"/>
        <v>-6.7490537733326548</v>
      </c>
      <c r="Z954" s="9">
        <f>I954-Test!$AI$20</f>
        <v>-7.2686967469934274</v>
      </c>
      <c r="AA954" s="9">
        <f t="shared" si="74"/>
        <v>18.776928937530208</v>
      </c>
      <c r="AF954" s="11"/>
      <c r="AG954" s="11"/>
      <c r="AH954" s="11"/>
    </row>
    <row r="955" spans="1:34">
      <c r="A955" s="6">
        <v>6.3111960017175761</v>
      </c>
      <c r="B955" s="6">
        <v>1.8621183628934204</v>
      </c>
      <c r="C955" s="6">
        <v>3.1032774723268055</v>
      </c>
      <c r="D955" s="6">
        <v>0.97013477097033418</v>
      </c>
      <c r="E955" s="6">
        <v>-0.72283637367848075</v>
      </c>
      <c r="F955" s="6">
        <v>2.4670010068432515</v>
      </c>
      <c r="G955" s="6">
        <v>-0.87361921610923854</v>
      </c>
      <c r="H955" s="6">
        <v>-3.5405836734645892</v>
      </c>
      <c r="I955" s="9">
        <f>SUMPRODUCT(J955:O955,Results!B$12:G$12)+Results!$E$5*H955</f>
        <v>-20.213293040555424</v>
      </c>
      <c r="J955" s="9">
        <f>SUMPRODUCT($A955:$F955,Results!$B$15:$G$15)</f>
        <v>20.163810757240928</v>
      </c>
      <c r="K955" s="9">
        <f>SUMPRODUCT($A955:$F955,Results!$B$16:$G$16)</f>
        <v>-24.959878426899966</v>
      </c>
      <c r="L955" s="9">
        <f>SUMPRODUCT($A955:$F955,Results!$B$17:$G$17)</f>
        <v>-9.5039731617544163</v>
      </c>
      <c r="M955" s="9">
        <f>SUMPRODUCT($A955:$F955,Results!$B$18:$G$18)</f>
        <v>-3.4120185712863211</v>
      </c>
      <c r="N955" s="9">
        <f>SUMPRODUCT($A955:$F955,Results!$B$19:$G$19)</f>
        <v>-4.7852851677320976</v>
      </c>
      <c r="O955" s="9">
        <f>SUMPRODUCT($A955:$F955,Results!$B$20:$G$20)</f>
        <v>17.069362714347641</v>
      </c>
      <c r="P955" s="9" cm="1">
        <f t="array" ref="P955">SUMPRODUCT(J955:O955,TRANSPOSE(Test!BQ$20:BQ$25))+Test!$AI$20-Test!$BQ$27</f>
        <v>6.5716124239711533</v>
      </c>
      <c r="Q955" s="9" cm="1">
        <f t="array" ref="Q955">SUMPRODUCT(J955:O955,TRANSPOSE(Test!EX$20:EX$25))+Test!$AI$20-Test!$EX$27</f>
        <v>0.45841081727144228</v>
      </c>
      <c r="R955" s="9">
        <f>I955-Results!$E$5*H955</f>
        <v>1.0302090002321123</v>
      </c>
      <c r="S955" s="9" cm="1">
        <f t="array" ref="S955">SUMPRODUCT(J955:O955,TRANSPOSE(Test!AW$28:AW$33))+Test!$AI$20-Test!$AH$26</f>
        <v>15.770272229363449</v>
      </c>
      <c r="T955" s="9">
        <f>SUMPRODUCT(J955:O955,Results!K$9:P$9)</f>
        <v>1.4917039464654422</v>
      </c>
      <c r="U955" s="9">
        <f>SUMPRODUCT(J955:O955,Results!K$9:P$9)+Test!$AI$20-Test!$AH$31</f>
        <v>-9.0524774607715131E-2</v>
      </c>
      <c r="V955" s="9">
        <f t="shared" si="70"/>
        <v>-26.784905464526577</v>
      </c>
      <c r="W955" s="9">
        <f t="shared" si="71"/>
        <v>-20.671703857826866</v>
      </c>
      <c r="X955" s="9">
        <f t="shared" si="72"/>
        <v>-21.243502040787536</v>
      </c>
      <c r="Y955" s="9">
        <f t="shared" si="73"/>
        <v>-35.98356526991887</v>
      </c>
      <c r="Z955" s="9">
        <f>I955-Test!$AI$20</f>
        <v>-52.955516467645552</v>
      </c>
      <c r="AA955" s="9">
        <f t="shared" si="74"/>
        <v>-20.122768265947709</v>
      </c>
      <c r="AF955" s="11"/>
      <c r="AG955" s="11"/>
      <c r="AH955" s="11"/>
    </row>
    <row r="956" spans="1:34">
      <c r="A956" s="6">
        <v>4.2252393976616514</v>
      </c>
      <c r="B956" s="6">
        <v>1.1551075227514571</v>
      </c>
      <c r="C956" s="6">
        <v>-0.84221279400863758</v>
      </c>
      <c r="D956" s="6">
        <v>1.803086991115932</v>
      </c>
      <c r="E956" s="6">
        <v>2.8218178667865152</v>
      </c>
      <c r="F956" s="6">
        <v>0.91840523326125212</v>
      </c>
      <c r="G956" s="6">
        <v>3.15725011228534</v>
      </c>
      <c r="H956" s="6">
        <v>0.49028565492998943</v>
      </c>
      <c r="I956" s="9">
        <f>SUMPRODUCT(J956:O956,Results!B$12:G$12)+Results!$E$5*H956</f>
        <v>48.406343486854837</v>
      </c>
      <c r="J956" s="9">
        <f>SUMPRODUCT($A956:$F956,Results!$B$15:$G$15)</f>
        <v>20.443837773591817</v>
      </c>
      <c r="K956" s="9">
        <f>SUMPRODUCT($A956:$F956,Results!$B$16:$G$16)</f>
        <v>-11.812399718046683</v>
      </c>
      <c r="L956" s="9">
        <f>SUMPRODUCT($A956:$F956,Results!$B$17:$G$17)</f>
        <v>4.3322404989373533</v>
      </c>
      <c r="M956" s="9">
        <f>SUMPRODUCT($A956:$F956,Results!$B$18:$G$18)</f>
        <v>1.0831439472874824</v>
      </c>
      <c r="N956" s="9">
        <f>SUMPRODUCT($A956:$F956,Results!$B$19:$G$19)</f>
        <v>-3.132560153043991</v>
      </c>
      <c r="O956" s="9">
        <f>SUMPRODUCT($A956:$F956,Results!$B$20:$G$20)</f>
        <v>18.570457557303136</v>
      </c>
      <c r="P956" s="9" cm="1">
        <f t="array" ref="P956">SUMPRODUCT(J956:O956,TRANSPOSE(Test!BQ$20:BQ$25))+Test!$AI$20-Test!$BQ$27</f>
        <v>37.608912501168085</v>
      </c>
      <c r="Q956" s="9" cm="1">
        <f t="array" ref="Q956">SUMPRODUCT(J956:O956,TRANSPOSE(Test!EX$20:EX$25))+Test!$AI$20-Test!$EX$27</f>
        <v>45.286677799637943</v>
      </c>
      <c r="R956" s="9">
        <f>I956-Results!$E$5*H956</f>
        <v>45.464629557274904</v>
      </c>
      <c r="S956" s="9" cm="1">
        <f t="array" ref="S956">SUMPRODUCT(J956:O956,TRANSPOSE(Test!AW$28:AW$33))+Test!$AI$20-Test!$AH$26</f>
        <v>22.708757761267684</v>
      </c>
      <c r="T956" s="9">
        <f>SUMPRODUCT(J956:O956,Results!K$9:P$9)</f>
        <v>46.916419204091824</v>
      </c>
      <c r="U956" s="9">
        <f>SUMPRODUCT(J956:O956,Results!K$9:P$9)+Test!$AI$20-Test!$AH$31</f>
        <v>45.334190483018659</v>
      </c>
      <c r="V956" s="9">
        <f t="shared" si="70"/>
        <v>10.797430985686752</v>
      </c>
      <c r="W956" s="9">
        <f t="shared" si="71"/>
        <v>3.1196656872168944</v>
      </c>
      <c r="X956" s="9">
        <f t="shared" si="72"/>
        <v>2.9417139295799331</v>
      </c>
      <c r="Y956" s="9">
        <f t="shared" si="73"/>
        <v>25.697585725587153</v>
      </c>
      <c r="Z956" s="9">
        <f>I956-Test!$AI$20</f>
        <v>15.664120059764706</v>
      </c>
      <c r="AA956" s="9">
        <f t="shared" si="74"/>
        <v>3.0721530038361777</v>
      </c>
      <c r="AF956" s="11"/>
      <c r="AG956" s="11"/>
      <c r="AH956" s="11"/>
    </row>
    <row r="957" spans="1:34">
      <c r="A957" s="6">
        <v>4.1990885747842466</v>
      </c>
      <c r="B957" s="6">
        <v>1.1294465101355988</v>
      </c>
      <c r="C957" s="6">
        <v>6.8112995972784054</v>
      </c>
      <c r="D957" s="6">
        <v>0.84800774075828111</v>
      </c>
      <c r="E957" s="6">
        <v>3.3759538702001177</v>
      </c>
      <c r="F957" s="6">
        <v>6.2237389064590403</v>
      </c>
      <c r="G957" s="6">
        <v>-2.0072210174951466</v>
      </c>
      <c r="H957" s="6">
        <v>-4.6741854748504972</v>
      </c>
      <c r="I957" s="9">
        <f>SUMPRODUCT(J957:O957,Results!B$12:G$12)+Results!$E$5*H957</f>
        <v>9.6827810830397851</v>
      </c>
      <c r="J957" s="9">
        <f>SUMPRODUCT($A957:$F957,Results!$B$15:$G$15)</f>
        <v>37.181063908289893</v>
      </c>
      <c r="K957" s="9">
        <f>SUMPRODUCT($A957:$F957,Results!$B$16:$G$16)</f>
        <v>-18.096370190276929</v>
      </c>
      <c r="L957" s="9">
        <f>SUMPRODUCT($A957:$F957,Results!$B$17:$G$17)</f>
        <v>10.580766522023687</v>
      </c>
      <c r="M957" s="9">
        <f>SUMPRODUCT($A957:$F957,Results!$B$18:$G$18)</f>
        <v>-14.358041209620939</v>
      </c>
      <c r="N957" s="9">
        <f>SUMPRODUCT($A957:$F957,Results!$B$19:$G$19)</f>
        <v>-26.601447028726952</v>
      </c>
      <c r="O957" s="9">
        <f>SUMPRODUCT($A957:$F957,Results!$B$20:$G$20)</f>
        <v>1.6583503552640533</v>
      </c>
      <c r="P957" s="9" cm="1">
        <f t="array" ref="P957">SUMPRODUCT(J957:O957,TRANSPOSE(Test!BQ$20:BQ$25))+Test!$AI$20-Test!$BQ$27</f>
        <v>48.764979420086696</v>
      </c>
      <c r="Q957" s="9" cm="1">
        <f t="array" ref="Q957">SUMPRODUCT(J957:O957,TRANSPOSE(Test!EX$20:EX$25))+Test!$AI$20-Test!$EX$27</f>
        <v>39.203557498839245</v>
      </c>
      <c r="R957" s="9">
        <f>I957-Results!$E$5*H957</f>
        <v>37.72789393214277</v>
      </c>
      <c r="S957" s="9" cm="1">
        <f t="array" ref="S957">SUMPRODUCT(J957:O957,TRANSPOSE(Test!AW$28:AW$33))+Test!$AI$20-Test!$AH$26</f>
        <v>60.716976239507787</v>
      </c>
      <c r="T957" s="9">
        <f>SUMPRODUCT(J957:O957,Results!K$9:P$9)</f>
        <v>40.619167343164769</v>
      </c>
      <c r="U957" s="9">
        <f>SUMPRODUCT(J957:O957,Results!K$9:P$9)+Test!$AI$20-Test!$AH$31</f>
        <v>39.036938622091611</v>
      </c>
      <c r="V957" s="9">
        <f t="shared" si="70"/>
        <v>-39.082198337046911</v>
      </c>
      <c r="W957" s="9">
        <f t="shared" si="71"/>
        <v>-29.52077641579946</v>
      </c>
      <c r="X957" s="9">
        <f t="shared" si="72"/>
        <v>-28.045112849102985</v>
      </c>
      <c r="Y957" s="9">
        <f t="shared" si="73"/>
        <v>-51.034195156468002</v>
      </c>
      <c r="Z957" s="9">
        <f>I957-Test!$AI$20</f>
        <v>-23.059442344050346</v>
      </c>
      <c r="AA957" s="9">
        <f t="shared" si="74"/>
        <v>-29.354157539051826</v>
      </c>
      <c r="AF957" s="11"/>
      <c r="AG957" s="11"/>
      <c r="AH957" s="11"/>
    </row>
    <row r="958" spans="1:34">
      <c r="A958" s="6">
        <v>4.2470131521689298</v>
      </c>
      <c r="B958" s="6">
        <v>-1.6331006049723245E-2</v>
      </c>
      <c r="C958" s="6">
        <v>2.6776424513443926</v>
      </c>
      <c r="D958" s="6">
        <v>4.1608036306175755</v>
      </c>
      <c r="E958" s="6">
        <v>2.1753469420426828</v>
      </c>
      <c r="F958" s="6">
        <v>2.1359599468402775</v>
      </c>
      <c r="G958" s="6">
        <v>4.8782801312922475</v>
      </c>
      <c r="H958" s="6">
        <v>2.2113156739368969</v>
      </c>
      <c r="I958" s="9">
        <f>SUMPRODUCT(J958:O958,Results!B$12:G$12)+Results!$E$5*H958</f>
        <v>56.294592294411927</v>
      </c>
      <c r="J958" s="9">
        <f>SUMPRODUCT($A958:$F958,Results!$B$15:$G$15)</f>
        <v>25.849824670883272</v>
      </c>
      <c r="K958" s="9">
        <f>SUMPRODUCT($A958:$F958,Results!$B$16:$G$16)</f>
        <v>-14.935574134898705</v>
      </c>
      <c r="L958" s="9">
        <f>SUMPRODUCT($A958:$F958,Results!$B$17:$G$17)</f>
        <v>3.7227474193811672</v>
      </c>
      <c r="M958" s="9">
        <f>SUMPRODUCT($A958:$F958,Results!$B$18:$G$18)</f>
        <v>-4.1553068072491444</v>
      </c>
      <c r="N958" s="9">
        <f>SUMPRODUCT($A958:$F958,Results!$B$19:$G$19)</f>
        <v>-15.111279309748127</v>
      </c>
      <c r="O958" s="9">
        <f>SUMPRODUCT($A958:$F958,Results!$B$20:$G$20)</f>
        <v>16.058658229030534</v>
      </c>
      <c r="P958" s="9" cm="1">
        <f t="array" ref="P958">SUMPRODUCT(J958:O958,TRANSPOSE(Test!BQ$20:BQ$25))+Test!$AI$20-Test!$BQ$27</f>
        <v>40.622001060695744</v>
      </c>
      <c r="Q958" s="9" cm="1">
        <f t="array" ref="Q958">SUMPRODUCT(J958:O958,TRANSPOSE(Test!EX$20:EX$25))+Test!$AI$20-Test!$EX$27</f>
        <v>43.69111601514561</v>
      </c>
      <c r="R958" s="9">
        <f>I958-Results!$E$5*H958</f>
        <v>43.026698250790545</v>
      </c>
      <c r="S958" s="9" cm="1">
        <f t="array" ref="S958">SUMPRODUCT(J958:O958,TRANSPOSE(Test!AW$28:AW$33))+Test!$AI$20-Test!$AH$26</f>
        <v>37.738523869570329</v>
      </c>
      <c r="T958" s="9">
        <f>SUMPRODUCT(J958:O958,Results!K$9:P$9)</f>
        <v>44.434039238826614</v>
      </c>
      <c r="U958" s="9">
        <f>SUMPRODUCT(J958:O958,Results!K$9:P$9)+Test!$AI$20-Test!$AH$31</f>
        <v>42.851810517753449</v>
      </c>
      <c r="V958" s="9">
        <f t="shared" si="70"/>
        <v>15.672591233716183</v>
      </c>
      <c r="W958" s="9">
        <f t="shared" si="71"/>
        <v>12.603476279266317</v>
      </c>
      <c r="X958" s="9">
        <f t="shared" si="72"/>
        <v>13.267894043621382</v>
      </c>
      <c r="Y958" s="9">
        <f t="shared" si="73"/>
        <v>18.556068424841598</v>
      </c>
      <c r="Z958" s="9">
        <f>I958-Test!$AI$20</f>
        <v>23.552368867321796</v>
      </c>
      <c r="AA958" s="9">
        <f t="shared" si="74"/>
        <v>13.442781776658478</v>
      </c>
      <c r="AF958" s="11"/>
      <c r="AG958" s="11"/>
      <c r="AH958" s="11"/>
    </row>
    <row r="959" spans="1:34">
      <c r="A959" s="6">
        <v>2.2562709879857041</v>
      </c>
      <c r="B959" s="6">
        <v>-0.46121463795792667</v>
      </c>
      <c r="C959" s="6">
        <v>1.6698281629618927</v>
      </c>
      <c r="D959" s="6">
        <v>0.35775754513067459</v>
      </c>
      <c r="E959" s="6">
        <v>-0.45975350666864834</v>
      </c>
      <c r="F959" s="6">
        <v>0.12236865056151265</v>
      </c>
      <c r="G959" s="6">
        <v>2.7370069114067022</v>
      </c>
      <c r="H959" s="6">
        <v>7.0042454051351566E-2</v>
      </c>
      <c r="I959" s="9">
        <f>SUMPRODUCT(J959:O959,Results!B$12:G$12)+Results!$E$5*H959</f>
        <v>2.2458820811435212</v>
      </c>
      <c r="J959" s="9">
        <f>SUMPRODUCT($A959:$F959,Results!$B$15:$G$15)</f>
        <v>9.8803317510857696</v>
      </c>
      <c r="K959" s="9">
        <f>SUMPRODUCT($A959:$F959,Results!$B$16:$G$16)</f>
        <v>-8.4521190957646724</v>
      </c>
      <c r="L959" s="9">
        <f>SUMPRODUCT($A959:$F959,Results!$B$17:$G$17)</f>
        <v>-6.4524199270990037</v>
      </c>
      <c r="M959" s="9">
        <f>SUMPRODUCT($A959:$F959,Results!$B$18:$G$18)</f>
        <v>-4.0739517844554074</v>
      </c>
      <c r="N959" s="9">
        <f>SUMPRODUCT($A959:$F959,Results!$B$19:$G$19)</f>
        <v>-3.4716008891790322</v>
      </c>
      <c r="O959" s="9">
        <f>SUMPRODUCT($A959:$F959,Results!$B$20:$G$20)</f>
        <v>4.6232489391051663</v>
      </c>
      <c r="P959" s="9" cm="1">
        <f t="array" ref="P959">SUMPRODUCT(J959:O959,TRANSPOSE(Test!BQ$20:BQ$25))+Test!$AI$20-Test!$BQ$27</f>
        <v>0.18646754815058841</v>
      </c>
      <c r="Q959" s="9" cm="1">
        <f t="array" ref="Q959">SUMPRODUCT(J959:O959,TRANSPOSE(Test!EX$20:EX$25))+Test!$AI$20-Test!$EX$27</f>
        <v>1.2171523136718108</v>
      </c>
      <c r="R959" s="9">
        <f>I959-Results!$E$5*H959</f>
        <v>1.8256273568354118</v>
      </c>
      <c r="S959" s="9" cm="1">
        <f t="array" ref="S959">SUMPRODUCT(J959:O959,TRANSPOSE(Test!AW$28:AW$33))+Test!$AI$20-Test!$AH$26</f>
        <v>5.2466345479580454</v>
      </c>
      <c r="T959" s="9">
        <f>SUMPRODUCT(J959:O959,Results!K$9:P$9)</f>
        <v>1.6915494156906288</v>
      </c>
      <c r="U959" s="9">
        <f>SUMPRODUCT(J959:O959,Results!K$9:P$9)+Test!$AI$20-Test!$AH$31</f>
        <v>0.10932069461747318</v>
      </c>
      <c r="V959" s="9">
        <f t="shared" si="70"/>
        <v>2.0594145329929328</v>
      </c>
      <c r="W959" s="9">
        <f t="shared" si="71"/>
        <v>1.0287297674717104</v>
      </c>
      <c r="X959" s="9">
        <f t="shared" si="72"/>
        <v>0.4202547243081094</v>
      </c>
      <c r="Y959" s="9">
        <f t="shared" si="73"/>
        <v>-3.0007524668145242</v>
      </c>
      <c r="Z959" s="9">
        <f>I959-Test!$AI$20</f>
        <v>-30.496341345946611</v>
      </c>
      <c r="AA959" s="9">
        <f t="shared" si="74"/>
        <v>2.136561386526048</v>
      </c>
      <c r="AF959" s="11"/>
      <c r="AG959" s="11"/>
      <c r="AH959" s="11"/>
    </row>
    <row r="960" spans="1:34">
      <c r="A960" s="6">
        <v>0.58579736579856767</v>
      </c>
      <c r="B960" s="6">
        <v>4.3739836360738531</v>
      </c>
      <c r="C960" s="6">
        <v>1.7303740691284417</v>
      </c>
      <c r="D960" s="6">
        <v>-0.27704719449778076</v>
      </c>
      <c r="E960" s="6">
        <v>4.7754401179377268</v>
      </c>
      <c r="F960" s="6">
        <v>3.4230493990148603E-2</v>
      </c>
      <c r="G960" s="6">
        <v>5.2314189247305061</v>
      </c>
      <c r="H960" s="6">
        <v>2.5644544673751555</v>
      </c>
      <c r="I960" s="9">
        <f>SUMPRODUCT(J960:O960,Results!B$12:G$12)+Results!$E$5*H960</f>
        <v>65.901643135337935</v>
      </c>
      <c r="J960" s="9">
        <f>SUMPRODUCT($A960:$F960,Results!$B$15:$G$15)</f>
        <v>13.277739150557478</v>
      </c>
      <c r="K960" s="9">
        <f>SUMPRODUCT($A960:$F960,Results!$B$16:$G$16)</f>
        <v>-5.5229233969440932</v>
      </c>
      <c r="L960" s="9">
        <f>SUMPRODUCT($A960:$F960,Results!$B$17:$G$17)</f>
        <v>17.656101590960876</v>
      </c>
      <c r="M960" s="9">
        <f>SUMPRODUCT($A960:$F960,Results!$B$18:$G$18)</f>
        <v>-5.7010891407188229</v>
      </c>
      <c r="N960" s="9">
        <f>SUMPRODUCT($A960:$F960,Results!$B$19:$G$19)</f>
        <v>-14.639758049611299</v>
      </c>
      <c r="O960" s="9">
        <f>SUMPRODUCT($A960:$F960,Results!$B$20:$G$20)</f>
        <v>8.4340108094938788</v>
      </c>
      <c r="P960" s="9" cm="1">
        <f t="array" ref="P960">SUMPRODUCT(J960:O960,TRANSPOSE(Test!BQ$20:BQ$25))+Test!$AI$20-Test!$BQ$27</f>
        <v>42.436418965312505</v>
      </c>
      <c r="Q960" s="9" cm="1">
        <f t="array" ref="Q960">SUMPRODUCT(J960:O960,TRANSPOSE(Test!EX$20:EX$25))+Test!$AI$20-Test!$EX$27</f>
        <v>48.993603057031208</v>
      </c>
      <c r="R960" s="9">
        <f>I960-Results!$E$5*H960</f>
        <v>50.514916331087001</v>
      </c>
      <c r="S960" s="9" cm="1">
        <f t="array" ref="S960">SUMPRODUCT(J960:O960,TRANSPOSE(Test!AW$28:AW$33))+Test!$AI$20-Test!$AH$26</f>
        <v>36.676226230018287</v>
      </c>
      <c r="T960" s="9">
        <f>SUMPRODUCT(J960:O960,Results!K$9:P$9)</f>
        <v>52.452856238221486</v>
      </c>
      <c r="U960" s="9">
        <f>SUMPRODUCT(J960:O960,Results!K$9:P$9)+Test!$AI$20-Test!$AH$31</f>
        <v>50.870627517148336</v>
      </c>
      <c r="V960" s="9">
        <f t="shared" si="70"/>
        <v>23.465224170025429</v>
      </c>
      <c r="W960" s="9">
        <f t="shared" si="71"/>
        <v>16.908040078306726</v>
      </c>
      <c r="X960" s="9">
        <f t="shared" si="72"/>
        <v>15.386726804250934</v>
      </c>
      <c r="Y960" s="9">
        <f t="shared" si="73"/>
        <v>29.225416905319648</v>
      </c>
      <c r="Z960" s="9">
        <f>I960-Test!$AI$20</f>
        <v>33.159419708247803</v>
      </c>
      <c r="AA960" s="9">
        <f t="shared" si="74"/>
        <v>15.031015618189599</v>
      </c>
      <c r="AF960" s="11"/>
      <c r="AG960" s="11"/>
      <c r="AH960" s="11"/>
    </row>
    <row r="961" spans="1:34">
      <c r="A961" s="6">
        <v>2.2758111814856083</v>
      </c>
      <c r="B961" s="6">
        <v>4.6415459942719961</v>
      </c>
      <c r="C961" s="6">
        <v>1.9895992494571595</v>
      </c>
      <c r="D961" s="6">
        <v>2.7817394253360193</v>
      </c>
      <c r="E961" s="6">
        <v>0.48499700236012033</v>
      </c>
      <c r="F961" s="6">
        <v>-0.45818282601352073</v>
      </c>
      <c r="G961" s="6">
        <v>-0.26024115874292114</v>
      </c>
      <c r="H961" s="6">
        <v>-2.9272056160982718</v>
      </c>
      <c r="I961" s="9">
        <f>SUMPRODUCT(J961:O961,Results!B$12:G$12)+Results!$E$5*H961</f>
        <v>-6.4075767530878771</v>
      </c>
      <c r="J961" s="9">
        <f>SUMPRODUCT($A961:$F961,Results!$B$15:$G$15)</f>
        <v>1.0326872558270341</v>
      </c>
      <c r="K961" s="9">
        <f>SUMPRODUCT($A961:$F961,Results!$B$16:$G$16)</f>
        <v>-14.92105051864689</v>
      </c>
      <c r="L961" s="9">
        <f>SUMPRODUCT($A961:$F961,Results!$B$17:$G$17)</f>
        <v>3.218342603966307</v>
      </c>
      <c r="M961" s="9">
        <f>SUMPRODUCT($A961:$F961,Results!$B$18:$G$18)</f>
        <v>1.5334859129711345</v>
      </c>
      <c r="N961" s="9">
        <f>SUMPRODUCT($A961:$F961,Results!$B$19:$G$19)</f>
        <v>-7.531246429470615</v>
      </c>
      <c r="O961" s="9">
        <f>SUMPRODUCT($A961:$F961,Results!$B$20:$G$20)</f>
        <v>19.26489896969948</v>
      </c>
      <c r="P961" s="9" cm="1">
        <f t="array" ref="P961">SUMPRODUCT(J961:O961,TRANSPOSE(Test!BQ$20:BQ$25))+Test!$AI$20-Test!$BQ$27</f>
        <v>7.8018577351879728</v>
      </c>
      <c r="Q961" s="9" cm="1">
        <f t="array" ref="Q961">SUMPRODUCT(J961:O961,TRANSPOSE(Test!EX$20:EX$25))+Test!$AI$20-Test!$EX$27</f>
        <v>9.2175215009772913</v>
      </c>
      <c r="R961" s="9">
        <f>I961-Results!$E$5*H961</f>
        <v>11.155656943501754</v>
      </c>
      <c r="S961" s="9" cm="1">
        <f t="array" ref="S961">SUMPRODUCT(J961:O961,TRANSPOSE(Test!AW$28:AW$33))+Test!$AI$20-Test!$AH$26</f>
        <v>11.1707720519329</v>
      </c>
      <c r="T961" s="9">
        <f>SUMPRODUCT(J961:O961,Results!K$9:P$9)</f>
        <v>11.303074170858679</v>
      </c>
      <c r="U961" s="9">
        <f>SUMPRODUCT(J961:O961,Results!K$9:P$9)+Test!$AI$20-Test!$AH$31</f>
        <v>9.7208454497855215</v>
      </c>
      <c r="V961" s="9">
        <f t="shared" si="70"/>
        <v>-14.20943448827585</v>
      </c>
      <c r="W961" s="9">
        <f t="shared" si="71"/>
        <v>-15.625098254065168</v>
      </c>
      <c r="X961" s="9">
        <f t="shared" si="72"/>
        <v>-17.563233696589631</v>
      </c>
      <c r="Y961" s="9">
        <f t="shared" si="73"/>
        <v>-17.578348805020777</v>
      </c>
      <c r="Z961" s="9">
        <f>I961-Test!$AI$20</f>
        <v>-39.149800180178005</v>
      </c>
      <c r="AA961" s="9">
        <f t="shared" si="74"/>
        <v>-16.128422202873399</v>
      </c>
      <c r="AF961" s="11"/>
      <c r="AG961" s="11"/>
      <c r="AH961" s="11"/>
    </row>
    <row r="962" spans="1:34">
      <c r="A962" s="6">
        <v>1.7001932132010456</v>
      </c>
      <c r="B962" s="6">
        <v>1.4441716726970311</v>
      </c>
      <c r="C962" s="6">
        <v>4.9655783167674059</v>
      </c>
      <c r="D962" s="6">
        <v>3.1141227949595027</v>
      </c>
      <c r="E962" s="6">
        <v>7.034141860616665</v>
      </c>
      <c r="F962" s="6">
        <v>1.575743682740836</v>
      </c>
      <c r="G962" s="6">
        <v>-1.2821765929467981</v>
      </c>
      <c r="H962" s="6">
        <v>-3.9491410503021487</v>
      </c>
      <c r="I962" s="9">
        <f>SUMPRODUCT(J962:O962,Results!B$12:G$12)+Results!$E$5*H962</f>
        <v>67.598076284226764</v>
      </c>
      <c r="J962" s="9">
        <f>SUMPRODUCT($A962:$F962,Results!$B$15:$G$15)</f>
        <v>36.540462142282429</v>
      </c>
      <c r="K962" s="9">
        <f>SUMPRODUCT($A962:$F962,Results!$B$16:$G$16)</f>
        <v>-7.9056065238992321</v>
      </c>
      <c r="L962" s="9">
        <f>SUMPRODUCT($A962:$F962,Results!$B$17:$G$17)</f>
        <v>23.119417103631974</v>
      </c>
      <c r="M962" s="9">
        <f>SUMPRODUCT($A962:$F962,Results!$B$18:$G$18)</f>
        <v>-14.657747742000723</v>
      </c>
      <c r="N962" s="9">
        <f>SUMPRODUCT($A962:$F962,Results!$B$19:$G$19)</f>
        <v>-33.532604804316691</v>
      </c>
      <c r="O962" s="9">
        <f>SUMPRODUCT($A962:$F962,Results!$B$20:$G$20)</f>
        <v>8.9464143749339637</v>
      </c>
      <c r="P962" s="9" cm="1">
        <f t="array" ref="P962">SUMPRODUCT(J962:O962,TRANSPOSE(Test!BQ$20:BQ$25))+Test!$AI$20-Test!$BQ$27</f>
        <v>82.731113901812392</v>
      </c>
      <c r="Q962" s="9" cm="1">
        <f t="array" ref="Q962">SUMPRODUCT(J962:O962,TRANSPOSE(Test!EX$20:EX$25))+Test!$AI$20-Test!$EX$27</f>
        <v>91.609975778050256</v>
      </c>
      <c r="R962" s="9">
        <f>I962-Results!$E$5*H962</f>
        <v>91.292922586039651</v>
      </c>
      <c r="S962" s="9" cm="1">
        <f t="array" ref="S962">SUMPRODUCT(J962:O962,TRANSPOSE(Test!AW$28:AW$33))+Test!$AI$20-Test!$AH$26</f>
        <v>78.052000180360452</v>
      </c>
      <c r="T962" s="9">
        <f>SUMPRODUCT(J962:O962,Results!K$9:P$9)</f>
        <v>94.395214262450693</v>
      </c>
      <c r="U962" s="9">
        <f>SUMPRODUCT(J962:O962,Results!K$9:P$9)+Test!$AI$20-Test!$AH$31</f>
        <v>92.812985541377543</v>
      </c>
      <c r="V962" s="9">
        <f t="shared" si="70"/>
        <v>-15.133037617585629</v>
      </c>
      <c r="W962" s="9">
        <f t="shared" si="71"/>
        <v>-24.011899493823492</v>
      </c>
      <c r="X962" s="9">
        <f t="shared" si="72"/>
        <v>-23.694846301812888</v>
      </c>
      <c r="Y962" s="9">
        <f t="shared" si="73"/>
        <v>-10.453923896133688</v>
      </c>
      <c r="Z962" s="9">
        <f>I962-Test!$AI$20</f>
        <v>34.855852857136632</v>
      </c>
      <c r="AA962" s="9">
        <f t="shared" si="74"/>
        <v>-25.214909257150779</v>
      </c>
      <c r="AF962" s="11"/>
      <c r="AG962" s="11"/>
      <c r="AH962" s="11"/>
    </row>
    <row r="963" spans="1:34">
      <c r="A963" s="6">
        <v>12.319957687360937</v>
      </c>
      <c r="B963" s="6">
        <v>0.38952282508364944</v>
      </c>
      <c r="C963" s="6">
        <v>-3.1147236777118228</v>
      </c>
      <c r="D963" s="6">
        <v>1.5044485718373406</v>
      </c>
      <c r="E963" s="6">
        <v>6.5875833677257942</v>
      </c>
      <c r="F963" s="6">
        <v>2.6193025909420866</v>
      </c>
      <c r="G963" s="6">
        <v>8.1882727719925814</v>
      </c>
      <c r="H963" s="6">
        <v>5.5213083146372313</v>
      </c>
      <c r="I963" s="9">
        <f>SUMPRODUCT(J963:O963,Results!B$12:G$12)+Results!$E$5*H963</f>
        <v>142.14357052488836</v>
      </c>
      <c r="J963" s="9">
        <f>SUMPRODUCT($A963:$F963,Results!$B$15:$G$15)</f>
        <v>61.016955096106585</v>
      </c>
      <c r="K963" s="9">
        <f>SUMPRODUCT($A963:$F963,Results!$B$16:$G$16)</f>
        <v>-30.428415202996916</v>
      </c>
      <c r="L963" s="9">
        <f>SUMPRODUCT($A963:$F963,Results!$B$17:$G$17)</f>
        <v>1.2780157558565897</v>
      </c>
      <c r="M963" s="9">
        <f>SUMPRODUCT($A963:$F963,Results!$B$18:$G$18)</f>
        <v>-0.4867278576676255</v>
      </c>
      <c r="N963" s="9">
        <f>SUMPRODUCT($A963:$F963,Results!$B$19:$G$19)</f>
        <v>-0.47601322825998366</v>
      </c>
      <c r="O963" s="9">
        <f>SUMPRODUCT($A963:$F963,Results!$B$20:$G$20)</f>
        <v>41.526877296330461</v>
      </c>
      <c r="P963" s="9" cm="1">
        <f t="array" ref="P963">SUMPRODUCT(J963:O963,TRANSPOSE(Test!BQ$20:BQ$25))+Test!$AI$20-Test!$BQ$27</f>
        <v>94.867764586044814</v>
      </c>
      <c r="Q963" s="9" cm="1">
        <f t="array" ref="Q963">SUMPRODUCT(J963:O963,TRANSPOSE(Test!EX$20:EX$25))+Test!$AI$20-Test!$EX$27</f>
        <v>109.75285850327361</v>
      </c>
      <c r="R963" s="9">
        <f>I963-Results!$E$5*H963</f>
        <v>109.01572063706497</v>
      </c>
      <c r="S963" s="9" cm="1">
        <f t="array" ref="S963">SUMPRODUCT(J963:O963,TRANSPOSE(Test!AW$28:AW$33))+Test!$AI$20-Test!$AH$26</f>
        <v>57.73818147740009</v>
      </c>
      <c r="T963" s="9">
        <f>SUMPRODUCT(J963:O963,Results!K$9:P$9)</f>
        <v>112.58841728060108</v>
      </c>
      <c r="U963" s="9">
        <f>SUMPRODUCT(J963:O963,Results!K$9:P$9)+Test!$AI$20-Test!$AH$31</f>
        <v>111.00618855952791</v>
      </c>
      <c r="V963" s="9">
        <f t="shared" ref="V963:V1001" si="75">I963-P963</f>
        <v>47.275805938843547</v>
      </c>
      <c r="W963" s="9">
        <f t="shared" ref="W963:W1001" si="76">I963-Q963</f>
        <v>32.390712021614746</v>
      </c>
      <c r="X963" s="9">
        <f t="shared" ref="X963:X1001" si="77">I963-R963</f>
        <v>33.127849887823388</v>
      </c>
      <c r="Y963" s="9">
        <f t="shared" ref="Y963:Y1001" si="78">I963-S963</f>
        <v>84.405389047488271</v>
      </c>
      <c r="Z963" s="9">
        <f>I963-Test!$AI$20</f>
        <v>109.40134709779824</v>
      </c>
      <c r="AA963" s="9">
        <f t="shared" ref="AA963:AA1001" si="79">I963-U963</f>
        <v>31.137381965360447</v>
      </c>
      <c r="AF963" s="11"/>
      <c r="AG963" s="11"/>
      <c r="AH963" s="11"/>
    </row>
    <row r="964" spans="1:34">
      <c r="A964" s="6">
        <v>1.1901987285942321</v>
      </c>
      <c r="B964" s="6">
        <v>-0.17043041932619887</v>
      </c>
      <c r="C964" s="6">
        <v>-0.47358331994121222</v>
      </c>
      <c r="D964" s="6">
        <v>10.515717798941409</v>
      </c>
      <c r="E964" s="6">
        <v>0.45424459294774522</v>
      </c>
      <c r="F964" s="6">
        <v>11.999521750929253</v>
      </c>
      <c r="G964" s="6">
        <v>0.98096957014489616</v>
      </c>
      <c r="H964" s="6">
        <v>-1.6859948872104544</v>
      </c>
      <c r="I964" s="9">
        <f>SUMPRODUCT(J964:O964,Results!B$12:G$12)+Results!$E$5*H964</f>
        <v>-2.5653435230368888</v>
      </c>
      <c r="J964" s="9">
        <f>SUMPRODUCT($A964:$F964,Results!$B$15:$G$15)</f>
        <v>1.8274728259148003</v>
      </c>
      <c r="K964" s="9">
        <f>SUMPRODUCT($A964:$F964,Results!$B$16:$G$16)</f>
        <v>-3.0342374412909265</v>
      </c>
      <c r="L964" s="9">
        <f>SUMPRODUCT($A964:$F964,Results!$B$17:$G$17)</f>
        <v>24.128210491388142</v>
      </c>
      <c r="M964" s="9">
        <f>SUMPRODUCT($A964:$F964,Results!$B$18:$G$18)</f>
        <v>20.735052542830843</v>
      </c>
      <c r="N964" s="9">
        <f>SUMPRODUCT($A964:$F964,Results!$B$19:$G$19)</f>
        <v>-7.6374197232682954</v>
      </c>
      <c r="O964" s="9">
        <f>SUMPRODUCT($A964:$F964,Results!$B$20:$G$20)</f>
        <v>8.5913625756574135</v>
      </c>
      <c r="P964" s="9" cm="1">
        <f t="array" ref="P964">SUMPRODUCT(J964:O964,TRANSPOSE(Test!BQ$20:BQ$25))+Test!$AI$20-Test!$BQ$27</f>
        <v>27.533266129975743</v>
      </c>
      <c r="Q964" s="9" cm="1">
        <f t="array" ref="Q964">SUMPRODUCT(J964:O964,TRANSPOSE(Test!EX$20:EX$25))+Test!$AI$20-Test!$EX$27</f>
        <v>13.571007306131875</v>
      </c>
      <c r="R964" s="9">
        <f>I964-Results!$E$5*H964</f>
        <v>7.5506258002258377</v>
      </c>
      <c r="S964" s="9" cm="1">
        <f t="array" ref="S964">SUMPRODUCT(J964:O964,TRANSPOSE(Test!AW$28:AW$33))+Test!$AI$20-Test!$AH$26</f>
        <v>10.392178847047916</v>
      </c>
      <c r="T964" s="9">
        <f>SUMPRODUCT(J964:O964,Results!K$9:P$9)</f>
        <v>10.694545546179512</v>
      </c>
      <c r="U964" s="9">
        <f>SUMPRODUCT(J964:O964,Results!K$9:P$9)+Test!$AI$20-Test!$AH$31</f>
        <v>9.1123168251063547</v>
      </c>
      <c r="V964" s="9">
        <f t="shared" si="75"/>
        <v>-30.09860965301263</v>
      </c>
      <c r="W964" s="9">
        <f t="shared" si="76"/>
        <v>-16.136350829168762</v>
      </c>
      <c r="X964" s="9">
        <f t="shared" si="77"/>
        <v>-10.115969323262727</v>
      </c>
      <c r="Y964" s="9">
        <f t="shared" si="78"/>
        <v>-12.957522370084805</v>
      </c>
      <c r="Z964" s="9">
        <f>I964-Test!$AI$20</f>
        <v>-35.307566950127018</v>
      </c>
      <c r="AA964" s="9">
        <f t="shared" si="79"/>
        <v>-11.677660348143243</v>
      </c>
      <c r="AF964" s="11"/>
      <c r="AG964" s="11"/>
      <c r="AH964" s="11"/>
    </row>
    <row r="965" spans="1:34">
      <c r="A965" s="6">
        <v>-0.76494441048333528</v>
      </c>
      <c r="B965" s="6">
        <v>21.540842566973961</v>
      </c>
      <c r="C965" s="6">
        <v>2.5541446486419246</v>
      </c>
      <c r="D965" s="6">
        <v>3.704446019708219</v>
      </c>
      <c r="E965" s="6">
        <v>1.3026697738470059</v>
      </c>
      <c r="F965" s="6">
        <v>0.34329607407488033</v>
      </c>
      <c r="G965" s="6">
        <v>3.8999379243989005</v>
      </c>
      <c r="H965" s="6">
        <v>1.2329734670435499</v>
      </c>
      <c r="I965" s="9">
        <f>SUMPRODUCT(J965:O965,Results!B$12:G$12)+Results!$E$5*H965</f>
        <v>-10.692765860215133</v>
      </c>
      <c r="J965" s="9">
        <f>SUMPRODUCT($A965:$F965,Results!$B$15:$G$15)</f>
        <v>-44.535107150793785</v>
      </c>
      <c r="K965" s="9">
        <f>SUMPRODUCT($A965:$F965,Results!$B$16:$G$16)</f>
        <v>-25.638378864993182</v>
      </c>
      <c r="L965" s="9">
        <f>SUMPRODUCT($A965:$F965,Results!$B$17:$G$17)</f>
        <v>32.466280310955007</v>
      </c>
      <c r="M965" s="9">
        <f>SUMPRODUCT($A965:$F965,Results!$B$18:$G$18)</f>
        <v>19.664375819651102</v>
      </c>
      <c r="N965" s="9">
        <f>SUMPRODUCT($A965:$F965,Results!$B$19:$G$19)</f>
        <v>-8.1471042481220568</v>
      </c>
      <c r="O965" s="9">
        <f>SUMPRODUCT($A965:$F965,Results!$B$20:$G$20)</f>
        <v>39.98605077233865</v>
      </c>
      <c r="P965" s="9" cm="1">
        <f t="array" ref="P965">SUMPRODUCT(J965:O965,TRANSPOSE(Test!BQ$20:BQ$25))+Test!$AI$20-Test!$BQ$27</f>
        <v>-12.864291107529723</v>
      </c>
      <c r="Q965" s="9" cm="1">
        <f t="array" ref="Q965">SUMPRODUCT(J965:O965,TRANSPOSE(Test!EX$20:EX$25))+Test!$AI$20-Test!$EX$27</f>
        <v>-24.163813477193408</v>
      </c>
      <c r="R965" s="9">
        <f>I965-Results!$E$5*H965</f>
        <v>-18.090606662476432</v>
      </c>
      <c r="S965" s="9" cm="1">
        <f t="array" ref="S965">SUMPRODUCT(J965:O965,TRANSPOSE(Test!AW$28:AW$33))+Test!$AI$20-Test!$AH$26</f>
        <v>-3.5123410145125433</v>
      </c>
      <c r="T965" s="9">
        <f>SUMPRODUCT(J965:O965,Results!K$9:P$9)</f>
        <v>-17.224670165421685</v>
      </c>
      <c r="U965" s="9">
        <f>SUMPRODUCT(J965:O965,Results!K$9:P$9)+Test!$AI$20-Test!$AH$31</f>
        <v>-18.806898886494842</v>
      </c>
      <c r="V965" s="9">
        <f t="shared" si="75"/>
        <v>2.171525247314591</v>
      </c>
      <c r="W965" s="9">
        <f t="shared" si="76"/>
        <v>13.471047616978275</v>
      </c>
      <c r="X965" s="9">
        <f t="shared" si="77"/>
        <v>7.3978408022612996</v>
      </c>
      <c r="Y965" s="9">
        <f t="shared" si="78"/>
        <v>-7.1804248457025892</v>
      </c>
      <c r="Z965" s="9">
        <f>I965-Test!$AI$20</f>
        <v>-43.434989287305264</v>
      </c>
      <c r="AA965" s="9">
        <f t="shared" si="79"/>
        <v>8.1141330262797098</v>
      </c>
      <c r="AF965" s="11"/>
      <c r="AG965" s="11"/>
      <c r="AH965" s="11"/>
    </row>
    <row r="966" spans="1:34">
      <c r="A966" s="6">
        <v>-1.6041325052283486</v>
      </c>
      <c r="B966" s="6">
        <v>-0.64021627080382404</v>
      </c>
      <c r="C966" s="6">
        <v>-3.0835048372905329</v>
      </c>
      <c r="D966" s="6">
        <v>7.149177899115835</v>
      </c>
      <c r="E966" s="6">
        <v>-0.72760537073835196</v>
      </c>
      <c r="F966" s="6">
        <v>5.7707725219761592</v>
      </c>
      <c r="G966" s="6">
        <v>4.4998607675788298</v>
      </c>
      <c r="H966" s="6">
        <v>1.8328963102234792</v>
      </c>
      <c r="I966" s="9">
        <f>SUMPRODUCT(J966:O966,Results!B$12:G$12)+Results!$E$5*H966</f>
        <v>3.6774243922412353</v>
      </c>
      <c r="J966" s="9">
        <f>SUMPRODUCT($A966:$F966,Results!$B$15:$G$15)</f>
        <v>-15.042069462110813</v>
      </c>
      <c r="K966" s="9">
        <f>SUMPRODUCT($A966:$F966,Results!$B$16:$G$16)</f>
        <v>7.6830188664782595</v>
      </c>
      <c r="L966" s="9">
        <f>SUMPRODUCT($A966:$F966,Results!$B$17:$G$17)</f>
        <v>14.965132854958142</v>
      </c>
      <c r="M966" s="9">
        <f>SUMPRODUCT($A966:$F966,Results!$B$18:$G$18)</f>
        <v>20.139715811429451</v>
      </c>
      <c r="N966" s="9">
        <f>SUMPRODUCT($A966:$F966,Results!$B$19:$G$19)</f>
        <v>4.1117804206419546</v>
      </c>
      <c r="O966" s="9">
        <f>SUMPRODUCT($A966:$F966,Results!$B$20:$G$20)</f>
        <v>3.5749702672126435</v>
      </c>
      <c r="P966" s="9" cm="1">
        <f t="array" ref="P966">SUMPRODUCT(J966:O966,TRANSPOSE(Test!BQ$20:BQ$25))+Test!$AI$20-Test!$BQ$27</f>
        <v>-0.80802131765189245</v>
      </c>
      <c r="Q966" s="9" cm="1">
        <f t="array" ref="Q966">SUMPRODUCT(J966:O966,TRANSPOSE(Test!EX$20:EX$25))+Test!$AI$20-Test!$EX$27</f>
        <v>-4.0139574178155293</v>
      </c>
      <c r="R966" s="9">
        <f>I966-Results!$E$5*H966</f>
        <v>-7.3199534690996408</v>
      </c>
      <c r="S966" s="9" cm="1">
        <f t="array" ref="S966">SUMPRODUCT(J966:O966,TRANSPOSE(Test!AW$28:AW$33))+Test!$AI$20-Test!$AH$26</f>
        <v>-19.011606456684358</v>
      </c>
      <c r="T966" s="9">
        <f>SUMPRODUCT(J966:O966,Results!K$9:P$9)</f>
        <v>-6.2116084784496177</v>
      </c>
      <c r="U966" s="9">
        <f>SUMPRODUCT(J966:O966,Results!K$9:P$9)+Test!$AI$20-Test!$AH$31</f>
        <v>-7.7938371995227769</v>
      </c>
      <c r="V966" s="9">
        <f t="shared" si="75"/>
        <v>4.4854457098931277</v>
      </c>
      <c r="W966" s="9">
        <f t="shared" si="76"/>
        <v>7.6913818100567646</v>
      </c>
      <c r="X966" s="9">
        <f t="shared" si="77"/>
        <v>10.997377861340876</v>
      </c>
      <c r="Y966" s="9">
        <f t="shared" si="78"/>
        <v>22.689030848925594</v>
      </c>
      <c r="Z966" s="9">
        <f>I966-Test!$AI$20</f>
        <v>-29.064799034848896</v>
      </c>
      <c r="AA966" s="9">
        <f t="shared" si="79"/>
        <v>11.471261591764012</v>
      </c>
      <c r="AF966" s="11"/>
      <c r="AG966" s="11"/>
      <c r="AH966" s="11"/>
    </row>
    <row r="967" spans="1:34">
      <c r="A967" s="6">
        <v>3.9175881034654889</v>
      </c>
      <c r="B967" s="6">
        <v>2.5577828039503725</v>
      </c>
      <c r="C967" s="6">
        <v>-1.0434718414575657</v>
      </c>
      <c r="D967" s="6">
        <v>8.4858903788885733</v>
      </c>
      <c r="E967" s="6">
        <v>3.0288976381991817</v>
      </c>
      <c r="F967" s="6">
        <v>5.5873165364284549</v>
      </c>
      <c r="G967" s="6">
        <v>2.4296609571245358</v>
      </c>
      <c r="H967" s="6">
        <v>-0.23730350023081481</v>
      </c>
      <c r="I967" s="9">
        <f>SUMPRODUCT(J967:O967,Results!B$12:G$12)+Results!$E$5*H967</f>
        <v>49.042338145072669</v>
      </c>
      <c r="J967" s="9">
        <f>SUMPRODUCT($A967:$F967,Results!$B$15:$G$15)</f>
        <v>13.849067356991023</v>
      </c>
      <c r="K967" s="9">
        <f>SUMPRODUCT($A967:$F967,Results!$B$16:$G$16)</f>
        <v>-12.959468557651395</v>
      </c>
      <c r="L967" s="9">
        <f>SUMPRODUCT($A967:$F967,Results!$B$17:$G$17)</f>
        <v>19.163069574629283</v>
      </c>
      <c r="M967" s="9">
        <f>SUMPRODUCT($A967:$F967,Results!$B$18:$G$18)</f>
        <v>13.705558898171198</v>
      </c>
      <c r="N967" s="9">
        <f>SUMPRODUCT($A967:$F967,Results!$B$19:$G$19)</f>
        <v>-8.6052910087387762</v>
      </c>
      <c r="O967" s="9">
        <f>SUMPRODUCT($A967:$F967,Results!$B$20:$G$20)</f>
        <v>27.522906192092417</v>
      </c>
      <c r="P967" s="9" cm="1">
        <f t="array" ref="P967">SUMPRODUCT(J967:O967,TRANSPOSE(Test!BQ$20:BQ$25))+Test!$AI$20-Test!$BQ$27</f>
        <v>51.203601702500926</v>
      </c>
      <c r="Q967" s="9" cm="1">
        <f t="array" ref="Q967">SUMPRODUCT(J967:O967,TRANSPOSE(Test!EX$20:EX$25))+Test!$AI$20-Test!$EX$27</f>
        <v>52.805280656461179</v>
      </c>
      <c r="R967" s="9">
        <f>I967-Results!$E$5*H967</f>
        <v>50.466159146457557</v>
      </c>
      <c r="S967" s="9" cm="1">
        <f t="array" ref="S967">SUMPRODUCT(J967:O967,TRANSPOSE(Test!AW$28:AW$33))+Test!$AI$20-Test!$AH$26</f>
        <v>28.277933306337943</v>
      </c>
      <c r="T967" s="9">
        <f>SUMPRODUCT(J967:O967,Results!K$9:P$9)</f>
        <v>53.135613467555544</v>
      </c>
      <c r="U967" s="9">
        <f>SUMPRODUCT(J967:O967,Results!K$9:P$9)+Test!$AI$20-Test!$AH$31</f>
        <v>51.553384746482379</v>
      </c>
      <c r="V967" s="9">
        <f t="shared" si="75"/>
        <v>-2.1612635574282564</v>
      </c>
      <c r="W967" s="9">
        <f t="shared" si="76"/>
        <v>-3.7629425113885091</v>
      </c>
      <c r="X967" s="9">
        <f t="shared" si="77"/>
        <v>-1.4238210013848871</v>
      </c>
      <c r="Y967" s="9">
        <f t="shared" si="78"/>
        <v>20.764404838734727</v>
      </c>
      <c r="Z967" s="9">
        <f>I967-Test!$AI$20</f>
        <v>16.300114717982538</v>
      </c>
      <c r="AA967" s="9">
        <f t="shared" si="79"/>
        <v>-2.5110466014097099</v>
      </c>
      <c r="AF967" s="11"/>
      <c r="AG967" s="11"/>
      <c r="AH967" s="11"/>
    </row>
    <row r="968" spans="1:34">
      <c r="A968" s="6">
        <v>1.7874559128221668</v>
      </c>
      <c r="B968" s="6">
        <v>5.0411947428010011</v>
      </c>
      <c r="C968" s="6">
        <v>0.54689892010208252</v>
      </c>
      <c r="D968" s="6">
        <v>6.3902845688805217</v>
      </c>
      <c r="E968" s="6">
        <v>3.7090769897768516</v>
      </c>
      <c r="F968" s="6">
        <v>2.2012493741850085</v>
      </c>
      <c r="G968" s="6">
        <v>-2.7995810213736708E-2</v>
      </c>
      <c r="H968" s="6">
        <v>-2.6949602675690874</v>
      </c>
      <c r="I968" s="9">
        <f>SUMPRODUCT(J968:O968,Results!B$12:G$12)+Results!$E$5*H968</f>
        <v>34.92067275889768</v>
      </c>
      <c r="J968" s="9">
        <f>SUMPRODUCT($A968:$F968,Results!$B$15:$G$15)</f>
        <v>6.6764077115146998</v>
      </c>
      <c r="K968" s="9">
        <f>SUMPRODUCT($A968:$F968,Results!$B$16:$G$16)</f>
        <v>-10.68081240564654</v>
      </c>
      <c r="L968" s="9">
        <f>SUMPRODUCT($A968:$F968,Results!$B$17:$G$17)</f>
        <v>21.519888131660718</v>
      </c>
      <c r="M968" s="9">
        <f>SUMPRODUCT($A968:$F968,Results!$B$18:$G$18)</f>
        <v>7.5186836456867132</v>
      </c>
      <c r="N968" s="9">
        <f>SUMPRODUCT($A968:$F968,Results!$B$19:$G$19)</f>
        <v>-13.887213601964978</v>
      </c>
      <c r="O968" s="9">
        <f>SUMPRODUCT($A968:$F968,Results!$B$20:$G$20)</f>
        <v>24.615766619938697</v>
      </c>
      <c r="P968" s="9" cm="1">
        <f t="array" ref="P968">SUMPRODUCT(J968:O968,TRANSPOSE(Test!BQ$20:BQ$25))+Test!$AI$20-Test!$BQ$27</f>
        <v>46.162811975002661</v>
      </c>
      <c r="Q968" s="9" cm="1">
        <f t="array" ref="Q968">SUMPRODUCT(J968:O968,TRANSPOSE(Test!EX$20:EX$25))+Test!$AI$20-Test!$EX$27</f>
        <v>51.079652049895088</v>
      </c>
      <c r="R968" s="9">
        <f>I968-Results!$E$5*H968</f>
        <v>51.090434364312202</v>
      </c>
      <c r="S968" s="9" cm="1">
        <f t="array" ref="S968">SUMPRODUCT(J968:O968,TRANSPOSE(Test!AW$28:AW$33))+Test!$AI$20-Test!$AH$26</f>
        <v>31.84061195608507</v>
      </c>
      <c r="T968" s="9">
        <f>SUMPRODUCT(J968:O968,Results!K$9:P$9)</f>
        <v>53.155442899475148</v>
      </c>
      <c r="U968" s="9">
        <f>SUMPRODUCT(J968:O968,Results!K$9:P$9)+Test!$AI$20-Test!$AH$31</f>
        <v>51.573214178401997</v>
      </c>
      <c r="V968" s="9">
        <f t="shared" si="75"/>
        <v>-11.242139216104981</v>
      </c>
      <c r="W968" s="9">
        <f t="shared" si="76"/>
        <v>-16.158979290997408</v>
      </c>
      <c r="X968" s="9">
        <f t="shared" si="77"/>
        <v>-16.169761605414521</v>
      </c>
      <c r="Y968" s="9">
        <f t="shared" si="78"/>
        <v>3.0800608028126106</v>
      </c>
      <c r="Z968" s="9">
        <f>I968-Test!$AI$20</f>
        <v>2.1784493318075491</v>
      </c>
      <c r="AA968" s="9">
        <f t="shared" si="79"/>
        <v>-16.652541419504317</v>
      </c>
      <c r="AF968" s="11"/>
      <c r="AG968" s="11"/>
      <c r="AH968" s="11"/>
    </row>
    <row r="969" spans="1:34">
      <c r="A969" s="6">
        <v>4.0838633004356115</v>
      </c>
      <c r="B969" s="6">
        <v>3.1647346082340406</v>
      </c>
      <c r="C969" s="6">
        <v>4.7950856728730562</v>
      </c>
      <c r="D969" s="6">
        <v>3.3120226386883949</v>
      </c>
      <c r="E969" s="6">
        <v>3.3349251908546833</v>
      </c>
      <c r="F969" s="6">
        <v>1.0929434383391148</v>
      </c>
      <c r="G969" s="6">
        <v>-1.7843519925097153</v>
      </c>
      <c r="H969" s="6">
        <v>-4.4513164498650664</v>
      </c>
      <c r="I969" s="9">
        <f>SUMPRODUCT(J969:O969,Results!B$12:G$12)+Results!$E$5*H969</f>
        <v>24.316758808116415</v>
      </c>
      <c r="J969" s="9">
        <f>SUMPRODUCT($A969:$F969,Results!$B$15:$G$15)</f>
        <v>26.354341961948943</v>
      </c>
      <c r="K969" s="9">
        <f>SUMPRODUCT($A969:$F969,Results!$B$16:$G$16)</f>
        <v>-19.599215181298316</v>
      </c>
      <c r="L969" s="9">
        <f>SUMPRODUCT($A969:$F969,Results!$B$17:$G$17)</f>
        <v>8.4625742440416047</v>
      </c>
      <c r="M969" s="9">
        <f>SUMPRODUCT($A969:$F969,Results!$B$18:$G$18)</f>
        <v>-8.8508739951523534</v>
      </c>
      <c r="N969" s="9">
        <f>SUMPRODUCT($A969:$F969,Results!$B$19:$G$19)</f>
        <v>-22.825912915758273</v>
      </c>
      <c r="O969" s="9">
        <f>SUMPRODUCT($A969:$F969,Results!$B$20:$G$20)</f>
        <v>19.060020501761993</v>
      </c>
      <c r="P969" s="9" cm="1">
        <f t="array" ref="P969">SUMPRODUCT(J969:O969,TRANSPOSE(Test!BQ$20:BQ$25))+Test!$AI$20-Test!$BQ$27</f>
        <v>47.601591081974938</v>
      </c>
      <c r="Q969" s="9" cm="1">
        <f t="array" ref="Q969">SUMPRODUCT(J969:O969,TRANSPOSE(Test!EX$20:EX$25))+Test!$AI$20-Test!$EX$27</f>
        <v>50.187729111166334</v>
      </c>
      <c r="R969" s="9">
        <f>I969-Results!$E$5*H969</f>
        <v>51.024657507306813</v>
      </c>
      <c r="S969" s="9" cm="1">
        <f t="array" ref="S969">SUMPRODUCT(J969:O969,TRANSPOSE(Test!AW$28:AW$33))+Test!$AI$20-Test!$AH$26</f>
        <v>51.756306061163485</v>
      </c>
      <c r="T969" s="9">
        <f>SUMPRODUCT(J969:O969,Results!K$9:P$9)</f>
        <v>52.645029875214234</v>
      </c>
      <c r="U969" s="9">
        <f>SUMPRODUCT(J969:O969,Results!K$9:P$9)+Test!$AI$20-Test!$AH$31</f>
        <v>51.062801154141084</v>
      </c>
      <c r="V969" s="9">
        <f t="shared" si="75"/>
        <v>-23.284832273858523</v>
      </c>
      <c r="W969" s="9">
        <f t="shared" si="76"/>
        <v>-25.870970303049919</v>
      </c>
      <c r="X969" s="9">
        <f t="shared" si="77"/>
        <v>-26.707898699190398</v>
      </c>
      <c r="Y969" s="9">
        <f t="shared" si="78"/>
        <v>-27.439547253047071</v>
      </c>
      <c r="Z969" s="9">
        <f>I969-Test!$AI$20</f>
        <v>-8.4254646189737166</v>
      </c>
      <c r="AA969" s="9">
        <f t="shared" si="79"/>
        <v>-26.746042346024669</v>
      </c>
      <c r="AF969" s="11"/>
      <c r="AG969" s="11"/>
      <c r="AH969" s="11"/>
    </row>
    <row r="970" spans="1:34">
      <c r="A970" s="6">
        <v>0.89726231257793554</v>
      </c>
      <c r="B970" s="6">
        <v>6.5320308842118919</v>
      </c>
      <c r="C970" s="6">
        <v>3.1359069104560509E-2</v>
      </c>
      <c r="D970" s="6">
        <v>0.9182301286112986</v>
      </c>
      <c r="E970" s="6">
        <v>1.6400113343749767</v>
      </c>
      <c r="F970" s="6">
        <v>3.8457012748559372</v>
      </c>
      <c r="G970" s="6">
        <v>-0.25005866149103545</v>
      </c>
      <c r="H970" s="6">
        <v>-2.917023118846386</v>
      </c>
      <c r="I970" s="9">
        <f>SUMPRODUCT(J970:O970,Results!B$12:G$12)+Results!$E$5*H970</f>
        <v>-14.073024132879713</v>
      </c>
      <c r="J970" s="9">
        <f>SUMPRODUCT($A970:$F970,Results!$B$15:$G$15)</f>
        <v>-5.4657163129721447</v>
      </c>
      <c r="K970" s="9">
        <f>SUMPRODUCT($A970:$F970,Results!$B$16:$G$16)</f>
        <v>-8.9080163801661492</v>
      </c>
      <c r="L970" s="9">
        <f>SUMPRODUCT($A970:$F970,Results!$B$17:$G$17)</f>
        <v>16.533323348134626</v>
      </c>
      <c r="M970" s="9">
        <f>SUMPRODUCT($A970:$F970,Results!$B$18:$G$18)</f>
        <v>8.5939368015384652</v>
      </c>
      <c r="N970" s="9">
        <f>SUMPRODUCT($A970:$F970,Results!$B$19:$G$19)</f>
        <v>-1.7387830374050113</v>
      </c>
      <c r="O970" s="9">
        <f>SUMPRODUCT($A970:$F970,Results!$B$20:$G$20)</f>
        <v>10.913321335490338</v>
      </c>
      <c r="P970" s="9" cm="1">
        <f t="array" ref="P970">SUMPRODUCT(J970:O970,TRANSPOSE(Test!BQ$20:BQ$25))+Test!$AI$20-Test!$BQ$27</f>
        <v>9.0398897402069736</v>
      </c>
      <c r="Q970" s="9" cm="1">
        <f t="array" ref="Q970">SUMPRODUCT(J970:O970,TRANSPOSE(Test!EX$20:EX$25))+Test!$AI$20-Test!$EX$27</f>
        <v>2.8934299597810877</v>
      </c>
      <c r="R970" s="9">
        <f>I970-Results!$E$5*H970</f>
        <v>3.429114580198604</v>
      </c>
      <c r="S970" s="9" cm="1">
        <f t="array" ref="S970">SUMPRODUCT(J970:O970,TRANSPOSE(Test!AW$28:AW$33))+Test!$AI$20-Test!$AH$26</f>
        <v>3.9303787533570755</v>
      </c>
      <c r="T970" s="9">
        <f>SUMPRODUCT(J970:O970,Results!K$9:P$9)</f>
        <v>5.1648362449406093</v>
      </c>
      <c r="U970" s="9">
        <f>SUMPRODUCT(J970:O970,Results!K$9:P$9)+Test!$AI$20-Test!$AH$31</f>
        <v>3.582607523867452</v>
      </c>
      <c r="V970" s="9">
        <f t="shared" si="75"/>
        <v>-23.112913873086686</v>
      </c>
      <c r="W970" s="9">
        <f t="shared" si="76"/>
        <v>-16.966454092660801</v>
      </c>
      <c r="X970" s="9">
        <f t="shared" si="77"/>
        <v>-17.502138713078317</v>
      </c>
      <c r="Y970" s="9">
        <f t="shared" si="78"/>
        <v>-18.003402886236788</v>
      </c>
      <c r="Z970" s="9">
        <f>I970-Test!$AI$20</f>
        <v>-46.815247559969848</v>
      </c>
      <c r="AA970" s="9">
        <f t="shared" si="79"/>
        <v>-17.655631656747165</v>
      </c>
      <c r="AF970" s="11"/>
      <c r="AG970" s="11"/>
      <c r="AH970" s="11"/>
    </row>
    <row r="971" spans="1:34">
      <c r="A971" s="6">
        <v>1.9300426557962458</v>
      </c>
      <c r="B971" s="6">
        <v>1.5980172553894574</v>
      </c>
      <c r="C971" s="6">
        <v>2.2805367260205842</v>
      </c>
      <c r="D971" s="6">
        <v>-1.7978760538075464</v>
      </c>
      <c r="E971" s="6">
        <v>6.3256601574897608</v>
      </c>
      <c r="F971" s="6">
        <v>1.7101418315704744</v>
      </c>
      <c r="G971" s="6">
        <v>1.3530775407800748</v>
      </c>
      <c r="H971" s="6">
        <v>-1.3138869165752758</v>
      </c>
      <c r="I971" s="9">
        <f>SUMPRODUCT(J971:O971,Results!B$12:G$12)+Results!$E$5*H971</f>
        <v>62.512471956772472</v>
      </c>
      <c r="J971" s="9">
        <f>SUMPRODUCT($A971:$F971,Results!$B$15:$G$15)</f>
        <v>32.199443789136659</v>
      </c>
      <c r="K971" s="9">
        <f>SUMPRODUCT($A971:$F971,Results!$B$16:$G$16)</f>
        <v>-5.2445844319429398</v>
      </c>
      <c r="L971" s="9">
        <f>SUMPRODUCT($A971:$F971,Results!$B$17:$G$17)</f>
        <v>17.47479958444351</v>
      </c>
      <c r="M971" s="9">
        <f>SUMPRODUCT($A971:$F971,Results!$B$18:$G$18)</f>
        <v>-12.522914810401993</v>
      </c>
      <c r="N971" s="9">
        <f>SUMPRODUCT($A971:$F971,Results!$B$19:$G$19)</f>
        <v>-18.447689949032512</v>
      </c>
      <c r="O971" s="9">
        <f>SUMPRODUCT($A971:$F971,Results!$B$20:$G$20)</f>
        <v>2.0637370460061648</v>
      </c>
      <c r="P971" s="9" cm="1">
        <f t="array" ref="P971">SUMPRODUCT(J971:O971,TRANSPOSE(Test!BQ$20:BQ$25))+Test!$AI$20-Test!$BQ$27</f>
        <v>63.412667063657729</v>
      </c>
      <c r="Q971" s="9" cm="1">
        <f t="array" ref="Q971">SUMPRODUCT(J971:O971,TRANSPOSE(Test!EX$20:EX$25))+Test!$AI$20-Test!$EX$27</f>
        <v>70.208503771687361</v>
      </c>
      <c r="R971" s="9">
        <f>I971-Results!$E$5*H971</f>
        <v>70.395793456224126</v>
      </c>
      <c r="S971" s="9" cm="1">
        <f t="array" ref="S971">SUMPRODUCT(J971:O971,TRANSPOSE(Test!AW$28:AW$33))+Test!$AI$20-Test!$AH$26</f>
        <v>55.088098979026526</v>
      </c>
      <c r="T971" s="9">
        <f>SUMPRODUCT(J971:O971,Results!K$9:P$9)</f>
        <v>73.353430936218317</v>
      </c>
      <c r="U971" s="9">
        <f>SUMPRODUCT(J971:O971,Results!K$9:P$9)+Test!$AI$20-Test!$AH$31</f>
        <v>71.771202215145166</v>
      </c>
      <c r="V971" s="9">
        <f t="shared" si="75"/>
        <v>-0.90019510688525628</v>
      </c>
      <c r="W971" s="9">
        <f t="shared" si="76"/>
        <v>-7.696031814914889</v>
      </c>
      <c r="X971" s="9">
        <f t="shared" si="77"/>
        <v>-7.8833214994516538</v>
      </c>
      <c r="Y971" s="9">
        <f t="shared" si="78"/>
        <v>7.4243729777459464</v>
      </c>
      <c r="Z971" s="9">
        <f>I971-Test!$AI$20</f>
        <v>29.770248529682341</v>
      </c>
      <c r="AA971" s="9">
        <f t="shared" si="79"/>
        <v>-9.2587302583726938</v>
      </c>
      <c r="AF971" s="11"/>
      <c r="AG971" s="11"/>
      <c r="AH971" s="11"/>
    </row>
    <row r="972" spans="1:34">
      <c r="A972" s="6">
        <v>0.98811200754425244</v>
      </c>
      <c r="B972" s="6">
        <v>-0.80981163458110272</v>
      </c>
      <c r="C972" s="6">
        <v>2.9516430818067168</v>
      </c>
      <c r="D972" s="6">
        <v>-1.1480957886028871</v>
      </c>
      <c r="E972" s="6">
        <v>2.4721175096097512</v>
      </c>
      <c r="F972" s="6">
        <v>1.0796137448785907</v>
      </c>
      <c r="G972" s="6">
        <v>0.74334970224340779</v>
      </c>
      <c r="H972" s="6">
        <v>-1.9236147551119429</v>
      </c>
      <c r="I972" s="9">
        <f>SUMPRODUCT(J972:O972,Results!B$12:G$12)+Results!$E$5*H972</f>
        <v>17.253334384736718</v>
      </c>
      <c r="J972" s="9">
        <f>SUMPRODUCT($A972:$F972,Results!$B$15:$G$15)</f>
        <v>20.570462711289107</v>
      </c>
      <c r="K972" s="9">
        <f>SUMPRODUCT($A972:$F972,Results!$B$16:$G$16)</f>
        <v>-3.0343270408604095</v>
      </c>
      <c r="L972" s="9">
        <f>SUMPRODUCT($A972:$F972,Results!$B$17:$G$17)</f>
        <v>4.4186183891665936</v>
      </c>
      <c r="M972" s="9">
        <f>SUMPRODUCT($A972:$F972,Results!$B$18:$G$18)</f>
        <v>-11.46432255442417</v>
      </c>
      <c r="N972" s="9">
        <f>SUMPRODUCT($A972:$F972,Results!$B$19:$G$19)</f>
        <v>-13.477435594138528</v>
      </c>
      <c r="O972" s="9">
        <f>SUMPRODUCT($A972:$F972,Results!$B$20:$G$20)</f>
        <v>-4.5127425013990656</v>
      </c>
      <c r="P972" s="9" cm="1">
        <f t="array" ref="P972">SUMPRODUCT(J972:O972,TRANSPOSE(Test!BQ$20:BQ$25))+Test!$AI$20-Test!$BQ$27</f>
        <v>26.355702333406654</v>
      </c>
      <c r="Q972" s="9" cm="1">
        <f t="array" ref="Q972">SUMPRODUCT(J972:O972,TRANSPOSE(Test!EX$20:EX$25))+Test!$AI$20-Test!$EX$27</f>
        <v>28.760936063721211</v>
      </c>
      <c r="R972" s="9">
        <f>I972-Results!$E$5*H972</f>
        <v>28.795022915408374</v>
      </c>
      <c r="S972" s="9" cm="1">
        <f t="array" ref="S972">SUMPRODUCT(J972:O972,TRANSPOSE(Test!AW$28:AW$33))+Test!$AI$20-Test!$AH$26</f>
        <v>29.941437306975487</v>
      </c>
      <c r="T972" s="9">
        <f>SUMPRODUCT(J972:O972,Results!K$9:P$9)</f>
        <v>30.006399264861503</v>
      </c>
      <c r="U972" s="9">
        <f>SUMPRODUCT(J972:O972,Results!K$9:P$9)+Test!$AI$20-Test!$AH$31</f>
        <v>28.42417054378835</v>
      </c>
      <c r="V972" s="9">
        <f t="shared" si="75"/>
        <v>-9.1023679486699365</v>
      </c>
      <c r="W972" s="9">
        <f t="shared" si="76"/>
        <v>-11.507601678984493</v>
      </c>
      <c r="X972" s="9">
        <f t="shared" si="77"/>
        <v>-11.541688530671657</v>
      </c>
      <c r="Y972" s="9">
        <f t="shared" si="78"/>
        <v>-12.68810292223877</v>
      </c>
      <c r="Z972" s="9">
        <f>I972-Test!$AI$20</f>
        <v>-15.488889042353414</v>
      </c>
      <c r="AA972" s="9">
        <f t="shared" si="79"/>
        <v>-11.170836159051632</v>
      </c>
      <c r="AF972" s="11"/>
      <c r="AG972" s="11"/>
      <c r="AH972" s="11"/>
    </row>
    <row r="973" spans="1:34">
      <c r="A973" s="6">
        <v>3.5292041601941095</v>
      </c>
      <c r="B973" s="6">
        <v>6.9785999215077474</v>
      </c>
      <c r="C973" s="6">
        <v>1.5141384328320269</v>
      </c>
      <c r="D973" s="6">
        <v>0.41040009916316811</v>
      </c>
      <c r="E973" s="6">
        <v>0.81390854713186955</v>
      </c>
      <c r="F973" s="6">
        <v>2.2501815817345565</v>
      </c>
      <c r="G973" s="6">
        <v>1.4837712952759312</v>
      </c>
      <c r="H973" s="6">
        <v>-1.1831931620794194</v>
      </c>
      <c r="I973" s="9">
        <f>SUMPRODUCT(J973:O973,Results!B$12:G$12)+Results!$E$5*H973</f>
        <v>-5.2193242300499065</v>
      </c>
      <c r="J973" s="9">
        <f>SUMPRODUCT($A973:$F973,Results!$B$15:$G$15)</f>
        <v>2.1006540447101636</v>
      </c>
      <c r="K973" s="9">
        <f>SUMPRODUCT($A973:$F973,Results!$B$16:$G$16)</f>
        <v>-19.722021639055352</v>
      </c>
      <c r="L973" s="9">
        <f>SUMPRODUCT($A973:$F973,Results!$B$17:$G$17)</f>
        <v>6.1835555219764089</v>
      </c>
      <c r="M973" s="9">
        <f>SUMPRODUCT($A973:$F973,Results!$B$18:$G$18)</f>
        <v>3.9604041988499485</v>
      </c>
      <c r="N973" s="9">
        <f>SUMPRODUCT($A973:$F973,Results!$B$19:$G$19)</f>
        <v>-2.6879408348593667</v>
      </c>
      <c r="O973" s="9">
        <f>SUMPRODUCT($A973:$F973,Results!$B$20:$G$20)</f>
        <v>18.916047830562146</v>
      </c>
      <c r="P973" s="9" cm="1">
        <f t="array" ref="P973">SUMPRODUCT(J973:O973,TRANSPOSE(Test!BQ$20:BQ$25))+Test!$AI$20-Test!$BQ$27</f>
        <v>6.023288254287138</v>
      </c>
      <c r="Q973" s="9" cm="1">
        <f t="array" ref="Q973">SUMPRODUCT(J973:O973,TRANSPOSE(Test!EX$20:EX$25))+Test!$AI$20-Test!$EX$27</f>
        <v>0.11626287481285402</v>
      </c>
      <c r="R973" s="9">
        <f>I973-Results!$E$5*H973</f>
        <v>1.8798347424266098</v>
      </c>
      <c r="S973" s="9" cm="1">
        <f t="array" ref="S973">SUMPRODUCT(J973:O973,TRANSPOSE(Test!AW$28:AW$33))+Test!$AI$20-Test!$AH$26</f>
        <v>8.625523091508505</v>
      </c>
      <c r="T973" s="9">
        <f>SUMPRODUCT(J973:O973,Results!K$9:P$9)</f>
        <v>2.9396133117184036</v>
      </c>
      <c r="U973" s="9">
        <f>SUMPRODUCT(J973:O973,Results!K$9:P$9)+Test!$AI$20-Test!$AH$31</f>
        <v>1.3573845906452462</v>
      </c>
      <c r="V973" s="9">
        <f t="shared" si="75"/>
        <v>-11.242612484337045</v>
      </c>
      <c r="W973" s="9">
        <f t="shared" si="76"/>
        <v>-5.3355871048627606</v>
      </c>
      <c r="X973" s="9">
        <f t="shared" si="77"/>
        <v>-7.0991589724765163</v>
      </c>
      <c r="Y973" s="9">
        <f t="shared" si="78"/>
        <v>-13.844847321558412</v>
      </c>
      <c r="Z973" s="9">
        <f>I973-Test!$AI$20</f>
        <v>-37.961547657140038</v>
      </c>
      <c r="AA973" s="9">
        <f t="shared" si="79"/>
        <v>-6.5767088206951527</v>
      </c>
      <c r="AF973" s="11"/>
      <c r="AG973" s="11"/>
      <c r="AH973" s="11"/>
    </row>
    <row r="974" spans="1:34">
      <c r="A974" s="6">
        <v>2.2062980901216598</v>
      </c>
      <c r="B974" s="6">
        <v>-1.4376541801599556</v>
      </c>
      <c r="C974" s="6">
        <v>5.7078434993716245</v>
      </c>
      <c r="D974" s="6">
        <v>7.5881169556777373</v>
      </c>
      <c r="E974" s="6">
        <v>0.15221949962631362</v>
      </c>
      <c r="F974" s="6">
        <v>2.7871405944086192</v>
      </c>
      <c r="G974" s="6">
        <v>0.63230522106090925</v>
      </c>
      <c r="H974" s="6">
        <v>-2.0346592362944413</v>
      </c>
      <c r="I974" s="9">
        <f>SUMPRODUCT(J974:O974,Results!B$12:G$12)+Results!$E$5*H974</f>
        <v>10.726036010412656</v>
      </c>
      <c r="J974" s="9">
        <f>SUMPRODUCT($A974:$F974,Results!$B$15:$G$15)</f>
        <v>17.955769605176773</v>
      </c>
      <c r="K974" s="9">
        <f>SUMPRODUCT($A974:$F974,Results!$B$16:$G$16)</f>
        <v>-12.221824152389017</v>
      </c>
      <c r="L974" s="9">
        <f>SUMPRODUCT($A974:$F974,Results!$B$17:$G$17)</f>
        <v>3.0359863429430076</v>
      </c>
      <c r="M974" s="9">
        <f>SUMPRODUCT($A974:$F974,Results!$B$18:$G$18)</f>
        <v>-5.4986566532317216</v>
      </c>
      <c r="N974" s="9">
        <f>SUMPRODUCT($A974:$F974,Results!$B$19:$G$19)</f>
        <v>-24.596435034253783</v>
      </c>
      <c r="O974" s="9">
        <f>SUMPRODUCT($A974:$F974,Results!$B$20:$G$20)</f>
        <v>10.081445711584319</v>
      </c>
      <c r="P974" s="9" cm="1">
        <f t="array" ref="P974">SUMPRODUCT(J974:O974,TRANSPOSE(Test!BQ$20:BQ$25))+Test!$AI$20-Test!$BQ$27</f>
        <v>26.443564849107382</v>
      </c>
      <c r="Q974" s="9" cm="1">
        <f t="array" ref="Q974">SUMPRODUCT(J974:O974,TRANSPOSE(Test!EX$20:EX$25))+Test!$AI$20-Test!$EX$27</f>
        <v>24.445019471037504</v>
      </c>
      <c r="R974" s="9">
        <f>I974-Results!$E$5*H974</f>
        <v>22.933991428179304</v>
      </c>
      <c r="S974" s="9" cm="1">
        <f t="array" ref="S974">SUMPRODUCT(J974:O974,TRANSPOSE(Test!AW$28:AW$33))+Test!$AI$20-Test!$AH$26</f>
        <v>37.301276120103054</v>
      </c>
      <c r="T974" s="9">
        <f>SUMPRODUCT(J974:O974,Results!K$9:P$9)</f>
        <v>23.560445795726057</v>
      </c>
      <c r="U974" s="9">
        <f>SUMPRODUCT(J974:O974,Results!K$9:P$9)+Test!$AI$20-Test!$AH$31</f>
        <v>21.978217074652903</v>
      </c>
      <c r="V974" s="9">
        <f t="shared" si="75"/>
        <v>-15.717528838694726</v>
      </c>
      <c r="W974" s="9">
        <f t="shared" si="76"/>
        <v>-13.718983460624848</v>
      </c>
      <c r="X974" s="9">
        <f t="shared" si="77"/>
        <v>-12.207955417766648</v>
      </c>
      <c r="Y974" s="9">
        <f t="shared" si="78"/>
        <v>-26.575240109690398</v>
      </c>
      <c r="Z974" s="9">
        <f>I974-Test!$AI$20</f>
        <v>-22.016187416677475</v>
      </c>
      <c r="AA974" s="9">
        <f t="shared" si="79"/>
        <v>-11.252181064240247</v>
      </c>
      <c r="AF974" s="11"/>
      <c r="AG974" s="11"/>
      <c r="AH974" s="11"/>
    </row>
    <row r="975" spans="1:34">
      <c r="A975" s="6">
        <v>1.0556944333564489</v>
      </c>
      <c r="B975" s="6">
        <v>0.75269484103744488</v>
      </c>
      <c r="C975" s="6">
        <v>0.12301857875550247</v>
      </c>
      <c r="D975" s="6">
        <v>0.37730683664268189</v>
      </c>
      <c r="E975" s="6">
        <v>-3.5120046131298923</v>
      </c>
      <c r="F975" s="6">
        <v>7.1247542533296411</v>
      </c>
      <c r="G975" s="6">
        <v>-1.4287882562475271</v>
      </c>
      <c r="H975" s="6">
        <v>-4.0957527136028773</v>
      </c>
      <c r="I975" s="9">
        <f>SUMPRODUCT(J975:O975,Results!B$12:G$12)+Results!$E$5*H975</f>
        <v>-81.276525003879129</v>
      </c>
      <c r="J975" s="9">
        <f>SUMPRODUCT($A975:$F975,Results!$B$15:$G$15)</f>
        <v>-10.245895717001542</v>
      </c>
      <c r="K975" s="9">
        <f>SUMPRODUCT($A975:$F975,Results!$B$16:$G$16)</f>
        <v>-5.3470236036955878</v>
      </c>
      <c r="L975" s="9">
        <f>SUMPRODUCT($A975:$F975,Results!$B$17:$G$17)</f>
        <v>-1.9375343700600425</v>
      </c>
      <c r="M975" s="9">
        <f>SUMPRODUCT($A975:$F975,Results!$B$18:$G$18)</f>
        <v>10.52609061982211</v>
      </c>
      <c r="N975" s="9">
        <f>SUMPRODUCT($A975:$F975,Results!$B$19:$G$19)</f>
        <v>9.3321203135352722</v>
      </c>
      <c r="O975" s="9">
        <f>SUMPRODUCT($A975:$F975,Results!$B$20:$G$20)</f>
        <v>-5.9932774644256712</v>
      </c>
      <c r="P975" s="9" cm="1">
        <f t="array" ref="P975">SUMPRODUCT(J975:O975,TRANSPOSE(Test!BQ$20:BQ$25))+Test!$AI$20-Test!$BQ$27</f>
        <v>-36.325519680227963</v>
      </c>
      <c r="Q975" s="9" cm="1">
        <f t="array" ref="Q975">SUMPRODUCT(J975:O975,TRANSPOSE(Test!EX$20:EX$25))+Test!$AI$20-Test!$EX$27</f>
        <v>-54.746903214609262</v>
      </c>
      <c r="R975" s="9">
        <f>I975-Results!$E$5*H975</f>
        <v>-56.702008722261866</v>
      </c>
      <c r="S975" s="9" cm="1">
        <f t="array" ref="S975">SUMPRODUCT(J975:O975,TRANSPOSE(Test!AW$28:AW$33))+Test!$AI$20-Test!$AH$26</f>
        <v>-29.633055346585259</v>
      </c>
      <c r="T975" s="9">
        <f>SUMPRODUCT(J975:O975,Results!K$9:P$9)</f>
        <v>-56.242642604385146</v>
      </c>
      <c r="U975" s="9">
        <f>SUMPRODUCT(J975:O975,Results!K$9:P$9)+Test!$AI$20-Test!$AH$31</f>
        <v>-57.824871325458304</v>
      </c>
      <c r="V975" s="9">
        <f t="shared" si="75"/>
        <v>-44.951005323651167</v>
      </c>
      <c r="W975" s="9">
        <f t="shared" si="76"/>
        <v>-26.529621789269868</v>
      </c>
      <c r="X975" s="9">
        <f t="shared" si="77"/>
        <v>-24.574516281617264</v>
      </c>
      <c r="Y975" s="9">
        <f t="shared" si="78"/>
        <v>-51.643469657293871</v>
      </c>
      <c r="Z975" s="9">
        <f>I975-Test!$AI$20</f>
        <v>-114.01874843096925</v>
      </c>
      <c r="AA975" s="9">
        <f t="shared" si="79"/>
        <v>-23.451653678420826</v>
      </c>
      <c r="AF975" s="11"/>
      <c r="AG975" s="11"/>
      <c r="AH975" s="11"/>
    </row>
    <row r="976" spans="1:34">
      <c r="A976" s="6">
        <v>0.23570757405946388</v>
      </c>
      <c r="B976" s="6">
        <v>0.54247210772370336</v>
      </c>
      <c r="C976" s="6">
        <v>-0.74635666787945532</v>
      </c>
      <c r="D976" s="6">
        <v>5.4501752572197342</v>
      </c>
      <c r="E976" s="6">
        <v>-5.574310518613932E-2</v>
      </c>
      <c r="F976" s="6">
        <v>-1.4209206267443486</v>
      </c>
      <c r="G976" s="6">
        <v>5.4826437546379632</v>
      </c>
      <c r="H976" s="6">
        <v>2.8156792972826126</v>
      </c>
      <c r="I976" s="9">
        <f>SUMPRODUCT(J976:O976,Results!B$12:G$12)+Results!$E$5*H976</f>
        <v>32.666565360321499</v>
      </c>
      <c r="J976" s="9">
        <f>SUMPRODUCT($A976:$F976,Results!$B$15:$G$15)</f>
        <v>-5.0012180576123946</v>
      </c>
      <c r="K976" s="9">
        <f>SUMPRODUCT($A976:$F976,Results!$B$16:$G$16)</f>
        <v>-2.2035014019525185</v>
      </c>
      <c r="L976" s="9">
        <f>SUMPRODUCT($A976:$F976,Results!$B$17:$G$17)</f>
        <v>2.7081260267182929</v>
      </c>
      <c r="M976" s="9">
        <f>SUMPRODUCT($A976:$F976,Results!$B$18:$G$18)</f>
        <v>6.9846989729942361</v>
      </c>
      <c r="N976" s="9">
        <f>SUMPRODUCT($A976:$F976,Results!$B$19:$G$19)</f>
        <v>-2.8481689743595444</v>
      </c>
      <c r="O976" s="9">
        <f>SUMPRODUCT($A976:$F976,Results!$B$20:$G$20)</f>
        <v>15.524633072802679</v>
      </c>
      <c r="P976" s="9" cm="1">
        <f t="array" ref="P976">SUMPRODUCT(J976:O976,TRANSPOSE(Test!BQ$20:BQ$25))+Test!$AI$20-Test!$BQ$27</f>
        <v>6.2108384138249235</v>
      </c>
      <c r="Q976" s="9" cm="1">
        <f t="array" ref="Q976">SUMPRODUCT(J976:O976,TRANSPOSE(Test!EX$20:EX$25))+Test!$AI$20-Test!$EX$27</f>
        <v>15.213863703275024</v>
      </c>
      <c r="R976" s="9">
        <f>I976-Results!$E$5*H976</f>
        <v>15.772489576625823</v>
      </c>
      <c r="S976" s="9" cm="1">
        <f t="array" ref="S976">SUMPRODUCT(J976:O976,TRANSPOSE(Test!AW$28:AW$33))+Test!$AI$20-Test!$AH$26</f>
        <v>-2.1006143031921667</v>
      </c>
      <c r="T976" s="9">
        <f>SUMPRODUCT(J976:O976,Results!K$9:P$9)</f>
        <v>15.367357057454583</v>
      </c>
      <c r="U976" s="9">
        <f>SUMPRODUCT(J976:O976,Results!K$9:P$9)+Test!$AI$20-Test!$AH$31</f>
        <v>13.785128336381426</v>
      </c>
      <c r="V976" s="9">
        <f t="shared" si="75"/>
        <v>26.455726946496576</v>
      </c>
      <c r="W976" s="9">
        <f t="shared" si="76"/>
        <v>17.452701657046475</v>
      </c>
      <c r="X976" s="9">
        <f t="shared" si="77"/>
        <v>16.894075783695676</v>
      </c>
      <c r="Y976" s="9">
        <f t="shared" si="78"/>
        <v>34.767179663513666</v>
      </c>
      <c r="Z976" s="9">
        <f>I976-Test!$AI$20</f>
        <v>-7.5658066768632182E-2</v>
      </c>
      <c r="AA976" s="9">
        <f t="shared" si="79"/>
        <v>18.881437023940073</v>
      </c>
      <c r="AF976" s="11"/>
      <c r="AG976" s="11"/>
      <c r="AH976" s="11"/>
    </row>
    <row r="977" spans="1:34">
      <c r="A977" s="6">
        <v>-0.34728327238927159</v>
      </c>
      <c r="B977" s="6">
        <v>1.0170448190551158</v>
      </c>
      <c r="C977" s="6">
        <v>8.7593068127232421</v>
      </c>
      <c r="D977" s="6">
        <v>0.34098405919553365</v>
      </c>
      <c r="E977" s="6">
        <v>5.1333527491134374</v>
      </c>
      <c r="F977" s="6">
        <v>2.5594330743203577</v>
      </c>
      <c r="G977" s="6">
        <v>2.1781909842190883</v>
      </c>
      <c r="H977" s="6">
        <v>-0.48877347313626229</v>
      </c>
      <c r="I977" s="9">
        <f>SUMPRODUCT(J977:O977,Results!B$12:G$12)+Results!$E$5*H977</f>
        <v>51.652264119359856</v>
      </c>
      <c r="J977" s="9">
        <f>SUMPRODUCT($A977:$F977,Results!$B$15:$G$15)</f>
        <v>31.419617689119509</v>
      </c>
      <c r="K977" s="9">
        <f>SUMPRODUCT($A977:$F977,Results!$B$16:$G$16)</f>
        <v>-5.48374782138682</v>
      </c>
      <c r="L977" s="9">
        <f>SUMPRODUCT($A977:$F977,Results!$B$17:$G$17)</f>
        <v>19.05776175202757</v>
      </c>
      <c r="M977" s="9">
        <f>SUMPRODUCT($A977:$F977,Results!$B$18:$G$18)</f>
        <v>-23.217132995955815</v>
      </c>
      <c r="N977" s="9">
        <f>SUMPRODUCT($A977:$F977,Results!$B$19:$G$19)</f>
        <v>-39.194105744051079</v>
      </c>
      <c r="O977" s="9">
        <f>SUMPRODUCT($A977:$F977,Results!$B$20:$G$20)</f>
        <v>-9.2346465801803994</v>
      </c>
      <c r="P977" s="9" cm="1">
        <f t="array" ref="P977">SUMPRODUCT(J977:O977,TRANSPOSE(Test!BQ$20:BQ$25))+Test!$AI$20-Test!$BQ$27</f>
        <v>56.43912152405597</v>
      </c>
      <c r="Q977" s="9" cm="1">
        <f t="array" ref="Q977">SUMPRODUCT(J977:O977,TRANSPOSE(Test!EX$20:EX$25))+Test!$AI$20-Test!$EX$27</f>
        <v>54.763478090951708</v>
      </c>
      <c r="R977" s="9">
        <f>I977-Results!$E$5*H977</f>
        <v>54.584904958177432</v>
      </c>
      <c r="S977" s="9" cm="1">
        <f t="array" ref="S977">SUMPRODUCT(J977:O977,TRANSPOSE(Test!AW$28:AW$33))+Test!$AI$20-Test!$AH$26</f>
        <v>74.097898457849979</v>
      </c>
      <c r="T977" s="9">
        <f>SUMPRODUCT(J977:O977,Results!K$9:P$9)</f>
        <v>57.100661873205532</v>
      </c>
      <c r="U977" s="9">
        <f>SUMPRODUCT(J977:O977,Results!K$9:P$9)+Test!$AI$20-Test!$AH$31</f>
        <v>55.518433152132374</v>
      </c>
      <c r="V977" s="9">
        <f t="shared" si="75"/>
        <v>-4.7868574046961143</v>
      </c>
      <c r="W977" s="9">
        <f t="shared" si="76"/>
        <v>-3.1112139715918516</v>
      </c>
      <c r="X977" s="9">
        <f t="shared" si="77"/>
        <v>-2.9326408388175764</v>
      </c>
      <c r="Y977" s="9">
        <f t="shared" si="78"/>
        <v>-22.445634338490123</v>
      </c>
      <c r="Z977" s="9">
        <f>I977-Test!$AI$20</f>
        <v>18.910040692269725</v>
      </c>
      <c r="AA977" s="9">
        <f t="shared" si="79"/>
        <v>-3.8661690327725182</v>
      </c>
      <c r="AF977" s="11"/>
      <c r="AG977" s="11"/>
      <c r="AH977" s="11"/>
    </row>
    <row r="978" spans="1:34">
      <c r="A978" s="6">
        <v>4.8101804406467963</v>
      </c>
      <c r="B978" s="6">
        <v>-0.83514489202083653</v>
      </c>
      <c r="C978" s="6">
        <v>-0.72656209532902916</v>
      </c>
      <c r="D978" s="6">
        <v>3.8097145532538224</v>
      </c>
      <c r="E978" s="6">
        <v>3.584852976874334</v>
      </c>
      <c r="F978" s="6">
        <v>1.1459535206478679</v>
      </c>
      <c r="G978" s="6">
        <v>-1.839327019064418</v>
      </c>
      <c r="H978" s="6">
        <v>-4.5062914764197686</v>
      </c>
      <c r="I978" s="9">
        <f>SUMPRODUCT(J978:O978,Results!B$12:G$12)+Results!$E$5*H978</f>
        <v>37.426357154372226</v>
      </c>
      <c r="J978" s="9">
        <f>SUMPRODUCT($A978:$F978,Results!$B$15:$G$15)</f>
        <v>29.122410412371469</v>
      </c>
      <c r="K978" s="9">
        <f>SUMPRODUCT($A978:$F978,Results!$B$16:$G$16)</f>
        <v>-11.324877094845675</v>
      </c>
      <c r="L978" s="9">
        <f>SUMPRODUCT($A978:$F978,Results!$B$17:$G$17)</f>
        <v>5.2003134571158043</v>
      </c>
      <c r="M978" s="9">
        <f>SUMPRODUCT($A978:$F978,Results!$B$18:$G$18)</f>
        <v>-9.1699659946216427E-2</v>
      </c>
      <c r="N978" s="9">
        <f>SUMPRODUCT($A978:$F978,Results!$B$19:$G$19)</f>
        <v>-7.5741548821838807</v>
      </c>
      <c r="O978" s="9">
        <f>SUMPRODUCT($A978:$F978,Results!$B$20:$G$20)</f>
        <v>20.771997697668247</v>
      </c>
      <c r="P978" s="9" cm="1">
        <f t="array" ref="P978">SUMPRODUCT(J978:O978,TRANSPOSE(Test!BQ$20:BQ$25))+Test!$AI$20-Test!$BQ$27</f>
        <v>54.039932469984997</v>
      </c>
      <c r="Q978" s="9" cm="1">
        <f t="array" ref="Q978">SUMPRODUCT(J978:O978,TRANSPOSE(Test!EX$20:EX$25))+Test!$AI$20-Test!$EX$27</f>
        <v>65.236337337874971</v>
      </c>
      <c r="R978" s="9">
        <f>I978-Results!$E$5*H978</f>
        <v>64.464106012890838</v>
      </c>
      <c r="S978" s="9" cm="1">
        <f t="array" ref="S978">SUMPRODUCT(J978:O978,TRANSPOSE(Test!AW$28:AW$33))+Test!$AI$20-Test!$AH$26</f>
        <v>34.675190498134626</v>
      </c>
      <c r="T978" s="9">
        <f>SUMPRODUCT(J978:O978,Results!K$9:P$9)</f>
        <v>66.231087605219585</v>
      </c>
      <c r="U978" s="9">
        <f>SUMPRODUCT(J978:O978,Results!K$9:P$9)+Test!$AI$20-Test!$AH$31</f>
        <v>64.648858884146421</v>
      </c>
      <c r="V978" s="9">
        <f t="shared" si="75"/>
        <v>-16.613575315612771</v>
      </c>
      <c r="W978" s="9">
        <f t="shared" si="76"/>
        <v>-27.809980183502745</v>
      </c>
      <c r="X978" s="9">
        <f t="shared" si="77"/>
        <v>-27.037748858518611</v>
      </c>
      <c r="Y978" s="9">
        <f t="shared" si="78"/>
        <v>2.7511666562376007</v>
      </c>
      <c r="Z978" s="9">
        <f>I978-Test!$AI$20</f>
        <v>4.6841337272820951</v>
      </c>
      <c r="AA978" s="9">
        <f t="shared" si="79"/>
        <v>-27.222501729774194</v>
      </c>
      <c r="AF978" s="11"/>
      <c r="AG978" s="11"/>
      <c r="AH978" s="11"/>
    </row>
    <row r="979" spans="1:34">
      <c r="A979" s="6">
        <v>3.3082876773908119</v>
      </c>
      <c r="B979" s="6">
        <v>0.39047675328788739</v>
      </c>
      <c r="C979" s="6">
        <v>0.79072572625116855</v>
      </c>
      <c r="D979" s="6">
        <v>-1.0707854401589052</v>
      </c>
      <c r="E979" s="6">
        <v>2.2109200949752688</v>
      </c>
      <c r="F979" s="6">
        <v>1.2339527149321607</v>
      </c>
      <c r="G979" s="6">
        <v>2.2681050086159553</v>
      </c>
      <c r="H979" s="6">
        <v>-0.39885944873939527</v>
      </c>
      <c r="I979" s="9">
        <f>SUMPRODUCT(J979:O979,Results!B$12:G$12)+Results!$E$5*H979</f>
        <v>26.837927877575353</v>
      </c>
      <c r="J979" s="9">
        <f>SUMPRODUCT($A979:$F979,Results!$B$15:$G$15)</f>
        <v>21.092254212830742</v>
      </c>
      <c r="K979" s="9">
        <f>SUMPRODUCT($A979:$F979,Results!$B$16:$G$16)</f>
        <v>-9.4522418342766414</v>
      </c>
      <c r="L979" s="9">
        <f>SUMPRODUCT($A979:$F979,Results!$B$17:$G$17)</f>
        <v>1.1010628247729479</v>
      </c>
      <c r="M979" s="9">
        <f>SUMPRODUCT($A979:$F979,Results!$B$18:$G$18)</f>
        <v>-5.329746455416803</v>
      </c>
      <c r="N979" s="9">
        <f>SUMPRODUCT($A979:$F979,Results!$B$19:$G$19)</f>
        <v>-4.6147548341036053</v>
      </c>
      <c r="O979" s="9">
        <f>SUMPRODUCT($A979:$F979,Results!$B$20:$G$20)</f>
        <v>6.4034440197196476</v>
      </c>
      <c r="P979" s="9" cm="1">
        <f t="array" ref="P979">SUMPRODUCT(J979:O979,TRANSPOSE(Test!BQ$20:BQ$25))+Test!$AI$20-Test!$BQ$27</f>
        <v>25.762060110314373</v>
      </c>
      <c r="Q979" s="9" cm="1">
        <f t="array" ref="Q979">SUMPRODUCT(J979:O979,TRANSPOSE(Test!EX$20:EX$25))+Test!$AI$20-Test!$EX$27</f>
        <v>28.917794247046295</v>
      </c>
      <c r="R979" s="9">
        <f>I979-Results!$E$5*H979</f>
        <v>29.231084570011724</v>
      </c>
      <c r="S979" s="9" cm="1">
        <f t="array" ref="S979">SUMPRODUCT(J979:O979,TRANSPOSE(Test!AW$28:AW$33))+Test!$AI$20-Test!$AH$26</f>
        <v>21.328673370147939</v>
      </c>
      <c r="T979" s="9">
        <f>SUMPRODUCT(J979:O979,Results!K$9:P$9)</f>
        <v>30.489330339176732</v>
      </c>
      <c r="U979" s="9">
        <f>SUMPRODUCT(J979:O979,Results!K$9:P$9)+Test!$AI$20-Test!$AH$31</f>
        <v>28.907101618103574</v>
      </c>
      <c r="V979" s="9">
        <f t="shared" si="75"/>
        <v>1.0758677672609807</v>
      </c>
      <c r="W979" s="9">
        <f t="shared" si="76"/>
        <v>-2.0798663694709418</v>
      </c>
      <c r="X979" s="9">
        <f t="shared" si="77"/>
        <v>-2.3931566924363707</v>
      </c>
      <c r="Y979" s="9">
        <f t="shared" si="78"/>
        <v>5.5092545074274142</v>
      </c>
      <c r="Z979" s="9">
        <f>I979-Test!$AI$20</f>
        <v>-5.904295549514778</v>
      </c>
      <c r="AA979" s="9">
        <f t="shared" si="79"/>
        <v>-2.0691737405282211</v>
      </c>
      <c r="AF979" s="11"/>
      <c r="AG979" s="11"/>
      <c r="AH979" s="11"/>
    </row>
    <row r="980" spans="1:34">
      <c r="A980" s="6">
        <v>1.6136264023904905</v>
      </c>
      <c r="B980" s="6">
        <v>4.5910877924481106</v>
      </c>
      <c r="C980" s="6">
        <v>-2.4102722954741274</v>
      </c>
      <c r="D980" s="6">
        <v>-0.36529822992500216</v>
      </c>
      <c r="E980" s="6">
        <v>0.49865168156919254</v>
      </c>
      <c r="F980" s="6">
        <v>2.5126345540104058</v>
      </c>
      <c r="G980" s="6">
        <v>3.1804654136147188</v>
      </c>
      <c r="H980" s="6">
        <v>0.5135009562593682</v>
      </c>
      <c r="I980" s="9">
        <f>SUMPRODUCT(J980:O980,Results!B$12:G$12)+Results!$E$5*H980</f>
        <v>-2.0058444145911292</v>
      </c>
      <c r="J980" s="9">
        <f>SUMPRODUCT($A980:$F980,Results!$B$15:$G$15)</f>
        <v>-6.6547593303158923</v>
      </c>
      <c r="K980" s="9">
        <f>SUMPRODUCT($A980:$F980,Results!$B$16:$G$16)</f>
        <v>-6.955339388308972</v>
      </c>
      <c r="L980" s="9">
        <f>SUMPRODUCT($A980:$F980,Results!$B$17:$G$17)</f>
        <v>7.1637235591179156</v>
      </c>
      <c r="M980" s="9">
        <f>SUMPRODUCT($A980:$F980,Results!$B$18:$G$18)</f>
        <v>11.008059918237647</v>
      </c>
      <c r="N980" s="9">
        <f>SUMPRODUCT($A980:$F980,Results!$B$19:$G$19)</f>
        <v>9.3730792498672066</v>
      </c>
      <c r="O980" s="9">
        <f>SUMPRODUCT($A980:$F980,Results!$B$20:$G$20)</f>
        <v>10.966926773069032</v>
      </c>
      <c r="P980" s="9" cm="1">
        <f t="array" ref="P980">SUMPRODUCT(J980:O980,TRANSPOSE(Test!BQ$20:BQ$25))+Test!$AI$20-Test!$BQ$27</f>
        <v>-3.2322837751096998</v>
      </c>
      <c r="Q980" s="9" cm="1">
        <f t="array" ref="Q980">SUMPRODUCT(J980:O980,TRANSPOSE(Test!EX$20:EX$25))+Test!$AI$20-Test!$EX$27</f>
        <v>-5.7786445775698212</v>
      </c>
      <c r="R980" s="9">
        <f>I980-Results!$E$5*H980</f>
        <v>-5.0868501521473384</v>
      </c>
      <c r="S980" s="9" cm="1">
        <f t="array" ref="S980">SUMPRODUCT(J980:O980,TRANSPOSE(Test!AW$28:AW$33))+Test!$AI$20-Test!$AH$26</f>
        <v>-13.888985382064664</v>
      </c>
      <c r="T980" s="9">
        <f>SUMPRODUCT(J980:O980,Results!K$9:P$9)</f>
        <v>-4.0979785473200714</v>
      </c>
      <c r="U980" s="9">
        <f>SUMPRODUCT(J980:O980,Results!K$9:P$9)+Test!$AI$20-Test!$AH$31</f>
        <v>-5.6802072683932288</v>
      </c>
      <c r="V980" s="9">
        <f t="shared" si="75"/>
        <v>1.2264393605185706</v>
      </c>
      <c r="W980" s="9">
        <f t="shared" si="76"/>
        <v>3.772800162978692</v>
      </c>
      <c r="X980" s="9">
        <f t="shared" si="77"/>
        <v>3.0810057375562092</v>
      </c>
      <c r="Y980" s="9">
        <f t="shared" si="78"/>
        <v>11.883140967473535</v>
      </c>
      <c r="Z980" s="9">
        <f>I980-Test!$AI$20</f>
        <v>-34.748067841681262</v>
      </c>
      <c r="AA980" s="9">
        <f t="shared" si="79"/>
        <v>3.6743628538020996</v>
      </c>
      <c r="AF980" s="11"/>
      <c r="AG980" s="11"/>
      <c r="AH980" s="11"/>
    </row>
    <row r="981" spans="1:34">
      <c r="A981" s="6">
        <v>-0.91432328065084334</v>
      </c>
      <c r="B981" s="6">
        <v>4.1878952327788586</v>
      </c>
      <c r="C981" s="6">
        <v>3.1397017427025555</v>
      </c>
      <c r="D981" s="6">
        <v>1.4799896270283335</v>
      </c>
      <c r="E981" s="6">
        <v>-5.9528097432075606E-2</v>
      </c>
      <c r="F981" s="6">
        <v>-8.8010776345402553E-2</v>
      </c>
      <c r="G981" s="6">
        <v>11.551053256094299</v>
      </c>
      <c r="H981" s="6">
        <v>8.884088798738949</v>
      </c>
      <c r="I981" s="9">
        <f>SUMPRODUCT(J981:O981,Results!B$12:G$12)+Results!$E$5*H981</f>
        <v>46.297566259681858</v>
      </c>
      <c r="J981" s="9">
        <f>SUMPRODUCT($A981:$F981,Results!$B$15:$G$15)</f>
        <v>-8.3147509192052702</v>
      </c>
      <c r="K981" s="9">
        <f>SUMPRODUCT($A981:$F981,Results!$B$16:$G$16)</f>
        <v>-5.8095469227227827</v>
      </c>
      <c r="L981" s="9">
        <f>SUMPRODUCT($A981:$F981,Results!$B$17:$G$17)</f>
        <v>6.6389120128635088</v>
      </c>
      <c r="M981" s="9">
        <f>SUMPRODUCT($A981:$F981,Results!$B$18:$G$18)</f>
        <v>-1.0706449458245768</v>
      </c>
      <c r="N981" s="9">
        <f>SUMPRODUCT($A981:$F981,Results!$B$19:$G$19)</f>
        <v>-10.260587817509395</v>
      </c>
      <c r="O981" s="9">
        <f>SUMPRODUCT($A981:$F981,Results!$B$20:$G$20)</f>
        <v>4.5803998300666287</v>
      </c>
      <c r="P981" s="9" cm="1">
        <f t="array" ref="P981">SUMPRODUCT(J981:O981,TRANSPOSE(Test!BQ$20:BQ$25))+Test!$AI$20-Test!$BQ$27</f>
        <v>-6.4047665192685841</v>
      </c>
      <c r="Q981" s="9" cm="1">
        <f t="array" ref="Q981">SUMPRODUCT(J981:O981,TRANSPOSE(Test!EX$20:EX$25))+Test!$AI$20-Test!$EX$27</f>
        <v>-8.7583711712382382</v>
      </c>
      <c r="R981" s="9">
        <f>I981-Results!$E$5*H981</f>
        <v>-7.0069665327518322</v>
      </c>
      <c r="S981" s="9" cm="1">
        <f t="array" ref="S981">SUMPRODUCT(J981:O981,TRANSPOSE(Test!AW$28:AW$33))+Test!$AI$20-Test!$AH$26</f>
        <v>4.9838321357456437</v>
      </c>
      <c r="T981" s="9">
        <f>SUMPRODUCT(J981:O981,Results!K$9:P$9)</f>
        <v>-7.0687146827173155</v>
      </c>
      <c r="U981" s="9">
        <f>SUMPRODUCT(J981:O981,Results!K$9:P$9)+Test!$AI$20-Test!$AH$31</f>
        <v>-8.6509434037904711</v>
      </c>
      <c r="V981" s="9">
        <f t="shared" si="75"/>
        <v>52.702332778950442</v>
      </c>
      <c r="W981" s="9">
        <f t="shared" si="76"/>
        <v>55.055937430920096</v>
      </c>
      <c r="X981" s="9">
        <f t="shared" si="77"/>
        <v>53.30453279243369</v>
      </c>
      <c r="Y981" s="9">
        <f t="shared" si="78"/>
        <v>41.313734123936214</v>
      </c>
      <c r="Z981" s="9">
        <f>I981-Test!$AI$20</f>
        <v>13.555342832591727</v>
      </c>
      <c r="AA981" s="9">
        <f t="shared" si="79"/>
        <v>54.948509663472329</v>
      </c>
      <c r="AF981" s="11"/>
      <c r="AG981" s="11"/>
      <c r="AH981" s="11"/>
    </row>
    <row r="982" spans="1:34">
      <c r="A982" s="6">
        <v>5.0227634562064436</v>
      </c>
      <c r="B982" s="6">
        <v>-0.75264484166544265</v>
      </c>
      <c r="C982" s="6">
        <v>1.9663737313495384</v>
      </c>
      <c r="D982" s="6">
        <v>0.83153631295313057</v>
      </c>
      <c r="E982" s="6">
        <v>3.1661449198314595</v>
      </c>
      <c r="F982" s="6">
        <v>8.0189293707022902</v>
      </c>
      <c r="G982" s="6">
        <v>1.6883861532249134</v>
      </c>
      <c r="H982" s="6">
        <v>-0.97857830413043723</v>
      </c>
      <c r="I982" s="9">
        <f>SUMPRODUCT(J982:O982,Results!B$12:G$12)+Results!$E$5*H982</f>
        <v>30.724699520638382</v>
      </c>
      <c r="J982" s="9">
        <f>SUMPRODUCT($A982:$F982,Results!$B$15:$G$15)</f>
        <v>35.407717072533437</v>
      </c>
      <c r="K982" s="9">
        <f>SUMPRODUCT($A982:$F982,Results!$B$16:$G$16)</f>
        <v>-13.174958046710808</v>
      </c>
      <c r="L982" s="9">
        <f>SUMPRODUCT($A982:$F982,Results!$B$17:$G$17)</f>
        <v>9.8796665082499846</v>
      </c>
      <c r="M982" s="9">
        <f>SUMPRODUCT($A982:$F982,Results!$B$18:$G$18)</f>
        <v>-3.5766733894166416</v>
      </c>
      <c r="N982" s="9">
        <f>SUMPRODUCT($A982:$F982,Results!$B$19:$G$19)</f>
        <v>-10.886984880414397</v>
      </c>
      <c r="O982" s="9">
        <f>SUMPRODUCT($A982:$F982,Results!$B$20:$G$20)</f>
        <v>3.0137327132788645</v>
      </c>
      <c r="P982" s="9" cm="1">
        <f t="array" ref="P982">SUMPRODUCT(J982:O982,TRANSPOSE(Test!BQ$20:BQ$25))+Test!$AI$20-Test!$BQ$27</f>
        <v>47.397551088094026</v>
      </c>
      <c r="Q982" s="9" cm="1">
        <f t="array" ref="Q982">SUMPRODUCT(J982:O982,TRANSPOSE(Test!EX$20:EX$25))+Test!$AI$20-Test!$EX$27</f>
        <v>39.658932184529874</v>
      </c>
      <c r="R982" s="9">
        <f>I982-Results!$E$5*H982</f>
        <v>36.596169345421004</v>
      </c>
      <c r="S982" s="9" cm="1">
        <f t="array" ref="S982">SUMPRODUCT(J982:O982,TRANSPOSE(Test!AW$28:AW$33))+Test!$AI$20-Test!$AH$26</f>
        <v>40.369582024625501</v>
      </c>
      <c r="T982" s="9">
        <f>SUMPRODUCT(J982:O982,Results!K$9:P$9)</f>
        <v>39.926426226506678</v>
      </c>
      <c r="U982" s="9">
        <f>SUMPRODUCT(J982:O982,Results!K$9:P$9)+Test!$AI$20-Test!$AH$31</f>
        <v>38.344197505433527</v>
      </c>
      <c r="V982" s="9">
        <f t="shared" si="75"/>
        <v>-16.672851567455645</v>
      </c>
      <c r="W982" s="9">
        <f t="shared" si="76"/>
        <v>-8.9342326638914926</v>
      </c>
      <c r="X982" s="9">
        <f t="shared" si="77"/>
        <v>-5.871469824782622</v>
      </c>
      <c r="Y982" s="9">
        <f t="shared" si="78"/>
        <v>-9.6448825039871195</v>
      </c>
      <c r="Z982" s="9">
        <f>I982-Test!$AI$20</f>
        <v>-2.0175239064517498</v>
      </c>
      <c r="AA982" s="9">
        <f t="shared" si="79"/>
        <v>-7.6194979847951458</v>
      </c>
      <c r="AF982" s="11"/>
      <c r="AG982" s="11"/>
      <c r="AH982" s="11"/>
    </row>
    <row r="983" spans="1:34">
      <c r="A983" s="6">
        <v>-0.7980273306333473</v>
      </c>
      <c r="B983" s="6">
        <v>4.9500962165026428</v>
      </c>
      <c r="C983" s="6">
        <v>4.2850073825753094</v>
      </c>
      <c r="D983" s="6">
        <v>4.0410668667093583</v>
      </c>
      <c r="E983" s="6">
        <v>6.036659922983433</v>
      </c>
      <c r="F983" s="6">
        <v>6.1768155360346846</v>
      </c>
      <c r="G983" s="6">
        <v>4.6743502514076374</v>
      </c>
      <c r="H983" s="6">
        <v>2.0073857940522868</v>
      </c>
      <c r="I983" s="9">
        <f>SUMPRODUCT(J983:O983,Results!B$12:G$12)+Results!$E$5*H983</f>
        <v>69.850921778353879</v>
      </c>
      <c r="J983" s="9">
        <f>SUMPRODUCT($A983:$F983,Results!$B$15:$G$15)</f>
        <v>15.110014010404141</v>
      </c>
      <c r="K983" s="9">
        <f>SUMPRODUCT($A983:$F983,Results!$B$16:$G$16)</f>
        <v>-3.7381847986386871</v>
      </c>
      <c r="L983" s="9">
        <f>SUMPRODUCT($A983:$F983,Results!$B$17:$G$17)</f>
        <v>36.319193454629541</v>
      </c>
      <c r="M983" s="9">
        <f>SUMPRODUCT($A983:$F983,Results!$B$18:$G$18)</f>
        <v>-2.7070732530399839</v>
      </c>
      <c r="N983" s="9">
        <f>SUMPRODUCT($A983:$F983,Results!$B$19:$G$19)</f>
        <v>-29.438933396230141</v>
      </c>
      <c r="O983" s="9">
        <f>SUMPRODUCT($A983:$F983,Results!$B$20:$G$20)</f>
        <v>3.4677337986905261</v>
      </c>
      <c r="P983" s="9" cm="1">
        <f t="array" ref="P983">SUMPRODUCT(J983:O983,TRANSPOSE(Test!BQ$20:BQ$25))+Test!$AI$20-Test!$BQ$27</f>
        <v>63.397794376913147</v>
      </c>
      <c r="Q983" s="9" cm="1">
        <f t="array" ref="Q983">SUMPRODUCT(J983:O983,TRANSPOSE(Test!EX$20:EX$25))+Test!$AI$20-Test!$EX$27</f>
        <v>59.329747359241196</v>
      </c>
      <c r="R983" s="9">
        <f>I983-Results!$E$5*H983</f>
        <v>57.806607014040154</v>
      </c>
      <c r="S983" s="9" cm="1">
        <f t="array" ref="S983">SUMPRODUCT(J983:O983,TRANSPOSE(Test!AW$28:AW$33))+Test!$AI$20-Test!$AH$26</f>
        <v>59.126178895977247</v>
      </c>
      <c r="T983" s="9">
        <f>SUMPRODUCT(J983:O983,Results!K$9:P$9)</f>
        <v>61.684287894305086</v>
      </c>
      <c r="U983" s="9">
        <f>SUMPRODUCT(J983:O983,Results!K$9:P$9)+Test!$AI$20-Test!$AH$31</f>
        <v>60.102059173231936</v>
      </c>
      <c r="V983" s="9">
        <f t="shared" si="75"/>
        <v>6.4531274014407316</v>
      </c>
      <c r="W983" s="9">
        <f t="shared" si="76"/>
        <v>10.521174419112683</v>
      </c>
      <c r="X983" s="9">
        <f t="shared" si="77"/>
        <v>12.044314764313725</v>
      </c>
      <c r="Y983" s="9">
        <f t="shared" si="78"/>
        <v>10.724742882376631</v>
      </c>
      <c r="Z983" s="9">
        <f>I983-Test!$AI$20</f>
        <v>37.108698351263747</v>
      </c>
      <c r="AA983" s="9">
        <f t="shared" si="79"/>
        <v>9.7488626051219427</v>
      </c>
      <c r="AF983" s="11"/>
      <c r="AG983" s="11"/>
      <c r="AH983" s="11"/>
    </row>
    <row r="984" spans="1:34">
      <c r="A984" s="6">
        <v>-0.79519346948595626</v>
      </c>
      <c r="B984" s="6">
        <v>3.7213040076608079</v>
      </c>
      <c r="C984" s="6">
        <v>-0.87549327943196187</v>
      </c>
      <c r="D984" s="6">
        <v>9.9767254355219919</v>
      </c>
      <c r="E984" s="6">
        <v>5.5213602130899302</v>
      </c>
      <c r="F984" s="6">
        <v>1.9778114021769584</v>
      </c>
      <c r="G984" s="6">
        <v>4.4228187038999387</v>
      </c>
      <c r="H984" s="6">
        <v>1.7558542465445881</v>
      </c>
      <c r="I984" s="9">
        <f>SUMPRODUCT(J984:O984,Results!B$12:G$12)+Results!$E$5*H984</f>
        <v>88.769112400708394</v>
      </c>
      <c r="J984" s="9">
        <f>SUMPRODUCT($A984:$F984,Results!$B$15:$G$15)</f>
        <v>3.2391676694600067</v>
      </c>
      <c r="K984" s="9">
        <f>SUMPRODUCT($A984:$F984,Results!$B$16:$G$16)</f>
        <v>0.51599604138803534</v>
      </c>
      <c r="L984" s="9">
        <f>SUMPRODUCT($A984:$F984,Results!$B$17:$G$17)</f>
        <v>33.8364310269356</v>
      </c>
      <c r="M984" s="9">
        <f>SUMPRODUCT($A984:$F984,Results!$B$18:$G$18)</f>
        <v>11.696583351881239</v>
      </c>
      <c r="N984" s="9">
        <f>SUMPRODUCT($A984:$F984,Results!$B$19:$G$19)</f>
        <v>-19.012161630134877</v>
      </c>
      <c r="O984" s="9">
        <f>SUMPRODUCT($A984:$F984,Results!$B$20:$G$20)</f>
        <v>24.35510504601783</v>
      </c>
      <c r="P984" s="9" cm="1">
        <f t="array" ref="P984">SUMPRODUCT(J984:O984,TRANSPOSE(Test!BQ$20:BQ$25))+Test!$AI$20-Test!$BQ$27</f>
        <v>66.851752965498235</v>
      </c>
      <c r="Q984" s="9" cm="1">
        <f t="array" ref="Q984">SUMPRODUCT(J984:O984,TRANSPOSE(Test!EX$20:EX$25))+Test!$AI$20-Test!$EX$27</f>
        <v>79.401702351907375</v>
      </c>
      <c r="R984" s="9">
        <f>I984-Results!$E$5*H984</f>
        <v>78.233986921440874</v>
      </c>
      <c r="S984" s="9" cm="1">
        <f t="array" ref="S984">SUMPRODUCT(J984:O984,TRANSPOSE(Test!AW$28:AW$33))+Test!$AI$20-Test!$AH$26</f>
        <v>39.627669036826674</v>
      </c>
      <c r="T984" s="9">
        <f>SUMPRODUCT(J984:O984,Results!K$9:P$9)</f>
        <v>80.857294218712838</v>
      </c>
      <c r="U984" s="9">
        <f>SUMPRODUCT(J984:O984,Results!K$9:P$9)+Test!$AI$20-Test!$AH$31</f>
        <v>79.275065497639673</v>
      </c>
      <c r="V984" s="9">
        <f t="shared" si="75"/>
        <v>21.917359435210159</v>
      </c>
      <c r="W984" s="9">
        <f t="shared" si="76"/>
        <v>9.3674100488010197</v>
      </c>
      <c r="X984" s="9">
        <f t="shared" si="77"/>
        <v>10.535125479267521</v>
      </c>
      <c r="Y984" s="9">
        <f t="shared" si="78"/>
        <v>49.14144336388172</v>
      </c>
      <c r="Z984" s="9">
        <f>I984-Test!$AI$20</f>
        <v>56.026888973618263</v>
      </c>
      <c r="AA984" s="9">
        <f t="shared" si="79"/>
        <v>9.4940469030687211</v>
      </c>
      <c r="AF984" s="11"/>
      <c r="AG984" s="11"/>
      <c r="AH984" s="11"/>
    </row>
    <row r="985" spans="1:34">
      <c r="A985" s="6">
        <v>1.8810609393225235</v>
      </c>
      <c r="B985" s="6">
        <v>2.5673668450185052</v>
      </c>
      <c r="C985" s="6">
        <v>3.5850490622964593</v>
      </c>
      <c r="D985" s="6">
        <v>2.3222315869850854</v>
      </c>
      <c r="E985" s="6">
        <v>1.9934631583333309</v>
      </c>
      <c r="F985" s="6">
        <v>1.0925921080379815</v>
      </c>
      <c r="G985" s="6">
        <v>-1.9993153962267571</v>
      </c>
      <c r="H985" s="6">
        <v>-4.6662798535821075</v>
      </c>
      <c r="I985" s="9">
        <f>SUMPRODUCT(J985:O985,Results!B$12:G$12)+Results!$E$5*H985</f>
        <v>-0.36963100353699829</v>
      </c>
      <c r="J985" s="9">
        <f>SUMPRODUCT($A985:$F985,Results!$B$15:$G$15)</f>
        <v>13.404854835618687</v>
      </c>
      <c r="K985" s="9">
        <f>SUMPRODUCT($A985:$F985,Results!$B$16:$G$16)</f>
        <v>-11.549644827013198</v>
      </c>
      <c r="L985" s="9">
        <f>SUMPRODUCT($A985:$F985,Results!$B$17:$G$17)</f>
        <v>7.6488594526341069</v>
      </c>
      <c r="M985" s="9">
        <f>SUMPRODUCT($A985:$F985,Results!$B$18:$G$18)</f>
        <v>-5.3724990197891547</v>
      </c>
      <c r="N985" s="9">
        <f>SUMPRODUCT($A985:$F985,Results!$B$19:$G$19)</f>
        <v>-16.228075388956665</v>
      </c>
      <c r="O985" s="9">
        <f>SUMPRODUCT($A985:$F985,Results!$B$20:$G$20)</f>
        <v>10.286398892308172</v>
      </c>
      <c r="P985" s="9" cm="1">
        <f t="array" ref="P985">SUMPRODUCT(J985:O985,TRANSPOSE(Test!BQ$20:BQ$25))+Test!$AI$20-Test!$BQ$27</f>
        <v>26.227227282548519</v>
      </c>
      <c r="Q985" s="9" cm="1">
        <f t="array" ref="Q985">SUMPRODUCT(J985:O985,TRANSPOSE(Test!EX$20:EX$25))+Test!$AI$20-Test!$EX$27</f>
        <v>26.936254092795807</v>
      </c>
      <c r="R985" s="9">
        <f>I985-Results!$E$5*H985</f>
        <v>27.628048117955647</v>
      </c>
      <c r="S985" s="9" cm="1">
        <f t="array" ref="S985">SUMPRODUCT(J985:O985,TRANSPOSE(Test!AW$28:AW$33))+Test!$AI$20-Test!$AH$26</f>
        <v>31.040373998851337</v>
      </c>
      <c r="T985" s="9">
        <f>SUMPRODUCT(J985:O985,Results!K$9:P$9)</f>
        <v>28.690793446225992</v>
      </c>
      <c r="U985" s="9">
        <f>SUMPRODUCT(J985:O985,Results!K$9:P$9)+Test!$AI$20-Test!$AH$31</f>
        <v>27.108564725152831</v>
      </c>
      <c r="V985" s="9">
        <f t="shared" si="75"/>
        <v>-26.596858286085517</v>
      </c>
      <c r="W985" s="9">
        <f t="shared" si="76"/>
        <v>-27.305885096332805</v>
      </c>
      <c r="X985" s="9">
        <f t="shared" si="77"/>
        <v>-27.997679121492645</v>
      </c>
      <c r="Y985" s="9">
        <f t="shared" si="78"/>
        <v>-31.410005002388335</v>
      </c>
      <c r="Z985" s="9">
        <f>I985-Test!$AI$20</f>
        <v>-33.111854430627133</v>
      </c>
      <c r="AA985" s="9">
        <f t="shared" si="79"/>
        <v>-27.47819572868983</v>
      </c>
      <c r="AF985" s="11"/>
      <c r="AG985" s="11"/>
      <c r="AH985" s="11"/>
    </row>
    <row r="986" spans="1:34">
      <c r="A986" s="6">
        <v>4.366608759023813</v>
      </c>
      <c r="B986" s="6">
        <v>1.1759648152883024</v>
      </c>
      <c r="C986" s="6">
        <v>-3.8179382396730981</v>
      </c>
      <c r="D986" s="6">
        <v>0.51722983607312523</v>
      </c>
      <c r="E986" s="6">
        <v>-0.31463397198322735</v>
      </c>
      <c r="F986" s="6">
        <v>3.4163020552493966</v>
      </c>
      <c r="G986" s="6">
        <v>0.95599650129482039</v>
      </c>
      <c r="H986" s="6">
        <v>-1.7109679560605302</v>
      </c>
      <c r="I986" s="9">
        <f>SUMPRODUCT(J986:O986,Results!B$12:G$12)+Results!$E$5*H986</f>
        <v>-11.528043561259084</v>
      </c>
      <c r="J986" s="9">
        <f>SUMPRODUCT($A986:$F986,Results!$B$15:$G$15)</f>
        <v>4.8689304638547855</v>
      </c>
      <c r="K986" s="9">
        <f>SUMPRODUCT($A986:$F986,Results!$B$16:$G$16)</f>
        <v>-10.472007822873504</v>
      </c>
      <c r="L986" s="9">
        <f>SUMPRODUCT($A986:$F986,Results!$B$17:$G$17)</f>
        <v>-2.3681977945975037</v>
      </c>
      <c r="M986" s="9">
        <f>SUMPRODUCT($A986:$F986,Results!$B$18:$G$18)</f>
        <v>12.482367951526633</v>
      </c>
      <c r="N986" s="9">
        <f>SUMPRODUCT($A986:$F986,Results!$B$19:$G$19)</f>
        <v>15.242398069594792</v>
      </c>
      <c r="O986" s="9">
        <f>SUMPRODUCT($A986:$F986,Results!$B$20:$G$20)</f>
        <v>14.865222432021891</v>
      </c>
      <c r="P986" s="9" cm="1">
        <f t="array" ref="P986">SUMPRODUCT(J986:O986,TRANSPOSE(Test!BQ$20:BQ$25))+Test!$AI$20-Test!$BQ$27</f>
        <v>0.53450312218748053</v>
      </c>
      <c r="Q986" s="9" cm="1">
        <f t="array" ref="Q986">SUMPRODUCT(J986:O986,TRANSPOSE(Test!EX$20:EX$25))+Test!$AI$20-Test!$EX$27</f>
        <v>-0.6240393435889473</v>
      </c>
      <c r="R986" s="9">
        <f>I986-Results!$E$5*H986</f>
        <v>-1.2622358248959031</v>
      </c>
      <c r="S986" s="9" cm="1">
        <f t="array" ref="S986">SUMPRODUCT(J986:O986,TRANSPOSE(Test!AW$28:AW$33))+Test!$AI$20-Test!$AH$26</f>
        <v>-16.548411736535829</v>
      </c>
      <c r="T986" s="9">
        <f>SUMPRODUCT(J986:O986,Results!K$9:P$9)</f>
        <v>-0.34088350196185502</v>
      </c>
      <c r="U986" s="9">
        <f>SUMPRODUCT(J986:O986,Results!K$9:P$9)+Test!$AI$20-Test!$AH$31</f>
        <v>-1.9231122230350124</v>
      </c>
      <c r="V986" s="9">
        <f t="shared" si="75"/>
        <v>-12.062546683446564</v>
      </c>
      <c r="W986" s="9">
        <f t="shared" si="76"/>
        <v>-10.904004217670137</v>
      </c>
      <c r="X986" s="9">
        <f t="shared" si="77"/>
        <v>-10.265807736363181</v>
      </c>
      <c r="Y986" s="9">
        <f t="shared" si="78"/>
        <v>5.0203681752767455</v>
      </c>
      <c r="Z986" s="9">
        <f>I986-Test!$AI$20</f>
        <v>-44.270266988349213</v>
      </c>
      <c r="AA986" s="9">
        <f t="shared" si="79"/>
        <v>-9.6049313382240715</v>
      </c>
      <c r="AF986" s="11"/>
      <c r="AG986" s="11"/>
      <c r="AH986" s="11"/>
    </row>
    <row r="987" spans="1:34">
      <c r="A987" s="6">
        <v>2.4205271367875292</v>
      </c>
      <c r="B987" s="6">
        <v>0.76877078585234493</v>
      </c>
      <c r="C987" s="6">
        <v>-1.7286663989118152</v>
      </c>
      <c r="D987" s="6">
        <v>10.670733992588188</v>
      </c>
      <c r="E987" s="6">
        <v>0.81981049801214823</v>
      </c>
      <c r="F987" s="6">
        <v>2.346414766981241</v>
      </c>
      <c r="G987" s="6">
        <v>1.4966808747388662</v>
      </c>
      <c r="H987" s="6">
        <v>-1.1702835826164844</v>
      </c>
      <c r="I987" s="9">
        <f>SUMPRODUCT(J987:O987,Results!B$12:G$12)+Results!$E$5*H987</f>
        <v>28.987981049039412</v>
      </c>
      <c r="J987" s="9">
        <f>SUMPRODUCT($A987:$F987,Results!$B$15:$G$15)</f>
        <v>1.5393404807414663</v>
      </c>
      <c r="K987" s="9">
        <f>SUMPRODUCT($A987:$F987,Results!$B$16:$G$16)</f>
        <v>-8.1385162600689096</v>
      </c>
      <c r="L987" s="9">
        <f>SUMPRODUCT($A987:$F987,Results!$B$17:$G$17)</f>
        <v>10.973363356395968</v>
      </c>
      <c r="M987" s="9">
        <f>SUMPRODUCT($A987:$F987,Results!$B$18:$G$18)</f>
        <v>16.32624393921191</v>
      </c>
      <c r="N987" s="9">
        <f>SUMPRODUCT($A987:$F987,Results!$B$19:$G$19)</f>
        <v>-5.2556060163081773</v>
      </c>
      <c r="O987" s="9">
        <f>SUMPRODUCT($A987:$F987,Results!$B$20:$G$20)</f>
        <v>29.033127803275697</v>
      </c>
      <c r="P987" s="9" cm="1">
        <f t="array" ref="P987">SUMPRODUCT(J987:O987,TRANSPOSE(Test!BQ$20:BQ$25))+Test!$AI$20-Test!$BQ$27</f>
        <v>30.596173193702477</v>
      </c>
      <c r="Q987" s="9" cm="1">
        <f t="array" ref="Q987">SUMPRODUCT(J987:O987,TRANSPOSE(Test!EX$20:EX$25))+Test!$AI$20-Test!$EX$27</f>
        <v>37.690783637497617</v>
      </c>
      <c r="R987" s="9">
        <f>I987-Results!$E$5*H987</f>
        <v>36.009682544738318</v>
      </c>
      <c r="S987" s="9" cm="1">
        <f t="array" ref="S987">SUMPRODUCT(J987:O987,TRANSPOSE(Test!AW$28:AW$33))+Test!$AI$20-Test!$AH$26</f>
        <v>9.7085498797470962</v>
      </c>
      <c r="T987" s="9">
        <f>SUMPRODUCT(J987:O987,Results!K$9:P$9)</f>
        <v>36.921403901969285</v>
      </c>
      <c r="U987" s="9">
        <f>SUMPRODUCT(J987:O987,Results!K$9:P$9)+Test!$AI$20-Test!$AH$31</f>
        <v>35.33917518089612</v>
      </c>
      <c r="V987" s="9">
        <f t="shared" si="75"/>
        <v>-1.6081921446630645</v>
      </c>
      <c r="W987" s="9">
        <f t="shared" si="76"/>
        <v>-8.702802588458205</v>
      </c>
      <c r="X987" s="9">
        <f t="shared" si="77"/>
        <v>-7.0217014956989061</v>
      </c>
      <c r="Y987" s="9">
        <f t="shared" si="78"/>
        <v>19.279431169292316</v>
      </c>
      <c r="Z987" s="9">
        <f>I987-Test!$AI$20</f>
        <v>-3.7542423780507193</v>
      </c>
      <c r="AA987" s="9">
        <f t="shared" si="79"/>
        <v>-6.3511941318567082</v>
      </c>
      <c r="AF987" s="11"/>
      <c r="AG987" s="11"/>
      <c r="AH987" s="11"/>
    </row>
    <row r="988" spans="1:34">
      <c r="A988" s="6">
        <v>1.6326881410861334</v>
      </c>
      <c r="B988" s="6">
        <v>-0.31155657515760216</v>
      </c>
      <c r="C988" s="6">
        <v>2.8650486697691475</v>
      </c>
      <c r="D988" s="6">
        <v>0.44864477971889077</v>
      </c>
      <c r="E988" s="6">
        <v>5.1494478224608526</v>
      </c>
      <c r="F988" s="6">
        <v>-3.1089398090207311E-2</v>
      </c>
      <c r="G988" s="6">
        <v>-2.843322833396607</v>
      </c>
      <c r="H988" s="6">
        <v>-5.5102872907519576</v>
      </c>
      <c r="I988" s="9">
        <f>SUMPRODUCT(J988:O988,Results!B$12:G$12)+Results!$E$5*H988</f>
        <v>35.493716054788102</v>
      </c>
      <c r="J988" s="9">
        <f>SUMPRODUCT($A988:$F988,Results!$B$15:$G$15)</f>
        <v>30.660153889741082</v>
      </c>
      <c r="K988" s="9">
        <f>SUMPRODUCT($A988:$F988,Results!$B$16:$G$16)</f>
        <v>-4.3314847722138055</v>
      </c>
      <c r="L988" s="9">
        <f>SUMPRODUCT($A988:$F988,Results!$B$17:$G$17)</f>
        <v>11.663784754877666</v>
      </c>
      <c r="M988" s="9">
        <f>SUMPRODUCT($A988:$F988,Results!$B$18:$G$18)</f>
        <v>-13.383895315353108</v>
      </c>
      <c r="N988" s="9">
        <f>SUMPRODUCT($A988:$F988,Results!$B$19:$G$19)</f>
        <v>-20.752726196572389</v>
      </c>
      <c r="O988" s="9">
        <f>SUMPRODUCT($A988:$F988,Results!$B$20:$G$20)</f>
        <v>3.9910388715037031</v>
      </c>
      <c r="P988" s="9" cm="1">
        <f t="array" ref="P988">SUMPRODUCT(J988:O988,TRANSPOSE(Test!BQ$20:BQ$25))+Test!$AI$20-Test!$BQ$27</f>
        <v>58.024017613462128</v>
      </c>
      <c r="Q988" s="9" cm="1">
        <f t="array" ref="Q988">SUMPRODUCT(J988:O988,TRANSPOSE(Test!EX$20:EX$25))+Test!$AI$20-Test!$EX$27</f>
        <v>68.323269646002331</v>
      </c>
      <c r="R988" s="9">
        <f>I988-Results!$E$5*H988</f>
        <v>68.555439799299847</v>
      </c>
      <c r="S988" s="9" cm="1">
        <f t="array" ref="S988">SUMPRODUCT(J988:O988,TRANSPOSE(Test!AW$28:AW$33))+Test!$AI$20-Test!$AH$26</f>
        <v>52.799540199575233</v>
      </c>
      <c r="T988" s="9">
        <f>SUMPRODUCT(J988:O988,Results!K$9:P$9)</f>
        <v>70.54305467193393</v>
      </c>
      <c r="U988" s="9">
        <f>SUMPRODUCT(J988:O988,Results!K$9:P$9)+Test!$AI$20-Test!$AH$31</f>
        <v>68.960825950860766</v>
      </c>
      <c r="V988" s="9">
        <f t="shared" si="75"/>
        <v>-22.530301558674026</v>
      </c>
      <c r="W988" s="9">
        <f t="shared" si="76"/>
        <v>-32.829553591214228</v>
      </c>
      <c r="X988" s="9">
        <f t="shared" si="77"/>
        <v>-33.061723744511745</v>
      </c>
      <c r="Y988" s="9">
        <f t="shared" si="78"/>
        <v>-17.305824144787131</v>
      </c>
      <c r="Z988" s="9">
        <f>I988-Test!$AI$20</f>
        <v>2.7514926276979708</v>
      </c>
      <c r="AA988" s="9">
        <f t="shared" si="79"/>
        <v>-33.467109896072664</v>
      </c>
      <c r="AF988" s="11"/>
      <c r="AG988" s="11"/>
      <c r="AH988" s="11"/>
    </row>
    <row r="989" spans="1:34">
      <c r="A989" s="6">
        <v>9.5800021767192813</v>
      </c>
      <c r="B989" s="6">
        <v>3.9197700461369065</v>
      </c>
      <c r="C989" s="6">
        <v>0.80210302422475321</v>
      </c>
      <c r="D989" s="6">
        <v>18.98740570786671</v>
      </c>
      <c r="E989" s="6">
        <v>4.4558902326568992</v>
      </c>
      <c r="F989" s="6">
        <v>1.0336327759323909</v>
      </c>
      <c r="G989" s="6">
        <v>7.1849073864343973</v>
      </c>
      <c r="H989" s="6">
        <v>4.5179429290790463</v>
      </c>
      <c r="I989" s="9">
        <f>SUMPRODUCT(J989:O989,Results!B$12:G$12)+Results!$E$5*H989</f>
        <v>143.82857395582994</v>
      </c>
      <c r="J989" s="9">
        <f>SUMPRODUCT($A989:$F989,Results!$B$15:$G$15)</f>
        <v>32.802067183597266</v>
      </c>
      <c r="K989" s="9">
        <f>SUMPRODUCT($A989:$F989,Results!$B$16:$G$16)</f>
        <v>-36.221783968460635</v>
      </c>
      <c r="L989" s="9">
        <f>SUMPRODUCT($A989:$F989,Results!$B$17:$G$17)</f>
        <v>15.53405021210436</v>
      </c>
      <c r="M989" s="9">
        <f>SUMPRODUCT($A989:$F989,Results!$B$18:$G$18)</f>
        <v>14.849705520491101</v>
      </c>
      <c r="N989" s="9">
        <f>SUMPRODUCT($A989:$F989,Results!$B$19:$G$19)</f>
        <v>-25.47652879615417</v>
      </c>
      <c r="O989" s="9">
        <f>SUMPRODUCT($A989:$F989,Results!$B$20:$G$20)</f>
        <v>73.105925531464464</v>
      </c>
      <c r="P989" s="9" cm="1">
        <f t="array" ref="P989">SUMPRODUCT(J989:O989,TRANSPOSE(Test!BQ$20:BQ$25))+Test!$AI$20-Test!$BQ$27</f>
        <v>99.774560986807273</v>
      </c>
      <c r="Q989" s="9" cm="1">
        <f t="array" ref="Q989">SUMPRODUCT(J989:O989,TRANSPOSE(Test!EX$20:EX$25))+Test!$AI$20-Test!$EX$27</f>
        <v>117.71464454969279</v>
      </c>
      <c r="R989" s="9">
        <f>I989-Results!$E$5*H989</f>
        <v>116.72091638135566</v>
      </c>
      <c r="S989" s="9" cm="1">
        <f t="array" ref="S989">SUMPRODUCT(J989:O989,TRANSPOSE(Test!AW$28:AW$33))+Test!$AI$20-Test!$AH$26</f>
        <v>69.394832122439979</v>
      </c>
      <c r="T989" s="9">
        <f>SUMPRODUCT(J989:O989,Results!K$9:P$9)</f>
        <v>118.82546966686122</v>
      </c>
      <c r="U989" s="9">
        <f>SUMPRODUCT(J989:O989,Results!K$9:P$9)+Test!$AI$20-Test!$AH$31</f>
        <v>117.24324094578807</v>
      </c>
      <c r="V989" s="9">
        <f t="shared" si="75"/>
        <v>44.054012969022665</v>
      </c>
      <c r="W989" s="9">
        <f t="shared" si="76"/>
        <v>26.113929406137146</v>
      </c>
      <c r="X989" s="9">
        <f t="shared" si="77"/>
        <v>27.107657574474274</v>
      </c>
      <c r="Y989" s="9">
        <f t="shared" si="78"/>
        <v>74.433741833389959</v>
      </c>
      <c r="Z989" s="9">
        <f>I989-Test!$AI$20</f>
        <v>111.08635052873981</v>
      </c>
      <c r="AA989" s="9">
        <f t="shared" si="79"/>
        <v>26.585333010041865</v>
      </c>
      <c r="AF989" s="11"/>
      <c r="AG989" s="11"/>
      <c r="AH989" s="11"/>
    </row>
    <row r="990" spans="1:34">
      <c r="A990" s="6">
        <v>4.3143089543211159</v>
      </c>
      <c r="B990" s="6">
        <v>1.0331759288636839</v>
      </c>
      <c r="C990" s="6">
        <v>-0.55912960908613907</v>
      </c>
      <c r="D990" s="6">
        <v>3.9789764477847469</v>
      </c>
      <c r="E990" s="6">
        <v>0.95741157095699947</v>
      </c>
      <c r="F990" s="6">
        <v>13.845214954695614</v>
      </c>
      <c r="G990" s="6">
        <v>2.8772211405446328</v>
      </c>
      <c r="H990" s="6">
        <v>0.21025668318928226</v>
      </c>
      <c r="I990" s="9">
        <f>SUMPRODUCT(J990:O990,Results!B$12:G$12)+Results!$E$5*H990</f>
        <v>0.2635820721301414</v>
      </c>
      <c r="J990" s="9">
        <f>SUMPRODUCT($A990:$F990,Results!$B$15:$G$15)</f>
        <v>15.356137015879234</v>
      </c>
      <c r="K990" s="9">
        <f>SUMPRODUCT($A990:$F990,Results!$B$16:$G$16)</f>
        <v>-11.649879284706692</v>
      </c>
      <c r="L990" s="9">
        <f>SUMPRODUCT($A990:$F990,Results!$B$17:$G$17)</f>
        <v>17.837695303310596</v>
      </c>
      <c r="M990" s="9">
        <f>SUMPRODUCT($A990:$F990,Results!$B$18:$G$18)</f>
        <v>15.132968675533021</v>
      </c>
      <c r="N990" s="9">
        <f>SUMPRODUCT($A990:$F990,Results!$B$19:$G$19)</f>
        <v>0.15406187013234707</v>
      </c>
      <c r="O990" s="9">
        <f>SUMPRODUCT($A990:$F990,Results!$B$20:$G$20)</f>
        <v>4.1289753870958172</v>
      </c>
      <c r="P990" s="9" cm="1">
        <f t="array" ref="P990">SUMPRODUCT(J990:O990,TRANSPOSE(Test!BQ$20:BQ$25))+Test!$AI$20-Test!$BQ$27</f>
        <v>25.356866788926645</v>
      </c>
      <c r="Q990" s="9" cm="1">
        <f t="array" ref="Q990">SUMPRODUCT(J990:O990,TRANSPOSE(Test!EX$20:EX$25))+Test!$AI$20-Test!$EX$27</f>
        <v>4.4831324868864826</v>
      </c>
      <c r="R990" s="9">
        <f>I990-Results!$E$5*H990</f>
        <v>-0.99795802700555214</v>
      </c>
      <c r="S990" s="9" cm="1">
        <f t="array" ref="S990">SUMPRODUCT(J990:O990,TRANSPOSE(Test!AW$28:AW$33))+Test!$AI$20-Test!$AH$26</f>
        <v>11.389492198671491</v>
      </c>
      <c r="T990" s="9">
        <f>SUMPRODUCT(J990:O990,Results!K$9:P$9)</f>
        <v>2.9663263162696953</v>
      </c>
      <c r="U990" s="9">
        <f>SUMPRODUCT(J990:O990,Results!K$9:P$9)+Test!$AI$20-Test!$AH$31</f>
        <v>1.3840975951965362</v>
      </c>
      <c r="V990" s="9">
        <f t="shared" si="75"/>
        <v>-25.093284716796504</v>
      </c>
      <c r="W990" s="9">
        <f t="shared" si="76"/>
        <v>-4.2195504147563412</v>
      </c>
      <c r="X990" s="9">
        <f t="shared" si="77"/>
        <v>1.2615400991356935</v>
      </c>
      <c r="Y990" s="9">
        <f t="shared" si="78"/>
        <v>-11.125910126541349</v>
      </c>
      <c r="Z990" s="9">
        <f>I990-Test!$AI$20</f>
        <v>-32.47864135495999</v>
      </c>
      <c r="AA990" s="9">
        <f t="shared" si="79"/>
        <v>-1.1205155230663948</v>
      </c>
      <c r="AF990" s="11"/>
      <c r="AG990" s="11"/>
      <c r="AH990" s="11"/>
    </row>
    <row r="991" spans="1:34">
      <c r="A991" s="6">
        <v>0.82570247707600497</v>
      </c>
      <c r="B991" s="6">
        <v>4.9185421227738333</v>
      </c>
      <c r="C991" s="6">
        <v>-1.3173189036280342</v>
      </c>
      <c r="D991" s="6">
        <v>1.5817401105434121</v>
      </c>
      <c r="E991" s="6">
        <v>1.1973544448273785</v>
      </c>
      <c r="F991" s="6">
        <v>0.46858254406360322</v>
      </c>
      <c r="G991" s="6">
        <v>2.9930060895744899</v>
      </c>
      <c r="H991" s="6">
        <v>0.32604163221913929</v>
      </c>
      <c r="I991" s="9">
        <f>SUMPRODUCT(J991:O991,Results!B$12:G$12)+Results!$E$5*H991</f>
        <v>12.253888179153865</v>
      </c>
      <c r="J991" s="9">
        <f>SUMPRODUCT($A991:$F991,Results!$B$15:$G$15)</f>
        <v>-6.9198527318619387</v>
      </c>
      <c r="K991" s="9">
        <f>SUMPRODUCT($A991:$F991,Results!$B$16:$G$16)</f>
        <v>-6.4537997489441157</v>
      </c>
      <c r="L991" s="9">
        <f>SUMPRODUCT($A991:$F991,Results!$B$17:$G$17)</f>
        <v>9.7746233502704101</v>
      </c>
      <c r="M991" s="9">
        <f>SUMPRODUCT($A991:$F991,Results!$B$18:$G$18)</f>
        <v>8.6309693733580435</v>
      </c>
      <c r="N991" s="9">
        <f>SUMPRODUCT($A991:$F991,Results!$B$19:$G$19)</f>
        <v>1.7958407703471115</v>
      </c>
      <c r="O991" s="9">
        <f>SUMPRODUCT($A991:$F991,Results!$B$20:$G$20)</f>
        <v>15.200630273913449</v>
      </c>
      <c r="P991" s="9" cm="1">
        <f t="array" ref="P991">SUMPRODUCT(J991:O991,TRANSPOSE(Test!BQ$20:BQ$25))+Test!$AI$20-Test!$BQ$27</f>
        <v>6.2586726272787914</v>
      </c>
      <c r="Q991" s="9" cm="1">
        <f t="array" ref="Q991">SUMPRODUCT(J991:O991,TRANSPOSE(Test!EX$20:EX$25))+Test!$AI$20-Test!$EX$27</f>
        <v>8.9218552637410298</v>
      </c>
      <c r="R991" s="9">
        <f>I991-Results!$E$5*H991</f>
        <v>10.297638385839029</v>
      </c>
      <c r="S991" s="9" cm="1">
        <f t="array" ref="S991">SUMPRODUCT(J991:O991,TRANSPOSE(Test!AW$28:AW$33))+Test!$AI$20-Test!$AH$26</f>
        <v>-3.0860586609980771</v>
      </c>
      <c r="T991" s="9">
        <f>SUMPRODUCT(J991:O991,Results!K$9:P$9)</f>
        <v>10.993794234594642</v>
      </c>
      <c r="U991" s="9">
        <f>SUMPRODUCT(J991:O991,Results!K$9:P$9)+Test!$AI$20-Test!$AH$31</f>
        <v>9.4115655135214809</v>
      </c>
      <c r="V991" s="9">
        <f t="shared" si="75"/>
        <v>5.9952155518750736</v>
      </c>
      <c r="W991" s="9">
        <f t="shared" si="76"/>
        <v>3.3320329154128352</v>
      </c>
      <c r="X991" s="9">
        <f t="shared" si="77"/>
        <v>1.9562497933148357</v>
      </c>
      <c r="Y991" s="9">
        <f t="shared" si="78"/>
        <v>15.339946840151942</v>
      </c>
      <c r="Z991" s="9">
        <f>I991-Test!$AI$20</f>
        <v>-20.488335247936266</v>
      </c>
      <c r="AA991" s="9">
        <f t="shared" si="79"/>
        <v>2.8423226656323841</v>
      </c>
      <c r="AF991" s="11"/>
      <c r="AG991" s="11"/>
      <c r="AH991" s="11"/>
    </row>
    <row r="992" spans="1:34">
      <c r="A992" s="6">
        <v>0.42354704899959711</v>
      </c>
      <c r="B992" s="6">
        <v>2.5878038759242634</v>
      </c>
      <c r="C992" s="6">
        <v>2.376200615075164</v>
      </c>
      <c r="D992" s="6">
        <v>6.7800746365844322</v>
      </c>
      <c r="E992" s="6">
        <v>10.293777250421154</v>
      </c>
      <c r="F992" s="6">
        <v>3.5389195599079182</v>
      </c>
      <c r="G992" s="6">
        <v>0.79023685428582935</v>
      </c>
      <c r="H992" s="6">
        <v>-1.8767276030695212</v>
      </c>
      <c r="I992" s="9">
        <f>SUMPRODUCT(J992:O992,Results!B$12:G$12)+Results!$E$5*H992</f>
        <v>118.66695934920915</v>
      </c>
      <c r="J992" s="9">
        <f>SUMPRODUCT($A992:$F992,Results!$B$15:$G$15)</f>
        <v>35.741965846248284</v>
      </c>
      <c r="K992" s="9">
        <f>SUMPRODUCT($A992:$F992,Results!$B$16:$G$16)</f>
        <v>-1.0576211610320678</v>
      </c>
      <c r="L992" s="9">
        <f>SUMPRODUCT($A992:$F992,Results!$B$17:$G$17)</f>
        <v>43.341627791952845</v>
      </c>
      <c r="M992" s="9">
        <f>SUMPRODUCT($A992:$F992,Results!$B$18:$G$18)</f>
        <v>-5.4848715877426715</v>
      </c>
      <c r="N992" s="9">
        <f>SUMPRODUCT($A992:$F992,Results!$B$19:$G$19)</f>
        <v>-36.716175292447268</v>
      </c>
      <c r="O992" s="9">
        <f>SUMPRODUCT($A992:$F992,Results!$B$20:$G$20)</f>
        <v>15.497981297832698</v>
      </c>
      <c r="P992" s="9" cm="1">
        <f t="array" ref="P992">SUMPRODUCT(J992:O992,TRANSPOSE(Test!BQ$20:BQ$25))+Test!$AI$20-Test!$BQ$27</f>
        <v>117.54255083902231</v>
      </c>
      <c r="Q992" s="9" cm="1">
        <f t="array" ref="Q992">SUMPRODUCT(J992:O992,TRANSPOSE(Test!EX$20:EX$25))+Test!$AI$20-Test!$EX$27</f>
        <v>131.80484670504404</v>
      </c>
      <c r="R992" s="9">
        <f>I992-Results!$E$5*H992</f>
        <v>129.92732496762628</v>
      </c>
      <c r="S992" s="9" cm="1">
        <f t="array" ref="S992">SUMPRODUCT(J992:O992,TRANSPOSE(Test!AW$28:AW$33))+Test!$AI$20-Test!$AH$26</f>
        <v>91.464668604173525</v>
      </c>
      <c r="T992" s="9">
        <f>SUMPRODUCT(J992:O992,Results!K$9:P$9)</f>
        <v>134.79741940929824</v>
      </c>
      <c r="U992" s="9">
        <f>SUMPRODUCT(J992:O992,Results!K$9:P$9)+Test!$AI$20-Test!$AH$31</f>
        <v>133.21519068822508</v>
      </c>
      <c r="V992" s="9">
        <f t="shared" si="75"/>
        <v>1.1244085101868393</v>
      </c>
      <c r="W992" s="9">
        <f t="shared" si="76"/>
        <v>-13.137887355834891</v>
      </c>
      <c r="X992" s="9">
        <f t="shared" si="77"/>
        <v>-11.260365618417126</v>
      </c>
      <c r="Y992" s="9">
        <f t="shared" si="78"/>
        <v>27.202290745035626</v>
      </c>
      <c r="Z992" s="9">
        <f>I992-Test!$AI$20</f>
        <v>85.924735922119027</v>
      </c>
      <c r="AA992" s="9">
        <f t="shared" si="79"/>
        <v>-14.548231339015928</v>
      </c>
      <c r="AF992" s="11"/>
      <c r="AG992" s="11"/>
      <c r="AH992" s="11"/>
    </row>
    <row r="993" spans="1:34">
      <c r="A993" s="6">
        <v>3.9077743745337767</v>
      </c>
      <c r="B993" s="6">
        <v>1.9712160910841476</v>
      </c>
      <c r="C993" s="6">
        <v>7.8874867145500343</v>
      </c>
      <c r="D993" s="6">
        <v>7.3924143352251956</v>
      </c>
      <c r="E993" s="6">
        <v>6.8853554485252246</v>
      </c>
      <c r="F993" s="6">
        <v>-1.0740256576149843</v>
      </c>
      <c r="G993" s="6">
        <v>3.1421602415058558</v>
      </c>
      <c r="H993" s="6">
        <v>0.47519578415050523</v>
      </c>
      <c r="I993" s="9">
        <f>SUMPRODUCT(J993:O993,Results!B$12:G$12)+Results!$E$5*H993</f>
        <v>113.94425853718931</v>
      </c>
      <c r="J993" s="9">
        <f>SUMPRODUCT($A993:$F993,Results!$B$15:$G$15)</f>
        <v>44.867803518374224</v>
      </c>
      <c r="K993" s="9">
        <f>SUMPRODUCT($A993:$F993,Results!$B$16:$G$16)</f>
        <v>-19.924021152712321</v>
      </c>
      <c r="L993" s="9">
        <f>SUMPRODUCT($A993:$F993,Results!$B$17:$G$17)</f>
        <v>17.926468724950389</v>
      </c>
      <c r="M993" s="9">
        <f>SUMPRODUCT($A993:$F993,Results!$B$18:$G$18)</f>
        <v>-19.022543346549419</v>
      </c>
      <c r="N993" s="9">
        <f>SUMPRODUCT($A993:$F993,Results!$B$19:$G$19)</f>
        <v>-45.64226059853064</v>
      </c>
      <c r="O993" s="9">
        <f>SUMPRODUCT($A993:$F993,Results!$B$20:$G$20)</f>
        <v>25.916592574488941</v>
      </c>
      <c r="P993" s="9" cm="1">
        <f t="array" ref="P993">SUMPRODUCT(J993:O993,TRANSPOSE(Test!BQ$20:BQ$25))+Test!$AI$20-Test!$BQ$27</f>
        <v>96.443554375073944</v>
      </c>
      <c r="Q993" s="9" cm="1">
        <f t="array" ref="Q993">SUMPRODUCT(J993:O993,TRANSPOSE(Test!EX$20:EX$25))+Test!$AI$20-Test!$EX$27</f>
        <v>110.30931396401226</v>
      </c>
      <c r="R993" s="9">
        <f>I993-Results!$E$5*H993</f>
        <v>111.09308383228628</v>
      </c>
      <c r="S993" s="9" cm="1">
        <f t="array" ref="S993">SUMPRODUCT(J993:O993,TRANSPOSE(Test!AW$28:AW$33))+Test!$AI$20-Test!$AH$26</f>
        <v>99.028161436930716</v>
      </c>
      <c r="T993" s="9">
        <f>SUMPRODUCT(J993:O993,Results!K$9:P$9)</f>
        <v>113.44048113096454</v>
      </c>
      <c r="U993" s="9">
        <f>SUMPRODUCT(J993:O993,Results!K$9:P$9)+Test!$AI$20-Test!$AH$31</f>
        <v>111.85825240989138</v>
      </c>
      <c r="V993" s="9">
        <f t="shared" si="75"/>
        <v>17.500704162115369</v>
      </c>
      <c r="W993" s="9">
        <f t="shared" si="76"/>
        <v>3.6349445731770516</v>
      </c>
      <c r="X993" s="9">
        <f t="shared" si="77"/>
        <v>2.8511747049030305</v>
      </c>
      <c r="Y993" s="9">
        <f t="shared" si="78"/>
        <v>14.916097100258597</v>
      </c>
      <c r="Z993" s="9">
        <f>I993-Test!$AI$20</f>
        <v>81.202035110099189</v>
      </c>
      <c r="AA993" s="9">
        <f t="shared" si="79"/>
        <v>2.0860061272979351</v>
      </c>
      <c r="AF993" s="11"/>
      <c r="AG993" s="11"/>
      <c r="AH993" s="11"/>
    </row>
    <row r="994" spans="1:34">
      <c r="A994" s="6">
        <v>17.790526358201635</v>
      </c>
      <c r="B994" s="6">
        <v>5.430259869163228</v>
      </c>
      <c r="C994" s="6">
        <v>1.9220056060950788</v>
      </c>
      <c r="D994" s="6">
        <v>10.944821701161661</v>
      </c>
      <c r="E994" s="6">
        <v>0.69053046801078211</v>
      </c>
      <c r="F994" s="6">
        <v>3.7750590443974734</v>
      </c>
      <c r="G994" s="6">
        <v>5.0459915454679889</v>
      </c>
      <c r="H994" s="6">
        <v>2.3790270881126383</v>
      </c>
      <c r="I994" s="9">
        <f>SUMPRODUCT(J994:O994,Results!B$12:G$12)+Results!$E$5*H994</f>
        <v>77.588676021433827</v>
      </c>
      <c r="J994" s="9">
        <f>SUMPRODUCT($A994:$F994,Results!$B$15:$G$15)</f>
        <v>50.101510316757611</v>
      </c>
      <c r="K994" s="9">
        <f>SUMPRODUCT($A994:$F994,Results!$B$16:$G$16)</f>
        <v>-64.264280343276539</v>
      </c>
      <c r="L994" s="9">
        <f>SUMPRODUCT($A994:$F994,Results!$B$17:$G$17)</f>
        <v>-14.069811028518174</v>
      </c>
      <c r="M994" s="9">
        <f>SUMPRODUCT($A994:$F994,Results!$B$18:$G$18)</f>
        <v>9.4626395523253137</v>
      </c>
      <c r="N994" s="9">
        <f>SUMPRODUCT($A994:$F994,Results!$B$19:$G$19)</f>
        <v>-7.1273423434867595</v>
      </c>
      <c r="O994" s="9">
        <f>SUMPRODUCT($A994:$F994,Results!$B$20:$G$20)</f>
        <v>77.318678602055712</v>
      </c>
      <c r="P994" s="9" cm="1">
        <f t="array" ref="P994">SUMPRODUCT(J994:O994,TRANSPOSE(Test!BQ$20:BQ$25))+Test!$AI$20-Test!$BQ$27</f>
        <v>62.933193877710984</v>
      </c>
      <c r="Q994" s="9" cm="1">
        <f t="array" ref="Q994">SUMPRODUCT(J994:O994,TRANSPOSE(Test!EX$20:EX$25))+Test!$AI$20-Test!$EX$27</f>
        <v>63.066276836504215</v>
      </c>
      <c r="R994" s="9">
        <f>I994-Results!$E$5*H994</f>
        <v>63.314513492757996</v>
      </c>
      <c r="S994" s="9" cm="1">
        <f t="array" ref="S994">SUMPRODUCT(J994:O994,TRANSPOSE(Test!AW$28:AW$33))+Test!$AI$20-Test!$AH$26</f>
        <v>50.933820532843427</v>
      </c>
      <c r="T994" s="9">
        <f>SUMPRODUCT(J994:O994,Results!K$9:P$9)</f>
        <v>64.916693314633662</v>
      </c>
      <c r="U994" s="9">
        <f>SUMPRODUCT(J994:O994,Results!K$9:P$9)+Test!$AI$20-Test!$AH$31</f>
        <v>63.334464593560512</v>
      </c>
      <c r="V994" s="9">
        <f t="shared" si="75"/>
        <v>14.655482143722843</v>
      </c>
      <c r="W994" s="9">
        <f t="shared" si="76"/>
        <v>14.522399184929611</v>
      </c>
      <c r="X994" s="9">
        <f t="shared" si="77"/>
        <v>14.274162528675831</v>
      </c>
      <c r="Y994" s="9">
        <f t="shared" si="78"/>
        <v>26.6548554885904</v>
      </c>
      <c r="Z994" s="9">
        <f>I994-Test!$AI$20</f>
        <v>44.846452594343695</v>
      </c>
      <c r="AA994" s="9">
        <f t="shared" si="79"/>
        <v>14.254211427873315</v>
      </c>
      <c r="AF994" s="11"/>
      <c r="AG994" s="11"/>
      <c r="AH994" s="11"/>
    </row>
    <row r="995" spans="1:34">
      <c r="A995" s="6">
        <v>13.712399124295501</v>
      </c>
      <c r="B995" s="6">
        <v>-0.10855175454912731</v>
      </c>
      <c r="C995" s="6">
        <v>3.1869233875455762</v>
      </c>
      <c r="D995" s="6">
        <v>4.6358979573407684</v>
      </c>
      <c r="E995" s="6">
        <v>2.0265005723026186</v>
      </c>
      <c r="F995" s="6">
        <v>1.1726384348524497</v>
      </c>
      <c r="G995" s="6">
        <v>3.0939313076432784</v>
      </c>
      <c r="H995" s="6">
        <v>0.4269668502879278</v>
      </c>
      <c r="I995" s="9">
        <f>SUMPRODUCT(J995:O995,Results!B$12:G$12)+Results!$E$5*H995</f>
        <v>72.090791618023133</v>
      </c>
      <c r="J995" s="9">
        <f>SUMPRODUCT($A995:$F995,Results!$B$15:$G$15)</f>
        <v>58.808689680605838</v>
      </c>
      <c r="K995" s="9">
        <f>SUMPRODUCT($A995:$F995,Results!$B$16:$G$16)</f>
        <v>-44.661762002732871</v>
      </c>
      <c r="L995" s="9">
        <f>SUMPRODUCT($A995:$F995,Results!$B$17:$G$17)</f>
        <v>-17.053971686071694</v>
      </c>
      <c r="M995" s="9">
        <f>SUMPRODUCT($A995:$F995,Results!$B$18:$G$18)</f>
        <v>-8.4943191097419408</v>
      </c>
      <c r="N995" s="9">
        <f>SUMPRODUCT($A995:$F995,Results!$B$19:$G$19)</f>
        <v>-12.199936763062739</v>
      </c>
      <c r="O995" s="9">
        <f>SUMPRODUCT($A995:$F995,Results!$B$20:$G$20)</f>
        <v>45.579745760471255</v>
      </c>
      <c r="P995" s="9" cm="1">
        <f t="array" ref="P995">SUMPRODUCT(J995:O995,TRANSPOSE(Test!BQ$20:BQ$25))+Test!$AI$20-Test!$BQ$27</f>
        <v>62.949016698477443</v>
      </c>
      <c r="Q995" s="9" cm="1">
        <f t="array" ref="Q995">SUMPRODUCT(J995:O995,TRANSPOSE(Test!EX$20:EX$25))+Test!$AI$20-Test!$EX$27</f>
        <v>69.220712195055114</v>
      </c>
      <c r="R995" s="9">
        <f>I995-Results!$E$5*H995</f>
        <v>69.528990516295565</v>
      </c>
      <c r="S995" s="9" cm="1">
        <f t="array" ref="S995">SUMPRODUCT(J995:O995,TRANSPOSE(Test!AW$28:AW$33))+Test!$AI$20-Test!$AH$26</f>
        <v>58.320185211710807</v>
      </c>
      <c r="T995" s="9">
        <f>SUMPRODUCT(J995:O995,Results!K$9:P$9)</f>
        <v>70.844232521867752</v>
      </c>
      <c r="U995" s="9">
        <f>SUMPRODUCT(J995:O995,Results!K$9:P$9)+Test!$AI$20-Test!$AH$31</f>
        <v>69.262003800794588</v>
      </c>
      <c r="V995" s="9">
        <f t="shared" si="75"/>
        <v>9.1417749195456892</v>
      </c>
      <c r="W995" s="9">
        <f t="shared" si="76"/>
        <v>2.8700794229680184</v>
      </c>
      <c r="X995" s="9">
        <f t="shared" si="77"/>
        <v>2.5618011017275677</v>
      </c>
      <c r="Y995" s="9">
        <f t="shared" si="78"/>
        <v>13.770606406312325</v>
      </c>
      <c r="Z995" s="9">
        <f>I995-Test!$AI$20</f>
        <v>39.348568190933001</v>
      </c>
      <c r="AA995" s="9">
        <f t="shared" si="79"/>
        <v>2.8287878172285446</v>
      </c>
      <c r="AF995" s="11"/>
      <c r="AG995" s="11"/>
      <c r="AH995" s="11"/>
    </row>
    <row r="996" spans="1:34">
      <c r="A996" s="6">
        <v>-0.94741634066079683</v>
      </c>
      <c r="B996" s="6">
        <v>1.4751543566320451</v>
      </c>
      <c r="C996" s="6">
        <v>-5.5834225635063026</v>
      </c>
      <c r="D996" s="6">
        <v>4.0364145932719255</v>
      </c>
      <c r="E996" s="6">
        <v>0.65399699643973497</v>
      </c>
      <c r="F996" s="6">
        <v>2.552759522565804</v>
      </c>
      <c r="G996" s="6">
        <v>4.3632710464437698</v>
      </c>
      <c r="H996" s="6">
        <v>1.6963065890884192</v>
      </c>
      <c r="I996" s="9">
        <f>SUMPRODUCT(J996:O996,Results!B$12:G$12)+Results!$E$5*H996</f>
        <v>16.954102706623264</v>
      </c>
      <c r="J996" s="9">
        <f>SUMPRODUCT($A996:$F996,Results!$B$15:$G$15)</f>
        <v>-15.616291774333611</v>
      </c>
      <c r="K996" s="9">
        <f>SUMPRODUCT($A996:$F996,Results!$B$16:$G$16)</f>
        <v>6.8680172660570902</v>
      </c>
      <c r="L996" s="9">
        <f>SUMPRODUCT($A996:$F996,Results!$B$17:$G$17)</f>
        <v>13.859767629509562</v>
      </c>
      <c r="M996" s="9">
        <f>SUMPRODUCT($A996:$F996,Results!$B$18:$G$18)</f>
        <v>20.481370979008002</v>
      </c>
      <c r="N996" s="9">
        <f>SUMPRODUCT($A996:$F996,Results!$B$19:$G$19)</f>
        <v>12.273179023296725</v>
      </c>
      <c r="O996" s="9">
        <f>SUMPRODUCT($A996:$F996,Results!$B$20:$G$20)</f>
        <v>10.189242922173403</v>
      </c>
      <c r="P996" s="9" cm="1">
        <f t="array" ref="P996">SUMPRODUCT(J996:O996,TRANSPOSE(Test!BQ$20:BQ$25))+Test!$AI$20-Test!$BQ$27</f>
        <v>3.0812134540525165</v>
      </c>
      <c r="Q996" s="9" cm="1">
        <f t="array" ref="Q996">SUMPRODUCT(J996:O996,TRANSPOSE(Test!EX$20:EX$25))+Test!$AI$20-Test!$EX$27</f>
        <v>7.9663493890986956</v>
      </c>
      <c r="R996" s="9">
        <f>I996-Results!$E$5*H996</f>
        <v>6.7762631720927473</v>
      </c>
      <c r="S996" s="9" cm="1">
        <f t="array" ref="S996">SUMPRODUCT(J996:O996,TRANSPOSE(Test!AW$28:AW$33))+Test!$AI$20-Test!$AH$26</f>
        <v>-24.058394684132857</v>
      </c>
      <c r="T996" s="9">
        <f>SUMPRODUCT(J996:O996,Results!K$9:P$9)</f>
        <v>7.7333663819040321</v>
      </c>
      <c r="U996" s="9">
        <f>SUMPRODUCT(J996:O996,Results!K$9:P$9)+Test!$AI$20-Test!$AH$31</f>
        <v>6.1511376608308765</v>
      </c>
      <c r="V996" s="9">
        <f t="shared" si="75"/>
        <v>13.872889252570747</v>
      </c>
      <c r="W996" s="9">
        <f t="shared" si="76"/>
        <v>8.9877533175245681</v>
      </c>
      <c r="X996" s="9">
        <f t="shared" si="77"/>
        <v>10.177839534530516</v>
      </c>
      <c r="Y996" s="9">
        <f t="shared" si="78"/>
        <v>41.012497390756124</v>
      </c>
      <c r="Z996" s="9">
        <f>I996-Test!$AI$20</f>
        <v>-15.788120720466868</v>
      </c>
      <c r="AA996" s="9">
        <f t="shared" si="79"/>
        <v>10.802965045792387</v>
      </c>
      <c r="AF996" s="11"/>
      <c r="AG996" s="11"/>
      <c r="AH996" s="11"/>
    </row>
    <row r="997" spans="1:34">
      <c r="A997" s="6">
        <v>0.88887078000799224</v>
      </c>
      <c r="B997" s="6">
        <v>2.171418433085174</v>
      </c>
      <c r="C997" s="6">
        <v>-2.812633493380249</v>
      </c>
      <c r="D997" s="6">
        <v>-4.4678874863849218</v>
      </c>
      <c r="E997" s="6">
        <v>1.1846001545548659</v>
      </c>
      <c r="F997" s="6">
        <v>-0.26657006169002706</v>
      </c>
      <c r="G997" s="6">
        <v>7.0321679935810275</v>
      </c>
      <c r="H997" s="6">
        <v>4.3652035362256765</v>
      </c>
      <c r="I997" s="9">
        <f>SUMPRODUCT(J997:O997,Results!B$12:G$12)+Results!$E$5*H997</f>
        <v>28.221619509572033</v>
      </c>
      <c r="J997" s="9">
        <f>SUMPRODUCT($A997:$F997,Results!$B$15:$G$15)</f>
        <v>-1.9091492301534362E-2</v>
      </c>
      <c r="K997" s="9">
        <f>SUMPRODUCT($A997:$F997,Results!$B$16:$G$16)</f>
        <v>-0.53069462984173521</v>
      </c>
      <c r="L997" s="9">
        <f>SUMPRODUCT($A997:$F997,Results!$B$17:$G$17)</f>
        <v>0.90611841753718725</v>
      </c>
      <c r="M997" s="9">
        <f>SUMPRODUCT($A997:$F997,Results!$B$18:$G$18)</f>
        <v>2.208708736598199</v>
      </c>
      <c r="N997" s="9">
        <f>SUMPRODUCT($A997:$F997,Results!$B$19:$G$19)</f>
        <v>11.517451403134894</v>
      </c>
      <c r="O997" s="9">
        <f>SUMPRODUCT($A997:$F997,Results!$B$20:$G$20)</f>
        <v>0.73135493095476112</v>
      </c>
      <c r="P997" s="9" cm="1">
        <f t="array" ref="P997">SUMPRODUCT(J997:O997,TRANSPOSE(Test!BQ$20:BQ$25))+Test!$AI$20-Test!$BQ$27</f>
        <v>-3.4695777254502644</v>
      </c>
      <c r="Q997" s="9" cm="1">
        <f t="array" ref="Q997">SUMPRODUCT(J997:O997,TRANSPOSE(Test!EX$20:EX$25))+Test!$AI$20-Test!$EX$27</f>
        <v>0.4470611495769532</v>
      </c>
      <c r="R997" s="9">
        <f>I997-Results!$E$5*H997</f>
        <v>2.0303982922179742</v>
      </c>
      <c r="S997" s="9" cm="1">
        <f t="array" ref="S997">SUMPRODUCT(J997:O997,TRANSPOSE(Test!AW$28:AW$33))+Test!$AI$20-Test!$AH$26</f>
        <v>-13.542715089979012</v>
      </c>
      <c r="T997" s="9">
        <f>SUMPRODUCT(J997:O997,Results!K$9:P$9)</f>
        <v>2.5722847154345918</v>
      </c>
      <c r="U997" s="9">
        <f>SUMPRODUCT(J997:O997,Results!K$9:P$9)+Test!$AI$20-Test!$AH$31</f>
        <v>0.99005599436143399</v>
      </c>
      <c r="V997" s="9">
        <f t="shared" si="75"/>
        <v>31.691197235022297</v>
      </c>
      <c r="W997" s="9">
        <f t="shared" si="76"/>
        <v>27.77455835999508</v>
      </c>
      <c r="X997" s="9">
        <f t="shared" si="77"/>
        <v>26.191221217354059</v>
      </c>
      <c r="Y997" s="9">
        <f t="shared" si="78"/>
        <v>41.764334599551049</v>
      </c>
      <c r="Z997" s="9">
        <f>I997-Test!$AI$20</f>
        <v>-4.5206039175180983</v>
      </c>
      <c r="AA997" s="9">
        <f t="shared" si="79"/>
        <v>27.231563515210599</v>
      </c>
      <c r="AF997" s="11"/>
      <c r="AG997" s="11"/>
      <c r="AH997" s="11"/>
    </row>
    <row r="998" spans="1:34">
      <c r="A998" s="6">
        <v>0.36773047708274353</v>
      </c>
      <c r="B998" s="6">
        <v>0.5780063864872117</v>
      </c>
      <c r="C998" s="6">
        <v>0.89845025980049142</v>
      </c>
      <c r="D998" s="6">
        <v>3.5543020188720393</v>
      </c>
      <c r="E998" s="6">
        <v>0.47236071327921775</v>
      </c>
      <c r="F998" s="6">
        <v>2.029698766335994</v>
      </c>
      <c r="G998" s="6">
        <v>7.2723168546296586</v>
      </c>
      <c r="H998" s="6">
        <v>4.6053523972743076</v>
      </c>
      <c r="I998" s="9">
        <f>SUMPRODUCT(J998:O998,Results!B$12:G$12)+Results!$E$5*H998</f>
        <v>37.452077565148187</v>
      </c>
      <c r="J998" s="9">
        <f>SUMPRODUCT($A998:$F998,Results!$B$15:$G$15)</f>
        <v>1.7747153516677696</v>
      </c>
      <c r="K998" s="9">
        <f>SUMPRODUCT($A998:$F998,Results!$B$16:$G$16)</f>
        <v>-2.9245338451581988</v>
      </c>
      <c r="L998" s="9">
        <f>SUMPRODUCT($A998:$F998,Results!$B$17:$G$17)</f>
        <v>6.8473191554617934</v>
      </c>
      <c r="M998" s="9">
        <f>SUMPRODUCT($A998:$F998,Results!$B$18:$G$18)</f>
        <v>3.208324250117716</v>
      </c>
      <c r="N998" s="9">
        <f>SUMPRODUCT($A998:$F998,Results!$B$19:$G$19)</f>
        <v>-6.7516957214903446</v>
      </c>
      <c r="O998" s="9">
        <f>SUMPRODUCT($A998:$F998,Results!$B$20:$G$20)</f>
        <v>5.7893047748902893</v>
      </c>
      <c r="P998" s="9" cm="1">
        <f t="array" ref="P998">SUMPRODUCT(J998:O998,TRANSPOSE(Test!BQ$20:BQ$25))+Test!$AI$20-Test!$BQ$27</f>
        <v>10.058710989124457</v>
      </c>
      <c r="Q998" s="9" cm="1">
        <f t="array" ref="Q998">SUMPRODUCT(J998:O998,TRANSPOSE(Test!EX$20:EX$25))+Test!$AI$20-Test!$EX$27</f>
        <v>10.406924645209976</v>
      </c>
      <c r="R998" s="9">
        <f>I998-Results!$E$5*H998</f>
        <v>9.8199631815023416</v>
      </c>
      <c r="S998" s="9" cm="1">
        <f t="array" ref="S998">SUMPRODUCT(J998:O998,TRANSPOSE(Test!AW$28:AW$33))+Test!$AI$20-Test!$AH$26</f>
        <v>7.4236163351212454</v>
      </c>
      <c r="T998" s="9">
        <f>SUMPRODUCT(J998:O998,Results!K$9:P$9)</f>
        <v>10.487822287389474</v>
      </c>
      <c r="U998" s="9">
        <f>SUMPRODUCT(J998:O998,Results!K$9:P$9)+Test!$AI$20-Test!$AH$31</f>
        <v>8.9055935663163126</v>
      </c>
      <c r="V998" s="9">
        <f t="shared" si="75"/>
        <v>27.39336657602373</v>
      </c>
      <c r="W998" s="9">
        <f t="shared" si="76"/>
        <v>27.045152919938211</v>
      </c>
      <c r="X998" s="9">
        <f t="shared" si="77"/>
        <v>27.632114383645845</v>
      </c>
      <c r="Y998" s="9">
        <f t="shared" si="78"/>
        <v>30.028461230026942</v>
      </c>
      <c r="Z998" s="9">
        <f>I998-Test!$AI$20</f>
        <v>4.7098541380580556</v>
      </c>
      <c r="AA998" s="9">
        <f t="shared" si="79"/>
        <v>28.546483998831874</v>
      </c>
      <c r="AF998" s="11"/>
      <c r="AG998" s="11"/>
      <c r="AH998" s="11"/>
    </row>
    <row r="999" spans="1:34">
      <c r="A999" s="6">
        <v>-2.3325979519322799</v>
      </c>
      <c r="B999" s="6">
        <v>0.71845873876492394</v>
      </c>
      <c r="C999" s="6">
        <v>9.070311251511141</v>
      </c>
      <c r="D999" s="6">
        <v>3.8616157380019231</v>
      </c>
      <c r="E999" s="6">
        <v>-1.3673601815068668</v>
      </c>
      <c r="F999" s="6">
        <v>0.63069748821878902</v>
      </c>
      <c r="G999" s="6">
        <v>3.4468900324371488</v>
      </c>
      <c r="H999" s="6">
        <v>0.77992557508179816</v>
      </c>
      <c r="I999" s="9">
        <f>SUMPRODUCT(J999:O999,Results!B$12:G$12)+Results!$E$5*H999</f>
        <v>-10.983943283020956</v>
      </c>
      <c r="J999" s="9">
        <f>SUMPRODUCT($A999:$F999,Results!$B$15:$G$15)</f>
        <v>-1.0319706454990731</v>
      </c>
      <c r="K999" s="9">
        <f>SUMPRODUCT($A999:$F999,Results!$B$16:$G$16)</f>
        <v>-4.8647777994757524</v>
      </c>
      <c r="L999" s="9">
        <f>SUMPRODUCT($A999:$F999,Results!$B$17:$G$17)</f>
        <v>3.0671668676686554</v>
      </c>
      <c r="M999" s="9">
        <f>SUMPRODUCT($A999:$F999,Results!$B$18:$G$18)</f>
        <v>-13.509258206267145</v>
      </c>
      <c r="N999" s="9">
        <f>SUMPRODUCT($A999:$F999,Results!$B$19:$G$19)</f>
        <v>-29.772103901086702</v>
      </c>
      <c r="O999" s="9">
        <f>SUMPRODUCT($A999:$F999,Results!$B$20:$G$20)</f>
        <v>-7.9923337510821648</v>
      </c>
      <c r="P999" s="9" cm="1">
        <f t="array" ref="P999">SUMPRODUCT(J999:O999,TRANSPOSE(Test!BQ$20:BQ$25))+Test!$AI$20-Test!$BQ$27</f>
        <v>-8.3543015658747528</v>
      </c>
      <c r="Q999" s="9" cm="1">
        <f t="array" ref="Q999">SUMPRODUCT(J999:O999,TRANSPOSE(Test!EX$20:EX$25))+Test!$AI$20-Test!$EX$27</f>
        <v>-16.274011891794398</v>
      </c>
      <c r="R999" s="9">
        <f>I999-Results!$E$5*H999</f>
        <v>-15.663496733511746</v>
      </c>
      <c r="S999" s="9" cm="1">
        <f t="array" ref="S999">SUMPRODUCT(J999:O999,TRANSPOSE(Test!AW$28:AW$33))+Test!$AI$20-Test!$AH$26</f>
        <v>25.725990240631191</v>
      </c>
      <c r="T999" s="9">
        <f>SUMPRODUCT(J999:O999,Results!K$9:P$9)</f>
        <v>-16.267162289353749</v>
      </c>
      <c r="U999" s="9">
        <f>SUMPRODUCT(J999:O999,Results!K$9:P$9)+Test!$AI$20-Test!$AH$31</f>
        <v>-17.849391010426906</v>
      </c>
      <c r="V999" s="9">
        <f t="shared" si="75"/>
        <v>-2.6296417171462032</v>
      </c>
      <c r="W999" s="9">
        <f t="shared" si="76"/>
        <v>5.2900686087734421</v>
      </c>
      <c r="X999" s="9">
        <f t="shared" si="77"/>
        <v>4.6795534504907899</v>
      </c>
      <c r="Y999" s="9">
        <f t="shared" si="78"/>
        <v>-36.709933523652147</v>
      </c>
      <c r="Z999" s="9">
        <f>I999-Test!$AI$20</f>
        <v>-43.726166710111087</v>
      </c>
      <c r="AA999" s="9">
        <f t="shared" si="79"/>
        <v>6.8654477274059502</v>
      </c>
      <c r="AF999" s="11"/>
      <c r="AG999" s="11"/>
      <c r="AH999" s="11"/>
    </row>
    <row r="1000" spans="1:34">
      <c r="A1000" s="6">
        <v>-2.0451912708595046</v>
      </c>
      <c r="B1000" s="6">
        <v>4.0725419506295077</v>
      </c>
      <c r="C1000" s="6">
        <v>2.2086807421606451</v>
      </c>
      <c r="D1000" s="6">
        <v>5.1524017760898912</v>
      </c>
      <c r="E1000" s="6">
        <v>1.2011332062772218</v>
      </c>
      <c r="F1000" s="6">
        <v>-1.8249443693505585</v>
      </c>
      <c r="G1000" s="6">
        <v>7.9034129887599889</v>
      </c>
      <c r="H1000" s="6">
        <v>5.2364485314046387</v>
      </c>
      <c r="I1000" s="9">
        <f>SUMPRODUCT(J1000:O1000,Results!B$12:G$12)+Results!$E$5*H1000</f>
        <v>50.104238182556955</v>
      </c>
      <c r="J1000" s="9">
        <f>SUMPRODUCT($A1000:$F1000,Results!$B$15:$G$15)</f>
        <v>-10.998978308102147</v>
      </c>
      <c r="K1000" s="9">
        <f>SUMPRODUCT($A1000:$F1000,Results!$B$16:$G$16)</f>
        <v>-1.6324042068681104</v>
      </c>
      <c r="L1000" s="9">
        <f>SUMPRODUCT($A1000:$F1000,Results!$B$17:$G$17)</f>
        <v>13.539624035192524</v>
      </c>
      <c r="M1000" s="9">
        <f>SUMPRODUCT($A1000:$F1000,Results!$B$18:$G$18)</f>
        <v>2.3334020854913016</v>
      </c>
      <c r="N1000" s="9">
        <f>SUMPRODUCT($A1000:$F1000,Results!$B$19:$G$19)</f>
        <v>-14.815525165617707</v>
      </c>
      <c r="O1000" s="9">
        <f>SUMPRODUCT($A1000:$F1000,Results!$B$20:$G$20)</f>
        <v>12.322501010388361</v>
      </c>
      <c r="P1000" s="9" cm="1">
        <f t="array" ref="P1000">SUMPRODUCT(J1000:O1000,TRANSPOSE(Test!BQ$20:BQ$25))+Test!$AI$20-Test!$BQ$27</f>
        <v>10.60280877138333</v>
      </c>
      <c r="Q1000" s="9" cm="1">
        <f t="array" ref="Q1000">SUMPRODUCT(J1000:O1000,TRANSPOSE(Test!EX$20:EX$25))+Test!$AI$20-Test!$EX$27</f>
        <v>16.952349968947473</v>
      </c>
      <c r="R1000" s="9">
        <f>I1000-Results!$E$5*H1000</f>
        <v>18.685546994129123</v>
      </c>
      <c r="S1000" s="9" cm="1">
        <f t="array" ref="S1000">SUMPRODUCT(J1000:O1000,TRANSPOSE(Test!AW$28:AW$33))+Test!$AI$20-Test!$AH$26</f>
        <v>12.515797855462885</v>
      </c>
      <c r="T1000" s="9">
        <f>SUMPRODUCT(J1000:O1000,Results!K$9:P$9)</f>
        <v>18.629819974021224</v>
      </c>
      <c r="U1000" s="9">
        <f>SUMPRODUCT(J1000:O1000,Results!K$9:P$9)+Test!$AI$20-Test!$AH$31</f>
        <v>17.047591252948067</v>
      </c>
      <c r="V1000" s="9">
        <f t="shared" si="75"/>
        <v>39.501429411173625</v>
      </c>
      <c r="W1000" s="9">
        <f t="shared" si="76"/>
        <v>33.151888213609482</v>
      </c>
      <c r="X1000" s="9">
        <f t="shared" si="77"/>
        <v>31.418691188427832</v>
      </c>
      <c r="Y1000" s="9">
        <f t="shared" si="78"/>
        <v>37.588440327094069</v>
      </c>
      <c r="Z1000" s="9">
        <f>I1000-Test!$AI$20</f>
        <v>17.362014755466824</v>
      </c>
      <c r="AA1000" s="9">
        <f t="shared" si="79"/>
        <v>33.056646929608888</v>
      </c>
      <c r="AF1000" s="11"/>
      <c r="AG1000" s="11"/>
      <c r="AH1000" s="11"/>
    </row>
    <row r="1001" spans="1:34">
      <c r="A1001" s="6">
        <v>6.7960493303278664</v>
      </c>
      <c r="B1001" s="6">
        <v>4.3318731268415389</v>
      </c>
      <c r="C1001" s="6">
        <v>1.6278354069966714</v>
      </c>
      <c r="D1001" s="6">
        <v>1.7414564024646297</v>
      </c>
      <c r="E1001" s="6">
        <v>3.0569538684019366</v>
      </c>
      <c r="F1001" s="6">
        <v>0.9339595120616031</v>
      </c>
      <c r="G1001" s="6">
        <v>1.842261709809573</v>
      </c>
      <c r="H1001" s="6">
        <v>-0.82470274754577755</v>
      </c>
      <c r="I1001" s="9">
        <f>SUMPRODUCT(J1001:O1001,Results!B$12:G$12)+Results!$E$5*H1001</f>
        <v>43.985419387148347</v>
      </c>
      <c r="J1001" s="9">
        <f>SUMPRODUCT($A1001:$F1001,Results!$B$15:$G$15)</f>
        <v>27.303706569960259</v>
      </c>
      <c r="K1001" s="9">
        <f>SUMPRODUCT($A1001:$F1001,Results!$B$16:$G$16)</f>
        <v>-25.796924255016126</v>
      </c>
      <c r="L1001" s="9">
        <f>SUMPRODUCT($A1001:$F1001,Results!$B$17:$G$17)</f>
        <v>2.7282104346006406</v>
      </c>
      <c r="M1001" s="9">
        <f>SUMPRODUCT($A1001:$F1001,Results!$B$18:$G$18)</f>
        <v>-2.4952313867091318</v>
      </c>
      <c r="N1001" s="9">
        <f>SUMPRODUCT($A1001:$F1001,Results!$B$19:$G$19)</f>
        <v>-9.0130765293151462</v>
      </c>
      <c r="O1001" s="9">
        <f>SUMPRODUCT($A1001:$F1001,Results!$B$20:$G$20)</f>
        <v>29.123486445956335</v>
      </c>
      <c r="P1001" s="9" cm="1">
        <f t="array" ref="P1001">SUMPRODUCT(J1001:O1001,TRANSPOSE(Test!BQ$20:BQ$25))+Test!$AI$20-Test!$BQ$27</f>
        <v>43.548857547546895</v>
      </c>
      <c r="Q1001" s="9" cm="1">
        <f t="array" ref="Q1001">SUMPRODUCT(J1001:O1001,TRANSPOSE(Test!EX$20:EX$25))+Test!$AI$20-Test!$EX$27</f>
        <v>47.527204787041853</v>
      </c>
      <c r="R1001" s="9">
        <f>I1001-Results!$E$5*H1001</f>
        <v>48.933635872423011</v>
      </c>
      <c r="S1001" s="9" cm="1">
        <f t="array" ref="S1001">SUMPRODUCT(J1001:O1001,TRANSPOSE(Test!AW$28:AW$33))+Test!$AI$20-Test!$AH$26</f>
        <v>37.402051873751091</v>
      </c>
      <c r="T1001" s="9">
        <f>SUMPRODUCT(J1001:O1001,Results!K$9:P$9)</f>
        <v>50.555903012131502</v>
      </c>
      <c r="U1001" s="9">
        <f>SUMPRODUCT(J1001:O1001,Results!K$9:P$9)+Test!$AI$20-Test!$AH$31</f>
        <v>48.973674291058344</v>
      </c>
      <c r="V1001" s="9">
        <f t="shared" si="75"/>
        <v>0.43656183960145256</v>
      </c>
      <c r="W1001" s="9">
        <f t="shared" si="76"/>
        <v>-3.5417853998935058</v>
      </c>
      <c r="X1001" s="9">
        <f t="shared" si="77"/>
        <v>-4.9482164852746635</v>
      </c>
      <c r="Y1001" s="9">
        <f t="shared" si="78"/>
        <v>6.5833675133972562</v>
      </c>
      <c r="Z1001" s="9">
        <f>I1001-Test!$AI$20</f>
        <v>11.243195960058216</v>
      </c>
      <c r="AA1001" s="9">
        <f t="shared" si="79"/>
        <v>-4.988254903909997</v>
      </c>
      <c r="AF1001" s="11"/>
      <c r="AG1001" s="11"/>
      <c r="AH1001" s="11"/>
    </row>
  </sheetData>
  <mergeCells count="1">
    <mergeCell ref="AP1:AU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AS74"/>
  <sheetViews>
    <sheetView tabSelected="1" topLeftCell="T3" workbookViewId="0">
      <selection activeCell="AB11" sqref="AB11"/>
    </sheetView>
  </sheetViews>
  <sheetFormatPr defaultRowHeight="14.5"/>
  <cols>
    <col min="10" max="10" width="12.90625" customWidth="1"/>
    <col min="11" max="11" width="11.453125" customWidth="1"/>
    <col min="12" max="12" width="10.54296875" customWidth="1"/>
    <col min="17" max="17" width="9.36328125" bestFit="1" customWidth="1"/>
    <col min="21" max="21" width="8.7265625" style="92"/>
    <col min="22" max="25" width="8.7265625" style="96"/>
    <col min="26" max="26" width="8.7265625" style="97" customWidth="1"/>
    <col min="27" max="28" width="9.7265625" style="97" customWidth="1"/>
    <col min="29" max="32" width="9.7265625" style="99" customWidth="1"/>
    <col min="33" max="33" width="8.7265625" style="99"/>
    <col min="34" max="34" width="8.453125" style="99" customWidth="1"/>
    <col min="35" max="38" width="8.7265625" style="99"/>
    <col min="39" max="39" width="8.7265625" style="2"/>
    <col min="40" max="40" width="8.7265625" style="26"/>
    <col min="41" max="41" width="8.7265625" style="2"/>
    <col min="42" max="42" width="10.26953125" style="2" customWidth="1"/>
    <col min="43" max="44" width="8.7265625" style="2"/>
  </cols>
  <sheetData>
    <row r="1" spans="1:45" ht="16.5">
      <c r="A1" s="9" t="s">
        <v>240</v>
      </c>
      <c r="B1" s="32" t="s">
        <v>241</v>
      </c>
      <c r="U1" s="108" t="s">
        <v>300</v>
      </c>
      <c r="V1" s="93" t="s">
        <v>95</v>
      </c>
      <c r="W1" s="93" t="s">
        <v>295</v>
      </c>
      <c r="X1" s="93" t="s">
        <v>296</v>
      </c>
      <c r="Y1" s="93" t="s">
        <v>297</v>
      </c>
      <c r="Z1" s="93" t="s">
        <v>298</v>
      </c>
      <c r="AA1" s="93" t="s">
        <v>299</v>
      </c>
      <c r="AB1" s="111"/>
      <c r="AC1" s="94" t="s">
        <v>286</v>
      </c>
      <c r="AD1" s="94" t="s">
        <v>287</v>
      </c>
      <c r="AE1" s="94" t="s">
        <v>288</v>
      </c>
      <c r="AF1" s="112"/>
      <c r="AG1" s="95" t="s">
        <v>289</v>
      </c>
      <c r="AH1" s="95" t="s">
        <v>290</v>
      </c>
      <c r="AI1" s="95" t="s">
        <v>291</v>
      </c>
      <c r="AJ1" s="95" t="s">
        <v>292</v>
      </c>
      <c r="AK1" s="95" t="s">
        <v>293</v>
      </c>
      <c r="AL1" s="95" t="s">
        <v>294</v>
      </c>
      <c r="AM1" s="10"/>
    </row>
    <row r="2" spans="1:45">
      <c r="I2" s="9"/>
      <c r="J2" s="6"/>
      <c r="K2" s="6"/>
      <c r="L2" s="6"/>
      <c r="M2" s="6"/>
      <c r="N2" s="6"/>
      <c r="O2" s="6"/>
      <c r="P2" s="6"/>
      <c r="Q2" s="9"/>
      <c r="R2" s="27"/>
      <c r="U2" s="107">
        <v>63</v>
      </c>
      <c r="V2" s="103">
        <v>1</v>
      </c>
      <c r="W2" s="103">
        <v>1</v>
      </c>
      <c r="X2" s="103">
        <v>1</v>
      </c>
      <c r="Y2" s="103">
        <v>1</v>
      </c>
      <c r="Z2" s="104">
        <v>1</v>
      </c>
      <c r="AA2" s="104">
        <v>1</v>
      </c>
      <c r="AB2" s="104"/>
      <c r="AC2" s="105">
        <f>R15</f>
        <v>0.52433275761461262</v>
      </c>
      <c r="AD2" s="105">
        <f>R16</f>
        <v>0.588875412940431</v>
      </c>
      <c r="AE2" s="105">
        <f>R17</f>
        <v>0.35968517461156402</v>
      </c>
      <c r="AF2" s="105"/>
      <c r="AG2" s="105">
        <f>K6</f>
        <v>1.4212845942173264</v>
      </c>
      <c r="AH2" s="105">
        <f t="shared" ref="AH2:AL2" si="0">L6</f>
        <v>2.3233967196242289</v>
      </c>
      <c r="AI2" s="105">
        <f t="shared" si="0"/>
        <v>1.1581715856493997</v>
      </c>
      <c r="AJ2" s="105">
        <f t="shared" si="0"/>
        <v>-1.2956331948444055</v>
      </c>
      <c r="AK2" s="105">
        <f t="shared" si="0"/>
        <v>0.21071103063527252</v>
      </c>
      <c r="AL2" s="105">
        <f t="shared" si="0"/>
        <v>2.2214351608280167</v>
      </c>
      <c r="AM2" s="9"/>
      <c r="AO2" s="9"/>
    </row>
    <row r="3" spans="1:45" ht="16.5">
      <c r="A3" s="25" t="s">
        <v>235</v>
      </c>
      <c r="B3" s="1"/>
      <c r="D3" s="130" t="s">
        <v>239</v>
      </c>
      <c r="E3" s="130"/>
      <c r="I3" s="9"/>
      <c r="J3" s="131" t="s">
        <v>276</v>
      </c>
      <c r="K3" s="127"/>
      <c r="L3" s="127"/>
      <c r="M3" s="127"/>
      <c r="N3" s="127"/>
      <c r="O3" s="127"/>
      <c r="P3" s="127"/>
      <c r="Q3" s="9"/>
      <c r="R3" s="27"/>
      <c r="U3" s="106"/>
      <c r="AG3" s="128" t="s">
        <v>304</v>
      </c>
      <c r="AH3" s="129"/>
      <c r="AI3" s="129"/>
      <c r="AJ3" s="129"/>
      <c r="AK3" s="129"/>
      <c r="AL3" s="129"/>
      <c r="AM3" s="28"/>
      <c r="AO3" s="8"/>
      <c r="AP3" s="126" t="s">
        <v>303</v>
      </c>
      <c r="AQ3" s="127"/>
      <c r="AR3" s="127"/>
      <c r="AS3" s="127"/>
    </row>
    <row r="4" spans="1:45" ht="16.5">
      <c r="A4" s="14" t="s">
        <v>108</v>
      </c>
      <c r="B4" s="26">
        <f>V2</f>
        <v>1</v>
      </c>
      <c r="D4" s="50" t="s">
        <v>215</v>
      </c>
      <c r="E4" s="43">
        <v>3</v>
      </c>
      <c r="I4" s="9"/>
      <c r="J4" s="48" t="s">
        <v>255</v>
      </c>
      <c r="K4" s="49">
        <f>B12</f>
        <v>1.2890222851312454</v>
      </c>
      <c r="L4" s="49">
        <f t="shared" ref="L4:P4" si="1">C12</f>
        <v>2.3166220288967283</v>
      </c>
      <c r="M4" s="49">
        <f t="shared" si="1"/>
        <v>1.2345498332633427</v>
      </c>
      <c r="N4" s="49">
        <f t="shared" si="1"/>
        <v>-1.6974478077391937</v>
      </c>
      <c r="O4" s="49">
        <f t="shared" si="1"/>
        <v>0.36275651750821536</v>
      </c>
      <c r="P4" s="49">
        <f t="shared" si="1"/>
        <v>2.3749281612232371</v>
      </c>
      <c r="Q4" s="9"/>
      <c r="R4" s="27"/>
      <c r="U4" s="107">
        <v>0</v>
      </c>
      <c r="V4" s="103">
        <v>0</v>
      </c>
      <c r="W4" s="103">
        <v>0</v>
      </c>
      <c r="X4" s="103">
        <v>0</v>
      </c>
      <c r="Y4" s="103">
        <v>0</v>
      </c>
      <c r="Z4" s="104">
        <v>0</v>
      </c>
      <c r="AA4" s="104">
        <v>0</v>
      </c>
      <c r="AB4" s="104"/>
      <c r="AG4" s="110">
        <f>K4</f>
        <v>1.2890222851312454</v>
      </c>
      <c r="AH4" s="110">
        <f t="shared" ref="AH4:AL4" si="2">L4</f>
        <v>2.3166220288967283</v>
      </c>
      <c r="AI4" s="110">
        <f t="shared" si="2"/>
        <v>1.2345498332633427</v>
      </c>
      <c r="AJ4" s="110">
        <f t="shared" si="2"/>
        <v>-1.6974478077391937</v>
      </c>
      <c r="AK4" s="110">
        <f t="shared" si="2"/>
        <v>0.36275651750821536</v>
      </c>
      <c r="AL4" s="110">
        <f t="shared" si="2"/>
        <v>2.3749281612232371</v>
      </c>
      <c r="AM4" s="28"/>
      <c r="AN4" s="90" t="s">
        <v>285</v>
      </c>
      <c r="AO4" s="9"/>
      <c r="AP4" s="37" t="s">
        <v>285</v>
      </c>
      <c r="AQ4" s="37" t="s">
        <v>286</v>
      </c>
      <c r="AR4" s="37" t="s">
        <v>287</v>
      </c>
      <c r="AS4" s="37" t="s">
        <v>288</v>
      </c>
    </row>
    <row r="5" spans="1:45" ht="17">
      <c r="A5" s="14" t="s">
        <v>109</v>
      </c>
      <c r="B5" s="26">
        <f>W2</f>
        <v>1</v>
      </c>
      <c r="D5" s="51" t="s">
        <v>93</v>
      </c>
      <c r="E5" s="43">
        <v>6</v>
      </c>
      <c r="I5" s="9"/>
      <c r="J5" s="48" t="s">
        <v>270</v>
      </c>
      <c r="K5" s="41">
        <f>Test!$BQ20</f>
        <v>1.3416158138833296</v>
      </c>
      <c r="L5" s="41">
        <f>Test!$BQ21</f>
        <v>1.0750326892698037</v>
      </c>
      <c r="M5" s="41">
        <f>Test!$BQ22</f>
        <v>1.198113606208385</v>
      </c>
      <c r="N5" s="41">
        <f>Test!$BQ23</f>
        <v>-0.36663155263808578</v>
      </c>
      <c r="O5" s="41">
        <f>Test!$BQ24</f>
        <v>-6.5346647383563217E-2</v>
      </c>
      <c r="P5" s="41">
        <f>Test!$BQ25</f>
        <v>1.1367400436279431</v>
      </c>
      <c r="Q5" s="28"/>
      <c r="R5" s="2"/>
      <c r="U5" s="106">
        <v>63</v>
      </c>
      <c r="V5" s="118">
        <v>1</v>
      </c>
      <c r="W5" s="118">
        <v>1</v>
      </c>
      <c r="X5" s="96">
        <v>1</v>
      </c>
      <c r="Y5" s="96">
        <v>1</v>
      </c>
      <c r="Z5" s="97">
        <v>1</v>
      </c>
      <c r="AA5" s="120">
        <v>1</v>
      </c>
      <c r="AC5" s="114">
        <v>0.52433275761461262</v>
      </c>
      <c r="AD5" s="114">
        <v>0.588875412940431</v>
      </c>
      <c r="AE5" s="114">
        <v>0.35968517461156402</v>
      </c>
      <c r="AG5" s="114">
        <v>1.4212845942173264</v>
      </c>
      <c r="AH5" s="114">
        <v>2.3233967196242289</v>
      </c>
      <c r="AI5" s="114">
        <v>1.1581715856493997</v>
      </c>
      <c r="AJ5" s="114">
        <v>-1.2956331948444055</v>
      </c>
      <c r="AK5" s="114">
        <v>0.21071103063527252</v>
      </c>
      <c r="AL5" s="114">
        <v>2.2214351608280167</v>
      </c>
      <c r="AM5" s="87"/>
      <c r="AN5" s="89">
        <f t="shared" ref="AN5:AN36" si="3">SUM(V5:AA5)</f>
        <v>6</v>
      </c>
      <c r="AO5" s="9"/>
      <c r="AP5" s="1">
        <v>1</v>
      </c>
      <c r="AQ5" s="91">
        <f>AVERAGEIF($AN:$AN,$AP5,AC:AC)</f>
        <v>9.3071001958003774E-2</v>
      </c>
      <c r="AR5" s="91">
        <f>AVERAGEIF($AN:$AN,$AP5,AD:AD)</f>
        <v>9.3071001958003774E-2</v>
      </c>
      <c r="AS5" s="91">
        <f>AVERAGEIF($AN:$AN,$AP5,AE:AE)</f>
        <v>9.3071001958003774E-2</v>
      </c>
    </row>
    <row r="6" spans="1:45" ht="17">
      <c r="A6" s="14" t="s">
        <v>110</v>
      </c>
      <c r="B6" s="26">
        <f>X2</f>
        <v>1</v>
      </c>
      <c r="D6" s="52" t="s">
        <v>1</v>
      </c>
      <c r="E6" s="22">
        <v>0</v>
      </c>
      <c r="F6" t="s">
        <v>264</v>
      </c>
      <c r="I6" s="9"/>
      <c r="J6" s="48" t="s">
        <v>273</v>
      </c>
      <c r="K6" s="41">
        <f>Test!$EX20</f>
        <v>1.4212845942173264</v>
      </c>
      <c r="L6" s="41">
        <f>Test!$EX21</f>
        <v>2.3233967196242289</v>
      </c>
      <c r="M6" s="41">
        <f>Test!$EX22</f>
        <v>1.1581715856493997</v>
      </c>
      <c r="N6" s="41">
        <f>Test!$EX23</f>
        <v>-1.2956331948444055</v>
      </c>
      <c r="O6" s="41">
        <f>Test!$EX24</f>
        <v>0.21071103063527252</v>
      </c>
      <c r="P6" s="41">
        <f>Test!$EX25</f>
        <v>2.2214351608280167</v>
      </c>
      <c r="Q6" s="28"/>
      <c r="R6" s="9"/>
      <c r="U6" s="106">
        <v>47</v>
      </c>
      <c r="V6" s="119">
        <v>1</v>
      </c>
      <c r="W6" s="119">
        <v>1</v>
      </c>
      <c r="X6" s="100">
        <v>1</v>
      </c>
      <c r="Y6" s="100">
        <v>1</v>
      </c>
      <c r="Z6" s="101">
        <v>0</v>
      </c>
      <c r="AA6" s="121">
        <v>1</v>
      </c>
      <c r="AB6" s="101"/>
      <c r="AC6" s="116">
        <v>0.5332346594600279</v>
      </c>
      <c r="AD6" s="116">
        <v>0.58651962045451445</v>
      </c>
      <c r="AE6" s="116">
        <v>0.42740854266707806</v>
      </c>
      <c r="AF6" s="102"/>
      <c r="AG6" s="114">
        <v>1.4194137508005211</v>
      </c>
      <c r="AH6" s="114">
        <v>2.4109349592470801</v>
      </c>
      <c r="AI6" s="114">
        <v>1.0130017872710377</v>
      </c>
      <c r="AJ6" s="114">
        <v>-1.1185193347032705</v>
      </c>
      <c r="AK6" s="114">
        <v>0</v>
      </c>
      <c r="AL6" s="114">
        <v>2.2302233742958388</v>
      </c>
      <c r="AM6" s="87"/>
      <c r="AN6" s="89">
        <f t="shared" si="3"/>
        <v>5</v>
      </c>
      <c r="AO6" s="9"/>
      <c r="AP6" s="1">
        <v>2</v>
      </c>
      <c r="AQ6" s="91">
        <f>AVERAGEIF($AN:$AN,$AP6,AC:AC)</f>
        <v>0.20345082638404546</v>
      </c>
      <c r="AR6" s="91">
        <f>AVERAGEIF(AN:AN,AP6,AD:AD)</f>
        <v>0.20361267792092658</v>
      </c>
      <c r="AS6" s="91">
        <f>AVERAGEIF($AN:$AN,$AP6,AE:AE)</f>
        <v>0.19513705090190048</v>
      </c>
    </row>
    <row r="7" spans="1:45" ht="16.5">
      <c r="A7" s="14" t="s">
        <v>111</v>
      </c>
      <c r="B7" s="26">
        <f>Y2</f>
        <v>1</v>
      </c>
      <c r="I7" s="9"/>
      <c r="J7" s="38" t="s">
        <v>236</v>
      </c>
      <c r="K7" s="41">
        <f>Test!AW28</f>
        <v>0.72201627068815089</v>
      </c>
      <c r="L7" s="41">
        <f>Test!AW29</f>
        <v>1.2157307897814293E-2</v>
      </c>
      <c r="M7" s="41">
        <f>Test!AW30</f>
        <v>0.73861886377811514</v>
      </c>
      <c r="N7" s="41">
        <f>Test!AW31</f>
        <v>-0.66365904024697764</v>
      </c>
      <c r="O7" s="41">
        <f>Test!AW32</f>
        <v>-0.76345153026552137</v>
      </c>
      <c r="P7" s="41">
        <f>Test!AW33</f>
        <v>0.40091123975183934</v>
      </c>
      <c r="Q7" s="2"/>
      <c r="R7" s="9"/>
      <c r="U7" s="106">
        <v>55</v>
      </c>
      <c r="V7" s="118">
        <v>1</v>
      </c>
      <c r="W7" s="118">
        <v>1</v>
      </c>
      <c r="X7" s="96">
        <v>1</v>
      </c>
      <c r="Y7" s="96">
        <v>0</v>
      </c>
      <c r="Z7" s="97">
        <v>1</v>
      </c>
      <c r="AA7" s="120">
        <v>1</v>
      </c>
      <c r="AC7" s="114">
        <v>0.51535488563238763</v>
      </c>
      <c r="AD7" s="114">
        <v>0.56401100580663355</v>
      </c>
      <c r="AE7" s="114">
        <v>0.38095945627834382</v>
      </c>
      <c r="AG7" s="114">
        <v>1.703040475421556</v>
      </c>
      <c r="AH7" s="114">
        <v>2.3663954412729695</v>
      </c>
      <c r="AI7" s="114">
        <v>0.69809692301892423</v>
      </c>
      <c r="AJ7" s="114">
        <v>0</v>
      </c>
      <c r="AK7" s="114">
        <v>-0.40508119228937745</v>
      </c>
      <c r="AL7" s="114">
        <v>1.8731115550919797</v>
      </c>
      <c r="AM7" s="87"/>
      <c r="AN7" s="89">
        <f t="shared" si="3"/>
        <v>5</v>
      </c>
      <c r="AO7" s="9"/>
      <c r="AP7" s="80">
        <v>3</v>
      </c>
      <c r="AQ7" s="91">
        <f>AVERAGEIF($AN:$AN,$AP7,AC:AC)</f>
        <v>0.30617537201417161</v>
      </c>
      <c r="AR7" s="91">
        <f>AVERAGEIF(AN:AN,AP7,AD:AD)</f>
        <v>0.31201351696973845</v>
      </c>
      <c r="AS7" s="91">
        <f>AVERAGEIF($AN:$AN,$AP7,AE:AE)</f>
        <v>0.26550242085406084</v>
      </c>
    </row>
    <row r="8" spans="1:45" ht="16.5">
      <c r="A8" s="14" t="s">
        <v>112</v>
      </c>
      <c r="B8" s="109">
        <f>Z2</f>
        <v>1</v>
      </c>
      <c r="D8" t="s">
        <v>269</v>
      </c>
      <c r="I8" s="9"/>
      <c r="J8" s="38" t="s">
        <v>257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2"/>
      <c r="R8" s="9"/>
      <c r="U8" s="106">
        <v>39</v>
      </c>
      <c r="V8" s="119">
        <v>1</v>
      </c>
      <c r="W8" s="119">
        <v>1</v>
      </c>
      <c r="X8" s="100">
        <v>1</v>
      </c>
      <c r="Y8" s="100">
        <v>0</v>
      </c>
      <c r="Z8" s="101">
        <v>0</v>
      </c>
      <c r="AA8" s="121">
        <v>1</v>
      </c>
      <c r="AB8" s="101"/>
      <c r="AC8" s="116">
        <v>0.5174960589942238</v>
      </c>
      <c r="AD8" s="116">
        <v>0.55407325790182327</v>
      </c>
      <c r="AE8" s="116">
        <v>0.43819290514121412</v>
      </c>
      <c r="AF8" s="102"/>
      <c r="AG8" s="114">
        <v>1.8379539366766047</v>
      </c>
      <c r="AH8" s="114">
        <v>2.1633563026869189</v>
      </c>
      <c r="AI8" s="114">
        <v>0.95707657121384893</v>
      </c>
      <c r="AJ8" s="114">
        <v>0</v>
      </c>
      <c r="AK8" s="114">
        <v>0</v>
      </c>
      <c r="AL8" s="114">
        <v>1.7419419031198373</v>
      </c>
      <c r="AM8" s="87"/>
      <c r="AN8" s="89">
        <f t="shared" si="3"/>
        <v>4</v>
      </c>
      <c r="AO8" s="9"/>
      <c r="AP8" s="80">
        <v>4</v>
      </c>
      <c r="AQ8" s="91">
        <f>AVERAGEIF($AN:$AN,$AP8,AC:AC)</f>
        <v>0.3949257769802913</v>
      </c>
      <c r="AR8" s="91">
        <f>AVERAGEIF(AN:AN,AP8,AD:AD)</f>
        <v>0.42068198601351703</v>
      </c>
      <c r="AS8" s="91">
        <f>AVERAGEIF($AN:$AN,$AP8,AE:AE)</f>
        <v>0.31202690885881684</v>
      </c>
    </row>
    <row r="9" spans="1:45" ht="16.5">
      <c r="A9" s="14" t="s">
        <v>113</v>
      </c>
      <c r="B9" s="26">
        <f>AA2</f>
        <v>1</v>
      </c>
      <c r="J9" s="38" t="s">
        <v>266</v>
      </c>
      <c r="K9" s="41">
        <f>Test!AN29</f>
        <v>1.3508719019248951</v>
      </c>
      <c r="L9" s="41">
        <f>Test!AM29</f>
        <v>2.2634384086737729</v>
      </c>
      <c r="M9" s="41">
        <f>Test!AL29</f>
        <v>1.3427646037212597</v>
      </c>
      <c r="N9" s="41">
        <f>Test!AK29</f>
        <v>-1.654429984669932</v>
      </c>
      <c r="O9" s="41">
        <f>Test!AJ29</f>
        <v>0.39363362867958668</v>
      </c>
      <c r="P9" s="41">
        <f>Test!AI29</f>
        <v>2.3286416030761012</v>
      </c>
      <c r="Q9" s="2"/>
      <c r="U9" s="106">
        <v>51</v>
      </c>
      <c r="V9" s="118">
        <v>1</v>
      </c>
      <c r="W9" s="118">
        <v>1</v>
      </c>
      <c r="X9" s="96">
        <v>0</v>
      </c>
      <c r="Y9" s="96">
        <v>0</v>
      </c>
      <c r="Z9" s="97">
        <v>1</v>
      </c>
      <c r="AA9" s="120">
        <v>1</v>
      </c>
      <c r="AC9" s="114">
        <v>0.48762697652686671</v>
      </c>
      <c r="AD9" s="114">
        <v>0.54933186302466164</v>
      </c>
      <c r="AE9" s="114">
        <v>0.32344115315157618</v>
      </c>
      <c r="AG9" s="114">
        <v>1.6719590205980501</v>
      </c>
      <c r="AH9" s="114">
        <v>2.9087595144765968</v>
      </c>
      <c r="AI9" s="114">
        <v>0</v>
      </c>
      <c r="AJ9" s="114">
        <v>0</v>
      </c>
      <c r="AK9" s="114">
        <v>-0.91363746147825686</v>
      </c>
      <c r="AL9" s="114">
        <v>2.2455742997893333</v>
      </c>
      <c r="AM9" s="87"/>
      <c r="AN9" s="89">
        <f t="shared" si="3"/>
        <v>4</v>
      </c>
      <c r="AO9" s="9"/>
      <c r="AP9" s="80">
        <v>5</v>
      </c>
      <c r="AQ9" s="91">
        <f>AVERAGEIF($AN:$AN,$AP9,AC:AC)</f>
        <v>0.46696448365394283</v>
      </c>
      <c r="AR9" s="91">
        <f>AVERAGEIF(AN:AN,AP9,AD:AD)</f>
        <v>0.51506021383486267</v>
      </c>
      <c r="AS9" s="91">
        <f>AVERAGEIF($AN:$AN,$AP9,AE:AE)</f>
        <v>0.34028994829395787</v>
      </c>
    </row>
    <row r="10" spans="1:45">
      <c r="J10" s="57"/>
      <c r="K10" s="28"/>
      <c r="L10" s="28"/>
      <c r="M10" s="28"/>
      <c r="N10" s="28"/>
      <c r="O10" s="28"/>
      <c r="P10" s="28"/>
      <c r="Q10" s="2"/>
      <c r="U10" s="106">
        <v>59</v>
      </c>
      <c r="V10" s="118">
        <v>1</v>
      </c>
      <c r="W10" s="118">
        <v>1</v>
      </c>
      <c r="X10" s="96">
        <v>0</v>
      </c>
      <c r="Y10" s="96">
        <v>1</v>
      </c>
      <c r="Z10" s="97">
        <v>1</v>
      </c>
      <c r="AA10" s="120">
        <v>1</v>
      </c>
      <c r="AC10" s="114">
        <v>0.48901036194436387</v>
      </c>
      <c r="AD10" s="114">
        <v>0.54782333641346659</v>
      </c>
      <c r="AE10" s="114">
        <v>0.28729766293886083</v>
      </c>
      <c r="AG10" s="114">
        <v>1.7183935028779982</v>
      </c>
      <c r="AH10" s="114">
        <v>2.8490363453223848</v>
      </c>
      <c r="AI10" s="114">
        <v>0</v>
      </c>
      <c r="AJ10" s="114">
        <v>0.205019067140911</v>
      </c>
      <c r="AK10" s="114">
        <v>-0.96110831971073507</v>
      </c>
      <c r="AL10" s="114">
        <v>2.1414507054267418</v>
      </c>
      <c r="AM10" s="87"/>
      <c r="AN10" s="89">
        <f t="shared" si="3"/>
        <v>5</v>
      </c>
      <c r="AO10" s="9"/>
      <c r="AP10" s="80">
        <v>6</v>
      </c>
      <c r="AQ10" s="91">
        <f>AVERAGEIF($AN:$AN,$AP10,AC:AC)</f>
        <v>0.52433275761461262</v>
      </c>
      <c r="AR10" s="91">
        <f>AVERAGEIF(AN:AN,AP10,AD:AD)</f>
        <v>0.588875412940431</v>
      </c>
      <c r="AS10" s="91">
        <f>AVERAGEIF($AN:$AN,$AP10,AE:AE)</f>
        <v>0.35968517461156402</v>
      </c>
    </row>
    <row r="11" spans="1:45" ht="16.5">
      <c r="A11" s="13"/>
      <c r="B11" s="14" t="s">
        <v>108</v>
      </c>
      <c r="C11" s="14" t="s">
        <v>109</v>
      </c>
      <c r="D11" s="14" t="s">
        <v>110</v>
      </c>
      <c r="E11" s="14" t="s">
        <v>111</v>
      </c>
      <c r="F11" s="14" t="s">
        <v>112</v>
      </c>
      <c r="G11" s="14" t="s">
        <v>113</v>
      </c>
      <c r="J11" s="132" t="s">
        <v>280</v>
      </c>
      <c r="K11" s="133"/>
      <c r="L11" s="133"/>
      <c r="M11" s="133"/>
      <c r="N11" s="133"/>
      <c r="O11" s="133"/>
      <c r="P11" s="133"/>
      <c r="Q11" s="133"/>
      <c r="R11" s="134"/>
      <c r="U11" s="106">
        <v>43</v>
      </c>
      <c r="V11" s="118">
        <v>1</v>
      </c>
      <c r="W11" s="118">
        <v>1</v>
      </c>
      <c r="X11" s="96">
        <v>0</v>
      </c>
      <c r="Y11" s="96">
        <v>1</v>
      </c>
      <c r="Z11" s="97">
        <v>0</v>
      </c>
      <c r="AA11" s="120">
        <v>1</v>
      </c>
      <c r="AC11" s="114">
        <v>0.46314583506497997</v>
      </c>
      <c r="AD11" s="114">
        <v>0.51591940930859992</v>
      </c>
      <c r="AE11" s="114">
        <v>0.28527423262633078</v>
      </c>
      <c r="AG11" s="114">
        <v>1.8525131843466711</v>
      </c>
      <c r="AH11" s="114">
        <v>2.9622444518375772</v>
      </c>
      <c r="AI11" s="114">
        <v>0</v>
      </c>
      <c r="AJ11" s="114">
        <v>-0.8724425492874105</v>
      </c>
      <c r="AK11" s="114">
        <v>0</v>
      </c>
      <c r="AL11" s="114">
        <v>2.5662065292967036</v>
      </c>
      <c r="AM11" s="87"/>
      <c r="AN11" s="89">
        <f t="shared" si="3"/>
        <v>4</v>
      </c>
      <c r="AO11" s="9"/>
      <c r="AP11" s="87"/>
      <c r="AQ11" s="9"/>
      <c r="AR11" s="9"/>
      <c r="AS11" s="9"/>
    </row>
    <row r="12" spans="1:45">
      <c r="A12" s="13" t="s">
        <v>0</v>
      </c>
      <c r="B12" s="9">
        <v>1.2890222851312454</v>
      </c>
      <c r="C12" s="9">
        <v>2.3166220288967283</v>
      </c>
      <c r="D12" s="9">
        <v>1.2345498332633427</v>
      </c>
      <c r="E12" s="9">
        <v>-1.6974478077391937</v>
      </c>
      <c r="F12" s="9">
        <v>0.36275651750821536</v>
      </c>
      <c r="G12" s="9">
        <v>2.3749281612232371</v>
      </c>
      <c r="I12" s="9"/>
      <c r="J12" s="76" t="s">
        <v>114</v>
      </c>
      <c r="K12" s="77" t="s">
        <v>244</v>
      </c>
      <c r="L12" s="77" t="s">
        <v>245</v>
      </c>
      <c r="M12" s="58"/>
      <c r="N12" s="77" t="s">
        <v>256</v>
      </c>
      <c r="O12" s="78" t="s">
        <v>246</v>
      </c>
      <c r="P12" s="78" t="s">
        <v>247</v>
      </c>
      <c r="Q12" s="78" t="s">
        <v>281</v>
      </c>
      <c r="R12" s="79" t="s">
        <v>279</v>
      </c>
      <c r="U12" s="106">
        <v>35</v>
      </c>
      <c r="V12" s="119">
        <v>1</v>
      </c>
      <c r="W12" s="119">
        <v>1</v>
      </c>
      <c r="X12" s="100">
        <v>0</v>
      </c>
      <c r="Y12" s="100">
        <v>0</v>
      </c>
      <c r="Z12" s="101">
        <v>0</v>
      </c>
      <c r="AA12" s="121">
        <v>1</v>
      </c>
      <c r="AB12" s="101"/>
      <c r="AC12" s="116">
        <v>0.45933568629755461</v>
      </c>
      <c r="AD12" s="116">
        <v>0.50191257593558547</v>
      </c>
      <c r="AE12" s="116">
        <v>0.3075788831787809</v>
      </c>
      <c r="AF12" s="102"/>
      <c r="AG12" s="117">
        <v>2.1646597919572765</v>
      </c>
      <c r="AH12" s="117">
        <v>2.7472481739698633</v>
      </c>
      <c r="AI12" s="117">
        <v>0</v>
      </c>
      <c r="AJ12" s="117">
        <v>0</v>
      </c>
      <c r="AK12" s="117">
        <v>0</v>
      </c>
      <c r="AL12" s="117">
        <v>2.1695252422102325</v>
      </c>
      <c r="AM12" s="87"/>
      <c r="AN12" s="89">
        <f t="shared" si="3"/>
        <v>3</v>
      </c>
      <c r="AO12" s="9"/>
      <c r="AP12" s="126" t="s">
        <v>301</v>
      </c>
      <c r="AQ12" s="127"/>
      <c r="AR12" s="127"/>
      <c r="AS12" s="127"/>
    </row>
    <row r="13" spans="1:45" ht="16.5">
      <c r="A13" s="5"/>
      <c r="B13" s="9"/>
      <c r="C13" s="9"/>
      <c r="D13" s="9"/>
      <c r="E13" s="9"/>
      <c r="F13" s="9"/>
      <c r="G13" s="9"/>
      <c r="I13" s="9"/>
      <c r="J13" s="59" t="s">
        <v>244</v>
      </c>
      <c r="K13" s="60">
        <v>1</v>
      </c>
      <c r="L13" s="61">
        <f>K14</f>
        <v>0.91304770939148949</v>
      </c>
      <c r="M13" s="58"/>
      <c r="N13" s="60">
        <f>L13^2</f>
        <v>0.83365611962504582</v>
      </c>
      <c r="O13" s="62">
        <f>STDEV(Control!R:R)</f>
        <v>46.740650067508021</v>
      </c>
      <c r="P13" s="62">
        <f>AVERAGE(Control!R:R)</f>
        <v>35.010679002774012</v>
      </c>
      <c r="Q13" s="63">
        <f>SQRT(SUMPRODUCT(Control!X:X,Control!X:X)/Control!AC2)</f>
        <v>20.991584444556505</v>
      </c>
      <c r="R13" s="64">
        <f>1-Q13/$Q$18</f>
        <v>0.59250865139381603</v>
      </c>
      <c r="U13" s="106">
        <v>62</v>
      </c>
      <c r="V13" s="96">
        <v>0</v>
      </c>
      <c r="W13" s="96">
        <v>1</v>
      </c>
      <c r="X13" s="96">
        <v>1</v>
      </c>
      <c r="Y13" s="96">
        <v>1</v>
      </c>
      <c r="Z13" s="97">
        <v>1</v>
      </c>
      <c r="AA13" s="97">
        <v>1</v>
      </c>
      <c r="AC13" s="114">
        <v>0.40741835201196441</v>
      </c>
      <c r="AD13" s="114">
        <v>0.5011558778698153</v>
      </c>
      <c r="AE13" s="114">
        <v>0.27276111266391923</v>
      </c>
      <c r="AG13" s="114">
        <v>0</v>
      </c>
      <c r="AH13" s="114">
        <v>1.7508483306651912</v>
      </c>
      <c r="AI13" s="114">
        <v>2.1773928578036377</v>
      </c>
      <c r="AJ13" s="114">
        <v>-4.2426595887592535</v>
      </c>
      <c r="AK13" s="114">
        <v>1.0802901266944445</v>
      </c>
      <c r="AL13" s="114">
        <v>2.995327240206775</v>
      </c>
      <c r="AM13" s="87"/>
      <c r="AN13" s="89">
        <f t="shared" si="3"/>
        <v>5</v>
      </c>
      <c r="AO13" s="9"/>
      <c r="AP13" s="37" t="s">
        <v>285</v>
      </c>
      <c r="AQ13" s="37" t="s">
        <v>286</v>
      </c>
      <c r="AR13" s="37" t="s">
        <v>287</v>
      </c>
      <c r="AS13" s="37" t="s">
        <v>288</v>
      </c>
    </row>
    <row r="14" spans="1:45" ht="16.5">
      <c r="A14" s="13" t="s">
        <v>121</v>
      </c>
      <c r="B14" s="13" t="s">
        <v>101</v>
      </c>
      <c r="C14" s="13" t="s">
        <v>102</v>
      </c>
      <c r="D14" s="13" t="s">
        <v>103</v>
      </c>
      <c r="E14" s="13" t="s">
        <v>104</v>
      </c>
      <c r="F14" s="13" t="s">
        <v>105</v>
      </c>
      <c r="G14" s="13" t="s">
        <v>106</v>
      </c>
      <c r="I14" s="9"/>
      <c r="J14" s="65" t="s">
        <v>245</v>
      </c>
      <c r="K14" s="66">
        <f>CORREL(Control!I:I,Control!R:R)</f>
        <v>0.91304770939148949</v>
      </c>
      <c r="L14" s="66">
        <v>1</v>
      </c>
      <c r="M14" s="58"/>
      <c r="N14" s="60">
        <f t="shared" ref="N14:N17" si="4">L14^2</f>
        <v>1</v>
      </c>
      <c r="O14" s="62">
        <f>STDEV(Control!I:I)</f>
        <v>51.489965166936877</v>
      </c>
      <c r="P14" s="62">
        <f>AVERAGE(Control!I:I)</f>
        <v>35.010679002774125</v>
      </c>
      <c r="Q14" s="63">
        <v>0</v>
      </c>
      <c r="R14" s="64">
        <f t="shared" ref="R14:R19" si="5">1-Q14/$Q$18</f>
        <v>1</v>
      </c>
      <c r="U14" s="106">
        <v>61</v>
      </c>
      <c r="V14" s="96">
        <v>1</v>
      </c>
      <c r="W14" s="96">
        <v>0</v>
      </c>
      <c r="X14" s="96">
        <v>1</v>
      </c>
      <c r="Y14" s="96">
        <v>1</v>
      </c>
      <c r="Z14" s="97">
        <v>1</v>
      </c>
      <c r="AA14" s="97">
        <v>1</v>
      </c>
      <c r="AC14" s="114">
        <v>0.44368962733590989</v>
      </c>
      <c r="AD14" s="114">
        <v>0.47398581430920705</v>
      </c>
      <c r="AE14" s="114">
        <v>0.35875183141789591</v>
      </c>
      <c r="AG14" s="114">
        <v>1.0774612411753162</v>
      </c>
      <c r="AH14" s="114">
        <v>0</v>
      </c>
      <c r="AI14" s="114">
        <v>2.0515212062511621</v>
      </c>
      <c r="AJ14" s="114">
        <v>-1.5272053658766278</v>
      </c>
      <c r="AK14" s="114">
        <v>1.0114293078696845</v>
      </c>
      <c r="AL14" s="114">
        <v>0.89818537052989378</v>
      </c>
      <c r="AM14" s="87"/>
      <c r="AN14" s="89">
        <f t="shared" si="3"/>
        <v>5</v>
      </c>
      <c r="AO14" s="9"/>
      <c r="AP14" s="80">
        <v>1</v>
      </c>
      <c r="AQ14" s="113">
        <f>_xlfn.MAXIFS(AC:AC,$AN:$AN,$AP14)</f>
        <v>0.2892261432856339</v>
      </c>
      <c r="AR14" s="113">
        <f t="shared" ref="AR14:AS19" si="6">_xlfn.MAXIFS(AD:AD,$AN:$AN,$AP14)</f>
        <v>0.2892261432856339</v>
      </c>
      <c r="AS14" s="113">
        <f t="shared" si="6"/>
        <v>0.2892261432856339</v>
      </c>
    </row>
    <row r="15" spans="1:45" ht="16.5">
      <c r="A15" s="13" t="s">
        <v>95</v>
      </c>
      <c r="B15" s="27">
        <v>3.4677707223699112</v>
      </c>
      <c r="C15" s="27">
        <v>-2.2932050156513326</v>
      </c>
      <c r="D15" s="27">
        <v>1.7422684484217532</v>
      </c>
      <c r="E15" s="27">
        <v>-0.52091753786534212</v>
      </c>
      <c r="F15" s="27">
        <v>3.7927990579375113</v>
      </c>
      <c r="G15" s="27">
        <v>0.15745438063541262</v>
      </c>
      <c r="J15" s="65" t="s">
        <v>271</v>
      </c>
      <c r="K15" s="66">
        <f>CORREL(Control!R:R,Control!P:P)</f>
        <v>0.97802698585832748</v>
      </c>
      <c r="L15" s="67">
        <f>CORREL(Control!P:P,Control!I:I)</f>
        <v>0.88872137200607437</v>
      </c>
      <c r="M15" s="58"/>
      <c r="N15" s="60">
        <f t="shared" si="4"/>
        <v>0.78982567706035922</v>
      </c>
      <c r="O15" s="62">
        <f>STDEV(Control!P:P)</f>
        <v>39.141834298556603</v>
      </c>
      <c r="P15" s="62">
        <f>AVERAGE(Control!P:P)</f>
        <v>35.09490417492426</v>
      </c>
      <c r="Q15" s="63">
        <f>SQRT(SUMPRODUCT(Control!V:V,Control!V:V)/Control!AC2)</f>
        <v>24.503610003490163</v>
      </c>
      <c r="R15" s="64">
        <f t="shared" si="5"/>
        <v>0.52433275761461262</v>
      </c>
      <c r="U15" s="106">
        <v>46</v>
      </c>
      <c r="V15" s="96">
        <v>0</v>
      </c>
      <c r="W15" s="96">
        <v>1</v>
      </c>
      <c r="X15" s="96">
        <v>1</v>
      </c>
      <c r="Y15" s="96">
        <v>1</v>
      </c>
      <c r="Z15" s="97">
        <v>0</v>
      </c>
      <c r="AA15" s="97">
        <v>1</v>
      </c>
      <c r="AC15" s="114">
        <v>0.43884059626404925</v>
      </c>
      <c r="AD15" s="114">
        <v>0.47183083943151527</v>
      </c>
      <c r="AE15" s="114">
        <v>0.35686684785852507</v>
      </c>
      <c r="AG15" s="114">
        <v>0</v>
      </c>
      <c r="AH15" s="114">
        <v>2.027969057646704</v>
      </c>
      <c r="AI15" s="114">
        <v>1.4528624462243067</v>
      </c>
      <c r="AJ15" s="114">
        <v>-3.1378340896465566</v>
      </c>
      <c r="AK15" s="114">
        <v>0</v>
      </c>
      <c r="AL15" s="114">
        <v>2.8860082441458372</v>
      </c>
      <c r="AM15" s="87"/>
      <c r="AN15" s="89">
        <f t="shared" si="3"/>
        <v>4</v>
      </c>
      <c r="AO15" s="9"/>
      <c r="AP15" s="80">
        <v>2</v>
      </c>
      <c r="AQ15" s="113">
        <f t="shared" ref="AQ15:AQ19" si="7">_xlfn.MAXIFS(AC:AC,$AN:$AN,AP15)</f>
        <v>0.40800498776743521</v>
      </c>
      <c r="AR15" s="113">
        <f t="shared" si="6"/>
        <v>0.40800499104854326</v>
      </c>
      <c r="AS15" s="113">
        <f t="shared" si="6"/>
        <v>0.40754838509406266</v>
      </c>
    </row>
    <row r="16" spans="1:45" ht="16.5">
      <c r="A16" s="13" t="s">
        <v>96</v>
      </c>
      <c r="B16" s="27">
        <v>-3.0551216062478272</v>
      </c>
      <c r="C16" s="27">
        <v>-1.1762644149190815</v>
      </c>
      <c r="D16" s="27">
        <v>-1.0387984274162432</v>
      </c>
      <c r="E16" s="27">
        <v>-0.24345686146556633</v>
      </c>
      <c r="F16" s="27">
        <v>0.65660684387148471</v>
      </c>
      <c r="G16" s="27">
        <v>0.18095713751141571</v>
      </c>
      <c r="J16" s="65" t="s">
        <v>274</v>
      </c>
      <c r="K16" s="66">
        <f>CORREL(Control!Q:Q,Control!R:R)</f>
        <v>0.99909756171467734</v>
      </c>
      <c r="L16" s="67">
        <f>CORREL(Control!Q:Q,Control!I:I)</f>
        <v>0.91140280555886</v>
      </c>
      <c r="M16" s="58"/>
      <c r="N16" s="60">
        <f t="shared" si="4"/>
        <v>0.83065507398056115</v>
      </c>
      <c r="O16" s="62">
        <f>STDEV(Control!Q:Q)</f>
        <v>46.930944597409209</v>
      </c>
      <c r="P16" s="62">
        <f>AVERAGE(Control!Q:Q)</f>
        <v>35.145787906245346</v>
      </c>
      <c r="Q16" s="63">
        <f>SQRT(SUMPRODUCT(Control!W:W,Control!W:W)/Control!AC2)</f>
        <v>21.178747759955257</v>
      </c>
      <c r="R16" s="64">
        <f t="shared" si="5"/>
        <v>0.588875412940431</v>
      </c>
      <c r="U16" s="106">
        <v>45</v>
      </c>
      <c r="V16" s="96">
        <v>1</v>
      </c>
      <c r="W16" s="96">
        <v>0</v>
      </c>
      <c r="X16" s="96">
        <v>1</v>
      </c>
      <c r="Y16" s="96">
        <v>1</v>
      </c>
      <c r="Z16" s="97">
        <v>0</v>
      </c>
      <c r="AA16" s="97">
        <v>1</v>
      </c>
      <c r="AC16" s="114">
        <v>0.44250230433744631</v>
      </c>
      <c r="AD16" s="114">
        <v>0.4418339707338339</v>
      </c>
      <c r="AE16" s="114">
        <v>0.42552032718631372</v>
      </c>
      <c r="AG16" s="114">
        <v>1.1277257768696662</v>
      </c>
      <c r="AH16" s="114">
        <v>0</v>
      </c>
      <c r="AI16" s="114">
        <v>1.3907664418389014</v>
      </c>
      <c r="AJ16" s="114">
        <v>-0.30557579705194027</v>
      </c>
      <c r="AK16" s="114">
        <v>0</v>
      </c>
      <c r="AL16" s="114">
        <v>0.56523025719222086</v>
      </c>
      <c r="AM16" s="87"/>
      <c r="AN16" s="89">
        <f t="shared" si="3"/>
        <v>4</v>
      </c>
      <c r="AO16" s="9"/>
      <c r="AP16" s="80">
        <v>3</v>
      </c>
      <c r="AQ16" s="113">
        <f t="shared" si="7"/>
        <v>0.45933568629755461</v>
      </c>
      <c r="AR16" s="113">
        <f t="shared" si="6"/>
        <v>0.50191257593558547</v>
      </c>
      <c r="AS16" s="113">
        <f t="shared" si="6"/>
        <v>0.43573934780645107</v>
      </c>
    </row>
    <row r="17" spans="1:45" ht="16.5">
      <c r="A17" s="13" t="s">
        <v>97</v>
      </c>
      <c r="B17" s="27">
        <v>-2.0237078926659744</v>
      </c>
      <c r="C17" s="27">
        <v>1.1169770693033692</v>
      </c>
      <c r="D17" s="27">
        <v>-0.25845039215671606</v>
      </c>
      <c r="E17" s="27">
        <v>0.8278339346868191</v>
      </c>
      <c r="F17" s="27">
        <v>3.0542538546625657</v>
      </c>
      <c r="G17" s="27">
        <v>1.3760671575118282</v>
      </c>
      <c r="J17" s="65" t="s">
        <v>253</v>
      </c>
      <c r="K17" s="66">
        <f>CORREL(Control!R:R,Control!S:S)</f>
        <v>0.86929644282980312</v>
      </c>
      <c r="L17" s="66">
        <f>CORREL(Control!S:S,Control!I:I)</f>
        <v>0.78417677124023377</v>
      </c>
      <c r="M17" s="58"/>
      <c r="N17" s="60">
        <f t="shared" si="4"/>
        <v>0.6149332085527579</v>
      </c>
      <c r="O17" s="62">
        <f>STDEV(Control!S:S)</f>
        <v>32.421389158198579</v>
      </c>
      <c r="P17" s="62">
        <f>AVERAGE(Control!S:S)</f>
        <v>32.79188967392227</v>
      </c>
      <c r="Q17" s="63">
        <f>SQRT(SUMPRODUCT(Control!Y:Y,Control!Y:Y)/Control!AC2)</f>
        <v>32.985295943627378</v>
      </c>
      <c r="R17" s="64">
        <f t="shared" si="5"/>
        <v>0.35968517461156402</v>
      </c>
      <c r="U17" s="106">
        <v>53</v>
      </c>
      <c r="V17" s="96">
        <v>1</v>
      </c>
      <c r="W17" s="96">
        <v>0</v>
      </c>
      <c r="X17" s="96">
        <v>1</v>
      </c>
      <c r="Y17" s="96">
        <v>0</v>
      </c>
      <c r="Z17" s="97">
        <v>1</v>
      </c>
      <c r="AA17" s="97">
        <v>1</v>
      </c>
      <c r="AC17" s="114">
        <v>0.43576728560208111</v>
      </c>
      <c r="AD17" s="114">
        <v>0.4393450817409873</v>
      </c>
      <c r="AE17" s="114">
        <v>0.37969508414320163</v>
      </c>
      <c r="AG17" s="114">
        <v>1.4052139663396703</v>
      </c>
      <c r="AH17" s="114">
        <v>0</v>
      </c>
      <c r="AI17" s="114">
        <v>1.5331191802467141</v>
      </c>
      <c r="AJ17" s="114">
        <v>0</v>
      </c>
      <c r="AK17" s="114">
        <v>0.30855768085819568</v>
      </c>
      <c r="AL17" s="114">
        <v>0.45899224728300325</v>
      </c>
      <c r="AM17" s="87"/>
      <c r="AN17" s="89">
        <f t="shared" si="3"/>
        <v>4</v>
      </c>
      <c r="AO17" s="9"/>
      <c r="AP17" s="80">
        <v>4</v>
      </c>
      <c r="AQ17" s="113">
        <f t="shared" si="7"/>
        <v>0.5174960589942238</v>
      </c>
      <c r="AR17" s="113">
        <f t="shared" si="6"/>
        <v>0.55407325790182327</v>
      </c>
      <c r="AS17" s="113">
        <f t="shared" si="6"/>
        <v>0.43819290514121412</v>
      </c>
    </row>
    <row r="18" spans="1:45" ht="16.5">
      <c r="A18" s="13" t="s">
        <v>98</v>
      </c>
      <c r="B18" s="27">
        <v>-0.31346691620414968</v>
      </c>
      <c r="C18" s="27">
        <v>1.0579868080257784</v>
      </c>
      <c r="D18" s="27">
        <v>-2.3456234964223852</v>
      </c>
      <c r="E18" s="27">
        <v>1.0635570967259604</v>
      </c>
      <c r="F18" s="27">
        <v>-1.2184951957607244</v>
      </c>
      <c r="G18" s="27">
        <v>0.79561787550033958</v>
      </c>
      <c r="J18" s="65" t="s">
        <v>257</v>
      </c>
      <c r="K18" s="66"/>
      <c r="L18" s="66"/>
      <c r="M18" s="58"/>
      <c r="N18" s="60"/>
      <c r="O18" s="62">
        <v>0</v>
      </c>
      <c r="P18" s="62">
        <f>Control!AD20</f>
        <v>0</v>
      </c>
      <c r="Q18" s="63">
        <f>SQRT(SUMPRODUCT(Control!Z:Z,Control!Z:Z)/Control!AC2)</f>
        <v>51.514184328962578</v>
      </c>
      <c r="R18" s="64">
        <f t="shared" si="5"/>
        <v>0</v>
      </c>
      <c r="U18" s="106">
        <v>60</v>
      </c>
      <c r="V18" s="96">
        <v>0</v>
      </c>
      <c r="W18" s="96">
        <v>0</v>
      </c>
      <c r="X18" s="96">
        <v>1</v>
      </c>
      <c r="Y18" s="96">
        <v>1</v>
      </c>
      <c r="Z18" s="97">
        <v>1</v>
      </c>
      <c r="AA18" s="97">
        <v>1</v>
      </c>
      <c r="AC18" s="114">
        <v>0.36577612278722849</v>
      </c>
      <c r="AD18" s="114">
        <v>0.43726797668465012</v>
      </c>
      <c r="AE18" s="114">
        <v>0.27233606462926796</v>
      </c>
      <c r="AG18" s="114">
        <v>0</v>
      </c>
      <c r="AH18" s="114">
        <v>0</v>
      </c>
      <c r="AI18" s="114">
        <v>2.7842745518473171</v>
      </c>
      <c r="AJ18" s="114">
        <v>-4.0312414344002194</v>
      </c>
      <c r="AK18" s="114">
        <v>1.6879994587450877</v>
      </c>
      <c r="AL18" s="114">
        <v>1.8260126057598631</v>
      </c>
      <c r="AM18" s="87"/>
      <c r="AN18" s="89">
        <f t="shared" si="3"/>
        <v>4</v>
      </c>
      <c r="AO18" s="9"/>
      <c r="AP18" s="80">
        <v>5</v>
      </c>
      <c r="AQ18" s="113">
        <f t="shared" si="7"/>
        <v>0.5332346594600279</v>
      </c>
      <c r="AR18" s="113">
        <f t="shared" si="6"/>
        <v>0.58651962045451445</v>
      </c>
      <c r="AS18" s="113">
        <f t="shared" si="6"/>
        <v>0.42740854266707806</v>
      </c>
    </row>
    <row r="19" spans="1:45" ht="16.5">
      <c r="A19" s="13" t="s">
        <v>99</v>
      </c>
      <c r="B19" s="27">
        <v>0.50656062265616719</v>
      </c>
      <c r="C19" s="27">
        <v>0.31943681493289072</v>
      </c>
      <c r="D19" s="27">
        <v>-3.1208858008562346</v>
      </c>
      <c r="E19" s="27">
        <v>-0.9886028035026877</v>
      </c>
      <c r="F19" s="27">
        <v>-2.3479368144372676</v>
      </c>
      <c r="G19" s="27">
        <v>0.14988267832917415</v>
      </c>
      <c r="J19" s="68" t="s">
        <v>266</v>
      </c>
      <c r="K19" s="69">
        <f>CORREL(Control!U:U,Control!R:R)</f>
        <v>0.99967010950444846</v>
      </c>
      <c r="L19" s="70">
        <f>CORREL(Control!U:U,Control!I:I)</f>
        <v>0.9125565961119686</v>
      </c>
      <c r="M19" s="71"/>
      <c r="N19" s="72">
        <f>L19^2</f>
        <v>0.83275954110746253</v>
      </c>
      <c r="O19" s="73">
        <f>STDEV(Control!U:U)</f>
        <v>47.863511887535246</v>
      </c>
      <c r="P19" s="73">
        <f>AVERAGE(Control!U:U)</f>
        <v>35.19242106224528</v>
      </c>
      <c r="Q19" s="74">
        <f>SQRT(SUMPRODUCT(Control!AA:AA,Control!AA:AA)/Control!AC2)</f>
        <v>21.065301382159475</v>
      </c>
      <c r="R19" s="75">
        <f t="shared" si="5"/>
        <v>0.59107764867945256</v>
      </c>
      <c r="U19" s="106">
        <v>37</v>
      </c>
      <c r="V19" s="96">
        <v>1</v>
      </c>
      <c r="W19" s="96">
        <v>0</v>
      </c>
      <c r="X19" s="96">
        <v>1</v>
      </c>
      <c r="Y19" s="96">
        <v>0</v>
      </c>
      <c r="Z19" s="97">
        <v>0</v>
      </c>
      <c r="AA19" s="97">
        <v>1</v>
      </c>
      <c r="AC19" s="114">
        <v>0.43708236410884094</v>
      </c>
      <c r="AD19" s="114">
        <v>0.43708462637426937</v>
      </c>
      <c r="AE19" s="117">
        <v>0.43573934780645107</v>
      </c>
      <c r="AF19" s="102"/>
      <c r="AG19" s="114">
        <v>1.2606780683221519</v>
      </c>
      <c r="AH19" s="114">
        <v>0</v>
      </c>
      <c r="AI19" s="114">
        <v>1.3627597610494382</v>
      </c>
      <c r="AJ19" s="114">
        <v>0</v>
      </c>
      <c r="AK19" s="114">
        <v>0</v>
      </c>
      <c r="AL19" s="114">
        <v>0.47062147336535021</v>
      </c>
      <c r="AM19" s="87"/>
      <c r="AN19" s="89">
        <f t="shared" si="3"/>
        <v>3</v>
      </c>
      <c r="AO19" s="9"/>
      <c r="AP19" s="80">
        <v>6</v>
      </c>
      <c r="AQ19" s="113">
        <f t="shared" si="7"/>
        <v>0.52433275761461262</v>
      </c>
      <c r="AR19" s="113">
        <f t="shared" si="6"/>
        <v>0.588875412940431</v>
      </c>
      <c r="AS19" s="113">
        <f t="shared" si="6"/>
        <v>0.35968517461156402</v>
      </c>
    </row>
    <row r="20" spans="1:45" ht="16.5">
      <c r="A20" s="13" t="s">
        <v>100</v>
      </c>
      <c r="B20" s="27">
        <v>2.9482929355621805</v>
      </c>
      <c r="C20" s="27">
        <v>1.7292008756234662</v>
      </c>
      <c r="D20" s="27">
        <v>-0.98945286694846968</v>
      </c>
      <c r="E20" s="27">
        <v>2.0514114109459096</v>
      </c>
      <c r="F20" s="27">
        <v>0.30820375418114859</v>
      </c>
      <c r="G20" s="27">
        <v>-1.4003587472719259</v>
      </c>
      <c r="J20" s="10"/>
      <c r="K20" s="8"/>
      <c r="L20" s="8"/>
      <c r="M20" s="8"/>
      <c r="O20" s="43"/>
      <c r="U20" s="106">
        <v>31</v>
      </c>
      <c r="V20" s="96">
        <v>1</v>
      </c>
      <c r="W20" s="96">
        <v>1</v>
      </c>
      <c r="X20" s="96">
        <v>1</v>
      </c>
      <c r="Y20" s="96">
        <v>1</v>
      </c>
      <c r="Z20" s="97">
        <v>1</v>
      </c>
      <c r="AA20" s="97">
        <v>0</v>
      </c>
      <c r="AC20" s="114">
        <v>0.4130790155390035</v>
      </c>
      <c r="AD20" s="114">
        <v>0.41686562815553896</v>
      </c>
      <c r="AE20" s="114">
        <v>0.31456108379764947</v>
      </c>
      <c r="AG20" s="114">
        <v>1.8836594253536068</v>
      </c>
      <c r="AH20" s="114">
        <v>0.64106286554055092</v>
      </c>
      <c r="AI20" s="114">
        <v>1.0982887723219941</v>
      </c>
      <c r="AJ20" s="114">
        <v>0.87706905740154018</v>
      </c>
      <c r="AK20" s="114">
        <v>-0.24581131994232652</v>
      </c>
      <c r="AL20" s="114">
        <v>0</v>
      </c>
      <c r="AM20" s="87"/>
      <c r="AN20" s="89">
        <f t="shared" si="3"/>
        <v>5</v>
      </c>
      <c r="AO20" s="9"/>
      <c r="AP20" s="87"/>
      <c r="AQ20" s="85"/>
      <c r="AR20" s="85"/>
      <c r="AS20" s="85"/>
    </row>
    <row r="21" spans="1:45">
      <c r="J21" s="37" t="s">
        <v>107</v>
      </c>
      <c r="K21" s="39">
        <f>ABS(Test!EX59)</f>
        <v>0.93625409091754097</v>
      </c>
      <c r="L21" s="23"/>
      <c r="M21" s="23"/>
      <c r="O21" s="43"/>
      <c r="U21" s="106">
        <v>15</v>
      </c>
      <c r="V21" s="96">
        <v>1</v>
      </c>
      <c r="W21" s="96">
        <v>1</v>
      </c>
      <c r="X21" s="96">
        <v>1</v>
      </c>
      <c r="Y21" s="96">
        <v>1</v>
      </c>
      <c r="Z21" s="97">
        <v>0</v>
      </c>
      <c r="AA21" s="97">
        <v>0</v>
      </c>
      <c r="AC21" s="114">
        <v>0.41442232157405501</v>
      </c>
      <c r="AD21" s="114">
        <v>0.41643591942897673</v>
      </c>
      <c r="AE21" s="114">
        <v>0.36711512457217799</v>
      </c>
      <c r="AG21" s="114">
        <v>1.8791746254953781</v>
      </c>
      <c r="AH21" s="114">
        <v>0.55044424504003997</v>
      </c>
      <c r="AI21" s="114">
        <v>1.2682583812625026</v>
      </c>
      <c r="AJ21" s="114">
        <v>0.64600791624642195</v>
      </c>
      <c r="AK21" s="114">
        <v>0</v>
      </c>
      <c r="AL21" s="114">
        <v>0</v>
      </c>
      <c r="AM21" s="86"/>
      <c r="AN21" s="89">
        <f t="shared" si="3"/>
        <v>4</v>
      </c>
      <c r="AO21" s="9"/>
      <c r="AP21" s="126" t="s">
        <v>302</v>
      </c>
      <c r="AQ21" s="127"/>
      <c r="AR21" s="127"/>
      <c r="AS21" s="127"/>
    </row>
    <row r="22" spans="1:45" ht="16.5">
      <c r="U22" s="106">
        <v>23</v>
      </c>
      <c r="V22" s="96">
        <v>1</v>
      </c>
      <c r="W22" s="96">
        <v>1</v>
      </c>
      <c r="X22" s="96">
        <v>1</v>
      </c>
      <c r="Y22" s="96">
        <v>0</v>
      </c>
      <c r="Z22" s="97">
        <v>1</v>
      </c>
      <c r="AA22" s="97">
        <v>0</v>
      </c>
      <c r="AC22" s="114">
        <v>0.41199585072619349</v>
      </c>
      <c r="AD22" s="114">
        <v>0.41516664894802302</v>
      </c>
      <c r="AE22" s="114">
        <v>0.3446618903957499</v>
      </c>
      <c r="AG22" s="114">
        <v>1.6917727517261962</v>
      </c>
      <c r="AH22" s="114">
        <v>0.36045284632940433</v>
      </c>
      <c r="AI22" s="114">
        <v>1.5123251595605263</v>
      </c>
      <c r="AJ22" s="114">
        <v>0</v>
      </c>
      <c r="AK22" s="114">
        <v>0.2540836122521416</v>
      </c>
      <c r="AL22" s="114">
        <v>0</v>
      </c>
      <c r="AM22" s="87"/>
      <c r="AN22" s="89">
        <f t="shared" si="3"/>
        <v>4</v>
      </c>
      <c r="AO22" s="9"/>
      <c r="AP22" s="37" t="s">
        <v>285</v>
      </c>
      <c r="AQ22" s="81" t="s">
        <v>286</v>
      </c>
      <c r="AR22" s="81" t="s">
        <v>287</v>
      </c>
      <c r="AS22" s="81" t="s">
        <v>288</v>
      </c>
    </row>
    <row r="23" spans="1:45">
      <c r="U23" s="106">
        <v>7</v>
      </c>
      <c r="V23" s="96">
        <v>1</v>
      </c>
      <c r="W23" s="96">
        <v>1</v>
      </c>
      <c r="X23" s="96">
        <v>1</v>
      </c>
      <c r="Y23" s="96">
        <v>0</v>
      </c>
      <c r="Z23" s="97">
        <v>0</v>
      </c>
      <c r="AA23" s="97">
        <v>0</v>
      </c>
      <c r="AC23" s="114">
        <v>0.41332725233804313</v>
      </c>
      <c r="AD23" s="114">
        <v>0.41355668764942966</v>
      </c>
      <c r="AE23" s="114">
        <v>0.40810101317958092</v>
      </c>
      <c r="AG23" s="114">
        <v>1.5989618928457603</v>
      </c>
      <c r="AH23" s="114">
        <v>0.41125069182276519</v>
      </c>
      <c r="AI23" s="114">
        <v>1.3670224104758959</v>
      </c>
      <c r="AJ23" s="114">
        <v>0</v>
      </c>
      <c r="AK23" s="114">
        <v>0</v>
      </c>
      <c r="AL23" s="114">
        <v>0</v>
      </c>
      <c r="AM23" s="86"/>
      <c r="AN23" s="89">
        <f t="shared" si="3"/>
        <v>3</v>
      </c>
      <c r="AO23" s="9"/>
      <c r="AP23" s="80">
        <v>1</v>
      </c>
      <c r="AQ23" s="113">
        <f>_xlfn.MINIFS(AC:AC,$AN:$AN,$AP23)</f>
        <v>-5.6966896394846644E-2</v>
      </c>
      <c r="AR23" s="113">
        <f t="shared" ref="AR23:AS23" si="8">_xlfn.MINIFS(AD:AD,$AN:$AN,$AP23)</f>
        <v>-5.6966896394846644E-2</v>
      </c>
      <c r="AS23" s="113">
        <f t="shared" si="8"/>
        <v>-5.6966896394846644E-2</v>
      </c>
    </row>
    <row r="24" spans="1:45">
      <c r="U24" s="106">
        <v>21</v>
      </c>
      <c r="V24" s="96">
        <v>1</v>
      </c>
      <c r="W24" s="96">
        <v>0</v>
      </c>
      <c r="X24" s="96">
        <v>1</v>
      </c>
      <c r="Y24" s="96">
        <v>0</v>
      </c>
      <c r="Z24" s="97">
        <v>1</v>
      </c>
      <c r="AA24" s="97">
        <v>0</v>
      </c>
      <c r="AC24" s="114">
        <v>0.40819508112685698</v>
      </c>
      <c r="AD24" s="114">
        <v>0.41112722391343581</v>
      </c>
      <c r="AE24" s="114">
        <v>0.34423577542995998</v>
      </c>
      <c r="AG24" s="114">
        <v>1.5699066355288991</v>
      </c>
      <c r="AH24" s="114">
        <v>0</v>
      </c>
      <c r="AI24" s="114">
        <v>1.6065604488873872</v>
      </c>
      <c r="AJ24" s="114">
        <v>0</v>
      </c>
      <c r="AK24" s="114">
        <v>0.34679814185288804</v>
      </c>
      <c r="AL24" s="114">
        <v>0</v>
      </c>
      <c r="AM24" s="87"/>
      <c r="AN24" s="89">
        <f t="shared" si="3"/>
        <v>3</v>
      </c>
      <c r="AO24" s="9"/>
      <c r="AP24" s="80">
        <v>2</v>
      </c>
      <c r="AQ24" s="113">
        <f t="shared" ref="AQ24:AQ28" si="9">_xlfn.MINIFS(AC:AC,$AN:$AN,$AP24)</f>
        <v>2.0915184657794739E-2</v>
      </c>
      <c r="AR24" s="113">
        <f t="shared" ref="AR24:AR28" si="10">_xlfn.MINIFS(AD:AD,$AN:$AN,$AP24)</f>
        <v>2.5045191584568749E-2</v>
      </c>
      <c r="AS24" s="113">
        <f t="shared" ref="AS24:AS28" si="11">_xlfn.MINIFS(AE:AE,$AN:$AN,$AP24)</f>
        <v>2.2280075816596079E-2</v>
      </c>
    </row>
    <row r="25" spans="1:45">
      <c r="U25" s="106">
        <v>29</v>
      </c>
      <c r="V25" s="96">
        <v>1</v>
      </c>
      <c r="W25" s="96">
        <v>0</v>
      </c>
      <c r="X25" s="96">
        <v>1</v>
      </c>
      <c r="Y25" s="96">
        <v>1</v>
      </c>
      <c r="Z25" s="97">
        <v>1</v>
      </c>
      <c r="AA25" s="97">
        <v>0</v>
      </c>
      <c r="AC25" s="114">
        <v>0.4075181581481816</v>
      </c>
      <c r="AD25" s="114">
        <v>0.41075763583370473</v>
      </c>
      <c r="AE25" s="114">
        <v>0.3142872859091429</v>
      </c>
      <c r="AG25" s="114">
        <v>1.5819011106970597</v>
      </c>
      <c r="AH25" s="114">
        <v>0</v>
      </c>
      <c r="AI25" s="114">
        <v>1.5485607713543068</v>
      </c>
      <c r="AJ25" s="114">
        <v>0.13466719098150304</v>
      </c>
      <c r="AK25" s="114">
        <v>0.27359013541144961</v>
      </c>
      <c r="AL25" s="114">
        <v>0</v>
      </c>
      <c r="AM25" s="87"/>
      <c r="AN25" s="89">
        <f t="shared" si="3"/>
        <v>4</v>
      </c>
      <c r="AO25" s="9"/>
      <c r="AP25" s="80">
        <v>3</v>
      </c>
      <c r="AQ25" s="113">
        <f t="shared" si="9"/>
        <v>0.13483535276584813</v>
      </c>
      <c r="AR25" s="113">
        <f t="shared" si="10"/>
        <v>0.13296176985178232</v>
      </c>
      <c r="AS25" s="113">
        <f t="shared" si="11"/>
        <v>0.12550242713713955</v>
      </c>
    </row>
    <row r="26" spans="1:45">
      <c r="U26" s="106">
        <v>13</v>
      </c>
      <c r="V26" s="96">
        <v>1</v>
      </c>
      <c r="W26" s="96">
        <v>0</v>
      </c>
      <c r="X26" s="96">
        <v>1</v>
      </c>
      <c r="Y26" s="96">
        <v>1</v>
      </c>
      <c r="Z26" s="97">
        <v>0</v>
      </c>
      <c r="AA26" s="97">
        <v>0</v>
      </c>
      <c r="AC26" s="114">
        <v>0.40857945611975754</v>
      </c>
      <c r="AD26" s="114">
        <v>0.40877951447524374</v>
      </c>
      <c r="AE26" s="114">
        <v>0.36674584340689709</v>
      </c>
      <c r="AG26" s="114">
        <v>1.5380056643950091</v>
      </c>
      <c r="AH26" s="114">
        <v>0</v>
      </c>
      <c r="AI26" s="114">
        <v>1.3687718562080691</v>
      </c>
      <c r="AJ26" s="114">
        <v>0.3764172067814533</v>
      </c>
      <c r="AK26" s="114">
        <v>0</v>
      </c>
      <c r="AL26" s="114">
        <v>0</v>
      </c>
      <c r="AM26" s="10"/>
      <c r="AN26" s="89">
        <f t="shared" si="3"/>
        <v>3</v>
      </c>
      <c r="AO26" s="9"/>
      <c r="AP26" s="80">
        <v>4</v>
      </c>
      <c r="AQ26" s="113">
        <f t="shared" si="9"/>
        <v>0.2274725665215237</v>
      </c>
      <c r="AR26" s="113">
        <f t="shared" si="10"/>
        <v>0.24882859800387269</v>
      </c>
      <c r="AS26" s="113">
        <f t="shared" si="11"/>
        <v>0.19952393054367945</v>
      </c>
    </row>
    <row r="27" spans="1:45">
      <c r="U27" s="106">
        <v>5</v>
      </c>
      <c r="V27" s="100">
        <v>1</v>
      </c>
      <c r="W27" s="100">
        <v>0</v>
      </c>
      <c r="X27" s="100">
        <v>1</v>
      </c>
      <c r="Y27" s="100">
        <v>0</v>
      </c>
      <c r="Z27" s="101">
        <v>0</v>
      </c>
      <c r="AA27" s="101">
        <v>0</v>
      </c>
      <c r="AB27" s="101"/>
      <c r="AC27" s="116">
        <v>0.40800498776743521</v>
      </c>
      <c r="AD27" s="116">
        <v>0.40800499104854326</v>
      </c>
      <c r="AE27" s="116">
        <v>0.40754838509406266</v>
      </c>
      <c r="AF27" s="102"/>
      <c r="AG27" s="114">
        <v>1.4116445621359348</v>
      </c>
      <c r="AH27" s="114">
        <v>0</v>
      </c>
      <c r="AI27" s="114">
        <v>1.4165737389884885</v>
      </c>
      <c r="AJ27" s="114">
        <v>0</v>
      </c>
      <c r="AK27" s="114">
        <v>0</v>
      </c>
      <c r="AL27" s="114">
        <v>0</v>
      </c>
      <c r="AM27" s="10"/>
      <c r="AN27" s="89">
        <f t="shared" si="3"/>
        <v>2</v>
      </c>
      <c r="AO27" s="9"/>
      <c r="AP27" s="80">
        <v>5</v>
      </c>
      <c r="AQ27" s="113">
        <f t="shared" si="9"/>
        <v>0.40741835201196441</v>
      </c>
      <c r="AR27" s="113">
        <f t="shared" si="10"/>
        <v>0.41686562815553896</v>
      </c>
      <c r="AS27" s="113">
        <f t="shared" si="11"/>
        <v>0.27276111266391923</v>
      </c>
    </row>
    <row r="28" spans="1:45">
      <c r="U28" s="106">
        <v>27</v>
      </c>
      <c r="V28" s="96">
        <v>1</v>
      </c>
      <c r="W28" s="96">
        <v>1</v>
      </c>
      <c r="X28" s="96">
        <v>0</v>
      </c>
      <c r="Y28" s="96">
        <v>1</v>
      </c>
      <c r="Z28" s="97">
        <v>1</v>
      </c>
      <c r="AA28" s="97">
        <v>0</v>
      </c>
      <c r="AC28" s="114">
        <v>0.37898212225201966</v>
      </c>
      <c r="AD28" s="114">
        <v>0.39694475177796584</v>
      </c>
      <c r="AE28" s="114">
        <v>0.24452456419476609</v>
      </c>
      <c r="AG28" s="114">
        <v>2.1683629963801119</v>
      </c>
      <c r="AH28" s="114">
        <v>1.2263022209507628</v>
      </c>
      <c r="AI28" s="114">
        <v>0</v>
      </c>
      <c r="AJ28" s="114">
        <v>2.32008367778089</v>
      </c>
      <c r="AK28" s="114">
        <v>-1.3837249201408923</v>
      </c>
      <c r="AL28" s="114">
        <v>0</v>
      </c>
      <c r="AM28" s="87"/>
      <c r="AN28" s="89">
        <f t="shared" si="3"/>
        <v>4</v>
      </c>
      <c r="AO28" s="9"/>
      <c r="AP28" s="80">
        <v>6</v>
      </c>
      <c r="AQ28" s="113">
        <f t="shared" si="9"/>
        <v>0.52433275761461262</v>
      </c>
      <c r="AR28" s="113">
        <f t="shared" si="10"/>
        <v>0.588875412940431</v>
      </c>
      <c r="AS28" s="113">
        <f t="shared" si="11"/>
        <v>0.35968517461156402</v>
      </c>
    </row>
    <row r="29" spans="1:45">
      <c r="U29" s="106">
        <v>44</v>
      </c>
      <c r="V29" s="96">
        <v>0</v>
      </c>
      <c r="W29" s="96">
        <v>0</v>
      </c>
      <c r="X29" s="96">
        <v>1</v>
      </c>
      <c r="Y29" s="96">
        <v>1</v>
      </c>
      <c r="Z29" s="97">
        <v>0</v>
      </c>
      <c r="AA29" s="97">
        <v>1</v>
      </c>
      <c r="AC29" s="114">
        <v>0.37407156818706122</v>
      </c>
      <c r="AD29" s="114">
        <v>0.3740715685961401</v>
      </c>
      <c r="AE29" s="114">
        <v>0.35567651461070815</v>
      </c>
      <c r="AG29" s="114">
        <v>0</v>
      </c>
      <c r="AH29" s="114">
        <v>0</v>
      </c>
      <c r="AI29" s="114">
        <v>1.7037807651266168</v>
      </c>
      <c r="AJ29" s="114">
        <v>-2.066155078862995</v>
      </c>
      <c r="AK29" s="114">
        <v>0</v>
      </c>
      <c r="AL29" s="114">
        <v>1.3189256366199908</v>
      </c>
      <c r="AM29" s="87"/>
      <c r="AN29" s="89">
        <f t="shared" si="3"/>
        <v>3</v>
      </c>
      <c r="AO29" s="9"/>
      <c r="AP29" s="87"/>
      <c r="AQ29" s="87"/>
    </row>
    <row r="30" spans="1:45">
      <c r="U30" s="106">
        <v>58</v>
      </c>
      <c r="V30" s="96">
        <v>0</v>
      </c>
      <c r="W30" s="96">
        <v>1</v>
      </c>
      <c r="X30" s="96">
        <v>0</v>
      </c>
      <c r="Y30" s="96">
        <v>1</v>
      </c>
      <c r="Z30" s="97">
        <v>1</v>
      </c>
      <c r="AA30" s="97">
        <v>1</v>
      </c>
      <c r="AC30" s="114">
        <v>0.31943089941706382</v>
      </c>
      <c r="AD30" s="114">
        <v>0.37161936952831176</v>
      </c>
      <c r="AE30" s="114">
        <v>0.20043902696715121</v>
      </c>
      <c r="AG30" s="114">
        <v>0</v>
      </c>
      <c r="AH30" s="114">
        <v>2.6042462967949942</v>
      </c>
      <c r="AI30" s="114">
        <v>0</v>
      </c>
      <c r="AJ30" s="114">
        <v>-2.0767117941996478</v>
      </c>
      <c r="AK30" s="114">
        <v>-1.2467630616734022</v>
      </c>
      <c r="AL30" s="114">
        <v>3.0950654161510185</v>
      </c>
      <c r="AM30" s="87"/>
      <c r="AN30" s="89">
        <f t="shared" si="3"/>
        <v>4</v>
      </c>
      <c r="AO30" s="9"/>
      <c r="AP30" s="87"/>
      <c r="AQ30" s="87"/>
    </row>
    <row r="31" spans="1:45">
      <c r="U31" s="106">
        <v>57</v>
      </c>
      <c r="V31" s="96">
        <v>1</v>
      </c>
      <c r="W31" s="96">
        <v>0</v>
      </c>
      <c r="X31" s="96">
        <v>0</v>
      </c>
      <c r="Y31" s="96">
        <v>1</v>
      </c>
      <c r="Z31" s="97">
        <v>1</v>
      </c>
      <c r="AA31" s="97">
        <v>1</v>
      </c>
      <c r="AC31" s="114">
        <v>0.33660524236530009</v>
      </c>
      <c r="AD31" s="114">
        <v>0.34333196751854222</v>
      </c>
      <c r="AE31" s="114">
        <v>0.28608245467978755</v>
      </c>
      <c r="AG31" s="114">
        <v>1.5163977040865082</v>
      </c>
      <c r="AH31" s="114">
        <v>0</v>
      </c>
      <c r="AI31" s="114">
        <v>0</v>
      </c>
      <c r="AJ31" s="114">
        <v>1.4484830916705755</v>
      </c>
      <c r="AK31" s="114">
        <v>-1.0710707064360301</v>
      </c>
      <c r="AL31" s="114">
        <v>0.12779843862390827</v>
      </c>
      <c r="AM31" s="87"/>
      <c r="AN31" s="89">
        <f t="shared" si="3"/>
        <v>4</v>
      </c>
      <c r="AO31" s="9"/>
      <c r="AP31" s="87"/>
      <c r="AQ31" s="87"/>
    </row>
    <row r="32" spans="1:45">
      <c r="U32" s="106">
        <v>11</v>
      </c>
      <c r="V32" s="96">
        <v>1</v>
      </c>
      <c r="W32" s="96">
        <v>1</v>
      </c>
      <c r="X32" s="96">
        <v>0</v>
      </c>
      <c r="Y32" s="96">
        <v>1</v>
      </c>
      <c r="Z32" s="97">
        <v>0</v>
      </c>
      <c r="AA32" s="97">
        <v>0</v>
      </c>
      <c r="AC32" s="114">
        <v>0.33668774718169547</v>
      </c>
      <c r="AD32" s="114">
        <v>0.34108069445122247</v>
      </c>
      <c r="AE32" s="114">
        <v>0.2352663028168005</v>
      </c>
      <c r="AG32" s="114">
        <v>2.531879536617283</v>
      </c>
      <c r="AH32" s="114">
        <v>0.90058303433954345</v>
      </c>
      <c r="AI32" s="114">
        <v>0</v>
      </c>
      <c r="AJ32" s="114">
        <v>1.3124630544023104</v>
      </c>
      <c r="AK32" s="114">
        <v>0</v>
      </c>
      <c r="AL32" s="114">
        <v>0</v>
      </c>
      <c r="AM32" s="86"/>
      <c r="AN32" s="89">
        <f t="shared" si="3"/>
        <v>3</v>
      </c>
      <c r="AO32" s="9"/>
      <c r="AP32" s="87"/>
      <c r="AQ32" s="87"/>
    </row>
    <row r="33" spans="21:43">
      <c r="U33" s="106">
        <v>25</v>
      </c>
      <c r="V33" s="96">
        <v>1</v>
      </c>
      <c r="W33" s="96">
        <v>0</v>
      </c>
      <c r="X33" s="96">
        <v>0</v>
      </c>
      <c r="Y33" s="96">
        <v>1</v>
      </c>
      <c r="Z33" s="97">
        <v>1</v>
      </c>
      <c r="AA33" s="97">
        <v>0</v>
      </c>
      <c r="AC33" s="114">
        <v>0.33635736911675707</v>
      </c>
      <c r="AD33" s="114">
        <v>0.34067756974996954</v>
      </c>
      <c r="AE33" s="114">
        <v>0.24396351769121993</v>
      </c>
      <c r="AG33" s="114">
        <v>1.5927989551656412</v>
      </c>
      <c r="AH33" s="114">
        <v>0</v>
      </c>
      <c r="AI33" s="114">
        <v>0</v>
      </c>
      <c r="AJ33" s="114">
        <v>1.6492271110225112</v>
      </c>
      <c r="AK33" s="114">
        <v>-1.1225151207752377</v>
      </c>
      <c r="AL33" s="114">
        <v>0</v>
      </c>
      <c r="AM33" s="87"/>
      <c r="AN33" s="89">
        <f t="shared" si="3"/>
        <v>3</v>
      </c>
      <c r="AO33" s="9"/>
      <c r="AP33" s="87"/>
      <c r="AQ33" s="87"/>
    </row>
    <row r="34" spans="21:43">
      <c r="U34" s="106">
        <v>19</v>
      </c>
      <c r="V34" s="96">
        <v>1</v>
      </c>
      <c r="W34" s="96">
        <v>1</v>
      </c>
      <c r="X34" s="96">
        <v>0</v>
      </c>
      <c r="Y34" s="96">
        <v>0</v>
      </c>
      <c r="Z34" s="97">
        <v>1</v>
      </c>
      <c r="AA34" s="97">
        <v>0</v>
      </c>
      <c r="AC34" s="114">
        <v>0.33232200823708646</v>
      </c>
      <c r="AD34" s="114">
        <v>0.33463739543285009</v>
      </c>
      <c r="AE34" s="114">
        <v>0.29187815288719687</v>
      </c>
      <c r="AG34" s="114">
        <v>1.5966718723457762</v>
      </c>
      <c r="AH34" s="114">
        <v>0.73083571881049147</v>
      </c>
      <c r="AI34" s="114">
        <v>0</v>
      </c>
      <c r="AJ34" s="114">
        <v>0</v>
      </c>
      <c r="AK34" s="114">
        <v>-0.78793207551963451</v>
      </c>
      <c r="AL34" s="114">
        <v>0</v>
      </c>
      <c r="AM34" s="86"/>
      <c r="AN34" s="89">
        <f t="shared" si="3"/>
        <v>3</v>
      </c>
      <c r="AO34" s="9"/>
      <c r="AP34" s="87"/>
      <c r="AQ34" s="87"/>
    </row>
    <row r="35" spans="21:43">
      <c r="U35" s="106">
        <v>49</v>
      </c>
      <c r="V35" s="96">
        <v>1</v>
      </c>
      <c r="W35" s="96">
        <v>0</v>
      </c>
      <c r="X35" s="96">
        <v>0</v>
      </c>
      <c r="Y35" s="96">
        <v>0</v>
      </c>
      <c r="Z35" s="97">
        <v>1</v>
      </c>
      <c r="AA35" s="97">
        <v>1</v>
      </c>
      <c r="AC35" s="114">
        <v>0.32960019262128548</v>
      </c>
      <c r="AD35" s="114">
        <v>0.32986720722220675</v>
      </c>
      <c r="AE35" s="114">
        <v>0.32144679302921764</v>
      </c>
      <c r="AG35" s="114">
        <v>1.1216636206442065</v>
      </c>
      <c r="AH35" s="114">
        <v>0</v>
      </c>
      <c r="AI35" s="114">
        <v>0</v>
      </c>
      <c r="AJ35" s="114">
        <v>0</v>
      </c>
      <c r="AK35" s="114">
        <v>-0.7137379089400363</v>
      </c>
      <c r="AL35" s="114">
        <v>0.59339906983146085</v>
      </c>
      <c r="AM35" s="87"/>
      <c r="AN35" s="89">
        <f t="shared" si="3"/>
        <v>3</v>
      </c>
      <c r="AO35" s="9"/>
      <c r="AP35" s="87"/>
      <c r="AQ35" s="87"/>
    </row>
    <row r="36" spans="21:43">
      <c r="U36" s="106">
        <v>42</v>
      </c>
      <c r="V36" s="96">
        <v>0</v>
      </c>
      <c r="W36" s="96">
        <v>1</v>
      </c>
      <c r="X36" s="96">
        <v>0</v>
      </c>
      <c r="Y36" s="96">
        <v>1</v>
      </c>
      <c r="Z36" s="97">
        <v>0</v>
      </c>
      <c r="AA36" s="97">
        <v>1</v>
      </c>
      <c r="AC36" s="114">
        <v>0.29068033838843466</v>
      </c>
      <c r="AD36" s="114">
        <v>0.32759800038151621</v>
      </c>
      <c r="AE36" s="114">
        <v>0.17476530888945707</v>
      </c>
      <c r="AG36" s="114">
        <v>0</v>
      </c>
      <c r="AH36" s="114">
        <v>2.7268866750148963</v>
      </c>
      <c r="AI36" s="114">
        <v>0</v>
      </c>
      <c r="AJ36" s="114">
        <v>-3.7376619519920311</v>
      </c>
      <c r="AK36" s="114">
        <v>0</v>
      </c>
      <c r="AL36" s="114">
        <v>3.7562931927404448</v>
      </c>
      <c r="AM36" s="87"/>
      <c r="AN36" s="89">
        <f t="shared" si="3"/>
        <v>3</v>
      </c>
      <c r="AO36" s="9"/>
      <c r="AP36" s="87"/>
      <c r="AQ36" s="87"/>
    </row>
    <row r="37" spans="21:43">
      <c r="U37" s="106">
        <v>3</v>
      </c>
      <c r="V37" s="96">
        <v>1</v>
      </c>
      <c r="W37" s="96">
        <v>1</v>
      </c>
      <c r="X37" s="96">
        <v>0</v>
      </c>
      <c r="Y37" s="96">
        <v>0</v>
      </c>
      <c r="Z37" s="97">
        <v>0</v>
      </c>
      <c r="AA37" s="97">
        <v>0</v>
      </c>
      <c r="AC37" s="114">
        <v>0.31795741659626253</v>
      </c>
      <c r="AD37" s="114">
        <v>0.31817203101065483</v>
      </c>
      <c r="AE37" s="114">
        <v>0.29127385504914138</v>
      </c>
      <c r="AG37" s="114">
        <v>2.0249301401891788</v>
      </c>
      <c r="AH37" s="114">
        <v>0.65301223757713567</v>
      </c>
      <c r="AI37" s="114">
        <v>0</v>
      </c>
      <c r="AJ37" s="114">
        <v>0</v>
      </c>
      <c r="AK37" s="114">
        <v>0</v>
      </c>
      <c r="AL37" s="114">
        <v>0</v>
      </c>
      <c r="AM37" s="86"/>
      <c r="AN37" s="89">
        <f t="shared" ref="AN37:AN67" si="12">SUM(V37:AA37)</f>
        <v>2</v>
      </c>
      <c r="AO37" s="9"/>
      <c r="AP37" s="87"/>
      <c r="AQ37" s="87"/>
    </row>
    <row r="38" spans="21:43">
      <c r="U38" s="106">
        <v>41</v>
      </c>
      <c r="V38" s="96">
        <v>1</v>
      </c>
      <c r="W38" s="96">
        <v>0</v>
      </c>
      <c r="X38" s="96">
        <v>0</v>
      </c>
      <c r="Y38" s="96">
        <v>1</v>
      </c>
      <c r="Z38" s="97">
        <v>0</v>
      </c>
      <c r="AA38" s="97">
        <v>1</v>
      </c>
      <c r="AC38" s="114">
        <v>0.30887762537805652</v>
      </c>
      <c r="AD38" s="114">
        <v>0.31078381207936945</v>
      </c>
      <c r="AE38" s="114">
        <v>0.2832661357245313</v>
      </c>
      <c r="AG38" s="114">
        <v>1.6809938686868167</v>
      </c>
      <c r="AH38" s="114">
        <v>0</v>
      </c>
      <c r="AI38" s="114">
        <v>0</v>
      </c>
      <c r="AJ38" s="114">
        <v>0.3495076409288832</v>
      </c>
      <c r="AK38" s="114">
        <v>0</v>
      </c>
      <c r="AL38" s="114">
        <v>0.49422122259938384</v>
      </c>
      <c r="AM38" s="87"/>
      <c r="AN38" s="89">
        <f t="shared" si="12"/>
        <v>3</v>
      </c>
      <c r="AO38" s="9"/>
      <c r="AP38" s="87"/>
      <c r="AQ38" s="87"/>
    </row>
    <row r="39" spans="21:43">
      <c r="U39" s="106">
        <v>33</v>
      </c>
      <c r="V39" s="96">
        <v>1</v>
      </c>
      <c r="W39" s="96">
        <v>0</v>
      </c>
      <c r="X39" s="96">
        <v>0</v>
      </c>
      <c r="Y39" s="96">
        <v>0</v>
      </c>
      <c r="Z39" s="97">
        <v>0</v>
      </c>
      <c r="AA39" s="97">
        <v>1</v>
      </c>
      <c r="AC39" s="114">
        <v>0.30972975710817419</v>
      </c>
      <c r="AD39" s="114">
        <v>0.30973394795669773</v>
      </c>
      <c r="AE39" s="114">
        <v>0.30425691746579975</v>
      </c>
      <c r="AG39" s="114">
        <v>1.5355075485028598</v>
      </c>
      <c r="AH39" s="114">
        <v>0</v>
      </c>
      <c r="AI39" s="114">
        <v>0</v>
      </c>
      <c r="AJ39" s="114">
        <v>0</v>
      </c>
      <c r="AK39" s="114">
        <v>0</v>
      </c>
      <c r="AL39" s="114">
        <v>0.605453408333404</v>
      </c>
      <c r="AM39" s="87"/>
      <c r="AN39" s="89">
        <f t="shared" si="12"/>
        <v>2</v>
      </c>
      <c r="AO39" s="9"/>
      <c r="AP39" s="87"/>
      <c r="AQ39" s="87"/>
    </row>
    <row r="40" spans="21:43">
      <c r="U40" s="106">
        <v>17</v>
      </c>
      <c r="V40" s="96">
        <v>1</v>
      </c>
      <c r="W40" s="96">
        <v>0</v>
      </c>
      <c r="X40" s="96">
        <v>0</v>
      </c>
      <c r="Y40" s="96">
        <v>0</v>
      </c>
      <c r="Z40" s="97">
        <v>1</v>
      </c>
      <c r="AA40" s="97">
        <v>0</v>
      </c>
      <c r="AC40" s="114">
        <v>0.30426585167735309</v>
      </c>
      <c r="AD40" s="114">
        <v>0.30457112505301132</v>
      </c>
      <c r="AE40" s="114">
        <v>0.29075418981653267</v>
      </c>
      <c r="AG40" s="114">
        <v>1.3197501851669975</v>
      </c>
      <c r="AH40" s="114">
        <v>0</v>
      </c>
      <c r="AI40" s="114">
        <v>0</v>
      </c>
      <c r="AJ40" s="114">
        <v>0</v>
      </c>
      <c r="AK40" s="114">
        <v>-0.72788077661338058</v>
      </c>
      <c r="AL40" s="114">
        <v>0</v>
      </c>
      <c r="AM40" s="86"/>
      <c r="AN40" s="89">
        <f t="shared" si="12"/>
        <v>2</v>
      </c>
      <c r="AO40" s="9"/>
      <c r="AP40" s="87"/>
      <c r="AQ40" s="87"/>
    </row>
    <row r="41" spans="21:43">
      <c r="U41" s="106">
        <v>9</v>
      </c>
      <c r="V41" s="96">
        <v>1</v>
      </c>
      <c r="W41" s="96">
        <v>0</v>
      </c>
      <c r="X41" s="96">
        <v>0</v>
      </c>
      <c r="Y41" s="96">
        <v>1</v>
      </c>
      <c r="Z41" s="97">
        <v>0</v>
      </c>
      <c r="AA41" s="97">
        <v>0</v>
      </c>
      <c r="AC41" s="114">
        <v>0.30037847870484935</v>
      </c>
      <c r="AD41" s="114">
        <v>0.29993776657360738</v>
      </c>
      <c r="AE41" s="114">
        <v>0.23438462647242175</v>
      </c>
      <c r="AG41" s="114">
        <v>2.032941496815952</v>
      </c>
      <c r="AH41" s="114">
        <v>0</v>
      </c>
      <c r="AI41" s="114">
        <v>0</v>
      </c>
      <c r="AJ41" s="114">
        <v>0.93836493148591726</v>
      </c>
      <c r="AK41" s="114">
        <v>0</v>
      </c>
      <c r="AL41" s="114">
        <v>0</v>
      </c>
      <c r="AM41" s="86"/>
      <c r="AN41" s="89">
        <f t="shared" si="12"/>
        <v>2</v>
      </c>
      <c r="AO41" s="9"/>
      <c r="AP41" s="87"/>
      <c r="AQ41" s="87"/>
    </row>
    <row r="42" spans="21:43">
      <c r="U42" s="106">
        <v>54</v>
      </c>
      <c r="V42" s="96">
        <v>0</v>
      </c>
      <c r="W42" s="96">
        <v>1</v>
      </c>
      <c r="X42" s="96">
        <v>1</v>
      </c>
      <c r="Y42" s="96">
        <v>0</v>
      </c>
      <c r="Z42" s="97">
        <v>1</v>
      </c>
      <c r="AA42" s="97">
        <v>1</v>
      </c>
      <c r="AC42" s="114">
        <v>0.27630431412315626</v>
      </c>
      <c r="AD42" s="114">
        <v>0.29754250033728602</v>
      </c>
      <c r="AE42" s="114">
        <v>0.2424427408833677</v>
      </c>
      <c r="AG42" s="114">
        <v>0</v>
      </c>
      <c r="AH42" s="114">
        <v>1.4535038773805709</v>
      </c>
      <c r="AI42" s="114">
        <v>0.50085310403369165</v>
      </c>
      <c r="AJ42" s="114">
        <v>0</v>
      </c>
      <c r="AK42" s="114">
        <v>-1.7113874684306798</v>
      </c>
      <c r="AL42" s="114">
        <v>1.8775913147337016</v>
      </c>
      <c r="AM42" s="87"/>
      <c r="AN42" s="89">
        <f t="shared" si="12"/>
        <v>4</v>
      </c>
      <c r="AO42" s="9"/>
      <c r="AP42" s="87"/>
      <c r="AQ42" s="87"/>
    </row>
    <row r="43" spans="21:43">
      <c r="U43" s="106">
        <v>50</v>
      </c>
      <c r="V43" s="96">
        <v>0</v>
      </c>
      <c r="W43" s="96">
        <v>1</v>
      </c>
      <c r="X43" s="96">
        <v>0</v>
      </c>
      <c r="Y43" s="96">
        <v>0</v>
      </c>
      <c r="Z43" s="97">
        <v>1</v>
      </c>
      <c r="AA43" s="97">
        <v>1</v>
      </c>
      <c r="AC43" s="114">
        <v>0.27551064669543401</v>
      </c>
      <c r="AD43" s="114">
        <v>0.29288128748135467</v>
      </c>
      <c r="AE43" s="114">
        <v>0.20478585970989571</v>
      </c>
      <c r="AG43" s="114">
        <v>0</v>
      </c>
      <c r="AH43" s="114">
        <v>1.8447795005034937</v>
      </c>
      <c r="AI43" s="114">
        <v>0</v>
      </c>
      <c r="AJ43" s="114">
        <v>0</v>
      </c>
      <c r="AK43" s="114">
        <v>-2.057141778224838</v>
      </c>
      <c r="AL43" s="114">
        <v>2.1381887229726031</v>
      </c>
      <c r="AM43" s="87"/>
      <c r="AN43" s="89">
        <f t="shared" si="12"/>
        <v>3</v>
      </c>
      <c r="AO43" s="9"/>
      <c r="AP43" s="87"/>
      <c r="AQ43" s="87"/>
    </row>
    <row r="44" spans="21:43">
      <c r="U44" s="106">
        <v>1</v>
      </c>
      <c r="V44" s="96">
        <v>1</v>
      </c>
      <c r="W44" s="96">
        <v>0</v>
      </c>
      <c r="X44" s="96">
        <v>0</v>
      </c>
      <c r="Y44" s="96">
        <v>0</v>
      </c>
      <c r="Z44" s="97">
        <v>0</v>
      </c>
      <c r="AA44" s="97">
        <v>0</v>
      </c>
      <c r="AC44" s="114">
        <v>0.2892261432856339</v>
      </c>
      <c r="AD44" s="114">
        <v>0.2892261432856339</v>
      </c>
      <c r="AE44" s="114">
        <v>0.2892261432856339</v>
      </c>
      <c r="AG44" s="114">
        <v>1.7460697945455312</v>
      </c>
      <c r="AH44" s="114">
        <v>0</v>
      </c>
      <c r="AI44" s="114">
        <v>0</v>
      </c>
      <c r="AJ44" s="114">
        <v>0</v>
      </c>
      <c r="AK44" s="114">
        <v>0</v>
      </c>
      <c r="AL44" s="114">
        <v>0</v>
      </c>
      <c r="AM44" s="28"/>
      <c r="AN44" s="89">
        <f t="shared" si="12"/>
        <v>1</v>
      </c>
      <c r="AO44" s="9"/>
      <c r="AP44" s="87"/>
      <c r="AQ44" s="87"/>
    </row>
    <row r="45" spans="21:43">
      <c r="U45" s="106">
        <v>52</v>
      </c>
      <c r="V45" s="96">
        <v>0</v>
      </c>
      <c r="W45" s="96">
        <v>0</v>
      </c>
      <c r="X45" s="96">
        <v>1</v>
      </c>
      <c r="Y45" s="96">
        <v>0</v>
      </c>
      <c r="Z45" s="97">
        <v>1</v>
      </c>
      <c r="AA45" s="97">
        <v>1</v>
      </c>
      <c r="AC45" s="114">
        <v>0.25200605507189522</v>
      </c>
      <c r="AD45" s="114">
        <v>0.25199760593479203</v>
      </c>
      <c r="AE45" s="114">
        <v>0.24212768981690724</v>
      </c>
      <c r="AG45" s="114">
        <v>0</v>
      </c>
      <c r="AH45" s="114">
        <v>0</v>
      </c>
      <c r="AI45" s="114">
        <v>1.0762840162778542</v>
      </c>
      <c r="AJ45" s="114">
        <v>0</v>
      </c>
      <c r="AK45" s="114">
        <v>-1.0887611756826348</v>
      </c>
      <c r="AL45" s="114">
        <v>0.94484479878565364</v>
      </c>
      <c r="AM45" s="87"/>
      <c r="AN45" s="89">
        <f t="shared" si="12"/>
        <v>3</v>
      </c>
      <c r="AO45" s="9"/>
      <c r="AP45" s="87"/>
      <c r="AQ45" s="87"/>
    </row>
    <row r="46" spans="21:43">
      <c r="U46" s="106">
        <v>30</v>
      </c>
      <c r="V46" s="96">
        <v>0</v>
      </c>
      <c r="W46" s="96">
        <v>1</v>
      </c>
      <c r="X46" s="96">
        <v>1</v>
      </c>
      <c r="Y46" s="96">
        <v>1</v>
      </c>
      <c r="Z46" s="97">
        <v>1</v>
      </c>
      <c r="AA46" s="97">
        <v>0</v>
      </c>
      <c r="AC46" s="114">
        <v>0.2274725665215237</v>
      </c>
      <c r="AD46" s="114">
        <v>0.24882859800387269</v>
      </c>
      <c r="AE46" s="114">
        <v>0.19952393054367945</v>
      </c>
      <c r="AG46" s="114">
        <v>0</v>
      </c>
      <c r="AH46" s="114">
        <v>-0.98933379911788066</v>
      </c>
      <c r="AI46" s="114">
        <v>2.3504925369204277</v>
      </c>
      <c r="AJ46" s="114">
        <v>-1.9965800460397691</v>
      </c>
      <c r="AK46" s="114">
        <v>0.47686427529912256</v>
      </c>
      <c r="AL46" s="114">
        <v>0</v>
      </c>
      <c r="AM46" s="87"/>
      <c r="AN46" s="89">
        <f t="shared" si="12"/>
        <v>4</v>
      </c>
      <c r="AO46" s="9"/>
      <c r="AP46" s="87"/>
      <c r="AQ46" s="87"/>
    </row>
    <row r="47" spans="21:43">
      <c r="U47" s="106">
        <v>14</v>
      </c>
      <c r="V47" s="96">
        <v>0</v>
      </c>
      <c r="W47" s="96">
        <v>1</v>
      </c>
      <c r="X47" s="96">
        <v>1</v>
      </c>
      <c r="Y47" s="96">
        <v>1</v>
      </c>
      <c r="Z47" s="97">
        <v>0</v>
      </c>
      <c r="AA47" s="97">
        <v>0</v>
      </c>
      <c r="AC47" s="114">
        <v>0.24097244902321568</v>
      </c>
      <c r="AD47" s="114">
        <v>0.24097245602242212</v>
      </c>
      <c r="AE47" s="114">
        <v>0.21350573344141521</v>
      </c>
      <c r="AG47" s="114">
        <v>0</v>
      </c>
      <c r="AH47" s="114">
        <v>-0.82037159227798351</v>
      </c>
      <c r="AI47" s="114">
        <v>2.0215725194933176</v>
      </c>
      <c r="AJ47" s="114">
        <v>-1.5352487866518363</v>
      </c>
      <c r="AK47" s="114">
        <v>0</v>
      </c>
      <c r="AL47" s="114">
        <v>0</v>
      </c>
      <c r="AM47" s="85"/>
      <c r="AN47" s="89">
        <f t="shared" si="12"/>
        <v>3</v>
      </c>
      <c r="AO47" s="9"/>
      <c r="AP47" s="87"/>
      <c r="AQ47" s="87"/>
    </row>
    <row r="48" spans="21:43">
      <c r="U48" s="106">
        <v>56</v>
      </c>
      <c r="V48" s="96">
        <v>0</v>
      </c>
      <c r="W48" s="96">
        <v>0</v>
      </c>
      <c r="X48" s="96">
        <v>0</v>
      </c>
      <c r="Y48" s="96">
        <v>1</v>
      </c>
      <c r="Z48" s="97">
        <v>1</v>
      </c>
      <c r="AA48" s="97">
        <v>1</v>
      </c>
      <c r="AC48" s="114">
        <v>0.21579839944457446</v>
      </c>
      <c r="AD48" s="114">
        <v>0.21562934276993484</v>
      </c>
      <c r="AE48" s="114">
        <v>0.19918770129784424</v>
      </c>
      <c r="AG48" s="114">
        <v>0</v>
      </c>
      <c r="AH48" s="114">
        <v>0</v>
      </c>
      <c r="AI48" s="114">
        <v>0</v>
      </c>
      <c r="AJ48" s="114">
        <v>-0.63827088138498012</v>
      </c>
      <c r="AK48" s="114">
        <v>-1.3397978210701684</v>
      </c>
      <c r="AL48" s="114">
        <v>1.1191105794253606</v>
      </c>
      <c r="AM48" s="87"/>
      <c r="AN48" s="89">
        <f t="shared" si="12"/>
        <v>3</v>
      </c>
      <c r="AO48" s="9"/>
      <c r="AP48" s="87"/>
      <c r="AQ48" s="87"/>
    </row>
    <row r="49" spans="21:43">
      <c r="U49" s="106">
        <v>12</v>
      </c>
      <c r="V49" s="96">
        <v>0</v>
      </c>
      <c r="W49" s="96">
        <v>0</v>
      </c>
      <c r="X49" s="96">
        <v>1</v>
      </c>
      <c r="Y49" s="96">
        <v>1</v>
      </c>
      <c r="Z49" s="97">
        <v>0</v>
      </c>
      <c r="AA49" s="97">
        <v>0</v>
      </c>
      <c r="AC49" s="114">
        <v>0.21536211623642731</v>
      </c>
      <c r="AD49" s="114">
        <v>0.21536211623642731</v>
      </c>
      <c r="AE49" s="114">
        <v>0.21575276508392638</v>
      </c>
      <c r="AG49" s="114">
        <v>0</v>
      </c>
      <c r="AH49" s="114">
        <v>0</v>
      </c>
      <c r="AI49" s="114">
        <v>2.1201819389977601</v>
      </c>
      <c r="AJ49" s="114">
        <v>-1.8788081304612829</v>
      </c>
      <c r="AK49" s="114">
        <v>0</v>
      </c>
      <c r="AL49" s="114">
        <v>0</v>
      </c>
      <c r="AM49" s="87"/>
      <c r="AN49" s="89">
        <f t="shared" si="12"/>
        <v>2</v>
      </c>
      <c r="AO49" s="9"/>
      <c r="AP49" s="87"/>
      <c r="AQ49" s="87"/>
    </row>
    <row r="50" spans="21:43">
      <c r="U50" s="106">
        <v>28</v>
      </c>
      <c r="V50" s="96">
        <v>0</v>
      </c>
      <c r="W50" s="96">
        <v>0</v>
      </c>
      <c r="X50" s="96">
        <v>1</v>
      </c>
      <c r="Y50" s="96">
        <v>1</v>
      </c>
      <c r="Z50" s="97">
        <v>1</v>
      </c>
      <c r="AA50" s="97">
        <v>0</v>
      </c>
      <c r="AC50" s="114">
        <v>0.20410459010504922</v>
      </c>
      <c r="AD50" s="114">
        <v>0.20865966420749282</v>
      </c>
      <c r="AE50" s="114">
        <v>0.20007746936792992</v>
      </c>
      <c r="AG50" s="114">
        <v>0</v>
      </c>
      <c r="AH50" s="114">
        <v>0</v>
      </c>
      <c r="AI50" s="114">
        <v>1.5919298325633442</v>
      </c>
      <c r="AJ50" s="114">
        <v>-1.0696998055127391</v>
      </c>
      <c r="AK50" s="114">
        <v>-0.71632143099436174</v>
      </c>
      <c r="AL50" s="114">
        <v>0</v>
      </c>
      <c r="AM50" s="87"/>
      <c r="AN50" s="89">
        <f t="shared" si="12"/>
        <v>3</v>
      </c>
      <c r="AO50" s="9"/>
      <c r="AP50" s="87"/>
      <c r="AQ50" s="87"/>
    </row>
    <row r="51" spans="21:43">
      <c r="U51" s="106">
        <v>48</v>
      </c>
      <c r="V51" s="96">
        <v>0</v>
      </c>
      <c r="W51" s="96">
        <v>0</v>
      </c>
      <c r="X51" s="96">
        <v>0</v>
      </c>
      <c r="Y51" s="96">
        <v>0</v>
      </c>
      <c r="Z51" s="97">
        <v>1</v>
      </c>
      <c r="AA51" s="97">
        <v>1</v>
      </c>
      <c r="AC51" s="114">
        <v>0.20257732562377562</v>
      </c>
      <c r="AD51" s="114">
        <v>0.20257735792594234</v>
      </c>
      <c r="AE51" s="114">
        <v>0.20255804415853718</v>
      </c>
      <c r="AG51" s="114">
        <v>0</v>
      </c>
      <c r="AH51" s="114">
        <v>0</v>
      </c>
      <c r="AI51" s="114">
        <v>0</v>
      </c>
      <c r="AJ51" s="114">
        <v>0</v>
      </c>
      <c r="AK51" s="114">
        <v>-1.641766767226138</v>
      </c>
      <c r="AL51" s="114">
        <v>0.97200317038607964</v>
      </c>
      <c r="AM51" s="87"/>
      <c r="AN51" s="89">
        <f t="shared" si="12"/>
        <v>2</v>
      </c>
      <c r="AO51" s="9"/>
      <c r="AP51" s="87"/>
      <c r="AQ51" s="87"/>
    </row>
    <row r="52" spans="21:43">
      <c r="U52" s="106">
        <v>22</v>
      </c>
      <c r="V52" s="96">
        <v>0</v>
      </c>
      <c r="W52" s="96">
        <v>1</v>
      </c>
      <c r="X52" s="96">
        <v>1</v>
      </c>
      <c r="Y52" s="96">
        <v>0</v>
      </c>
      <c r="Z52" s="97">
        <v>1</v>
      </c>
      <c r="AA52" s="97">
        <v>0</v>
      </c>
      <c r="AC52" s="114">
        <v>0.18812392910175035</v>
      </c>
      <c r="AD52" s="114">
        <v>0.18804764999046408</v>
      </c>
      <c r="AE52" s="114">
        <v>0.17769725129259617</v>
      </c>
      <c r="AG52" s="114">
        <v>0</v>
      </c>
      <c r="AH52" s="114">
        <v>-0.56389122657464497</v>
      </c>
      <c r="AI52" s="114">
        <v>1.3290086091813904</v>
      </c>
      <c r="AJ52" s="114">
        <v>0</v>
      </c>
      <c r="AK52" s="114">
        <v>-1.0287262584319881</v>
      </c>
      <c r="AL52" s="114">
        <v>0</v>
      </c>
      <c r="AM52" s="87"/>
      <c r="AN52" s="89">
        <f t="shared" si="12"/>
        <v>3</v>
      </c>
      <c r="AO52" s="9"/>
      <c r="AP52" s="87"/>
      <c r="AQ52" s="87"/>
    </row>
    <row r="53" spans="21:43">
      <c r="U53" s="106">
        <v>36</v>
      </c>
      <c r="V53" s="96">
        <v>0</v>
      </c>
      <c r="W53" s="96">
        <v>0</v>
      </c>
      <c r="X53" s="96">
        <v>1</v>
      </c>
      <c r="Y53" s="96">
        <v>0</v>
      </c>
      <c r="Z53" s="97">
        <v>0</v>
      </c>
      <c r="AA53" s="97">
        <v>1</v>
      </c>
      <c r="AC53" s="114">
        <v>0.18042535007570548</v>
      </c>
      <c r="AD53" s="114">
        <v>0.18042535002617222</v>
      </c>
      <c r="AE53" s="114">
        <v>0.17874956110125295</v>
      </c>
      <c r="AG53" s="114">
        <v>0</v>
      </c>
      <c r="AH53" s="114">
        <v>0</v>
      </c>
      <c r="AI53" s="114">
        <v>1.8913071340519516</v>
      </c>
      <c r="AJ53" s="114">
        <v>0</v>
      </c>
      <c r="AK53" s="114">
        <v>0</v>
      </c>
      <c r="AL53" s="114">
        <v>1.1980642598522495</v>
      </c>
      <c r="AM53" s="87"/>
      <c r="AN53" s="89">
        <f t="shared" si="12"/>
        <v>2</v>
      </c>
      <c r="AO53" s="9"/>
      <c r="AP53" s="87"/>
      <c r="AQ53" s="87"/>
    </row>
    <row r="54" spans="21:43">
      <c r="U54" s="106">
        <v>20</v>
      </c>
      <c r="V54" s="96">
        <v>0</v>
      </c>
      <c r="W54" s="96">
        <v>0</v>
      </c>
      <c r="X54" s="96">
        <v>1</v>
      </c>
      <c r="Y54" s="96">
        <v>0</v>
      </c>
      <c r="Z54" s="97">
        <v>1</v>
      </c>
      <c r="AA54" s="97">
        <v>0</v>
      </c>
      <c r="AC54" s="114">
        <v>0.17990794148936107</v>
      </c>
      <c r="AD54" s="114">
        <v>0.17991461411851195</v>
      </c>
      <c r="AE54" s="114">
        <v>0.1785692632562641</v>
      </c>
      <c r="AG54" s="114">
        <v>0</v>
      </c>
      <c r="AH54" s="114">
        <v>0</v>
      </c>
      <c r="AI54" s="114">
        <v>1.1229311997529201</v>
      </c>
      <c r="AJ54" s="114">
        <v>0</v>
      </c>
      <c r="AK54" s="114">
        <v>-1.383867403848964</v>
      </c>
      <c r="AL54" s="114">
        <v>0</v>
      </c>
      <c r="AM54" s="87"/>
      <c r="AN54" s="89">
        <f t="shared" si="12"/>
        <v>2</v>
      </c>
      <c r="AO54" s="9"/>
      <c r="AP54" s="87"/>
      <c r="AQ54" s="87"/>
    </row>
    <row r="55" spans="21:43">
      <c r="U55" s="106">
        <v>38</v>
      </c>
      <c r="V55" s="96">
        <v>0</v>
      </c>
      <c r="W55" s="96">
        <v>1</v>
      </c>
      <c r="X55" s="96">
        <v>1</v>
      </c>
      <c r="Y55" s="96">
        <v>0</v>
      </c>
      <c r="Z55" s="97">
        <v>0</v>
      </c>
      <c r="AA55" s="97">
        <v>1</v>
      </c>
      <c r="AC55" s="114">
        <v>0.17703932897423325</v>
      </c>
      <c r="AD55" s="114">
        <v>0.17794368687528717</v>
      </c>
      <c r="AE55" s="114">
        <v>0.17850069636668775</v>
      </c>
      <c r="AG55" s="114">
        <v>0</v>
      </c>
      <c r="AH55" s="114">
        <v>-0.24166198424538776</v>
      </c>
      <c r="AI55" s="114">
        <v>1.9096380457130018</v>
      </c>
      <c r="AJ55" s="114">
        <v>0</v>
      </c>
      <c r="AK55" s="114">
        <v>0</v>
      </c>
      <c r="AL55" s="114">
        <v>1.0187447915585577</v>
      </c>
      <c r="AM55" s="87"/>
      <c r="AN55" s="89">
        <f t="shared" si="12"/>
        <v>3</v>
      </c>
      <c r="AO55" s="9"/>
      <c r="AP55" s="87"/>
      <c r="AQ55" s="87"/>
    </row>
    <row r="56" spans="21:43">
      <c r="U56" s="106">
        <v>40</v>
      </c>
      <c r="V56" s="96">
        <v>0</v>
      </c>
      <c r="W56" s="96">
        <v>0</v>
      </c>
      <c r="X56" s="96">
        <v>0</v>
      </c>
      <c r="Y56" s="96">
        <v>1</v>
      </c>
      <c r="Z56" s="97">
        <v>0</v>
      </c>
      <c r="AA56" s="97">
        <v>1</v>
      </c>
      <c r="AC56" s="114">
        <v>0.16888423792851537</v>
      </c>
      <c r="AD56" s="114">
        <v>0.16888423792851537</v>
      </c>
      <c r="AE56" s="114">
        <v>0.17060879791789729</v>
      </c>
      <c r="AG56" s="114">
        <v>0</v>
      </c>
      <c r="AH56" s="114">
        <v>0</v>
      </c>
      <c r="AI56" s="114">
        <v>0</v>
      </c>
      <c r="AJ56" s="114">
        <v>-2.3533418682069773</v>
      </c>
      <c r="AK56" s="114">
        <v>0</v>
      </c>
      <c r="AL56" s="114">
        <v>1.7303168131066471</v>
      </c>
      <c r="AM56" s="87"/>
      <c r="AN56" s="89">
        <f t="shared" si="12"/>
        <v>2</v>
      </c>
      <c r="AO56" s="9"/>
      <c r="AP56" s="87"/>
      <c r="AQ56" s="87"/>
    </row>
    <row r="57" spans="21:43">
      <c r="U57" s="106">
        <v>16</v>
      </c>
      <c r="V57" s="96">
        <v>0</v>
      </c>
      <c r="W57" s="96">
        <v>0</v>
      </c>
      <c r="X57" s="96">
        <v>0</v>
      </c>
      <c r="Y57" s="96">
        <v>0</v>
      </c>
      <c r="Z57" s="97">
        <v>1</v>
      </c>
      <c r="AA57" s="97">
        <v>0</v>
      </c>
      <c r="AC57" s="114">
        <v>0.13892414682481191</v>
      </c>
      <c r="AD57" s="114">
        <v>0.13892414682481191</v>
      </c>
      <c r="AE57" s="114">
        <v>0.13892414682481191</v>
      </c>
      <c r="AG57" s="114">
        <v>0</v>
      </c>
      <c r="AH57" s="114">
        <v>0</v>
      </c>
      <c r="AI57" s="114">
        <v>0</v>
      </c>
      <c r="AJ57" s="114">
        <v>0</v>
      </c>
      <c r="AK57" s="114">
        <v>-1.9704216013168723</v>
      </c>
      <c r="AL57" s="114">
        <v>0</v>
      </c>
      <c r="AM57" s="86"/>
      <c r="AN57" s="89">
        <f t="shared" si="12"/>
        <v>1</v>
      </c>
      <c r="AO57" s="9"/>
      <c r="AP57" s="87"/>
      <c r="AQ57" s="87"/>
    </row>
    <row r="58" spans="21:43">
      <c r="U58" s="106">
        <v>6</v>
      </c>
      <c r="V58" s="96">
        <v>0</v>
      </c>
      <c r="W58" s="96">
        <v>1</v>
      </c>
      <c r="X58" s="96">
        <v>1</v>
      </c>
      <c r="Y58" s="96">
        <v>0</v>
      </c>
      <c r="Z58" s="97">
        <v>0</v>
      </c>
      <c r="AA58" s="97">
        <v>0</v>
      </c>
      <c r="AC58" s="114">
        <v>0.13783658898060669</v>
      </c>
      <c r="AD58" s="114">
        <v>0.13783658898061024</v>
      </c>
      <c r="AE58" s="114">
        <v>9.4182041601082012E-2</v>
      </c>
      <c r="AG58" s="114">
        <v>0</v>
      </c>
      <c r="AH58" s="114">
        <v>-1.1323350572228579</v>
      </c>
      <c r="AI58" s="114">
        <v>2.0864682581972609</v>
      </c>
      <c r="AJ58" s="114">
        <v>0</v>
      </c>
      <c r="AK58" s="114">
        <v>0</v>
      </c>
      <c r="AL58" s="114">
        <v>0</v>
      </c>
      <c r="AM58" s="85"/>
      <c r="AN58" s="89">
        <f t="shared" si="12"/>
        <v>2</v>
      </c>
      <c r="AO58" s="9"/>
      <c r="AP58" s="87"/>
      <c r="AQ58" s="87"/>
    </row>
    <row r="59" spans="21:43">
      <c r="U59" s="106">
        <v>18</v>
      </c>
      <c r="V59" s="96">
        <v>0</v>
      </c>
      <c r="W59" s="96">
        <v>1</v>
      </c>
      <c r="X59" s="96">
        <v>0</v>
      </c>
      <c r="Y59" s="96">
        <v>0</v>
      </c>
      <c r="Z59" s="97">
        <v>1</v>
      </c>
      <c r="AA59" s="97">
        <v>0</v>
      </c>
      <c r="AC59" s="114">
        <v>0.13741950619573173</v>
      </c>
      <c r="AD59" s="114">
        <v>0.13744285167878789</v>
      </c>
      <c r="AE59" s="114">
        <v>0.13890437614306195</v>
      </c>
      <c r="AG59" s="114">
        <v>0</v>
      </c>
      <c r="AH59" s="114">
        <v>-0.19015706716315306</v>
      </c>
      <c r="AI59" s="114">
        <v>0</v>
      </c>
      <c r="AJ59" s="114">
        <v>0</v>
      </c>
      <c r="AK59" s="114">
        <v>-1.8869595097005629</v>
      </c>
      <c r="AL59" s="114">
        <v>0</v>
      </c>
      <c r="AM59" s="86"/>
      <c r="AN59" s="89">
        <f t="shared" si="12"/>
        <v>2</v>
      </c>
      <c r="AO59" s="9"/>
      <c r="AP59" s="87"/>
      <c r="AQ59" s="87"/>
    </row>
    <row r="60" spans="21:43">
      <c r="U60" s="106">
        <v>24</v>
      </c>
      <c r="V60" s="96">
        <v>0</v>
      </c>
      <c r="W60" s="96">
        <v>0</v>
      </c>
      <c r="X60" s="96">
        <v>0</v>
      </c>
      <c r="Y60" s="96">
        <v>1</v>
      </c>
      <c r="Z60" s="97">
        <v>1</v>
      </c>
      <c r="AA60" s="97">
        <v>0</v>
      </c>
      <c r="AC60" s="114">
        <v>0.13538147790284694</v>
      </c>
      <c r="AD60" s="114">
        <v>0.13356581797237055</v>
      </c>
      <c r="AE60" s="114">
        <v>0.1255154368678868</v>
      </c>
      <c r="AG60" s="114">
        <v>0</v>
      </c>
      <c r="AH60" s="114">
        <v>0</v>
      </c>
      <c r="AI60" s="114">
        <v>0</v>
      </c>
      <c r="AJ60" s="114">
        <v>0.48670944921003367</v>
      </c>
      <c r="AK60" s="114">
        <v>-2.1627569891830269</v>
      </c>
      <c r="AL60" s="114">
        <v>0</v>
      </c>
      <c r="AM60" s="87"/>
      <c r="AN60" s="89">
        <f t="shared" si="12"/>
        <v>2</v>
      </c>
      <c r="AO60" s="9"/>
      <c r="AP60" s="87"/>
      <c r="AQ60" s="87"/>
    </row>
    <row r="61" spans="21:43">
      <c r="U61" s="106">
        <v>26</v>
      </c>
      <c r="V61" s="96">
        <v>0</v>
      </c>
      <c r="W61" s="96">
        <v>1</v>
      </c>
      <c r="X61" s="96">
        <v>0</v>
      </c>
      <c r="Y61" s="96">
        <v>1</v>
      </c>
      <c r="Z61" s="97">
        <v>1</v>
      </c>
      <c r="AA61" s="97">
        <v>0</v>
      </c>
      <c r="AC61" s="114">
        <v>0.13483535276584813</v>
      </c>
      <c r="AD61" s="114">
        <v>0.13296176985178232</v>
      </c>
      <c r="AE61" s="114">
        <v>0.12550242713713955</v>
      </c>
      <c r="AG61" s="114">
        <v>0</v>
      </c>
      <c r="AH61" s="114">
        <v>-0.15757920338452713</v>
      </c>
      <c r="AI61" s="114">
        <v>0</v>
      </c>
      <c r="AJ61" s="114">
        <v>0.45394605437909885</v>
      </c>
      <c r="AK61" s="114">
        <v>-2.0806462924514708</v>
      </c>
      <c r="AL61" s="114">
        <v>0</v>
      </c>
      <c r="AM61" s="87"/>
      <c r="AN61" s="89">
        <f t="shared" si="12"/>
        <v>3</v>
      </c>
      <c r="AO61" s="9"/>
      <c r="AP61" s="87"/>
      <c r="AQ61" s="87"/>
    </row>
    <row r="62" spans="21:43">
      <c r="U62" s="106">
        <v>4</v>
      </c>
      <c r="V62" s="96">
        <v>0</v>
      </c>
      <c r="W62" s="96">
        <v>0</v>
      </c>
      <c r="X62" s="96">
        <v>1</v>
      </c>
      <c r="Y62" s="96">
        <v>0</v>
      </c>
      <c r="Z62" s="97">
        <v>0</v>
      </c>
      <c r="AA62" s="97">
        <v>0</v>
      </c>
      <c r="AC62" s="114">
        <v>9.6031020230844755E-2</v>
      </c>
      <c r="AD62" s="114">
        <v>9.6031020230844755E-2</v>
      </c>
      <c r="AE62" s="114">
        <v>9.6031020230844755E-2</v>
      </c>
      <c r="AG62" s="114">
        <v>0</v>
      </c>
      <c r="AH62" s="114">
        <v>0</v>
      </c>
      <c r="AI62" s="114">
        <v>2.2571449969018955</v>
      </c>
      <c r="AJ62" s="114">
        <v>0</v>
      </c>
      <c r="AK62" s="114">
        <v>0</v>
      </c>
      <c r="AL62" s="114">
        <v>0</v>
      </c>
      <c r="AM62" s="87"/>
      <c r="AN62" s="89">
        <f t="shared" si="12"/>
        <v>1</v>
      </c>
      <c r="AO62" s="9"/>
      <c r="AP62" s="87"/>
      <c r="AQ62" s="87"/>
    </row>
    <row r="63" spans="21:43">
      <c r="U63" s="106">
        <v>8</v>
      </c>
      <c r="V63" s="96">
        <v>0</v>
      </c>
      <c r="W63" s="96">
        <v>0</v>
      </c>
      <c r="X63" s="96">
        <v>0</v>
      </c>
      <c r="Y63" s="96">
        <v>1</v>
      </c>
      <c r="Z63" s="97">
        <v>0</v>
      </c>
      <c r="AA63" s="97">
        <v>0</v>
      </c>
      <c r="AC63" s="114">
        <v>7.0808151456357993E-2</v>
      </c>
      <c r="AD63" s="114">
        <v>7.0808151456357993E-2</v>
      </c>
      <c r="AE63" s="114">
        <v>7.0808151456357993E-2</v>
      </c>
      <c r="AG63" s="114">
        <v>0</v>
      </c>
      <c r="AH63" s="114">
        <v>0</v>
      </c>
      <c r="AI63" s="114">
        <v>0</v>
      </c>
      <c r="AJ63" s="114">
        <v>-2.1869555510581895</v>
      </c>
      <c r="AK63" s="114">
        <v>0</v>
      </c>
      <c r="AL63" s="114">
        <v>0</v>
      </c>
      <c r="AM63" s="86"/>
      <c r="AN63" s="89">
        <f t="shared" si="12"/>
        <v>1</v>
      </c>
      <c r="AO63" s="9"/>
      <c r="AP63" s="87"/>
      <c r="AQ63" s="87"/>
    </row>
    <row r="64" spans="21:43">
      <c r="U64" s="106">
        <v>10</v>
      </c>
      <c r="V64" s="96">
        <v>0</v>
      </c>
      <c r="W64" s="96">
        <v>1</v>
      </c>
      <c r="X64" s="96">
        <v>0</v>
      </c>
      <c r="Y64" s="96">
        <v>1</v>
      </c>
      <c r="Z64" s="97">
        <v>0</v>
      </c>
      <c r="AA64" s="97">
        <v>0</v>
      </c>
      <c r="AC64" s="114">
        <v>3.2716174815842769E-2</v>
      </c>
      <c r="AD64" s="114">
        <v>3.2716180719477461E-2</v>
      </c>
      <c r="AE64" s="114">
        <v>7.171742768404521E-2</v>
      </c>
      <c r="AG64" s="114">
        <v>0</v>
      </c>
      <c r="AH64" s="114">
        <v>-1.0734388103847741</v>
      </c>
      <c r="AI64" s="114">
        <v>0</v>
      </c>
      <c r="AJ64" s="114">
        <v>-1.7186624555841479</v>
      </c>
      <c r="AK64" s="114">
        <v>0</v>
      </c>
      <c r="AL64" s="114">
        <v>0</v>
      </c>
      <c r="AM64" s="86"/>
      <c r="AN64" s="89">
        <f t="shared" si="12"/>
        <v>2</v>
      </c>
      <c r="AO64" s="9"/>
      <c r="AP64" s="87"/>
      <c r="AQ64" s="87"/>
    </row>
    <row r="65" spans="21:43">
      <c r="U65" s="106">
        <v>34</v>
      </c>
      <c r="V65" s="96">
        <v>0</v>
      </c>
      <c r="W65" s="118">
        <v>1</v>
      </c>
      <c r="X65" s="96">
        <v>0</v>
      </c>
      <c r="Y65" s="96">
        <v>0</v>
      </c>
      <c r="Z65" s="97">
        <v>0</v>
      </c>
      <c r="AA65" s="120">
        <v>1</v>
      </c>
      <c r="AC65" s="114">
        <v>2.0915184657794739E-2</v>
      </c>
      <c r="AD65" s="114">
        <v>2.5045191584568749E-2</v>
      </c>
      <c r="AE65" s="114">
        <v>2.2280075816596079E-2</v>
      </c>
      <c r="AG65" s="114">
        <v>0</v>
      </c>
      <c r="AH65" s="114">
        <v>0.1270950776654598</v>
      </c>
      <c r="AI65" s="114">
        <v>0</v>
      </c>
      <c r="AJ65" s="114">
        <v>0</v>
      </c>
      <c r="AK65" s="114">
        <v>0</v>
      </c>
      <c r="AL65" s="114">
        <v>1.7349316111719442</v>
      </c>
      <c r="AM65" s="87"/>
      <c r="AN65" s="89">
        <f t="shared" si="12"/>
        <v>2</v>
      </c>
      <c r="AO65" s="9"/>
      <c r="AP65" s="87"/>
      <c r="AQ65" s="87"/>
    </row>
    <row r="66" spans="21:43">
      <c r="U66" s="106">
        <v>32</v>
      </c>
      <c r="V66" s="96">
        <v>0</v>
      </c>
      <c r="W66" s="96">
        <v>0</v>
      </c>
      <c r="X66" s="96">
        <v>0</v>
      </c>
      <c r="Y66" s="96">
        <v>0</v>
      </c>
      <c r="Z66" s="97">
        <v>0</v>
      </c>
      <c r="AA66" s="120">
        <v>1</v>
      </c>
      <c r="AC66" s="114">
        <v>2.0403446345220733E-2</v>
      </c>
      <c r="AD66" s="114">
        <v>2.0403446345220733E-2</v>
      </c>
      <c r="AE66" s="114">
        <v>2.0403446345220733E-2</v>
      </c>
      <c r="AG66" s="114">
        <v>0</v>
      </c>
      <c r="AH66" s="114">
        <v>0</v>
      </c>
      <c r="AI66" s="114">
        <v>0</v>
      </c>
      <c r="AJ66" s="114">
        <v>0</v>
      </c>
      <c r="AK66" s="114">
        <v>0</v>
      </c>
      <c r="AL66" s="114">
        <v>1.6428921413041073</v>
      </c>
      <c r="AM66" s="87"/>
      <c r="AN66" s="89">
        <f t="shared" si="12"/>
        <v>1</v>
      </c>
      <c r="AO66" s="9"/>
      <c r="AP66" s="87"/>
      <c r="AQ66" s="87"/>
    </row>
    <row r="67" spans="21:43">
      <c r="U67" s="106">
        <v>2</v>
      </c>
      <c r="V67" s="96">
        <v>0</v>
      </c>
      <c r="W67" s="118">
        <v>1</v>
      </c>
      <c r="X67" s="96">
        <v>0</v>
      </c>
      <c r="Y67" s="96">
        <v>0</v>
      </c>
      <c r="Z67" s="97">
        <v>0</v>
      </c>
      <c r="AA67" s="97">
        <v>0</v>
      </c>
      <c r="AC67" s="115">
        <v>-5.6966896394846644E-2</v>
      </c>
      <c r="AD67" s="115">
        <v>-5.6966896394846644E-2</v>
      </c>
      <c r="AE67" s="115">
        <v>-5.6966896394846644E-2</v>
      </c>
      <c r="AF67" s="98"/>
      <c r="AG67" s="114">
        <v>0</v>
      </c>
      <c r="AH67" s="114">
        <v>-1.4331459754551408</v>
      </c>
      <c r="AI67" s="114">
        <v>0</v>
      </c>
      <c r="AJ67" s="114">
        <v>0</v>
      </c>
      <c r="AK67" s="114">
        <v>0</v>
      </c>
      <c r="AL67" s="114">
        <v>0</v>
      </c>
      <c r="AM67" s="86"/>
      <c r="AN67" s="89">
        <f t="shared" si="12"/>
        <v>1</v>
      </c>
      <c r="AO67" s="87"/>
      <c r="AP67" s="87"/>
      <c r="AQ67" s="87"/>
    </row>
    <row r="68" spans="21:43">
      <c r="AM68" s="87"/>
      <c r="AO68" s="87"/>
      <c r="AP68" s="87"/>
      <c r="AQ68" s="87"/>
    </row>
    <row r="69" spans="21:43">
      <c r="AM69" s="87"/>
      <c r="AO69" s="87"/>
      <c r="AP69" s="87"/>
      <c r="AQ69" s="87"/>
    </row>
    <row r="70" spans="21:43">
      <c r="AM70" s="87"/>
      <c r="AO70" s="87"/>
      <c r="AP70" s="87"/>
      <c r="AQ70" s="87"/>
    </row>
    <row r="71" spans="21:43">
      <c r="AM71" s="87"/>
      <c r="AO71" s="87"/>
      <c r="AP71" s="87"/>
      <c r="AQ71" s="87"/>
    </row>
    <row r="72" spans="21:43">
      <c r="AP72" s="87"/>
      <c r="AQ72" s="87"/>
    </row>
    <row r="73" spans="21:43">
      <c r="AP73" s="87"/>
      <c r="AQ73" s="87"/>
    </row>
    <row r="74" spans="21:43">
      <c r="AP74" s="87"/>
      <c r="AQ74" s="87"/>
    </row>
  </sheetData>
  <sortState xmlns:xlrd2="http://schemas.microsoft.com/office/spreadsheetml/2017/richdata2" ref="U5:AN67">
    <sortCondition descending="1" ref="AD5:AD67"/>
  </sortState>
  <mergeCells count="7">
    <mergeCell ref="AP3:AS3"/>
    <mergeCell ref="AP12:AS12"/>
    <mergeCell ref="AP21:AS21"/>
    <mergeCell ref="AG3:AL3"/>
    <mergeCell ref="D3:E3"/>
    <mergeCell ref="J3:P3"/>
    <mergeCell ref="J11:R11"/>
  </mergeCells>
  <phoneticPr fontId="6" type="noConversion"/>
  <hyperlinks>
    <hyperlink ref="B1" r:id="rId1" xr:uid="{80EAC1E5-D0CA-441F-BC6A-42ADA98FC040}"/>
  </hyperlinks>
  <pageMargins left="0.7" right="0.7" top="0.75" bottom="0.75" header="0.3" footer="0.3"/>
  <ignoredErrors>
    <ignoredError sqref="AN5:AN67" formulaRange="1"/>
    <ignoredError sqref="AR6:AR10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2022-05-06T03:16:39Z</dcterms:modified>
</cp:coreProperties>
</file>